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fgiraldo\CIDEIM\Mariana Rosales - Library information CIDEIM-Najib's Lab\TMRC-Project 3\"/>
    </mc:Choice>
  </mc:AlternateContent>
  <bookViews>
    <workbookView xWindow="-1455" yWindow="285" windowWidth="19440" windowHeight="11700" tabRatio="307"/>
  </bookViews>
  <sheets>
    <sheet name="Samples" sheetId="1" r:id="rId1"/>
    <sheet name="Notes" sheetId="2" r:id="rId2"/>
    <sheet name="Indexes" sheetId="3" r:id="rId3"/>
    <sheet name="testing_bug" sheetId="4" r:id="rId4"/>
  </sheets>
  <definedNames>
    <definedName name="_xlnm._FilterDatabase" localSheetId="0" hidden="1">Samples!$A$1:$CN$324</definedName>
    <definedName name="_xlnm.Print_Area" localSheetId="0">Samples!$A$1:$AR$71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151" i="1" l="1"/>
  <c r="BO115" i="1"/>
  <c r="BO112" i="1"/>
  <c r="BO102" i="1"/>
  <c r="BO104" i="1"/>
  <c r="BO103" i="1"/>
  <c r="BO99" i="1"/>
  <c r="BO109" i="1"/>
  <c r="BO111" i="1"/>
  <c r="BO110" i="1"/>
  <c r="BO101" i="1"/>
  <c r="BO100" i="1"/>
  <c r="BO105" i="1"/>
  <c r="BO107" i="1"/>
  <c r="BO96" i="1"/>
  <c r="BO98" i="1"/>
  <c r="BO97" i="1"/>
  <c r="BO93" i="1"/>
  <c r="BO95" i="1"/>
  <c r="BO94" i="1"/>
  <c r="BO90" i="1"/>
  <c r="BO92" i="1"/>
  <c r="BO91" i="1"/>
  <c r="BO301" i="1"/>
  <c r="BO295" i="1"/>
  <c r="BO69" i="1"/>
  <c r="BO59" i="1"/>
  <c r="BO55" i="1"/>
  <c r="BO324" i="1"/>
  <c r="BO320" i="1"/>
  <c r="BO321" i="1"/>
  <c r="BO316" i="1"/>
  <c r="BO317" i="1"/>
  <c r="BO314" i="1"/>
  <c r="BO284" i="1"/>
  <c r="BO281" i="1"/>
  <c r="BO279" i="1"/>
  <c r="BO277" i="1"/>
  <c r="BO275" i="1"/>
  <c r="BO273" i="1"/>
  <c r="BO271" i="1"/>
  <c r="BO269" i="1"/>
  <c r="BO265" i="1"/>
  <c r="BO263" i="1"/>
  <c r="BO261" i="1"/>
  <c r="BO259" i="1"/>
  <c r="BO306" i="1"/>
  <c r="BO302" i="1"/>
  <c r="BO67" i="1"/>
  <c r="BO66" i="1"/>
  <c r="BO80" i="1"/>
  <c r="BO79" i="1"/>
  <c r="BO78" i="1"/>
  <c r="BO76" i="1"/>
  <c r="BO75" i="1"/>
  <c r="BO74" i="1"/>
  <c r="BO72" i="1"/>
  <c r="BO71" i="1"/>
  <c r="BO70" i="1"/>
  <c r="BO53" i="1"/>
  <c r="BO52" i="1"/>
  <c r="BO47" i="1"/>
  <c r="BO46" i="1"/>
  <c r="BO87" i="1"/>
  <c r="BO89" i="1"/>
  <c r="BO88" i="1"/>
  <c r="BO86" i="1"/>
  <c r="BO85" i="1"/>
  <c r="BO84" i="1"/>
  <c r="BO83" i="1"/>
  <c r="BO82" i="1"/>
  <c r="BO315" i="1"/>
  <c r="BO311" i="1"/>
  <c r="BO312" i="1"/>
  <c r="BO308" i="1"/>
  <c r="BO309" i="1"/>
  <c r="BO305" i="1"/>
  <c r="BO303" i="1"/>
  <c r="BO289" i="1"/>
  <c r="BO290" i="1"/>
  <c r="BO287" i="1"/>
  <c r="BO288" i="1"/>
  <c r="BO285" i="1"/>
  <c r="BO286" i="1"/>
  <c r="BO253" i="1"/>
  <c r="BO254" i="1"/>
  <c r="BO247" i="1"/>
  <c r="BO44" i="1"/>
  <c r="BO43" i="1"/>
  <c r="BO64" i="1"/>
  <c r="BO63" i="1"/>
  <c r="BO65" i="1"/>
  <c r="BO61" i="1"/>
  <c r="BO60" i="1"/>
  <c r="BO62" i="1"/>
  <c r="BO57" i="1"/>
  <c r="BO56" i="1"/>
  <c r="BO29" i="1"/>
  <c r="BO35" i="1"/>
  <c r="BO34" i="1"/>
  <c r="BO323" i="1"/>
  <c r="BO248" i="1"/>
  <c r="BO244" i="1"/>
  <c r="BO322" i="1"/>
  <c r="BO245" i="1"/>
  <c r="BO241" i="1"/>
  <c r="BO319" i="1"/>
  <c r="BO236" i="1"/>
  <c r="BO294" i="1"/>
  <c r="BO242" i="1"/>
  <c r="BO238" i="1"/>
  <c r="BO239" i="1"/>
  <c r="BO234" i="1"/>
  <c r="BO293" i="1"/>
  <c r="BO318" i="1"/>
  <c r="BO237" i="1"/>
  <c r="BO231" i="1"/>
  <c r="BO313" i="1"/>
  <c r="BO235" i="1"/>
  <c r="BO229" i="1"/>
  <c r="BO304" i="1"/>
  <c r="BO227" i="1"/>
  <c r="BO222" i="1"/>
  <c r="BO249" i="1"/>
  <c r="BO225" i="1"/>
  <c r="BO220" i="1"/>
  <c r="BO310" i="1"/>
  <c r="BO232" i="1"/>
  <c r="BO226" i="1"/>
  <c r="BO292" i="1"/>
  <c r="BO307" i="1"/>
  <c r="BO230" i="1"/>
  <c r="BO224" i="1"/>
  <c r="BO291" i="1"/>
  <c r="BO246" i="1"/>
  <c r="BO223" i="1"/>
  <c r="BO218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240" i="1"/>
  <c r="BO219" i="1"/>
  <c r="BO214" i="1"/>
  <c r="BO243" i="1"/>
  <c r="BO221" i="1"/>
  <c r="BO216" i="1"/>
  <c r="BO233" i="1"/>
  <c r="BO217" i="1"/>
  <c r="BO212" i="1"/>
  <c r="BO197" i="1"/>
  <c r="BO228" i="1"/>
  <c r="BO215" i="1"/>
  <c r="BO210" i="1"/>
  <c r="BO213" i="1"/>
  <c r="BO208" i="1"/>
  <c r="BO202" i="1"/>
  <c r="BO211" i="1"/>
  <c r="BO206" i="1"/>
  <c r="BO184" i="1"/>
  <c r="BO190" i="1"/>
  <c r="BO204" i="1"/>
  <c r="BO194" i="1"/>
  <c r="BO167" i="1"/>
  <c r="BO182" i="1"/>
  <c r="BO178" i="1"/>
  <c r="BO126" i="1"/>
  <c r="BO163" i="1"/>
  <c r="BO155" i="1"/>
  <c r="BO153" i="1"/>
  <c r="BO172" i="1"/>
  <c r="BO168" i="1"/>
  <c r="BO196" i="1"/>
  <c r="BO209" i="1"/>
  <c r="BO203" i="1"/>
  <c r="BO173" i="1"/>
  <c r="BO192" i="1"/>
  <c r="BO185" i="1"/>
  <c r="BO187" i="1"/>
  <c r="BO201" i="1"/>
  <c r="BO191" i="1"/>
  <c r="BO164" i="1"/>
  <c r="BO179" i="1"/>
  <c r="BO174" i="1"/>
  <c r="BO177" i="1"/>
  <c r="BO193" i="1"/>
  <c r="BO207" i="1"/>
  <c r="BO200" i="1"/>
  <c r="BO154" i="1"/>
  <c r="BO170" i="1"/>
  <c r="BO189" i="1"/>
  <c r="BO181" i="1"/>
  <c r="BO158" i="1"/>
  <c r="BO176" i="1"/>
  <c r="BO195" i="1"/>
  <c r="BO188" i="1"/>
  <c r="BO117" i="1"/>
  <c r="BO157" i="1"/>
  <c r="BO175" i="1"/>
  <c r="BO171" i="1"/>
  <c r="BO133" i="1"/>
  <c r="BO169" i="1"/>
  <c r="BO165" i="1"/>
  <c r="BO123" i="1"/>
  <c r="BO156" i="1"/>
  <c r="BO151" i="1"/>
  <c r="BO106" i="1"/>
  <c r="BO166" i="1"/>
  <c r="BO162" i="1"/>
  <c r="BO81" i="1"/>
  <c r="BO152" i="1"/>
  <c r="BO131" i="1"/>
  <c r="BO132" i="1"/>
  <c r="BO124" i="1"/>
  <c r="BO125" i="1"/>
  <c r="BO121" i="1"/>
  <c r="BO116" i="1"/>
  <c r="BO122" i="1"/>
  <c r="BO114" i="1"/>
  <c r="BO77" i="1"/>
  <c r="BO73" i="1"/>
  <c r="BO20" i="1"/>
  <c r="BO19" i="1"/>
  <c r="BO18" i="1"/>
  <c r="BO17" i="1"/>
  <c r="BO15" i="1"/>
  <c r="BO14" i="1"/>
  <c r="BO12" i="1"/>
  <c r="BO11" i="1"/>
  <c r="BO10" i="1"/>
  <c r="BO9" i="1"/>
  <c r="BO8" i="1"/>
  <c r="BO7" i="1"/>
  <c r="BO6" i="1"/>
  <c r="BO5" i="1"/>
  <c r="BI115" i="1"/>
  <c r="BI112" i="1"/>
  <c r="BI102" i="1"/>
  <c r="BI104" i="1"/>
  <c r="BI103" i="1"/>
  <c r="BI99" i="1"/>
  <c r="BI109" i="1"/>
  <c r="BI111" i="1"/>
  <c r="BI110" i="1"/>
  <c r="BI101" i="1"/>
  <c r="BI100" i="1"/>
  <c r="BI105" i="1"/>
  <c r="BI107" i="1"/>
  <c r="BI96" i="1"/>
  <c r="BI98" i="1"/>
  <c r="BI97" i="1"/>
  <c r="BI93" i="1"/>
  <c r="BI95" i="1"/>
  <c r="BI94" i="1"/>
  <c r="BI90" i="1"/>
  <c r="BI92" i="1"/>
  <c r="BI91" i="1"/>
  <c r="BI301" i="1"/>
  <c r="BI295" i="1"/>
  <c r="BI69" i="1"/>
  <c r="BI59" i="1"/>
  <c r="BI55" i="1"/>
  <c r="BI324" i="1"/>
  <c r="BI320" i="1"/>
  <c r="BI321" i="1"/>
  <c r="BI316" i="1"/>
  <c r="BI317" i="1"/>
  <c r="BI314" i="1"/>
  <c r="BI284" i="1"/>
  <c r="BI283" i="1"/>
  <c r="BI281" i="1"/>
  <c r="BI279" i="1"/>
  <c r="BI277" i="1"/>
  <c r="BI275" i="1"/>
  <c r="BI273" i="1"/>
  <c r="BI271" i="1"/>
  <c r="BI269" i="1"/>
  <c r="BI267" i="1"/>
  <c r="BI265" i="1"/>
  <c r="BI263" i="1"/>
  <c r="BI261" i="1"/>
  <c r="BI259" i="1"/>
  <c r="BI306" i="1"/>
  <c r="BI302" i="1"/>
  <c r="BI67" i="1"/>
  <c r="BI66" i="1"/>
  <c r="BI80" i="1"/>
  <c r="BI79" i="1"/>
  <c r="BI78" i="1"/>
  <c r="BI76" i="1"/>
  <c r="BI75" i="1"/>
  <c r="BI74" i="1"/>
  <c r="BI72" i="1"/>
  <c r="BI71" i="1"/>
  <c r="BI70" i="1"/>
  <c r="BI53" i="1"/>
  <c r="BI52" i="1"/>
  <c r="BI47" i="1"/>
  <c r="BI46" i="1"/>
  <c r="BI87" i="1"/>
  <c r="BI89" i="1"/>
  <c r="BI88" i="1"/>
  <c r="BI86" i="1"/>
  <c r="BI85" i="1"/>
  <c r="BI84" i="1"/>
  <c r="BI83" i="1"/>
  <c r="BI82" i="1"/>
  <c r="BI315" i="1"/>
  <c r="BI311" i="1"/>
  <c r="BI312" i="1"/>
  <c r="BI308" i="1"/>
  <c r="BI309" i="1"/>
  <c r="BI305" i="1"/>
  <c r="BI303" i="1"/>
  <c r="BI289" i="1"/>
  <c r="BI290" i="1"/>
  <c r="BI287" i="1"/>
  <c r="BI288" i="1"/>
  <c r="BI285" i="1"/>
  <c r="BI286" i="1"/>
  <c r="BI253" i="1"/>
  <c r="BI254" i="1"/>
  <c r="BI247" i="1"/>
  <c r="BI44" i="1"/>
  <c r="BI43" i="1"/>
  <c r="BI64" i="1"/>
  <c r="BI63" i="1"/>
  <c r="BI65" i="1"/>
  <c r="BI61" i="1"/>
  <c r="BI60" i="1"/>
  <c r="BI62" i="1"/>
  <c r="BI57" i="1"/>
  <c r="BI56" i="1"/>
  <c r="BI29" i="1"/>
  <c r="BI35" i="1"/>
  <c r="BI34" i="1"/>
  <c r="BI323" i="1"/>
  <c r="BI248" i="1"/>
  <c r="BI244" i="1"/>
  <c r="BI322" i="1"/>
  <c r="BI245" i="1"/>
  <c r="BI241" i="1"/>
  <c r="BI319" i="1"/>
  <c r="BI236" i="1"/>
  <c r="BI294" i="1"/>
  <c r="BI242" i="1"/>
  <c r="BI238" i="1"/>
  <c r="BI239" i="1"/>
  <c r="BI234" i="1"/>
  <c r="BI293" i="1"/>
  <c r="BI318" i="1"/>
  <c r="BI237" i="1"/>
  <c r="BI231" i="1"/>
  <c r="BI313" i="1"/>
  <c r="BI235" i="1"/>
  <c r="BI229" i="1"/>
  <c r="BI304" i="1"/>
  <c r="BI227" i="1"/>
  <c r="BI222" i="1"/>
  <c r="BI249" i="1"/>
  <c r="BI225" i="1"/>
  <c r="BI220" i="1"/>
  <c r="BI310" i="1"/>
  <c r="BI232" i="1"/>
  <c r="BI226" i="1"/>
  <c r="BI292" i="1"/>
  <c r="BI307" i="1"/>
  <c r="BI230" i="1"/>
  <c r="BI224" i="1"/>
  <c r="BI291" i="1"/>
  <c r="BI246" i="1"/>
  <c r="BI223" i="1"/>
  <c r="BI218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240" i="1"/>
  <c r="BI219" i="1"/>
  <c r="BI214" i="1"/>
  <c r="BI243" i="1"/>
  <c r="BI221" i="1"/>
  <c r="BI216" i="1"/>
  <c r="BI233" i="1"/>
  <c r="BI217" i="1"/>
  <c r="BI212" i="1"/>
  <c r="BI197" i="1"/>
  <c r="BI228" i="1"/>
  <c r="BI215" i="1"/>
  <c r="BI210" i="1"/>
  <c r="BI213" i="1"/>
  <c r="BI208" i="1"/>
  <c r="BI202" i="1"/>
  <c r="BI211" i="1"/>
  <c r="BI206" i="1"/>
  <c r="BI184" i="1"/>
  <c r="BI190" i="1"/>
  <c r="BI204" i="1"/>
  <c r="BI194" i="1"/>
  <c r="BI167" i="1"/>
  <c r="BI182" i="1"/>
  <c r="BI178" i="1"/>
  <c r="BI126" i="1"/>
  <c r="BI163" i="1"/>
  <c r="BI155" i="1"/>
  <c r="BI153" i="1"/>
  <c r="BI172" i="1"/>
  <c r="BI168" i="1"/>
  <c r="BI196" i="1"/>
  <c r="BI209" i="1"/>
  <c r="BI203" i="1"/>
  <c r="BI173" i="1"/>
  <c r="BI192" i="1"/>
  <c r="BI185" i="1"/>
  <c r="BI187" i="1"/>
  <c r="BI201" i="1"/>
  <c r="BI191" i="1"/>
  <c r="BI164" i="1"/>
  <c r="BI179" i="1"/>
  <c r="BI174" i="1"/>
  <c r="BI177" i="1"/>
  <c r="BI193" i="1"/>
  <c r="BI207" i="1"/>
  <c r="BI200" i="1"/>
  <c r="BI154" i="1"/>
  <c r="BI170" i="1"/>
  <c r="BI189" i="1"/>
  <c r="BI181" i="1"/>
  <c r="BI158" i="1"/>
  <c r="BI176" i="1"/>
  <c r="BI195" i="1"/>
  <c r="BI188" i="1"/>
  <c r="BI117" i="1"/>
  <c r="BI157" i="1"/>
  <c r="BI175" i="1"/>
  <c r="BI171" i="1"/>
  <c r="BI133" i="1"/>
  <c r="BI169" i="1"/>
  <c r="BI165" i="1"/>
  <c r="BI123" i="1"/>
  <c r="BI156" i="1"/>
  <c r="BI151" i="1"/>
  <c r="BI106" i="1"/>
  <c r="BI166" i="1"/>
  <c r="BI162" i="1"/>
  <c r="BI81" i="1"/>
  <c r="BI152" i="1"/>
  <c r="BI131" i="1"/>
  <c r="BI132" i="1"/>
  <c r="BI124" i="1"/>
  <c r="BI125" i="1"/>
  <c r="BI121" i="1"/>
  <c r="BI116" i="1"/>
  <c r="BI122" i="1"/>
  <c r="BI114" i="1"/>
  <c r="BI77" i="1"/>
  <c r="BI73" i="1"/>
  <c r="BI20" i="1"/>
  <c r="BI19" i="1"/>
  <c r="BI18" i="1"/>
  <c r="BI17" i="1"/>
  <c r="BI15" i="1"/>
  <c r="BI14" i="1"/>
  <c r="BI12" i="1"/>
  <c r="BI11" i="1"/>
  <c r="BI10" i="1"/>
  <c r="BI9" i="1"/>
  <c r="BI8" i="1"/>
  <c r="BI7" i="1"/>
  <c r="BI6" i="1"/>
  <c r="BI5" i="1"/>
  <c r="BD115" i="1"/>
  <c r="BD112" i="1"/>
  <c r="BD102" i="1"/>
  <c r="BD104" i="1"/>
  <c r="BD103" i="1"/>
  <c r="BD99" i="1"/>
  <c r="BD109" i="1"/>
  <c r="BD111" i="1"/>
  <c r="BD110" i="1"/>
  <c r="BD101" i="1"/>
  <c r="BD100" i="1"/>
  <c r="BD105" i="1"/>
  <c r="BD107" i="1"/>
  <c r="BD96" i="1"/>
  <c r="BD98" i="1"/>
  <c r="BD97" i="1"/>
  <c r="BD93" i="1"/>
  <c r="BD95" i="1"/>
  <c r="BD94" i="1"/>
  <c r="BD90" i="1"/>
  <c r="BD92" i="1"/>
  <c r="BD91" i="1"/>
  <c r="BD301" i="1"/>
  <c r="BD295" i="1"/>
  <c r="BD69" i="1"/>
  <c r="BD59" i="1"/>
  <c r="BD55" i="1"/>
  <c r="BD324" i="1"/>
  <c r="BD320" i="1"/>
  <c r="BD321" i="1"/>
  <c r="BD316" i="1"/>
  <c r="BD317" i="1"/>
  <c r="BD284" i="1"/>
  <c r="BD314" i="1"/>
  <c r="BD283" i="1"/>
  <c r="BD281" i="1"/>
  <c r="BD279" i="1"/>
  <c r="BD277" i="1"/>
  <c r="BD275" i="1"/>
  <c r="BD273" i="1"/>
  <c r="BD271" i="1"/>
  <c r="BD269" i="1"/>
  <c r="BD267" i="1"/>
  <c r="BD265" i="1"/>
  <c r="BD263" i="1"/>
  <c r="BD261" i="1"/>
  <c r="BD259" i="1"/>
  <c r="BD306" i="1"/>
  <c r="BD302" i="1"/>
  <c r="BD67" i="1"/>
  <c r="BD66" i="1"/>
  <c r="BD80" i="1"/>
  <c r="BD79" i="1"/>
  <c r="BD78" i="1"/>
  <c r="BD76" i="1"/>
  <c r="BD75" i="1"/>
  <c r="BD74" i="1"/>
  <c r="BD72" i="1"/>
  <c r="BD71" i="1"/>
  <c r="BD70" i="1"/>
  <c r="BD35" i="1"/>
  <c r="BD34" i="1"/>
  <c r="BD323" i="1"/>
  <c r="BD248" i="1"/>
  <c r="BD244" i="1"/>
  <c r="BD322" i="1"/>
  <c r="BD245" i="1"/>
  <c r="BD241" i="1"/>
  <c r="BD243" i="1"/>
  <c r="BD221" i="1"/>
  <c r="BD216" i="1"/>
  <c r="BD213" i="1"/>
  <c r="BD208" i="1"/>
  <c r="BD173" i="1"/>
  <c r="BD192" i="1"/>
  <c r="BD185" i="1"/>
  <c r="BL101" i="1"/>
  <c r="BR115" i="1"/>
  <c r="BR112" i="1"/>
  <c r="BR102" i="1"/>
  <c r="BR104" i="1"/>
  <c r="BR103" i="1"/>
  <c r="BR99" i="1"/>
  <c r="BR109" i="1"/>
  <c r="BR111" i="1"/>
  <c r="BR110" i="1"/>
  <c r="BR105" i="1"/>
  <c r="BR107" i="1"/>
  <c r="BR96" i="1"/>
  <c r="BR98" i="1"/>
  <c r="BR97" i="1"/>
  <c r="BR93" i="1"/>
  <c r="BR95" i="1"/>
  <c r="BR94" i="1"/>
  <c r="BR90" i="1"/>
  <c r="BR92" i="1"/>
  <c r="BR91" i="1"/>
  <c r="BR69" i="1"/>
  <c r="BR59" i="1"/>
  <c r="BR55" i="1"/>
  <c r="BR324" i="1"/>
  <c r="BR320" i="1"/>
  <c r="BR321" i="1"/>
  <c r="BR316" i="1"/>
  <c r="BR317" i="1"/>
  <c r="BR314" i="1"/>
  <c r="BR284" i="1"/>
  <c r="BR281" i="1"/>
  <c r="BR279" i="1"/>
  <c r="BR277" i="1"/>
  <c r="BR275" i="1"/>
  <c r="BR273" i="1"/>
  <c r="BR271" i="1"/>
  <c r="BR269" i="1"/>
  <c r="BR267" i="1"/>
  <c r="BR265" i="1"/>
  <c r="BR263" i="1"/>
  <c r="BR261" i="1"/>
  <c r="BR259" i="1"/>
  <c r="BL115" i="1"/>
  <c r="BL112" i="1"/>
  <c r="BL102" i="1"/>
  <c r="BL104" i="1"/>
  <c r="BL103" i="1"/>
  <c r="BL99" i="1"/>
  <c r="BL109" i="1"/>
  <c r="BL111" i="1"/>
  <c r="BL110" i="1"/>
  <c r="BL105" i="1"/>
  <c r="BL107" i="1"/>
  <c r="BL96" i="1"/>
  <c r="BL98" i="1"/>
  <c r="BL97" i="1"/>
  <c r="BL93" i="1"/>
  <c r="BL95" i="1"/>
  <c r="BL94" i="1"/>
  <c r="BL90" i="1"/>
  <c r="BL92" i="1"/>
  <c r="BL91" i="1"/>
  <c r="BL69" i="1"/>
  <c r="BL59" i="1"/>
  <c r="BL55" i="1"/>
  <c r="BL324" i="1"/>
  <c r="BL320" i="1"/>
  <c r="BL321" i="1"/>
  <c r="BL316" i="1"/>
  <c r="BL317" i="1"/>
  <c r="BL314" i="1"/>
  <c r="BL284" i="1"/>
  <c r="BL281" i="1"/>
  <c r="BL279" i="1"/>
  <c r="BL277" i="1"/>
  <c r="BL275" i="1"/>
  <c r="BL273" i="1"/>
  <c r="BL271" i="1"/>
  <c r="BL269" i="1"/>
  <c r="BL267" i="1"/>
  <c r="BL265" i="1"/>
  <c r="BL263" i="1"/>
  <c r="BL261" i="1"/>
  <c r="BL259" i="1"/>
  <c r="BL67" i="1"/>
  <c r="BL66" i="1"/>
  <c r="BL80" i="1"/>
  <c r="BL79" i="1"/>
  <c r="BL78" i="1"/>
  <c r="BL76" i="1"/>
  <c r="BL75" i="1"/>
  <c r="BL72" i="1"/>
  <c r="BL71" i="1"/>
  <c r="BL70" i="1"/>
  <c r="Z283" i="1"/>
  <c r="Z281" i="1"/>
  <c r="Z279" i="1"/>
  <c r="Z314" i="1"/>
  <c r="Z317" i="1"/>
  <c r="Z316" i="1"/>
  <c r="Z321" i="1"/>
  <c r="Z320" i="1"/>
  <c r="Z324" i="1"/>
  <c r="Z33" i="1"/>
  <c r="Z55" i="1"/>
  <c r="Z59" i="1"/>
  <c r="Z69" i="1"/>
  <c r="Z295" i="1"/>
  <c r="Z296" i="1"/>
  <c r="Z297" i="1"/>
  <c r="Z298" i="1"/>
  <c r="Z299" i="1"/>
  <c r="Z300" i="1"/>
  <c r="Z301" i="1"/>
  <c r="Z91" i="1"/>
  <c r="Z92" i="1"/>
  <c r="Z90" i="1"/>
  <c r="Z94" i="1"/>
  <c r="Z95" i="1"/>
  <c r="Z93" i="1"/>
  <c r="Z97" i="1"/>
  <c r="Z98" i="1"/>
  <c r="Z96" i="1"/>
  <c r="Z107" i="1"/>
  <c r="Z108" i="1"/>
  <c r="Z105" i="1"/>
  <c r="Z100" i="1"/>
  <c r="Z101" i="1"/>
  <c r="Z110" i="1"/>
  <c r="Z111" i="1"/>
  <c r="Z109" i="1"/>
  <c r="Z99" i="1"/>
  <c r="Z103" i="1"/>
  <c r="Z104" i="1"/>
  <c r="Z102" i="1"/>
  <c r="Z112" i="1"/>
  <c r="Z115" i="1"/>
  <c r="CM13" i="1" l="1"/>
  <c r="CM16" i="1"/>
  <c r="CM21" i="1"/>
  <c r="CM22" i="1"/>
  <c r="CM23" i="1"/>
  <c r="CM24" i="1"/>
  <c r="CM25" i="1"/>
  <c r="CM26" i="1"/>
  <c r="CM27" i="1"/>
  <c r="CM28" i="1"/>
  <c r="CM30" i="1"/>
  <c r="CM31" i="1"/>
  <c r="CM32" i="1"/>
  <c r="CM37" i="1"/>
  <c r="CM38" i="1"/>
  <c r="CM39" i="1"/>
  <c r="CM40" i="1"/>
  <c r="CM41" i="1"/>
  <c r="CM42" i="1"/>
  <c r="CM45" i="1"/>
  <c r="CM48" i="1"/>
  <c r="CM49" i="1"/>
  <c r="CM50" i="1"/>
  <c r="CM51" i="1"/>
  <c r="CM54" i="1"/>
  <c r="CM58" i="1"/>
  <c r="CM151" i="1"/>
  <c r="CM156" i="1"/>
  <c r="CM169" i="1"/>
  <c r="CM185" i="1"/>
  <c r="CM192" i="1"/>
  <c r="CM173" i="1"/>
  <c r="CM208" i="1"/>
  <c r="CM213" i="1"/>
  <c r="CM205" i="1"/>
  <c r="CM113" i="1"/>
  <c r="CM118" i="1"/>
  <c r="CM119" i="1"/>
  <c r="CM120" i="1"/>
  <c r="CM212" i="1"/>
  <c r="CM216" i="1"/>
  <c r="CM221" i="1"/>
  <c r="CM243" i="1"/>
  <c r="CM127" i="1"/>
  <c r="CM128" i="1"/>
  <c r="CM129" i="1"/>
  <c r="CM130" i="1"/>
  <c r="CM134" i="1"/>
  <c r="CM135" i="1"/>
  <c r="CM136" i="1"/>
  <c r="CM307" i="1"/>
  <c r="CM159" i="1"/>
  <c r="CM160" i="1"/>
  <c r="CM161" i="1"/>
  <c r="CM310" i="1"/>
  <c r="CM180" i="1"/>
  <c r="CM183" i="1"/>
  <c r="CM186" i="1"/>
  <c r="CM35" i="1"/>
  <c r="CM36" i="1"/>
  <c r="CM198" i="1"/>
  <c r="CM199" i="1"/>
  <c r="CM68" i="1"/>
  <c r="CM250" i="1"/>
  <c r="CM251" i="1"/>
  <c r="CM252" i="1"/>
  <c r="CM302" i="1"/>
  <c r="CM306" i="1"/>
  <c r="CM255" i="1"/>
  <c r="CM256" i="1"/>
  <c r="CM257" i="1"/>
  <c r="CM258" i="1"/>
  <c r="CM260" i="1"/>
  <c r="CM262" i="1"/>
  <c r="CM264" i="1"/>
  <c r="CM266" i="1"/>
  <c r="CM268" i="1"/>
  <c r="CM270" i="1"/>
  <c r="CM272" i="1"/>
  <c r="CM274" i="1"/>
  <c r="CM276" i="1"/>
  <c r="CM278" i="1"/>
  <c r="CM280" i="1"/>
  <c r="CM282" i="1"/>
  <c r="CM284" i="1"/>
  <c r="CL67" i="1" l="1"/>
  <c r="CM67" i="1" s="1"/>
  <c r="CL66" i="1"/>
  <c r="CM66" i="1" s="1"/>
  <c r="CL80" i="1"/>
  <c r="CM80" i="1" s="1"/>
  <c r="CL79" i="1"/>
  <c r="CM79" i="1" s="1"/>
  <c r="CL78" i="1"/>
  <c r="CM78" i="1" s="1"/>
  <c r="CL76" i="1"/>
  <c r="CM76" i="1" s="1"/>
  <c r="CL75" i="1"/>
  <c r="CM75" i="1" s="1"/>
  <c r="CL74" i="1"/>
  <c r="CM74" i="1" s="1"/>
  <c r="CL72" i="1"/>
  <c r="CM72" i="1" s="1"/>
  <c r="CL71" i="1"/>
  <c r="CM71" i="1" s="1"/>
  <c r="CL70" i="1"/>
  <c r="CM70" i="1" s="1"/>
  <c r="CL53" i="1"/>
  <c r="CM53" i="1" s="1"/>
  <c r="CL52" i="1"/>
  <c r="CM52" i="1" s="1"/>
  <c r="CL47" i="1"/>
  <c r="CM47" i="1" s="1"/>
  <c r="CL46" i="1"/>
  <c r="CM46" i="1" s="1"/>
  <c r="CL87" i="1"/>
  <c r="CM87" i="1" s="1"/>
  <c r="CL89" i="1"/>
  <c r="CM89" i="1" s="1"/>
  <c r="CL88" i="1"/>
  <c r="CM88" i="1" s="1"/>
  <c r="CL86" i="1"/>
  <c r="CM86" i="1" s="1"/>
  <c r="CL85" i="1"/>
  <c r="CM85" i="1" s="1"/>
  <c r="CL84" i="1"/>
  <c r="CM84" i="1" s="1"/>
  <c r="CL83" i="1"/>
  <c r="CM83" i="1" s="1"/>
  <c r="CL82" i="1"/>
  <c r="CM82" i="1" s="1"/>
  <c r="CL315" i="1"/>
  <c r="CM315" i="1" s="1"/>
  <c r="CL311" i="1"/>
  <c r="CM311" i="1" s="1"/>
  <c r="CL312" i="1"/>
  <c r="CM312" i="1" s="1"/>
  <c r="CL308" i="1"/>
  <c r="CM308" i="1" s="1"/>
  <c r="CL309" i="1"/>
  <c r="CM309" i="1" s="1"/>
  <c r="CL305" i="1"/>
  <c r="CM305" i="1" s="1"/>
  <c r="CL303" i="1"/>
  <c r="CM303" i="1" s="1"/>
  <c r="CL289" i="1"/>
  <c r="CM289" i="1" s="1"/>
  <c r="CL290" i="1"/>
  <c r="CM290" i="1" s="1"/>
  <c r="CL287" i="1"/>
  <c r="CM287" i="1" s="1"/>
  <c r="CL288" i="1"/>
  <c r="CM288" i="1" s="1"/>
  <c r="CL285" i="1"/>
  <c r="CM285" i="1" s="1"/>
  <c r="CL286" i="1"/>
  <c r="CM286" i="1" s="1"/>
  <c r="CL253" i="1"/>
  <c r="CM253" i="1" s="1"/>
  <c r="CL254" i="1"/>
  <c r="CM254" i="1" s="1"/>
  <c r="CL247" i="1"/>
  <c r="CM247" i="1" s="1"/>
  <c r="CL44" i="1"/>
  <c r="CM44" i="1" s="1"/>
  <c r="CL43" i="1"/>
  <c r="CM43" i="1" s="1"/>
  <c r="CL64" i="1"/>
  <c r="CM64" i="1" s="1"/>
  <c r="CL63" i="1"/>
  <c r="CM63" i="1" s="1"/>
  <c r="CL65" i="1"/>
  <c r="CM65" i="1" s="1"/>
  <c r="CL61" i="1"/>
  <c r="CM61" i="1" s="1"/>
  <c r="CL60" i="1"/>
  <c r="CM60" i="1" s="1"/>
  <c r="CL62" i="1"/>
  <c r="CM62" i="1" s="1"/>
  <c r="CL57" i="1"/>
  <c r="CM57" i="1" s="1"/>
  <c r="CL56" i="1"/>
  <c r="CM56" i="1" s="1"/>
  <c r="CL29" i="1"/>
  <c r="CM29" i="1" s="1"/>
  <c r="CL34" i="1"/>
  <c r="CM34" i="1" s="1"/>
  <c r="CL323" i="1"/>
  <c r="CM323" i="1" s="1"/>
  <c r="CL248" i="1"/>
  <c r="CM248" i="1" s="1"/>
  <c r="CL244" i="1"/>
  <c r="CM244" i="1" s="1"/>
  <c r="CL322" i="1"/>
  <c r="CM322" i="1" s="1"/>
  <c r="CL245" i="1"/>
  <c r="CM245" i="1" s="1"/>
  <c r="CL241" i="1"/>
  <c r="CM241" i="1" s="1"/>
  <c r="CL319" i="1"/>
  <c r="CM319" i="1" s="1"/>
  <c r="CL236" i="1"/>
  <c r="CM236" i="1" s="1"/>
  <c r="CL294" i="1"/>
  <c r="CM294" i="1" s="1"/>
  <c r="CL242" i="1"/>
  <c r="CM242" i="1" s="1"/>
  <c r="CL238" i="1"/>
  <c r="CM238" i="1" s="1"/>
  <c r="CL239" i="1"/>
  <c r="CM239" i="1" s="1"/>
  <c r="CL234" i="1"/>
  <c r="CM234" i="1" s="1"/>
  <c r="CL293" i="1"/>
  <c r="CM293" i="1" s="1"/>
  <c r="CL318" i="1"/>
  <c r="CM318" i="1" s="1"/>
  <c r="CL237" i="1"/>
  <c r="CM237" i="1" s="1"/>
  <c r="CL231" i="1"/>
  <c r="CM231" i="1" s="1"/>
  <c r="CL313" i="1"/>
  <c r="CM313" i="1" s="1"/>
  <c r="CL235" i="1"/>
  <c r="CM235" i="1" s="1"/>
  <c r="CL229" i="1"/>
  <c r="CM229" i="1" s="1"/>
  <c r="CL304" i="1"/>
  <c r="CM304" i="1" s="1"/>
  <c r="CL227" i="1"/>
  <c r="CM227" i="1" s="1"/>
  <c r="CL222" i="1"/>
  <c r="CM222" i="1" s="1"/>
  <c r="CL249" i="1"/>
  <c r="CM249" i="1" s="1"/>
  <c r="CL225" i="1"/>
  <c r="CM225" i="1" s="1"/>
  <c r="CL220" i="1"/>
  <c r="CM220" i="1" s="1"/>
  <c r="CL232" i="1"/>
  <c r="CM232" i="1" s="1"/>
  <c r="CL226" i="1"/>
  <c r="CM226" i="1" s="1"/>
  <c r="CL292" i="1"/>
  <c r="CM292" i="1" s="1"/>
  <c r="CL230" i="1"/>
  <c r="CM230" i="1" s="1"/>
  <c r="CL224" i="1"/>
  <c r="CM224" i="1" s="1"/>
  <c r="CL291" i="1"/>
  <c r="CM291" i="1" s="1"/>
  <c r="CL246" i="1"/>
  <c r="CM246" i="1" s="1"/>
  <c r="CL223" i="1"/>
  <c r="CM223" i="1" s="1"/>
  <c r="CL218" i="1"/>
  <c r="CM218" i="1" s="1"/>
  <c r="CL150" i="1"/>
  <c r="CM150" i="1" s="1"/>
  <c r="CL149" i="1"/>
  <c r="CM149" i="1" s="1"/>
  <c r="CL148" i="1"/>
  <c r="CM148" i="1" s="1"/>
  <c r="CL147" i="1"/>
  <c r="CM147" i="1" s="1"/>
  <c r="CL146" i="1"/>
  <c r="CM146" i="1" s="1"/>
  <c r="CL145" i="1"/>
  <c r="CM145" i="1" s="1"/>
  <c r="CL144" i="1"/>
  <c r="CM144" i="1" s="1"/>
  <c r="CL143" i="1"/>
  <c r="CM143" i="1" s="1"/>
  <c r="CL142" i="1"/>
  <c r="CM142" i="1" s="1"/>
  <c r="CL141" i="1"/>
  <c r="CM141" i="1" s="1"/>
  <c r="CL140" i="1"/>
  <c r="CM140" i="1" s="1"/>
  <c r="CL139" i="1"/>
  <c r="CM139" i="1" s="1"/>
  <c r="CL138" i="1"/>
  <c r="CM138" i="1" s="1"/>
  <c r="CL137" i="1"/>
  <c r="CM137" i="1" s="1"/>
  <c r="CL240" i="1"/>
  <c r="CM240" i="1" s="1"/>
  <c r="CL219" i="1"/>
  <c r="CM219" i="1" s="1"/>
  <c r="CL214" i="1"/>
  <c r="CM214" i="1" s="1"/>
  <c r="CL233" i="1"/>
  <c r="CM233" i="1" s="1"/>
  <c r="CL217" i="1"/>
  <c r="CM217" i="1" s="1"/>
  <c r="CL197" i="1"/>
  <c r="CM197" i="1" s="1"/>
  <c r="CL228" i="1"/>
  <c r="CM228" i="1" s="1"/>
  <c r="CL215" i="1"/>
  <c r="CM215" i="1" s="1"/>
  <c r="CL210" i="1"/>
  <c r="CM210" i="1" s="1"/>
  <c r="CL202" i="1"/>
  <c r="CM202" i="1" s="1"/>
  <c r="CL211" i="1"/>
  <c r="CM211" i="1" s="1"/>
  <c r="CL206" i="1"/>
  <c r="CM206" i="1" s="1"/>
  <c r="CL184" i="1"/>
  <c r="CM184" i="1" s="1"/>
  <c r="CL190" i="1"/>
  <c r="CM190" i="1" s="1"/>
  <c r="CL204" i="1"/>
  <c r="CM204" i="1" s="1"/>
  <c r="CL194" i="1"/>
  <c r="CM194" i="1" s="1"/>
  <c r="CL167" i="1"/>
  <c r="CM167" i="1" s="1"/>
  <c r="CL182" i="1"/>
  <c r="CM182" i="1" s="1"/>
  <c r="CL178" i="1"/>
  <c r="CM178" i="1" s="1"/>
  <c r="CL126" i="1"/>
  <c r="CM126" i="1" s="1"/>
  <c r="CL163" i="1"/>
  <c r="CM163" i="1" s="1"/>
  <c r="CL155" i="1"/>
  <c r="CM155" i="1" s="1"/>
  <c r="CL153" i="1"/>
  <c r="CM153" i="1" s="1"/>
  <c r="CL172" i="1"/>
  <c r="CM172" i="1" s="1"/>
  <c r="CL168" i="1"/>
  <c r="CM168" i="1" s="1"/>
  <c r="CL196" i="1"/>
  <c r="CM196" i="1" s="1"/>
  <c r="CL209" i="1"/>
  <c r="CM209" i="1" s="1"/>
  <c r="CL203" i="1"/>
  <c r="CM203" i="1" s="1"/>
  <c r="CL187" i="1"/>
  <c r="CM187" i="1" s="1"/>
  <c r="CL201" i="1"/>
  <c r="CM201" i="1" s="1"/>
  <c r="CL191" i="1"/>
  <c r="CM191" i="1" s="1"/>
  <c r="CL164" i="1"/>
  <c r="CM164" i="1" s="1"/>
  <c r="CL179" i="1"/>
  <c r="CM179" i="1" s="1"/>
  <c r="CL174" i="1"/>
  <c r="CM174" i="1" s="1"/>
  <c r="CL177" i="1"/>
  <c r="CM177" i="1" s="1"/>
  <c r="CL193" i="1"/>
  <c r="CM193" i="1" s="1"/>
  <c r="CL207" i="1"/>
  <c r="CM207" i="1" s="1"/>
  <c r="CL200" i="1"/>
  <c r="CM200" i="1" s="1"/>
  <c r="CL154" i="1"/>
  <c r="CM154" i="1" s="1"/>
  <c r="CL170" i="1"/>
  <c r="CM170" i="1" s="1"/>
  <c r="CL189" i="1"/>
  <c r="CM189" i="1" s="1"/>
  <c r="CL181" i="1"/>
  <c r="CM181" i="1" s="1"/>
  <c r="CL158" i="1"/>
  <c r="CM158" i="1" s="1"/>
  <c r="CL176" i="1"/>
  <c r="CM176" i="1" s="1"/>
  <c r="CL195" i="1"/>
  <c r="CM195" i="1" s="1"/>
  <c r="CL188" i="1"/>
  <c r="CM188" i="1" s="1"/>
  <c r="CL117" i="1"/>
  <c r="CM117" i="1" s="1"/>
  <c r="CL157" i="1"/>
  <c r="CM157" i="1" s="1"/>
  <c r="CL175" i="1"/>
  <c r="CM175" i="1" s="1"/>
  <c r="CL171" i="1"/>
  <c r="CM171" i="1" s="1"/>
  <c r="CL133" i="1"/>
  <c r="CM133" i="1" s="1"/>
  <c r="CL165" i="1"/>
  <c r="CM165" i="1" s="1"/>
  <c r="CL123" i="1"/>
  <c r="CM123" i="1" s="1"/>
  <c r="CL106" i="1"/>
  <c r="CM106" i="1" s="1"/>
  <c r="CL166" i="1"/>
  <c r="CM166" i="1" s="1"/>
  <c r="CL162" i="1"/>
  <c r="CM162" i="1" s="1"/>
  <c r="CL81" i="1"/>
  <c r="CM81" i="1" s="1"/>
  <c r="CL152" i="1"/>
  <c r="CM152" i="1" s="1"/>
  <c r="CL131" i="1"/>
  <c r="CM131" i="1" s="1"/>
  <c r="CL132" i="1"/>
  <c r="CM132" i="1" s="1"/>
  <c r="CL124" i="1"/>
  <c r="CM124" i="1" s="1"/>
  <c r="CL125" i="1"/>
  <c r="CM125" i="1" s="1"/>
  <c r="CL121" i="1"/>
  <c r="CM121" i="1" s="1"/>
  <c r="CL116" i="1"/>
  <c r="CM116" i="1" s="1"/>
  <c r="CL122" i="1"/>
  <c r="CM122" i="1" s="1"/>
  <c r="CL114" i="1"/>
  <c r="CM114" i="1" s="1"/>
  <c r="CL77" i="1"/>
  <c r="CM77" i="1" s="1"/>
  <c r="CL73" i="1"/>
  <c r="CM73" i="1" s="1"/>
  <c r="CL20" i="1"/>
  <c r="CM20" i="1" s="1"/>
  <c r="CL19" i="1"/>
  <c r="CM19" i="1" s="1"/>
  <c r="CL18" i="1"/>
  <c r="CM18" i="1" s="1"/>
  <c r="CL17" i="1"/>
  <c r="CM17" i="1" s="1"/>
  <c r="CL15" i="1"/>
  <c r="CM15" i="1" s="1"/>
  <c r="CL14" i="1"/>
  <c r="CM14" i="1" s="1"/>
  <c r="CL12" i="1"/>
  <c r="CM12" i="1" s="1"/>
  <c r="CL11" i="1"/>
  <c r="CM11" i="1" s="1"/>
  <c r="CL10" i="1"/>
  <c r="CM10" i="1" s="1"/>
  <c r="CL9" i="1"/>
  <c r="CM9" i="1" s="1"/>
  <c r="CL8" i="1"/>
  <c r="CM8" i="1" s="1"/>
  <c r="CL7" i="1"/>
  <c r="CM7" i="1" s="1"/>
  <c r="CL6" i="1"/>
  <c r="CM6" i="1" s="1"/>
  <c r="CL5" i="1"/>
  <c r="CM5" i="1" s="1"/>
  <c r="BS67" i="1"/>
  <c r="BR67" i="1"/>
  <c r="BS66" i="1"/>
  <c r="BR66" i="1"/>
  <c r="BS80" i="1"/>
  <c r="BR80" i="1"/>
  <c r="BS79" i="1"/>
  <c r="BR79" i="1"/>
  <c r="BS78" i="1"/>
  <c r="BR78" i="1"/>
  <c r="BS76" i="1"/>
  <c r="BR76" i="1"/>
  <c r="BS75" i="1"/>
  <c r="BR75" i="1"/>
  <c r="BS74" i="1"/>
  <c r="BR74" i="1"/>
  <c r="BS72" i="1"/>
  <c r="BR72" i="1"/>
  <c r="BS71" i="1"/>
  <c r="BR71" i="1"/>
  <c r="BS70" i="1"/>
  <c r="BR70" i="1"/>
  <c r="BS53" i="1"/>
  <c r="BR53" i="1"/>
  <c r="BS52" i="1"/>
  <c r="BR52" i="1"/>
  <c r="BS47" i="1"/>
  <c r="BR47" i="1"/>
  <c r="BS46" i="1"/>
  <c r="BR46" i="1"/>
  <c r="BS87" i="1"/>
  <c r="BR87" i="1"/>
  <c r="BS89" i="1"/>
  <c r="BR89" i="1"/>
  <c r="BS88" i="1"/>
  <c r="BR88" i="1"/>
  <c r="BS86" i="1"/>
  <c r="BR86" i="1"/>
  <c r="BS85" i="1"/>
  <c r="BR85" i="1"/>
  <c r="BS84" i="1"/>
  <c r="BR84" i="1"/>
  <c r="BS83" i="1"/>
  <c r="BR83" i="1"/>
  <c r="BS82" i="1"/>
  <c r="BR82" i="1"/>
  <c r="BS315" i="1"/>
  <c r="BR315" i="1"/>
  <c r="BS311" i="1"/>
  <c r="BR311" i="1"/>
  <c r="BS312" i="1"/>
  <c r="BR312" i="1"/>
  <c r="BS308" i="1"/>
  <c r="BR308" i="1"/>
  <c r="BS309" i="1"/>
  <c r="BR309" i="1"/>
  <c r="BS305" i="1"/>
  <c r="BR305" i="1"/>
  <c r="BS303" i="1"/>
  <c r="BR303" i="1"/>
  <c r="BS289" i="1"/>
  <c r="BR289" i="1"/>
  <c r="BS290" i="1"/>
  <c r="BR290" i="1"/>
  <c r="BS287" i="1"/>
  <c r="BR287" i="1"/>
  <c r="BS288" i="1"/>
  <c r="BR288" i="1"/>
  <c r="BS285" i="1"/>
  <c r="BR285" i="1"/>
  <c r="BS286" i="1"/>
  <c r="BR286" i="1"/>
  <c r="BS253" i="1"/>
  <c r="BR253" i="1"/>
  <c r="BS254" i="1"/>
  <c r="BR254" i="1"/>
  <c r="BS247" i="1"/>
  <c r="BR247" i="1"/>
  <c r="BS44" i="1"/>
  <c r="BR44" i="1"/>
  <c r="BS43" i="1"/>
  <c r="BR43" i="1"/>
  <c r="BS64" i="1"/>
  <c r="BR64" i="1"/>
  <c r="BS63" i="1"/>
  <c r="BR63" i="1"/>
  <c r="BS65" i="1"/>
  <c r="BR65" i="1"/>
  <c r="BS61" i="1"/>
  <c r="BR61" i="1"/>
  <c r="BS60" i="1"/>
  <c r="BR60" i="1"/>
  <c r="BS62" i="1"/>
  <c r="BR62" i="1"/>
  <c r="BS57" i="1"/>
  <c r="BR57" i="1"/>
  <c r="BS56" i="1"/>
  <c r="BR56" i="1"/>
  <c r="BS29" i="1"/>
  <c r="BR29" i="1"/>
  <c r="BS34" i="1"/>
  <c r="BR34" i="1"/>
  <c r="BS323" i="1"/>
  <c r="BR323" i="1"/>
  <c r="BS248" i="1"/>
  <c r="BR248" i="1"/>
  <c r="BS244" i="1"/>
  <c r="BR244" i="1"/>
  <c r="BS322" i="1"/>
  <c r="BR322" i="1"/>
  <c r="BS245" i="1"/>
  <c r="BR245" i="1"/>
  <c r="BS241" i="1"/>
  <c r="BR241" i="1"/>
  <c r="BS319" i="1"/>
  <c r="BR319" i="1"/>
  <c r="BS236" i="1"/>
  <c r="BR236" i="1"/>
  <c r="BS294" i="1"/>
  <c r="BR294" i="1"/>
  <c r="BS242" i="1"/>
  <c r="BR242" i="1"/>
  <c r="BS238" i="1"/>
  <c r="BR238" i="1"/>
  <c r="BS239" i="1"/>
  <c r="BR239" i="1"/>
  <c r="BS234" i="1"/>
  <c r="BR234" i="1"/>
  <c r="BS293" i="1"/>
  <c r="BR293" i="1"/>
  <c r="BS318" i="1"/>
  <c r="BR318" i="1"/>
  <c r="BS237" i="1"/>
  <c r="BR237" i="1"/>
  <c r="BS231" i="1"/>
  <c r="BR231" i="1"/>
  <c r="BS313" i="1"/>
  <c r="BR313" i="1"/>
  <c r="BS235" i="1"/>
  <c r="BR235" i="1"/>
  <c r="BS229" i="1"/>
  <c r="BR229" i="1"/>
  <c r="BS304" i="1"/>
  <c r="BR304" i="1"/>
  <c r="BS227" i="1"/>
  <c r="BR227" i="1"/>
  <c r="BS222" i="1"/>
  <c r="BR222" i="1"/>
  <c r="BS249" i="1"/>
  <c r="BR249" i="1"/>
  <c r="BS225" i="1"/>
  <c r="BR225" i="1"/>
  <c r="BS220" i="1"/>
  <c r="BR220" i="1"/>
  <c r="BS310" i="1"/>
  <c r="BR310" i="1"/>
  <c r="BS232" i="1"/>
  <c r="BR232" i="1"/>
  <c r="BS226" i="1"/>
  <c r="BR226" i="1"/>
  <c r="BL34" i="1"/>
  <c r="BL323" i="1"/>
  <c r="BL248" i="1"/>
  <c r="BL244" i="1"/>
  <c r="BL322" i="1"/>
  <c r="BL245" i="1"/>
  <c r="BL241" i="1"/>
  <c r="BS292" i="1"/>
  <c r="BR292" i="1"/>
  <c r="BS307" i="1"/>
  <c r="BR307" i="1"/>
  <c r="BL214" i="1"/>
  <c r="BS230" i="1"/>
  <c r="BR230" i="1"/>
  <c r="BS224" i="1"/>
  <c r="BR224" i="1"/>
  <c r="BS291" i="1"/>
  <c r="BR291" i="1"/>
  <c r="BS246" i="1"/>
  <c r="BR246" i="1"/>
  <c r="BS223" i="1"/>
  <c r="BR223" i="1"/>
  <c r="BS218" i="1"/>
  <c r="BR218" i="1"/>
  <c r="BS148" i="1"/>
  <c r="BR148" i="1"/>
  <c r="BS145" i="1"/>
  <c r="BR145" i="1"/>
  <c r="BS240" i="1"/>
  <c r="BR240" i="1"/>
  <c r="BS219" i="1"/>
  <c r="BR219" i="1"/>
  <c r="BS214" i="1"/>
  <c r="BR214" i="1"/>
  <c r="BS233" i="1"/>
  <c r="BR233" i="1"/>
  <c r="BS217" i="1"/>
  <c r="BR217" i="1"/>
  <c r="BS212" i="1"/>
  <c r="BR212" i="1"/>
  <c r="BS126" i="1"/>
  <c r="BR126" i="1"/>
  <c r="BS163" i="1"/>
  <c r="BR163" i="1"/>
  <c r="BS155" i="1"/>
  <c r="BR155" i="1"/>
  <c r="BS153" i="1"/>
  <c r="BR153" i="1"/>
  <c r="BS172" i="1"/>
  <c r="BR172" i="1"/>
  <c r="BS168" i="1"/>
  <c r="BR168" i="1"/>
  <c r="BS207" i="1"/>
  <c r="BR207" i="1"/>
  <c r="BS200" i="1"/>
  <c r="BR200" i="1"/>
  <c r="BS170" i="1"/>
  <c r="BR170" i="1"/>
  <c r="BS189" i="1"/>
  <c r="BR189" i="1"/>
  <c r="BS181" i="1"/>
  <c r="BR181" i="1"/>
  <c r="BS133" i="1"/>
  <c r="BR133" i="1"/>
  <c r="BS169" i="1"/>
  <c r="BR169" i="1"/>
  <c r="BS165" i="1"/>
  <c r="BR165" i="1"/>
  <c r="BS123" i="1"/>
  <c r="BR123" i="1"/>
  <c r="BS156" i="1"/>
  <c r="BR156" i="1"/>
  <c r="BS151" i="1"/>
  <c r="BR151" i="1"/>
  <c r="BS166" i="1"/>
  <c r="BR166" i="1"/>
  <c r="BS162" i="1"/>
  <c r="BR162" i="1"/>
  <c r="BS152" i="1"/>
  <c r="BR152" i="1"/>
  <c r="BS131" i="1"/>
  <c r="BR131" i="1"/>
  <c r="BS132" i="1"/>
  <c r="BR132" i="1"/>
  <c r="BS124" i="1"/>
  <c r="BR124" i="1"/>
  <c r="BL53" i="1"/>
  <c r="BL52" i="1"/>
  <c r="BL47" i="1"/>
  <c r="BL46" i="1"/>
  <c r="BL87" i="1"/>
  <c r="BL89" i="1"/>
  <c r="BL88" i="1"/>
  <c r="BL86" i="1"/>
  <c r="BL85" i="1"/>
  <c r="BL84" i="1"/>
  <c r="BL83" i="1"/>
  <c r="BL82" i="1"/>
  <c r="BL315" i="1"/>
  <c r="BL311" i="1"/>
  <c r="BL312" i="1"/>
  <c r="BL308" i="1"/>
  <c r="BL309" i="1"/>
  <c r="BL305" i="1"/>
  <c r="BL303" i="1"/>
  <c r="BL289" i="1"/>
  <c r="BL290" i="1"/>
  <c r="BL287" i="1"/>
  <c r="BL288" i="1"/>
  <c r="BL285" i="1"/>
  <c r="BL286" i="1"/>
  <c r="BL253" i="1"/>
  <c r="BL254" i="1"/>
  <c r="BL247" i="1"/>
  <c r="BL61" i="1"/>
  <c r="BL62" i="1"/>
  <c r="BL239" i="1"/>
  <c r="BL234" i="1"/>
  <c r="BD214" i="1"/>
  <c r="BC214" i="1"/>
  <c r="BD239" i="1"/>
  <c r="BC239" i="1"/>
  <c r="BD234" i="1"/>
  <c r="BC234" i="1"/>
  <c r="BD62" i="1"/>
  <c r="BC62" i="1"/>
  <c r="BC53" i="1"/>
  <c r="BC52" i="1"/>
  <c r="BC47" i="1"/>
  <c r="BC46" i="1"/>
  <c r="BC87" i="1"/>
  <c r="BC89" i="1"/>
  <c r="BC88" i="1"/>
  <c r="BC86" i="1"/>
  <c r="BC85" i="1"/>
  <c r="BC84" i="1"/>
  <c r="BC83" i="1"/>
  <c r="BC82" i="1"/>
  <c r="BC315" i="1"/>
  <c r="BC311" i="1"/>
  <c r="BC312" i="1"/>
  <c r="BC308" i="1"/>
  <c r="BC309" i="1"/>
  <c r="BC305" i="1"/>
  <c r="BD53" i="1"/>
  <c r="BD52" i="1"/>
  <c r="BD47" i="1"/>
  <c r="BD46" i="1"/>
  <c r="BD87" i="1"/>
  <c r="BD89" i="1"/>
  <c r="BD88" i="1"/>
  <c r="BD86" i="1"/>
  <c r="BD85" i="1"/>
  <c r="BD84" i="1"/>
  <c r="BD83" i="1"/>
  <c r="BD82" i="1"/>
  <c r="BD315" i="1"/>
  <c r="BD311" i="1"/>
  <c r="BD312" i="1"/>
  <c r="BD308" i="1"/>
  <c r="BD309" i="1"/>
  <c r="BD305" i="1"/>
  <c r="BD303" i="1"/>
  <c r="BD289" i="1"/>
  <c r="BD290" i="1"/>
  <c r="BD287" i="1"/>
  <c r="BD288" i="1"/>
  <c r="BD285" i="1"/>
  <c r="BD286" i="1"/>
  <c r="BD253" i="1"/>
  <c r="BD254" i="1"/>
  <c r="BD247" i="1"/>
  <c r="BD61" i="1"/>
  <c r="BC61" i="1"/>
  <c r="BC303" i="1"/>
  <c r="BC289" i="1"/>
  <c r="BC290" i="1"/>
  <c r="BC287" i="1"/>
  <c r="BC288" i="1"/>
  <c r="BC285" i="1"/>
  <c r="BC286" i="1"/>
  <c r="BC253" i="1"/>
  <c r="BC254" i="1"/>
  <c r="BC247" i="1"/>
  <c r="AP257" i="1"/>
  <c r="AP256" i="1"/>
  <c r="AP255" i="1"/>
  <c r="AP306" i="1"/>
  <c r="AP302" i="1"/>
  <c r="AP252" i="1"/>
  <c r="AP251" i="1"/>
  <c r="AP250" i="1"/>
  <c r="AP68" i="1"/>
  <c r="AP67" i="1"/>
  <c r="AP66" i="1"/>
  <c r="AP80" i="1"/>
  <c r="AP79" i="1"/>
  <c r="AP78" i="1"/>
  <c r="AP76" i="1"/>
  <c r="AP75" i="1"/>
  <c r="AP74" i="1"/>
  <c r="AP72" i="1"/>
  <c r="AP71" i="1"/>
  <c r="AP70" i="1"/>
  <c r="AP53" i="1"/>
  <c r="AP52" i="1"/>
  <c r="AP47" i="1"/>
  <c r="AP46" i="1"/>
  <c r="AP87" i="1"/>
  <c r="AP89" i="1"/>
  <c r="AP88" i="1"/>
  <c r="AP86" i="1"/>
  <c r="AP85" i="1"/>
  <c r="AP84" i="1"/>
  <c r="AP83" i="1"/>
  <c r="AP82" i="1"/>
  <c r="AP315" i="1"/>
  <c r="AP311" i="1"/>
  <c r="AP312" i="1"/>
  <c r="AP308" i="1"/>
  <c r="AP309" i="1"/>
  <c r="AP305" i="1"/>
  <c r="AP303" i="1"/>
  <c r="AP289" i="1"/>
  <c r="AP290" i="1"/>
  <c r="AP287" i="1"/>
  <c r="AP288" i="1"/>
  <c r="AP285" i="1"/>
  <c r="AP286" i="1"/>
  <c r="AP253" i="1"/>
  <c r="AP254" i="1"/>
  <c r="AP247" i="1"/>
  <c r="BL44" i="1"/>
  <c r="BL43" i="1"/>
  <c r="BL63" i="1"/>
  <c r="BL319" i="1"/>
  <c r="BL236" i="1"/>
  <c r="BL242" i="1"/>
  <c r="BL238" i="1"/>
  <c r="BL231" i="1"/>
  <c r="BL222" i="1"/>
  <c r="BL249" i="1"/>
  <c r="BL225" i="1"/>
  <c r="BL307" i="1"/>
  <c r="BL292" i="1"/>
  <c r="BL212" i="1"/>
  <c r="BL170" i="1"/>
  <c r="BD44" i="1"/>
  <c r="BD43" i="1"/>
  <c r="BC44" i="1"/>
  <c r="BC43" i="1"/>
  <c r="BD63" i="1"/>
  <c r="BC63" i="1"/>
  <c r="BD319" i="1"/>
  <c r="BC319" i="1"/>
  <c r="BD236" i="1"/>
  <c r="BC236" i="1"/>
  <c r="BD242" i="1"/>
  <c r="BC242" i="1"/>
  <c r="BD238" i="1"/>
  <c r="BC238" i="1"/>
  <c r="BD231" i="1"/>
  <c r="BC231" i="1"/>
  <c r="BD222" i="1"/>
  <c r="BC222" i="1"/>
  <c r="BD249" i="1"/>
  <c r="BC249" i="1"/>
  <c r="BD225" i="1"/>
  <c r="BC225" i="1"/>
  <c r="BD292" i="1"/>
  <c r="BC292" i="1"/>
  <c r="BD212" i="1"/>
  <c r="BC212" i="1"/>
  <c r="BD170" i="1"/>
  <c r="BC170" i="1"/>
  <c r="BL163" i="1"/>
  <c r="BD163" i="1"/>
  <c r="BC163" i="1"/>
  <c r="BL155" i="1"/>
  <c r="BD155" i="1"/>
  <c r="BC155" i="1"/>
  <c r="BL64" i="1"/>
  <c r="BL65" i="1"/>
  <c r="BL60" i="1"/>
  <c r="BL57" i="1"/>
  <c r="BL56" i="1"/>
  <c r="BL29" i="1"/>
  <c r="BL294" i="1"/>
  <c r="BL293" i="1"/>
  <c r="BL318" i="1"/>
  <c r="BL237" i="1"/>
  <c r="BL313" i="1"/>
  <c r="BL235" i="1"/>
  <c r="BL229" i="1"/>
  <c r="BL304" i="1"/>
  <c r="BL227" i="1"/>
  <c r="BL220" i="1"/>
  <c r="BL310" i="1"/>
  <c r="BL232" i="1"/>
  <c r="BL226" i="1"/>
  <c r="BL230" i="1"/>
  <c r="BL224" i="1"/>
  <c r="BL291" i="1"/>
  <c r="BL246" i="1"/>
  <c r="BL223" i="1"/>
  <c r="BL218" i="1"/>
  <c r="BL148" i="1"/>
  <c r="BL145" i="1"/>
  <c r="BL240" i="1"/>
  <c r="BL219" i="1"/>
  <c r="BL233" i="1"/>
  <c r="BL217" i="1"/>
  <c r="BL126" i="1"/>
  <c r="BL153" i="1"/>
  <c r="BL172" i="1"/>
  <c r="BL168" i="1"/>
  <c r="BL189" i="1"/>
  <c r="BL181" i="1"/>
  <c r="BL133" i="1"/>
  <c r="BL169" i="1"/>
  <c r="BL165" i="1"/>
  <c r="BL123" i="1"/>
  <c r="BL156" i="1"/>
  <c r="BL151" i="1"/>
  <c r="BL166" i="1"/>
  <c r="BL162" i="1"/>
  <c r="BC29" i="1"/>
  <c r="BC294" i="1"/>
  <c r="BC293" i="1"/>
  <c r="BC313" i="1"/>
  <c r="BC235" i="1"/>
  <c r="BC229" i="1"/>
  <c r="BC165" i="1"/>
  <c r="BC156" i="1"/>
  <c r="BC151" i="1"/>
  <c r="BC166" i="1"/>
  <c r="BC162" i="1"/>
  <c r="BC152" i="1"/>
  <c r="BC132" i="1"/>
  <c r="BC131" i="1"/>
  <c r="BL152" i="1"/>
  <c r="BL131" i="1"/>
  <c r="BL132" i="1"/>
  <c r="BL124" i="1"/>
  <c r="BC153" i="1"/>
  <c r="BC233" i="1"/>
  <c r="BC217" i="1"/>
  <c r="BC240" i="1"/>
  <c r="BC219" i="1"/>
  <c r="BC145" i="1"/>
  <c r="BC148" i="1"/>
  <c r="BC224" i="1"/>
  <c r="BC246" i="1"/>
  <c r="BC223" i="1"/>
  <c r="BD246" i="1"/>
  <c r="BD223" i="1"/>
  <c r="BD145" i="1"/>
  <c r="BD240" i="1"/>
  <c r="BD219" i="1"/>
  <c r="BD233" i="1"/>
  <c r="BD217" i="1"/>
  <c r="BD29" i="1"/>
  <c r="BD293" i="1"/>
  <c r="BD294" i="1"/>
  <c r="BD224" i="1"/>
  <c r="BD153" i="1"/>
  <c r="BD148" i="1"/>
  <c r="BD64" i="1"/>
  <c r="BD65" i="1"/>
  <c r="BD60" i="1"/>
  <c r="BD57" i="1"/>
  <c r="BD56" i="1"/>
  <c r="BD313" i="1"/>
  <c r="BD235" i="1"/>
  <c r="BD229" i="1"/>
  <c r="BD318" i="1"/>
  <c r="BD237" i="1"/>
  <c r="BD304" i="1"/>
  <c r="BD227" i="1"/>
  <c r="BD220" i="1"/>
  <c r="BD310" i="1"/>
  <c r="BD232" i="1"/>
  <c r="BD226" i="1"/>
  <c r="BD307" i="1"/>
  <c r="BD230" i="1"/>
  <c r="BD291" i="1"/>
  <c r="BD218" i="1"/>
  <c r="BD150" i="1"/>
  <c r="BD149" i="1"/>
  <c r="BD147" i="1"/>
  <c r="BD146" i="1"/>
  <c r="BD144" i="1"/>
  <c r="BD143" i="1"/>
  <c r="BD142" i="1"/>
  <c r="BD141" i="1"/>
  <c r="BD140" i="1"/>
  <c r="BD139" i="1"/>
  <c r="BD138" i="1"/>
  <c r="BD137" i="1"/>
  <c r="BD197" i="1"/>
  <c r="BD228" i="1"/>
  <c r="BD215" i="1"/>
  <c r="BD210" i="1"/>
  <c r="BD202" i="1"/>
  <c r="BD211" i="1"/>
  <c r="BD206" i="1"/>
  <c r="BD184" i="1"/>
  <c r="BD190" i="1"/>
  <c r="BD204" i="1"/>
  <c r="BD194" i="1"/>
  <c r="BD167" i="1"/>
  <c r="BD182" i="1"/>
  <c r="BD178" i="1"/>
  <c r="BD126" i="1"/>
  <c r="BD172" i="1"/>
  <c r="BD168" i="1"/>
  <c r="BD196" i="1"/>
  <c r="BD209" i="1"/>
  <c r="BD203" i="1"/>
  <c r="BD187" i="1"/>
  <c r="BD201" i="1"/>
  <c r="BD191" i="1"/>
  <c r="BD164" i="1"/>
  <c r="BD179" i="1"/>
  <c r="BD174" i="1"/>
  <c r="BD177" i="1"/>
  <c r="BD193" i="1"/>
  <c r="BD207" i="1"/>
  <c r="BD200" i="1"/>
  <c r="BD154" i="1"/>
  <c r="BD189" i="1"/>
  <c r="BD181" i="1"/>
  <c r="BD158" i="1"/>
  <c r="BD176" i="1"/>
  <c r="BD195" i="1"/>
  <c r="BD188" i="1"/>
  <c r="BD117" i="1"/>
  <c r="BD157" i="1"/>
  <c r="BD175" i="1"/>
  <c r="BD171" i="1"/>
  <c r="BD133" i="1"/>
  <c r="BD169" i="1"/>
  <c r="BD165" i="1"/>
  <c r="BD123" i="1"/>
  <c r="BD156" i="1"/>
  <c r="BD151" i="1"/>
  <c r="BD132" i="1"/>
  <c r="BD152" i="1"/>
  <c r="BD131" i="1"/>
  <c r="BD166" i="1"/>
  <c r="BD162" i="1"/>
  <c r="BD106" i="1"/>
  <c r="BD81" i="1"/>
  <c r="BD124" i="1"/>
  <c r="BD125" i="1"/>
  <c r="BD121" i="1"/>
  <c r="BD116" i="1"/>
  <c r="BD122" i="1"/>
  <c r="BD114" i="1"/>
  <c r="BD77" i="1"/>
  <c r="BD73" i="1"/>
  <c r="BD20" i="1"/>
  <c r="BD19" i="1"/>
  <c r="BD18" i="1"/>
  <c r="BD17" i="1"/>
  <c r="BD15" i="1"/>
  <c r="BD14" i="1"/>
  <c r="BD12" i="1"/>
  <c r="BD11" i="1"/>
  <c r="BD10" i="1"/>
  <c r="BD9" i="1"/>
  <c r="BD8" i="1"/>
  <c r="BD7" i="1"/>
  <c r="BD6" i="1"/>
  <c r="BD5" i="1"/>
  <c r="BC64" i="1"/>
  <c r="BC65" i="1"/>
  <c r="BC60" i="1"/>
  <c r="BC57" i="1"/>
  <c r="BC56" i="1"/>
  <c r="BC220" i="1"/>
  <c r="BC291" i="1"/>
  <c r="BC126" i="1"/>
  <c r="BC172" i="1"/>
  <c r="BC189" i="1"/>
  <c r="BC181" i="1"/>
  <c r="BC133" i="1"/>
  <c r="BC169" i="1"/>
  <c r="BL5" i="1"/>
  <c r="BC307" i="1"/>
  <c r="BC226" i="1"/>
  <c r="BC232" i="1"/>
  <c r="BC310" i="1"/>
  <c r="BC318" i="1"/>
  <c r="BC237" i="1"/>
  <c r="BC304" i="1"/>
  <c r="BC227" i="1"/>
  <c r="BC230" i="1"/>
  <c r="BC168" i="1"/>
  <c r="BC123" i="1"/>
  <c r="BC124" i="1"/>
  <c r="BC218" i="1"/>
  <c r="AP44" i="1"/>
  <c r="AP43" i="1"/>
  <c r="AP64" i="1"/>
  <c r="AP63" i="1"/>
  <c r="AP65" i="1"/>
  <c r="AP61" i="1"/>
  <c r="AP60" i="1"/>
  <c r="AP62" i="1"/>
  <c r="AP57" i="1"/>
  <c r="AP56" i="1"/>
  <c r="AV227" i="1" l="1"/>
  <c r="AV304" i="1"/>
  <c r="AV153" i="1"/>
  <c r="AV172" i="1"/>
  <c r="AV168" i="1"/>
  <c r="AV148" i="1"/>
  <c r="AV162" i="1"/>
  <c r="AV152" i="1"/>
  <c r="AV132" i="1"/>
  <c r="AV124" i="1"/>
  <c r="AV133" i="1"/>
  <c r="AV169" i="1"/>
  <c r="AV165" i="1"/>
  <c r="AV123" i="1"/>
  <c r="AV156" i="1"/>
  <c r="AV166" i="1"/>
  <c r="AV151" i="1"/>
  <c r="AV131" i="1"/>
  <c r="AV313" i="1"/>
  <c r="AV235" i="1"/>
  <c r="AV229" i="1"/>
  <c r="Z318" i="1"/>
  <c r="Z237" i="1"/>
  <c r="Z313" i="1"/>
  <c r="Z304" i="1"/>
  <c r="Z227" i="1"/>
  <c r="Z249" i="1"/>
  <c r="Z232" i="1"/>
  <c r="Z246" i="1"/>
  <c r="Z240" i="1"/>
  <c r="AV310" i="1" l="1"/>
  <c r="AW310" i="1" s="1"/>
  <c r="AV232" i="1"/>
  <c r="AW232" i="1" s="1"/>
  <c r="AV226" i="1"/>
  <c r="AW226" i="1" s="1"/>
  <c r="AV307" i="1"/>
  <c r="AW307" i="1" s="1"/>
  <c r="AV230" i="1"/>
  <c r="AW230" i="1" s="1"/>
  <c r="AV224" i="1"/>
  <c r="AW224" i="1" s="1"/>
  <c r="BL207" i="1" l="1"/>
  <c r="BC207" i="1"/>
  <c r="BL200" i="1"/>
  <c r="BC200" i="1"/>
  <c r="BR150" i="1" l="1"/>
  <c r="BR149" i="1"/>
  <c r="BR147" i="1"/>
  <c r="BR146" i="1"/>
  <c r="BR144" i="1"/>
  <c r="BR143" i="1"/>
  <c r="BR142" i="1"/>
  <c r="BR141" i="1"/>
  <c r="BR140" i="1"/>
  <c r="BR139" i="1"/>
  <c r="BR138" i="1"/>
  <c r="BR137" i="1"/>
  <c r="BR197" i="1"/>
  <c r="BR228" i="1"/>
  <c r="BR215" i="1"/>
  <c r="BR210" i="1"/>
  <c r="BR202" i="1"/>
  <c r="BR211" i="1"/>
  <c r="BR206" i="1"/>
  <c r="BR184" i="1"/>
  <c r="BR190" i="1"/>
  <c r="BR204" i="1"/>
  <c r="BR194" i="1"/>
  <c r="BR167" i="1"/>
  <c r="BR182" i="1"/>
  <c r="BR178" i="1"/>
  <c r="BR196" i="1"/>
  <c r="BR209" i="1"/>
  <c r="BR203" i="1"/>
  <c r="BR187" i="1"/>
  <c r="BR201" i="1"/>
  <c r="BR191" i="1"/>
  <c r="BR164" i="1"/>
  <c r="BR179" i="1"/>
  <c r="BR174" i="1"/>
  <c r="BR177" i="1"/>
  <c r="BR193" i="1"/>
  <c r="BR154" i="1"/>
  <c r="BR158" i="1"/>
  <c r="BR176" i="1"/>
  <c r="BR195" i="1"/>
  <c r="BR188" i="1"/>
  <c r="BR117" i="1"/>
  <c r="BR157" i="1"/>
  <c r="BR175" i="1"/>
  <c r="BR171" i="1"/>
  <c r="BR106" i="1"/>
  <c r="BR81" i="1"/>
  <c r="BR125" i="1"/>
  <c r="BR121" i="1"/>
  <c r="BR116" i="1"/>
  <c r="BR122" i="1"/>
  <c r="BR114" i="1"/>
  <c r="BR77" i="1"/>
  <c r="BR73" i="1"/>
  <c r="BR20" i="1"/>
  <c r="BR19" i="1"/>
  <c r="BR18" i="1"/>
  <c r="BR17" i="1"/>
  <c r="BR15" i="1"/>
  <c r="BR14" i="1"/>
  <c r="BR12" i="1"/>
  <c r="BR11" i="1"/>
  <c r="BR10" i="1"/>
  <c r="BR9" i="1"/>
  <c r="BR8" i="1"/>
  <c r="BR7" i="1"/>
  <c r="BR6" i="1"/>
  <c r="BR5" i="1"/>
  <c r="BS150" i="1"/>
  <c r="BL150" i="1"/>
  <c r="BS149" i="1"/>
  <c r="BL149" i="1"/>
  <c r="BS147" i="1"/>
  <c r="BL147" i="1"/>
  <c r="BS146" i="1"/>
  <c r="BL146" i="1"/>
  <c r="BS144" i="1"/>
  <c r="BL144" i="1"/>
  <c r="BS143" i="1"/>
  <c r="BL143" i="1"/>
  <c r="BS142" i="1"/>
  <c r="BL142" i="1"/>
  <c r="BS141" i="1"/>
  <c r="BL141" i="1"/>
  <c r="BS140" i="1"/>
  <c r="BL140" i="1"/>
  <c r="BS139" i="1"/>
  <c r="BL139" i="1"/>
  <c r="BS138" i="1"/>
  <c r="BL138" i="1"/>
  <c r="BS137" i="1"/>
  <c r="BL137" i="1"/>
  <c r="BS197" i="1"/>
  <c r="BL197" i="1"/>
  <c r="BS228" i="1"/>
  <c r="BL228" i="1"/>
  <c r="BS215" i="1"/>
  <c r="BL215" i="1"/>
  <c r="BS210" i="1"/>
  <c r="BL210" i="1"/>
  <c r="BS202" i="1"/>
  <c r="BL202" i="1"/>
  <c r="BS211" i="1"/>
  <c r="BL211" i="1"/>
  <c r="BS206" i="1"/>
  <c r="BL206" i="1"/>
  <c r="BS184" i="1"/>
  <c r="BL184" i="1"/>
  <c r="BS190" i="1"/>
  <c r="BL190" i="1"/>
  <c r="BS204" i="1"/>
  <c r="BL204" i="1"/>
  <c r="BS194" i="1"/>
  <c r="BL194" i="1"/>
  <c r="BS167" i="1"/>
  <c r="BL167" i="1"/>
  <c r="BS182" i="1"/>
  <c r="BL182" i="1"/>
  <c r="BS178" i="1"/>
  <c r="BL178" i="1"/>
  <c r="BS196" i="1"/>
  <c r="BL196" i="1"/>
  <c r="BS209" i="1"/>
  <c r="BL209" i="1"/>
  <c r="BS203" i="1"/>
  <c r="BL203" i="1"/>
  <c r="BS187" i="1"/>
  <c r="BL187" i="1"/>
  <c r="BS201" i="1"/>
  <c r="BL201" i="1"/>
  <c r="BS191" i="1"/>
  <c r="BL191" i="1"/>
  <c r="BS164" i="1"/>
  <c r="BL164" i="1"/>
  <c r="BS179" i="1"/>
  <c r="BL179" i="1"/>
  <c r="BS174" i="1"/>
  <c r="BL174" i="1"/>
  <c r="BS177" i="1"/>
  <c r="BL177" i="1"/>
  <c r="BS193" i="1"/>
  <c r="BL193" i="1"/>
  <c r="BC193" i="1"/>
  <c r="BS154" i="1"/>
  <c r="BL154" i="1"/>
  <c r="BS158" i="1"/>
  <c r="BL158" i="1"/>
  <c r="BS176" i="1"/>
  <c r="BL176" i="1"/>
  <c r="BS195" i="1"/>
  <c r="BL195" i="1"/>
  <c r="BS188" i="1"/>
  <c r="BL188" i="1"/>
  <c r="BS117" i="1"/>
  <c r="BL117" i="1"/>
  <c r="BS157" i="1"/>
  <c r="BL157" i="1"/>
  <c r="BS175" i="1"/>
  <c r="BL175" i="1"/>
  <c r="BS171" i="1"/>
  <c r="BL171" i="1"/>
  <c r="BS106" i="1"/>
  <c r="BL106" i="1"/>
  <c r="BS81" i="1"/>
  <c r="BL81" i="1"/>
  <c r="BS125" i="1"/>
  <c r="BS121" i="1"/>
  <c r="BL125" i="1"/>
  <c r="BL121" i="1"/>
  <c r="BS116" i="1"/>
  <c r="BL116" i="1"/>
  <c r="BS122" i="1"/>
  <c r="BL122" i="1"/>
  <c r="BS114" i="1"/>
  <c r="BL114" i="1"/>
  <c r="BS77" i="1"/>
  <c r="BL77" i="1"/>
  <c r="BL73" i="1"/>
  <c r="BS73" i="1"/>
  <c r="BL17" i="1"/>
  <c r="BS20" i="1"/>
  <c r="BS19" i="1"/>
  <c r="BS18" i="1"/>
  <c r="BS17" i="1"/>
  <c r="BS15" i="1"/>
  <c r="BS14" i="1"/>
  <c r="BS12" i="1"/>
  <c r="BS11" i="1"/>
  <c r="BS10" i="1"/>
  <c r="BS9" i="1"/>
  <c r="BS8" i="1"/>
  <c r="BS7" i="1"/>
  <c r="BS6" i="1"/>
  <c r="BS5" i="1"/>
  <c r="BC116" i="1" l="1"/>
  <c r="BC202" i="1"/>
  <c r="BC150" i="1"/>
  <c r="BC211" i="1"/>
  <c r="BC147" i="1"/>
  <c r="BC146" i="1"/>
  <c r="BC144" i="1"/>
  <c r="BC142" i="1"/>
  <c r="BC143" i="1"/>
  <c r="BC141" i="1"/>
  <c r="BC140" i="1"/>
  <c r="BC139" i="1"/>
  <c r="BC138" i="1"/>
  <c r="BC137" i="1"/>
  <c r="BC125" i="1"/>
  <c r="BC149" i="1"/>
  <c r="BC121" i="1"/>
  <c r="BC197" i="1"/>
  <c r="BC228" i="1"/>
  <c r="BC215" i="1"/>
  <c r="BC210" i="1"/>
  <c r="BC206" i="1"/>
  <c r="BC184" i="1"/>
  <c r="BC190" i="1"/>
  <c r="BC204" i="1"/>
  <c r="BC194" i="1"/>
  <c r="BC167" i="1"/>
  <c r="BC182" i="1"/>
  <c r="BC178" i="1"/>
  <c r="BC196" i="1"/>
  <c r="BC209" i="1"/>
  <c r="BC122" i="1"/>
  <c r="BC114" i="1"/>
  <c r="BC203" i="1"/>
  <c r="BC187" i="1"/>
  <c r="BC201" i="1"/>
  <c r="BC191" i="1"/>
  <c r="BC164" i="1"/>
  <c r="BC179" i="1"/>
  <c r="BC174" i="1"/>
  <c r="BC177" i="1"/>
  <c r="BC154" i="1"/>
  <c r="BC158" i="1"/>
  <c r="BC176" i="1"/>
  <c r="BC195" i="1"/>
  <c r="BC188" i="1"/>
  <c r="BC117" i="1"/>
  <c r="BC157" i="1"/>
  <c r="BC175" i="1"/>
  <c r="BC171" i="1"/>
  <c r="BC106" i="1"/>
  <c r="BC81" i="1"/>
  <c r="BC77" i="1"/>
  <c r="BC73" i="1"/>
  <c r="BC20" i="1"/>
  <c r="BC19" i="1"/>
  <c r="BC18" i="1"/>
  <c r="BC17" i="1"/>
  <c r="BC15" i="1"/>
  <c r="BC14" i="1"/>
  <c r="BC12" i="1"/>
  <c r="BC11" i="1"/>
  <c r="BC10" i="1"/>
  <c r="BC9" i="1"/>
  <c r="BC8" i="1"/>
  <c r="BC7" i="1"/>
  <c r="BC6" i="1"/>
  <c r="BC5" i="1"/>
  <c r="AP150" i="1" l="1"/>
  <c r="AP149" i="1"/>
  <c r="AP148" i="1"/>
  <c r="AP147" i="1"/>
  <c r="AP146" i="1"/>
  <c r="AP144" i="1"/>
  <c r="AP143" i="1"/>
  <c r="AP142" i="1"/>
  <c r="AP141" i="1"/>
  <c r="AP140" i="1"/>
  <c r="AP139" i="1"/>
  <c r="AP138" i="1"/>
  <c r="AP137" i="1"/>
  <c r="AP199" i="1"/>
  <c r="AP198" i="1"/>
  <c r="Z199" i="1"/>
  <c r="Z198" i="1"/>
  <c r="AP116" i="1"/>
  <c r="Z202" i="1"/>
  <c r="Z211" i="1"/>
  <c r="Z206" i="1"/>
  <c r="AP202" i="1"/>
  <c r="AP211" i="1"/>
  <c r="AP206" i="1"/>
  <c r="AP196" i="1"/>
  <c r="AP209" i="1"/>
  <c r="AP177" i="1"/>
  <c r="AP193" i="1"/>
  <c r="AP207" i="1"/>
  <c r="AP200" i="1"/>
  <c r="AV150" i="1" l="1"/>
  <c r="AW150" i="1" s="1"/>
  <c r="AV149" i="1"/>
  <c r="AW149" i="1" s="1"/>
  <c r="AW148" i="1"/>
  <c r="AV147" i="1"/>
  <c r="AW147" i="1" s="1"/>
  <c r="AV146" i="1"/>
  <c r="AW146" i="1" s="1"/>
  <c r="AV144" i="1"/>
  <c r="AW144" i="1" s="1"/>
  <c r="AV143" i="1"/>
  <c r="AW143" i="1" s="1"/>
  <c r="AV142" i="1"/>
  <c r="AW142" i="1" s="1"/>
  <c r="AV141" i="1"/>
  <c r="AW141" i="1" s="1"/>
  <c r="AV140" i="1"/>
  <c r="AW140" i="1" s="1"/>
  <c r="AV139" i="1"/>
  <c r="AW139" i="1" s="1"/>
  <c r="AV138" i="1"/>
  <c r="AW138" i="1" s="1"/>
  <c r="AV137" i="1"/>
  <c r="AW137" i="1" s="1"/>
  <c r="AV202" i="1"/>
  <c r="AW202" i="1" s="1"/>
  <c r="AV211" i="1"/>
  <c r="AW211" i="1" s="1"/>
  <c r="AV206" i="1"/>
  <c r="AW206" i="1" s="1"/>
  <c r="AV196" i="1"/>
  <c r="AW196" i="1" s="1"/>
  <c r="AV209" i="1"/>
  <c r="AW209" i="1" s="1"/>
  <c r="AV203" i="1"/>
  <c r="AW203" i="1" s="1"/>
  <c r="AV193" i="1"/>
  <c r="AW193" i="1" s="1"/>
  <c r="AV207" i="1"/>
  <c r="AW207" i="1" s="1"/>
  <c r="AV200" i="1"/>
  <c r="AW200" i="1" s="1"/>
  <c r="AV125" i="1"/>
  <c r="AW125" i="1" s="1"/>
  <c r="AV121" i="1"/>
  <c r="AW121" i="1" s="1"/>
  <c r="AV116" i="1"/>
  <c r="AW116" i="1" s="1"/>
  <c r="AV122" i="1"/>
  <c r="AW122" i="1" s="1"/>
  <c r="AV114" i="1"/>
  <c r="AW114" i="1" s="1"/>
  <c r="Z138" i="1" l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37" i="1"/>
  <c r="AV6" i="1" l="1"/>
  <c r="CC125" i="1" l="1"/>
  <c r="CD125" i="1" s="1"/>
  <c r="CC122" i="1"/>
  <c r="CD122" i="1" s="1"/>
  <c r="CC121" i="1"/>
  <c r="CD121" i="1" s="1"/>
  <c r="CC114" i="1"/>
  <c r="CD114" i="1" s="1"/>
  <c r="CC11" i="1"/>
  <c r="CD11" i="1" s="1"/>
  <c r="CC14" i="1"/>
  <c r="CD14" i="1" s="1"/>
  <c r="AV14" i="1"/>
  <c r="AV77" i="1" l="1"/>
  <c r="AW77" i="1" l="1"/>
  <c r="AV197" i="1"/>
  <c r="AW197" i="1" s="1"/>
  <c r="AV228" i="1"/>
  <c r="AW228" i="1" s="1"/>
  <c r="AV215" i="1"/>
  <c r="AW215" i="1" s="1"/>
  <c r="AV210" i="1"/>
  <c r="AW210" i="1" s="1"/>
  <c r="AV184" i="1"/>
  <c r="AW184" i="1" s="1"/>
  <c r="AV190" i="1"/>
  <c r="AW190" i="1" s="1"/>
  <c r="AV204" i="1"/>
  <c r="AW204" i="1" s="1"/>
  <c r="AV194" i="1"/>
  <c r="AW194" i="1" s="1"/>
  <c r="AV167" i="1"/>
  <c r="AW167" i="1" s="1"/>
  <c r="AV182" i="1"/>
  <c r="AW182" i="1" s="1"/>
  <c r="AV178" i="1"/>
  <c r="AW178" i="1" s="1"/>
  <c r="AV187" i="1"/>
  <c r="AW187" i="1" s="1"/>
  <c r="AV201" i="1"/>
  <c r="AW201" i="1" s="1"/>
  <c r="AV191" i="1"/>
  <c r="AW191" i="1" s="1"/>
  <c r="AV164" i="1"/>
  <c r="AW164" i="1" s="1"/>
  <c r="AV179" i="1"/>
  <c r="AW179" i="1" s="1"/>
  <c r="AV174" i="1"/>
  <c r="AW174" i="1" s="1"/>
  <c r="AV177" i="1"/>
  <c r="AW177" i="1" s="1"/>
  <c r="AV154" i="1"/>
  <c r="AW154" i="1" s="1"/>
  <c r="AV158" i="1"/>
  <c r="AW158" i="1" s="1"/>
  <c r="AV176" i="1"/>
  <c r="AW176" i="1" s="1"/>
  <c r="AV195" i="1"/>
  <c r="AW195" i="1" s="1"/>
  <c r="AV188" i="1"/>
  <c r="AW188" i="1" s="1"/>
  <c r="AV117" i="1"/>
  <c r="AW117" i="1" s="1"/>
  <c r="AV157" i="1"/>
  <c r="AW157" i="1" s="1"/>
  <c r="AV175" i="1"/>
  <c r="AW175" i="1" s="1"/>
  <c r="AV171" i="1"/>
  <c r="AW171" i="1" s="1"/>
  <c r="AV106" i="1"/>
  <c r="AW106" i="1" s="1"/>
  <c r="AV81" i="1"/>
  <c r="AW81" i="1" s="1"/>
  <c r="AV73" i="1"/>
  <c r="AW73" i="1" s="1"/>
  <c r="AV20" i="1"/>
  <c r="AW20" i="1" s="1"/>
  <c r="AV19" i="1"/>
  <c r="AW19" i="1" s="1"/>
  <c r="AV18" i="1"/>
  <c r="AW18" i="1" s="1"/>
  <c r="AV17" i="1"/>
  <c r="AW17" i="1" s="1"/>
  <c r="AV15" i="1"/>
  <c r="AW15" i="1" s="1"/>
  <c r="AW14" i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W6" i="1"/>
  <c r="AV5" i="1"/>
  <c r="AW5" i="1" s="1"/>
  <c r="Z197" i="1" l="1"/>
  <c r="Z184" i="1"/>
  <c r="Z228" i="1"/>
  <c r="Z215" i="1"/>
  <c r="Z210" i="1"/>
  <c r="BL20" i="1" l="1"/>
  <c r="BL19" i="1"/>
  <c r="BL18" i="1"/>
  <c r="BL15" i="1" l="1"/>
  <c r="BL14" i="1"/>
  <c r="BL12" i="1"/>
  <c r="BL11" i="1"/>
  <c r="BL10" i="1"/>
  <c r="BL9" i="1"/>
  <c r="BL8" i="1"/>
  <c r="BL7" i="1"/>
  <c r="BL6" i="1"/>
  <c r="Z177" i="1" l="1"/>
  <c r="Z158" i="1"/>
  <c r="Z167" i="1"/>
  <c r="Z194" i="1"/>
  <c r="Z204" i="1"/>
  <c r="Z190" i="1"/>
  <c r="Z155" i="1"/>
  <c r="Z163" i="1"/>
  <c r="Z126" i="1"/>
  <c r="Z178" i="1"/>
  <c r="Z182" i="1"/>
  <c r="Z173" i="1"/>
  <c r="Z203" i="1"/>
  <c r="Z209" i="1"/>
  <c r="Z196" i="1"/>
  <c r="Z168" i="1"/>
  <c r="Z172" i="1"/>
  <c r="Z153" i="1"/>
  <c r="Z187" i="1"/>
  <c r="Z185" i="1"/>
  <c r="Z192" i="1"/>
  <c r="Z200" i="1"/>
  <c r="Z207" i="1"/>
  <c r="Z193" i="1"/>
  <c r="Z174" i="1"/>
  <c r="Z179" i="1"/>
  <c r="Z164" i="1"/>
  <c r="Z191" i="1"/>
  <c r="Z201" i="1"/>
  <c r="Z154" i="1"/>
  <c r="Z117" i="1"/>
  <c r="Z106" i="1"/>
  <c r="Z81" i="1"/>
  <c r="Z162" i="1"/>
  <c r="Z166" i="1"/>
  <c r="Z131" i="1" l="1"/>
  <c r="Z152" i="1"/>
  <c r="Z54" i="1"/>
  <c r="Z58" i="1"/>
  <c r="Z151" i="1"/>
  <c r="Z156" i="1"/>
  <c r="Z123" i="1"/>
  <c r="Z165" i="1"/>
  <c r="Z169" i="1"/>
  <c r="Z133" i="1"/>
  <c r="Z171" i="1"/>
  <c r="Z175" i="1"/>
  <c r="Z157" i="1"/>
  <c r="Z188" i="1"/>
  <c r="Z195" i="1"/>
  <c r="Z176" i="1"/>
  <c r="Z181" i="1"/>
  <c r="Z189" i="1"/>
  <c r="Z170" i="1"/>
  <c r="Z23" i="1" l="1"/>
  <c r="Z24" i="1"/>
  <c r="Z25" i="1"/>
  <c r="Z26" i="1"/>
  <c r="Z27" i="1"/>
  <c r="Z28" i="1"/>
  <c r="Z73" i="1"/>
  <c r="Z30" i="1"/>
  <c r="Z31" i="1"/>
  <c r="Z32" i="1"/>
  <c r="Z77" i="1"/>
  <c r="Z114" i="1"/>
  <c r="Z122" i="1"/>
  <c r="Z116" i="1"/>
  <c r="Z37" i="1"/>
  <c r="Z38" i="1"/>
  <c r="Z39" i="1"/>
  <c r="Z40" i="1"/>
  <c r="Z41" i="1"/>
  <c r="Z42" i="1"/>
  <c r="Z121" i="1"/>
  <c r="Z125" i="1"/>
  <c r="Z45" i="1"/>
  <c r="Z124" i="1"/>
  <c r="Z132" i="1"/>
  <c r="Z48" i="1"/>
  <c r="Z49" i="1"/>
  <c r="Z50" i="1"/>
  <c r="Z51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<sst xmlns="http://schemas.openxmlformats.org/spreadsheetml/2006/main" count="8699" uniqueCount="1388">
  <si>
    <t>TMRC identifier</t>
  </si>
  <si>
    <t>Tube Label  (origin)</t>
  </si>
  <si>
    <t xml:space="preserve">Sample name </t>
  </si>
  <si>
    <t xml:space="preserve">Number of vials </t>
  </si>
  <si>
    <t>Source Lab</t>
  </si>
  <si>
    <t>Exp person</t>
  </si>
  <si>
    <t>Cells source</t>
  </si>
  <si>
    <t>Sample collection date</t>
  </si>
  <si>
    <t>Time of sample collection</t>
  </si>
  <si>
    <t>Time of sample processing</t>
  </si>
  <si>
    <t>Type of Cells</t>
  </si>
  <si>
    <t>Clinical presentation</t>
  </si>
  <si>
    <t>Visit number</t>
  </si>
  <si>
    <t xml:space="preserve">Isolation method </t>
  </si>
  <si>
    <t>Cells purification method</t>
  </si>
  <si>
    <t>Selection method</t>
  </si>
  <si>
    <t>Cell quantity</t>
  </si>
  <si>
    <t>cell purity %</t>
  </si>
  <si>
    <t>RNA preservation</t>
  </si>
  <si>
    <t>RNA extraction date</t>
  </si>
  <si>
    <t>RNA volume (uL)</t>
  </si>
  <si>
    <t>RNA available (uL)</t>
  </si>
  <si>
    <t>RNA QC tested date</t>
  </si>
  <si>
    <t>Bioanalyzer-RNA (ng/uL)</t>
  </si>
  <si>
    <t>RNA QC Passed</t>
  </si>
  <si>
    <t>RIN</t>
  </si>
  <si>
    <t>Nanodrop-RNA (ng/uL)</t>
  </si>
  <si>
    <t xml:space="preserve">260/280 </t>
  </si>
  <si>
    <t xml:space="preserve">260/230 </t>
  </si>
  <si>
    <t>RNA used to construct libraries (uL)</t>
  </si>
  <si>
    <t>RNA used to construct libraries (ng)</t>
  </si>
  <si>
    <t>Library QC tested date</t>
  </si>
  <si>
    <t>Lib QC Passed</t>
  </si>
  <si>
    <t>Index</t>
  </si>
  <si>
    <t>Library volume (uL)</t>
  </si>
  <si>
    <t>Library volume sent to Najib´s Lab (uL)</t>
  </si>
  <si>
    <t>Shipment   Date</t>
  </si>
  <si>
    <t>countersample at CIDEIM (uL)</t>
  </si>
  <si>
    <t>Drug</t>
  </si>
  <si>
    <t>Descripton and Remarks</t>
  </si>
  <si>
    <t>Observation</t>
  </si>
  <si>
    <t>Library bioanalyzer profile -El-Sayed lab (filename,well/lane)</t>
  </si>
  <si>
    <t>Library conc. (nM)</t>
  </si>
  <si>
    <t>sample for 100ul [2 or 4 nM] sequencing</t>
  </si>
  <si>
    <t>water for 100ul [2 or 4 nM] sequencing</t>
  </si>
  <si>
    <t>Sequencing order no.</t>
  </si>
  <si>
    <t>Seq order date</t>
  </si>
  <si>
    <t>Seq complete date</t>
  </si>
  <si>
    <t>total reads</t>
  </si>
  <si>
    <t>trimmed reads</t>
  </si>
  <si>
    <t>percent kept</t>
  </si>
  <si>
    <t>hg38_100 salmon file</t>
  </si>
  <si>
    <t>salmon assigned fragments</t>
  </si>
  <si>
    <t>salmon mapping rate</t>
  </si>
  <si>
    <t>salmon tximport gene counts</t>
  </si>
  <si>
    <t>salmon genes observed</t>
  </si>
  <si>
    <t>hg38_100 hisat file</t>
  </si>
  <si>
    <t>hisat single mapped</t>
  </si>
  <si>
    <t>hisat multi mapped</t>
  </si>
  <si>
    <t>hisat mapping rate</t>
  </si>
  <si>
    <t>hisat gene counts</t>
  </si>
  <si>
    <t>hisat genes observed</t>
  </si>
  <si>
    <t>lpanamensis_v36 hisat_file</t>
  </si>
  <si>
    <t>hisat_lp single mapped</t>
  </si>
  <si>
    <t>hisat_lp multi mapped</t>
  </si>
  <si>
    <t>parasite mapping rate</t>
  </si>
  <si>
    <t>parasite_host_ratio</t>
  </si>
  <si>
    <t>condition</t>
  </si>
  <si>
    <t>batch</t>
  </si>
  <si>
    <t>donor</t>
  </si>
  <si>
    <t>time</t>
  </si>
  <si>
    <t>macrophage treatment</t>
  </si>
  <si>
    <t>macrophage infection zymodeme</t>
  </si>
  <si>
    <t>clinic</t>
  </si>
  <si>
    <t>Library bioanalyzer profile -El-Sayed lab (filename,well/lane) v2</t>
  </si>
  <si>
    <t>Library conc. (nM) v2</t>
  </si>
  <si>
    <t>sample for 100ul [2 nM] sequencing v2</t>
  </si>
  <si>
    <t>water for 100ul [2 nM] sequencing v2</t>
  </si>
  <si>
    <t>Alejo Verification</t>
  </si>
  <si>
    <t>manual zymodeme</t>
  </si>
  <si>
    <t>zymodeme_counts z22,z23,novel,shared</t>
  </si>
  <si>
    <t>SL r1 fwd</t>
  </si>
  <si>
    <t>SL r1 rc</t>
  </si>
  <si>
    <t>SL r2 fwd</t>
  </si>
  <si>
    <t>SL r2 rc</t>
  </si>
  <si>
    <t>SLsum</t>
  </si>
  <si>
    <t>SL_VS_READS</t>
  </si>
  <si>
    <t>Persistence</t>
  </si>
  <si>
    <t>wt1009-2h</t>
  </si>
  <si>
    <t>1009-2</t>
  </si>
  <si>
    <t>MAG</t>
  </si>
  <si>
    <t>AV</t>
  </si>
  <si>
    <t>H. sapiens</t>
  </si>
  <si>
    <t>PBMCs</t>
  </si>
  <si>
    <t>H</t>
  </si>
  <si>
    <t>NA</t>
  </si>
  <si>
    <t>Ficoll</t>
  </si>
  <si>
    <t>none</t>
  </si>
  <si>
    <t>ND</t>
  </si>
  <si>
    <t>Trizol</t>
  </si>
  <si>
    <t>Y</t>
  </si>
  <si>
    <t>N</t>
  </si>
  <si>
    <t>PBMC</t>
  </si>
  <si>
    <t>d1009</t>
  </si>
  <si>
    <t>t2hr</t>
  </si>
  <si>
    <t>Cali</t>
  </si>
  <si>
    <t>wt1009-7h</t>
  </si>
  <si>
    <t>1009-7</t>
  </si>
  <si>
    <t>NR</t>
  </si>
  <si>
    <t>RIN no calculated by sample drift but good peak quality</t>
  </si>
  <si>
    <t>t7hr</t>
  </si>
  <si>
    <t>wt1009-12h</t>
  </si>
  <si>
    <t>1009-12</t>
  </si>
  <si>
    <t>t12hr</t>
  </si>
  <si>
    <t>TMRC30001</t>
  </si>
  <si>
    <t>wt1010-2h</t>
  </si>
  <si>
    <t>1010-2</t>
  </si>
  <si>
    <t>libqc20190528:G1</t>
  </si>
  <si>
    <t>elsayed_157514</t>
  </si>
  <si>
    <t>d1010</t>
  </si>
  <si>
    <t>0,0,0,0,10,42,3543,81547</t>
  </si>
  <si>
    <t>TMRC30002</t>
  </si>
  <si>
    <t>wt1010-7h</t>
  </si>
  <si>
    <t>1010-7</t>
  </si>
  <si>
    <t>libqc20190528:H1</t>
  </si>
  <si>
    <t>0,0,0,0,9,25,3544,81564</t>
  </si>
  <si>
    <t>TMRC30003</t>
  </si>
  <si>
    <t>wt1010-12h</t>
  </si>
  <si>
    <t>1010-12</t>
  </si>
  <si>
    <t>libqc20190528:A2</t>
  </si>
  <si>
    <t>0,0,0,0,8,32,3545,81557</t>
  </si>
  <si>
    <t>TMRC30004</t>
  </si>
  <si>
    <t>wt1011-2h</t>
  </si>
  <si>
    <t>1011-2</t>
  </si>
  <si>
    <t>libqc20190528:B2</t>
  </si>
  <si>
    <t>d1011</t>
  </si>
  <si>
    <t>0,0,0,0,10,25,3543,81564</t>
  </si>
  <si>
    <t>TMRC30005</t>
  </si>
  <si>
    <t>wt1011-7h</t>
  </si>
  <si>
    <t>1011-7</t>
  </si>
  <si>
    <t>libqc20190528:C2</t>
  </si>
  <si>
    <t>0,0,0,0,10,47,3543,81542</t>
  </si>
  <si>
    <t>TMRC30006</t>
  </si>
  <si>
    <t>wt1011-12h</t>
  </si>
  <si>
    <t>1011-12</t>
  </si>
  <si>
    <t>libqc20190528:D2</t>
  </si>
  <si>
    <t>0,0,0,0,9,37,3544,81552</t>
  </si>
  <si>
    <t>TMRC30007</t>
  </si>
  <si>
    <t>su1017</t>
  </si>
  <si>
    <t>1017n1</t>
  </si>
  <si>
    <t>Neutrophils</t>
  </si>
  <si>
    <t>Polymorphoprep</t>
  </si>
  <si>
    <t>MACS-CD16+</t>
  </si>
  <si>
    <t>positive</t>
  </si>
  <si>
    <t>5E6</t>
  </si>
  <si>
    <t>&gt;95</t>
  </si>
  <si>
    <t>libqc20190605:B1</t>
  </si>
  <si>
    <t>Neutrophil</t>
  </si>
  <si>
    <t>d1017</t>
  </si>
  <si>
    <t>pre</t>
  </si>
  <si>
    <t>libqc20191024:B1</t>
  </si>
  <si>
    <t>0,0,0,0,6,21,3547,81568</t>
  </si>
  <si>
    <t>TMRC30008</t>
  </si>
  <si>
    <t>1017m1</t>
  </si>
  <si>
    <t>Monocytes</t>
  </si>
  <si>
    <t>MACS-CD14+</t>
  </si>
  <si>
    <t>1.6E6</t>
  </si>
  <si>
    <t>&gt;96</t>
  </si>
  <si>
    <t>libqc20190528:F2</t>
  </si>
  <si>
    <t>Monocyte</t>
  </si>
  <si>
    <t>1017e1</t>
  </si>
  <si>
    <t>Eosinophils</t>
  </si>
  <si>
    <t>MACS</t>
  </si>
  <si>
    <t>negative</t>
  </si>
  <si>
    <t>0.52E6</t>
  </si>
  <si>
    <t>&gt;97</t>
  </si>
  <si>
    <t>degraded RNA</t>
  </si>
  <si>
    <t>Eosinophil</t>
  </si>
  <si>
    <t>TMRC30009</t>
  </si>
  <si>
    <t>su1034</t>
  </si>
  <si>
    <t>1034n1</t>
  </si>
  <si>
    <t>CL</t>
  </si>
  <si>
    <t>lost</t>
  </si>
  <si>
    <t>NOT sure</t>
  </si>
  <si>
    <t>Antimony</t>
  </si>
  <si>
    <t>Quality of the library to be confirm by Dr. Najib and Trey</t>
  </si>
  <si>
    <t>libqc20190528:G2</t>
  </si>
  <si>
    <t>d1034</t>
  </si>
  <si>
    <t>libqc20191024:A1</t>
  </si>
  <si>
    <t>0,0,0,0,9,43,3544,81546</t>
  </si>
  <si>
    <t>TMRC30010</t>
  </si>
  <si>
    <t>1034m1</t>
  </si>
  <si>
    <t>1.5E6</t>
  </si>
  <si>
    <t>libqc20190528:H2</t>
  </si>
  <si>
    <t>0,0,0,0,0,4,3553,81585</t>
  </si>
  <si>
    <t>1034e1</t>
  </si>
  <si>
    <t>MACS-Eokit</t>
  </si>
  <si>
    <t>5.8E6</t>
  </si>
  <si>
    <t>TMRC30015</t>
  </si>
  <si>
    <t>1034bp1</t>
  </si>
  <si>
    <t>Biopsy</t>
  </si>
  <si>
    <t>Tissue mortar</t>
  </si>
  <si>
    <t>Allprotect-Trizol</t>
  </si>
  <si>
    <t>libqc20191014_02:H1</t>
  </si>
  <si>
    <t>elsayed_161471</t>
  </si>
  <si>
    <t>0,0,0,0,88,448,3465,81141</t>
  </si>
  <si>
    <t>TMRC30011</t>
  </si>
  <si>
    <t>1034n2</t>
  </si>
  <si>
    <t>RIN no calculated, ladder degradation but good RNA quality</t>
  </si>
  <si>
    <t>libqc20190605:H1</t>
  </si>
  <si>
    <t>post</t>
  </si>
  <si>
    <t>0,0,0,0,8,30,3545,81559</t>
  </si>
  <si>
    <t>TMRC30012</t>
  </si>
  <si>
    <t>1034m2</t>
  </si>
  <si>
    <t>3.9E6</t>
  </si>
  <si>
    <t>libqc20190605:G1</t>
  </si>
  <si>
    <t>0,0,0,0,8,40,3545,81549</t>
  </si>
  <si>
    <t>TMRC30013</t>
  </si>
  <si>
    <t>1034m2-</t>
  </si>
  <si>
    <t>MACS-CD14-</t>
  </si>
  <si>
    <t>2.4E6</t>
  </si>
  <si>
    <t>libqc20190605:F1</t>
  </si>
  <si>
    <t>0,0,0,0,11,47,3542,81542</t>
  </si>
  <si>
    <t>1034e2</t>
  </si>
  <si>
    <t>1034n3</t>
  </si>
  <si>
    <t>10E6</t>
  </si>
  <si>
    <t>RNAlater+Trizol</t>
  </si>
  <si>
    <t>1034m3</t>
  </si>
  <si>
    <t>13.5E6</t>
  </si>
  <si>
    <t>1034e3</t>
  </si>
  <si>
    <t>25E6</t>
  </si>
  <si>
    <t>Two differents vials, concentration and RIN (mean)</t>
  </si>
  <si>
    <t>su1044</t>
  </si>
  <si>
    <t>1044m1</t>
  </si>
  <si>
    <t>cure</t>
  </si>
  <si>
    <t>Miltefosine</t>
  </si>
  <si>
    <t>Samples processed in Maryland</t>
  </si>
  <si>
    <t>d1044</t>
  </si>
  <si>
    <t>1044n1</t>
  </si>
  <si>
    <t>15E6</t>
  </si>
  <si>
    <t>1044e1</t>
  </si>
  <si>
    <t>4E6</t>
  </si>
  <si>
    <t>TMRC30156</t>
  </si>
  <si>
    <t>su1154</t>
  </si>
  <si>
    <t>1154bp1</t>
  </si>
  <si>
    <t>ATGC-03</t>
  </si>
  <si>
    <t>d1154</t>
  </si>
  <si>
    <t>z2.1</t>
  </si>
  <si>
    <t>97,71,0,3,1074,14095,2382,67420</t>
  </si>
  <si>
    <t>su2050</t>
  </si>
  <si>
    <t>2050m1</t>
  </si>
  <si>
    <t>d2050</t>
  </si>
  <si>
    <t>Tumaco</t>
  </si>
  <si>
    <t>2050n1</t>
  </si>
  <si>
    <t>&lt;95</t>
  </si>
  <si>
    <t>2050e1</t>
  </si>
  <si>
    <t>TMRC30290</t>
  </si>
  <si>
    <t>su1167</t>
  </si>
  <si>
    <t>1167b1</t>
  </si>
  <si>
    <t>LG</t>
  </si>
  <si>
    <t>Failure</t>
  </si>
  <si>
    <t>not sequenced yet</t>
  </si>
  <si>
    <t>TMRC30185</t>
  </si>
  <si>
    <t>1154m1</t>
  </si>
  <si>
    <t>AGTC-09</t>
  </si>
  <si>
    <t>TMRC30186</t>
  </si>
  <si>
    <t>1154n1</t>
  </si>
  <si>
    <t>0,1,0,0,52,465,3501,81123</t>
  </si>
  <si>
    <t>TMRC30187</t>
  </si>
  <si>
    <t>1154e1</t>
  </si>
  <si>
    <t>1044m2</t>
  </si>
  <si>
    <t>2E6</t>
  </si>
  <si>
    <t>1044n2</t>
  </si>
  <si>
    <t>1044e2</t>
  </si>
  <si>
    <t>10E4</t>
  </si>
  <si>
    <t>2050m2</t>
  </si>
  <si>
    <t>3.6E6</t>
  </si>
  <si>
    <t>bad</t>
  </si>
  <si>
    <t>2050n2</t>
  </si>
  <si>
    <t>8E6</t>
  </si>
  <si>
    <t>2050e2</t>
  </si>
  <si>
    <t>4.2E6</t>
  </si>
  <si>
    <t>TMRC30178</t>
  </si>
  <si>
    <t>1167m3</t>
  </si>
  <si>
    <t>failure</t>
  </si>
  <si>
    <t>ATGC-06</t>
  </si>
  <si>
    <t>0,0,0,0,36,299,3517,81290</t>
  </si>
  <si>
    <t>TMRC30179</t>
  </si>
  <si>
    <t>1167n3</t>
  </si>
  <si>
    <t>0,0,0,0,49,391,3504,81198</t>
  </si>
  <si>
    <t>su2052</t>
  </si>
  <si>
    <t>2052e2</t>
  </si>
  <si>
    <t>7.8E6</t>
  </si>
  <si>
    <t>High contamination eritrocytes </t>
  </si>
  <si>
    <t>hemolysed sample</t>
  </si>
  <si>
    <t>d2052</t>
  </si>
  <si>
    <t>TMRC30221</t>
  </si>
  <si>
    <t>1167m1</t>
  </si>
  <si>
    <t>24-Aug-2021</t>
  </si>
  <si>
    <t>antimony</t>
  </si>
  <si>
    <t>AGTC-08</t>
  </si>
  <si>
    <t>0,0,0,0,11,51,3542,81538</t>
  </si>
  <si>
    <t>TMRC30222</t>
  </si>
  <si>
    <t>1167n1</t>
  </si>
  <si>
    <t>0,0,0,0,9,41,3544,81548</t>
  </si>
  <si>
    <t>2050m3</t>
  </si>
  <si>
    <t>2050n3</t>
  </si>
  <si>
    <t>4.5E6</t>
  </si>
  <si>
    <t>1044m3</t>
  </si>
  <si>
    <t>3E6</t>
  </si>
  <si>
    <t>1044n3</t>
  </si>
  <si>
    <t>12E6</t>
  </si>
  <si>
    <t>TMRC30223</t>
  </si>
  <si>
    <t>1167m2</t>
  </si>
  <si>
    <t>0,0,0,0,11,52,3542,81537</t>
  </si>
  <si>
    <t>TMRC30224</t>
  </si>
  <si>
    <t>1167n2</t>
  </si>
  <si>
    <t>0,0,0,0,10,46,3543,81543</t>
  </si>
  <si>
    <t>su2065</t>
  </si>
  <si>
    <t>2065e1</t>
  </si>
  <si>
    <t>d2065</t>
  </si>
  <si>
    <t>TMRC30269</t>
  </si>
  <si>
    <t>su1168</t>
  </si>
  <si>
    <t>1168b1</t>
  </si>
  <si>
    <t>Cure</t>
  </si>
  <si>
    <t>0,0,0,0,13,66,3540,81523</t>
  </si>
  <si>
    <t>TMRC30148</t>
  </si>
  <si>
    <t>1168m1</t>
  </si>
  <si>
    <t>0,0,0,0,60,451,3493,81138</t>
  </si>
  <si>
    <t>TMRC30149</t>
  </si>
  <si>
    <t>1168n1</t>
  </si>
  <si>
    <t>0,2,0,0,170,1826,3383,79761</t>
  </si>
  <si>
    <t>su2066</t>
  </si>
  <si>
    <t>2066e1</t>
  </si>
  <si>
    <t>d2066</t>
  </si>
  <si>
    <t>TMRC30253</t>
  </si>
  <si>
    <t>su1174</t>
  </si>
  <si>
    <t>1174b1</t>
  </si>
  <si>
    <t>z2.2 most likely</t>
  </si>
  <si>
    <t>71,13,0,3,763,9327,2719,72246</t>
  </si>
  <si>
    <t>TMRC30150</t>
  </si>
  <si>
    <t>1168m2</t>
  </si>
  <si>
    <t>0,2,0,0,30,296,3523,81291</t>
  </si>
  <si>
    <t>TMRC30140</t>
  </si>
  <si>
    <t>1168n2</t>
  </si>
  <si>
    <t>AGTC-07</t>
  </si>
  <si>
    <t>0,0,0,0,19,142,3534,81447</t>
  </si>
  <si>
    <t>TMRC30138</t>
  </si>
  <si>
    <t>1168e1</t>
  </si>
  <si>
    <t>0,0,0,0,20,142,3533,81447</t>
  </si>
  <si>
    <t>TMRC30176</t>
  </si>
  <si>
    <t>1168m3</t>
  </si>
  <si>
    <t>0,0,0,0,85,770,3468,80819</t>
  </si>
  <si>
    <t>TMRC30153</t>
  </si>
  <si>
    <t>1168n3</t>
  </si>
  <si>
    <t>0,0,0,0,79,708,3474,80881</t>
  </si>
  <si>
    <t>TMRC30151</t>
  </si>
  <si>
    <t>1168e2</t>
  </si>
  <si>
    <t>0,0,0,0,34,377,3519,81212</t>
  </si>
  <si>
    <t>TMRC30234</t>
  </si>
  <si>
    <t>1174m1</t>
  </si>
  <si>
    <t>0,0,0,0,9,48,3544,81541</t>
  </si>
  <si>
    <t>TMRC30235</t>
  </si>
  <si>
    <t>1174n1</t>
  </si>
  <si>
    <t>0,0,0,0,11,42,3542,81547</t>
  </si>
  <si>
    <t>TMRC30236</t>
  </si>
  <si>
    <t>1174e1</t>
  </si>
  <si>
    <t>TMRC30270</t>
  </si>
  <si>
    <t>su1176</t>
  </si>
  <si>
    <t>1176b1</t>
  </si>
  <si>
    <t>0,0,0,0,9,35,3544,81554</t>
  </si>
  <si>
    <t>TMRC30225</t>
  </si>
  <si>
    <t>su1175</t>
  </si>
  <si>
    <t>1175m1</t>
  </si>
  <si>
    <t>0,0,0,0,12,52,3541,81537</t>
  </si>
  <si>
    <t>TMRC30226</t>
  </si>
  <si>
    <t>1175n1</t>
  </si>
  <si>
    <t>0,0,0,0,11,60,3542,81529</t>
  </si>
  <si>
    <t>TMRC30227</t>
  </si>
  <si>
    <t>1175e1</t>
  </si>
  <si>
    <t>0,0,0,0,11,40,3542,81549</t>
  </si>
  <si>
    <t>TMRC30016</t>
  </si>
  <si>
    <t>2050bp1</t>
  </si>
  <si>
    <t>libqc20191014_02:D2</t>
  </si>
  <si>
    <t>z2.2 seems most likely</t>
  </si>
  <si>
    <t>0,0,0,0,1379,21956,2174,59633</t>
  </si>
  <si>
    <t>TMRC30228</t>
  </si>
  <si>
    <t>1175m2</t>
  </si>
  <si>
    <t>0,0,0,0,11,59,3542,81530</t>
  </si>
  <si>
    <t>TMRC30229</t>
  </si>
  <si>
    <t>1175n2</t>
  </si>
  <si>
    <t>0,0,0,0,11,70,3542,81519</t>
  </si>
  <si>
    <t>TMRC30230</t>
  </si>
  <si>
    <t>1175e2</t>
  </si>
  <si>
    <t>0,0,0,0,10,48,3543,81541</t>
  </si>
  <si>
    <t>TMRC30017</t>
  </si>
  <si>
    <t>2052bp1</t>
  </si>
  <si>
    <t>libqc20191014_02:E2</t>
  </si>
  <si>
    <t>not z2.2, but maybe not z2.1/2.3</t>
  </si>
  <si>
    <t>0,0,0,0,1355,19930,2198,61659</t>
  </si>
  <si>
    <t>TMRC30231</t>
  </si>
  <si>
    <t>1175m3</t>
  </si>
  <si>
    <t>0,0,0,0,9,42,3544,81547</t>
  </si>
  <si>
    <t>TMRC30232</t>
  </si>
  <si>
    <t>1175n3</t>
  </si>
  <si>
    <t>0,0,0,0,10,49,3543,81540</t>
  </si>
  <si>
    <t>TMRC30233</t>
  </si>
  <si>
    <t>1175e3</t>
  </si>
  <si>
    <t>TMRC30018</t>
  </si>
  <si>
    <t>2065bp1</t>
  </si>
  <si>
    <t>libqc20191014_02:A2</t>
  </si>
  <si>
    <t>0,0,0,0,18,40,3535,81549</t>
  </si>
  <si>
    <t>TMRC30209</t>
  </si>
  <si>
    <t>1176m1</t>
  </si>
  <si>
    <t>0,0,0,0,11,53,3542,81536</t>
  </si>
  <si>
    <t>TMRC30210</t>
  </si>
  <si>
    <t>1176n1</t>
  </si>
  <si>
    <t>0,0,0,0,12,59,3531,81530</t>
  </si>
  <si>
    <t>TMRC30211</t>
  </si>
  <si>
    <t>1176e1</t>
  </si>
  <si>
    <t>0,0,0,0,10,59,3543,81530</t>
  </si>
  <si>
    <t>TMRC30212</t>
  </si>
  <si>
    <t>1176m2</t>
  </si>
  <si>
    <t>0,0,0,0,10,51,3543,81538</t>
  </si>
  <si>
    <t>TMRC30213</t>
  </si>
  <si>
    <t>1176n2</t>
  </si>
  <si>
    <t>0,0,0,0,9,62,3544,81527</t>
  </si>
  <si>
    <t>TMRC30216</t>
  </si>
  <si>
    <t>1176e3</t>
  </si>
  <si>
    <t>0,0,0,0,11,55,3542,81534</t>
  </si>
  <si>
    <t>TMRC30214</t>
  </si>
  <si>
    <t>1176m3</t>
  </si>
  <si>
    <t>0,0,0,0,11,48,3542,81541</t>
  </si>
  <si>
    <t>TMRC30215</t>
  </si>
  <si>
    <t>1176n3</t>
  </si>
  <si>
    <t>0,0,0,0,10,61,3543,81528</t>
  </si>
  <si>
    <t>TMRC30271</t>
  </si>
  <si>
    <t>su1195</t>
  </si>
  <si>
    <t>1195e1</t>
  </si>
  <si>
    <t>Negative</t>
  </si>
  <si>
    <t>TMRC30273</t>
  </si>
  <si>
    <t>1195m1</t>
  </si>
  <si>
    <t>0,0,0,0,12,69,3541,81520</t>
  </si>
  <si>
    <t>TMRC30275</t>
  </si>
  <si>
    <t>1195n1</t>
  </si>
  <si>
    <t>TMRC30272</t>
  </si>
  <si>
    <t>1195e2</t>
  </si>
  <si>
    <t>0,0,0,0,13,48,3540,81541</t>
  </si>
  <si>
    <t>TMRC30274</t>
  </si>
  <si>
    <t>1195m2</t>
  </si>
  <si>
    <t>0,0,0,0,13,50,3540,81539</t>
  </si>
  <si>
    <t>TMRC30276</t>
  </si>
  <si>
    <t>1195n2</t>
  </si>
  <si>
    <t>0,0,0,0,12,58,3541,81531</t>
  </si>
  <si>
    <t>TMRC30254</t>
  </si>
  <si>
    <t>1195e3</t>
  </si>
  <si>
    <t>0,0,0,0,28,177,3525,81412</t>
  </si>
  <si>
    <t>TMRC30255</t>
  </si>
  <si>
    <t>1195m3</t>
  </si>
  <si>
    <t>1,3,0,0,324,3941,3228,77645</t>
  </si>
  <si>
    <t>TMRC30256</t>
  </si>
  <si>
    <t>1195n3</t>
  </si>
  <si>
    <t>6,2,0,0,474,6389,3073,75198</t>
  </si>
  <si>
    <t>TMRC30277</t>
  </si>
  <si>
    <t>su1196</t>
  </si>
  <si>
    <t>1196e2</t>
  </si>
  <si>
    <t>0,0,0,0,12,32,3541,81557</t>
  </si>
  <si>
    <t>TMRC30239</t>
  </si>
  <si>
    <t>1196m1</t>
  </si>
  <si>
    <t>0,0,0,0,32,173,3521,81416</t>
  </si>
  <si>
    <t>TMRC30240</t>
  </si>
  <si>
    <t>1196n1</t>
  </si>
  <si>
    <t>0,0,0,0,44,231,3509,81358</t>
  </si>
  <si>
    <t>TMRC30278</t>
  </si>
  <si>
    <t>1196e3</t>
  </si>
  <si>
    <t>0,0,0,0,12,37,3541,81552</t>
  </si>
  <si>
    <t>TMRC30279</t>
  </si>
  <si>
    <t>1196m3</t>
  </si>
  <si>
    <t>TMRC30280</t>
  </si>
  <si>
    <t>1196n3</t>
  </si>
  <si>
    <t>0,0,0,0,12,42,3541,81547</t>
  </si>
  <si>
    <t>TMRC30257</t>
  </si>
  <si>
    <t>su1197</t>
  </si>
  <si>
    <t>1197e1</t>
  </si>
  <si>
    <t>0,0,0,0,64,359,3489,81230</t>
  </si>
  <si>
    <t>TMRC30019</t>
  </si>
  <si>
    <t>2066bp1</t>
  </si>
  <si>
    <t>libqc20191014_02:G2</t>
  </si>
  <si>
    <t>0,0,0,0,81,583,3472,81006</t>
  </si>
  <si>
    <t>TMRC30258</t>
  </si>
  <si>
    <t>1197m1</t>
  </si>
  <si>
    <t>2,12,0,0,234,2122,3317,79455</t>
  </si>
  <si>
    <t>TMRC30259</t>
  </si>
  <si>
    <t>1197n1</t>
  </si>
  <si>
    <t>not sequenced</t>
  </si>
  <si>
    <t>TMRC30281</t>
  </si>
  <si>
    <t>su1198</t>
  </si>
  <si>
    <t>1198e1</t>
  </si>
  <si>
    <t>0,0,0,0,53,315,3500,81274</t>
  </si>
  <si>
    <t>TMRC30283</t>
  </si>
  <si>
    <t>1198m1</t>
  </si>
  <si>
    <t>0,0,0,0,12,49,3541,81540</t>
  </si>
  <si>
    <t>TMRC30284</t>
  </si>
  <si>
    <t>1198n1</t>
  </si>
  <si>
    <t>0,0,0,0,12,46,3541,81543</t>
  </si>
  <si>
    <t>TMRC30282</t>
  </si>
  <si>
    <t>1198e2</t>
  </si>
  <si>
    <t>0,0,0,0,11,33,3542,81556</t>
  </si>
  <si>
    <t>su2161</t>
  </si>
  <si>
    <t>2161bp1</t>
  </si>
  <si>
    <t>d2161</t>
  </si>
  <si>
    <t>TMRC30050</t>
  </si>
  <si>
    <t>2052m1</t>
  </si>
  <si>
    <t>libqc20200224_03:F1</t>
  </si>
  <si>
    <t>elsayed_166389_1</t>
  </si>
  <si>
    <t>libqc20191024:C1</t>
  </si>
  <si>
    <t>0,0,0,0,20,193,3533,81396</t>
  </si>
  <si>
    <t>TMRC30285</t>
  </si>
  <si>
    <t>1198n3</t>
  </si>
  <si>
    <t>0,0,0,0,12,48,3541,81541</t>
  </si>
  <si>
    <t>TMRC30071</t>
  </si>
  <si>
    <t>2052e1</t>
  </si>
  <si>
    <t>contamination with eritrocytes</t>
  </si>
  <si>
    <t>libqc20200224_02:H2</t>
  </si>
  <si>
    <t>elsayed_166389_2</t>
  </si>
  <si>
    <t>z2.3</t>
  </si>
  <si>
    <t>17,168,0,0,783,11641,2753,69780</t>
  </si>
  <si>
    <t>TMRC30020</t>
  </si>
  <si>
    <t>su2068</t>
  </si>
  <si>
    <t>2068bp1</t>
  </si>
  <si>
    <t>libqc20191014_02:F1</t>
  </si>
  <si>
    <t>d2068</t>
  </si>
  <si>
    <t>0,0,0,0,43,320,3510,81269</t>
  </si>
  <si>
    <t>2161m2</t>
  </si>
  <si>
    <t>2161n2</t>
  </si>
  <si>
    <t>libqc20210326_01:D2</t>
  </si>
  <si>
    <t>2161e2</t>
  </si>
  <si>
    <t>TMRC30056</t>
  </si>
  <si>
    <t>2052m2</t>
  </si>
  <si>
    <t>libqc20200224_03:A2</t>
  </si>
  <si>
    <t>libqc20191024:D1</t>
  </si>
  <si>
    <t>0,0,0,0,117,1132,3436,80457</t>
  </si>
  <si>
    <t>TMRC30052</t>
  </si>
  <si>
    <t>2052n1</t>
  </si>
  <si>
    <t>libqc20200224_03:E1</t>
  </si>
  <si>
    <t>libqc20191024:E1</t>
  </si>
  <si>
    <t>0,0,0,0,62,720,3491,80869</t>
  </si>
  <si>
    <t>TMRC30113</t>
  </si>
  <si>
    <t>2065e2</t>
  </si>
  <si>
    <t>libqc20201013_01:E2</t>
  </si>
  <si>
    <t>ATGC-01</t>
  </si>
  <si>
    <t>1,0,0,0,211,1876,3341,79713</t>
  </si>
  <si>
    <t>TMRC30105</t>
  </si>
  <si>
    <t>2052m3</t>
  </si>
  <si>
    <t>libqc20201013_01:C2</t>
  </si>
  <si>
    <t>elsayed_170381</t>
  </si>
  <si>
    <t>12,2,0,1,562,6968,2979,74618</t>
  </si>
  <si>
    <t>TMRC30058</t>
  </si>
  <si>
    <t>2052n2</t>
  </si>
  <si>
    <t>libqc20200224_03:G1</t>
  </si>
  <si>
    <t>libqc20191024:F1</t>
  </si>
  <si>
    <t>2,1,0,0,308,3313,3243,78275</t>
  </si>
  <si>
    <t>TMRC30164</t>
  </si>
  <si>
    <t>2065e3</t>
  </si>
  <si>
    <t>libqc20210323:B1</t>
  </si>
  <si>
    <t>0,0,0,0,39,311,3514,81278</t>
  </si>
  <si>
    <t>su2164</t>
  </si>
  <si>
    <t>2164bp1</t>
  </si>
  <si>
    <t>d2164</t>
  </si>
  <si>
    <t>2161m3</t>
  </si>
  <si>
    <t>2161n3</t>
  </si>
  <si>
    <t>2161e3</t>
  </si>
  <si>
    <t>TMRC30080</t>
  </si>
  <si>
    <t>2065m1</t>
  </si>
  <si>
    <t>9E6</t>
  </si>
  <si>
    <t>libqc20201013_01:F2</t>
  </si>
  <si>
    <t>0,0,0,0,108,1205,3445,80384</t>
  </si>
  <si>
    <t>TMRC30094</t>
  </si>
  <si>
    <t>2052n3</t>
  </si>
  <si>
    <t>4.7E6</t>
  </si>
  <si>
    <t>libqc20201013_01:D2</t>
  </si>
  <si>
    <t>z2.3 seems likely, but some conflicting</t>
  </si>
  <si>
    <t>20,43,0,1,850,12070,2683,69475</t>
  </si>
  <si>
    <t>TMRC30119</t>
  </si>
  <si>
    <t>2066e2</t>
  </si>
  <si>
    <t>libqc20201013_02:B1</t>
  </si>
  <si>
    <t>0,0,0,0,30,338,3523,81251</t>
  </si>
  <si>
    <t>2164m2</t>
  </si>
  <si>
    <t>2164n2</t>
  </si>
  <si>
    <t>2164e2</t>
  </si>
  <si>
    <t xml:space="preserve"> </t>
  </si>
  <si>
    <t>TMRC30059</t>
  </si>
  <si>
    <t>M0</t>
  </si>
  <si>
    <t>Macrofagos</t>
  </si>
  <si>
    <t>MR</t>
  </si>
  <si>
    <t>Macrophages</t>
  </si>
  <si>
    <t>Positive selection of CD14+ cells</t>
  </si>
  <si>
    <t>9.90</t>
  </si>
  <si>
    <t>libqc20200224_01:B1</t>
  </si>
  <si>
    <t>Macrophage</t>
  </si>
  <si>
    <t>unknown</t>
  </si>
  <si>
    <t>uninf</t>
  </si>
  <si>
    <t>undefined</t>
  </si>
  <si>
    <t>0,10,0,0,287,3458,3266,78121</t>
  </si>
  <si>
    <t>TMRC30060</t>
  </si>
  <si>
    <t>M0+S</t>
  </si>
  <si>
    <t>Macrofagos+SbV</t>
  </si>
  <si>
    <t>libqc20200224_01:C1</t>
  </si>
  <si>
    <t>uninf_sb</t>
  </si>
  <si>
    <t>1,23,0,0,409,4971,3143,76595</t>
  </si>
  <si>
    <t>TMRC30061</t>
  </si>
  <si>
    <t>M10772</t>
  </si>
  <si>
    <t>Macrofagos+10772 (z2.3)</t>
  </si>
  <si>
    <t>libqc20200224_01:D1</t>
  </si>
  <si>
    <t>inf</t>
  </si>
  <si>
    <t>17,5639,4,1,2254,45628,1278,30321</t>
  </si>
  <si>
    <t>TMRC30062</t>
  </si>
  <si>
    <t>M10772+S</t>
  </si>
  <si>
    <t>Macrofagos+10772+SbV</t>
  </si>
  <si>
    <t>libqc20200224_01:E1</t>
  </si>
  <si>
    <t>inf_sb</t>
  </si>
  <si>
    <t xml:space="preserve">z2.3 </t>
  </si>
  <si>
    <t>11,119,0,1,734,9525,2808,71944</t>
  </si>
  <si>
    <t>TMRC30063</t>
  </si>
  <si>
    <t>M2169</t>
  </si>
  <si>
    <t>Macrofagos+2169 (z2.3)</t>
  </si>
  <si>
    <t>libqc20200224_01:F1</t>
  </si>
  <si>
    <t>33,42671,14,2,2850,32942,656,5974</t>
  </si>
  <si>
    <t>TMRC30051</t>
  </si>
  <si>
    <t>M2169+S</t>
  </si>
  <si>
    <t>Macrofagos+2169+SbV</t>
  </si>
  <si>
    <t>libqc20200224_01:G1</t>
  </si>
  <si>
    <t>20,877,1,0,1569,27082,1963,53630</t>
  </si>
  <si>
    <t>TMRC30064</t>
  </si>
  <si>
    <t>M12309</t>
  </si>
  <si>
    <t>Macrofagos+12309 (z2.2)</t>
  </si>
  <si>
    <t>libqc20200224_01:H1</t>
  </si>
  <si>
    <t>z2.2</t>
  </si>
  <si>
    <t>2171,606,1,22,1292,79511,89,1450</t>
  </si>
  <si>
    <t>TMRC30065</t>
  </si>
  <si>
    <t>M12309+S</t>
  </si>
  <si>
    <t>Macrofagos+12309+SbV</t>
  </si>
  <si>
    <t>libqc20200224_01:A2</t>
  </si>
  <si>
    <t>z2.3 seems likely</t>
  </si>
  <si>
    <t>2,133,0,0,693,8301,2858,73155</t>
  </si>
  <si>
    <t>TMRC30162</t>
  </si>
  <si>
    <t>M12367</t>
  </si>
  <si>
    <t>Macrofagos+12367 (z2.2)</t>
  </si>
  <si>
    <t>9.80</t>
  </si>
  <si>
    <t>libqc20210326_02:G1</t>
  </si>
  <si>
    <t>ATGC-04</t>
  </si>
  <si>
    <t>I think z2.1</t>
  </si>
  <si>
    <t>1001,6732,7,41,2171,67547,374,7269</t>
  </si>
  <si>
    <t>TMRC30066</t>
  </si>
  <si>
    <t>M12367+S</t>
  </si>
  <si>
    <t>Macrofagos+12367+SbV</t>
  </si>
  <si>
    <t>libqc20200224_01:B2</t>
  </si>
  <si>
    <t>0,0,0,0,151,1443,3402,80146</t>
  </si>
  <si>
    <t>TMRC30067</t>
  </si>
  <si>
    <t>M11126</t>
  </si>
  <si>
    <t>Macrofagos+11126 (z2.2)</t>
  </si>
  <si>
    <t>There was an error in the transcription and the vial was marked as 1126, but corresponds to strain 11126.</t>
  </si>
  <si>
    <t>libqc20200224_01:C2</t>
  </si>
  <si>
    <t>1337,433,1,12,1887,73863,328,7281</t>
  </si>
  <si>
    <t>TMRC30117</t>
  </si>
  <si>
    <t>M11126+S</t>
  </si>
  <si>
    <t>Macrofagos+11126+SbV</t>
  </si>
  <si>
    <t>libqc20200224_01:D2</t>
  </si>
  <si>
    <t>0,0,0,0,90,713,3463,80876</t>
  </si>
  <si>
    <t>TMRC30057</t>
  </si>
  <si>
    <t>M12251</t>
  </si>
  <si>
    <t>Macrofagos+12251 (z2.3)</t>
  </si>
  <si>
    <t>9.40</t>
  </si>
  <si>
    <t>libqc20200224_01:E2</t>
  </si>
  <si>
    <t>61,43055,13,16,2886,33426,593,5092</t>
  </si>
  <si>
    <t>TMRC30069</t>
  </si>
  <si>
    <t>M12251+S</t>
  </si>
  <si>
    <t>Macrofagos+12251+SbV</t>
  </si>
  <si>
    <t>9.60</t>
  </si>
  <si>
    <t>libqc20200224_01:F2</t>
  </si>
  <si>
    <t>10,3050,3,5,1993,39056,1547,39478</t>
  </si>
  <si>
    <t>TMRC30082</t>
  </si>
  <si>
    <t>2065m2</t>
  </si>
  <si>
    <t>libqc20201013_01:G2</t>
  </si>
  <si>
    <t>0,0,0,0,81,958,3472,80631</t>
  </si>
  <si>
    <t>TMRC30103</t>
  </si>
  <si>
    <t>2065n1</t>
  </si>
  <si>
    <t>libqc20201013_01:H2</t>
  </si>
  <si>
    <t>too low to tell, most likely z2.2</t>
  </si>
  <si>
    <t>9,6,0,0,560,6597,2984,74986</t>
  </si>
  <si>
    <t>TMRC30122</t>
  </si>
  <si>
    <t>2066e3</t>
  </si>
  <si>
    <t>libqc20201013_02:C1</t>
  </si>
  <si>
    <t>0,0,0,0,215,1867,3338,79722</t>
  </si>
  <si>
    <t>TMRC30022</t>
  </si>
  <si>
    <t>su2071</t>
  </si>
  <si>
    <t>2071bp1</t>
  </si>
  <si>
    <t>libqc20191014_02:A1</t>
  </si>
  <si>
    <t>elsayed_161470</t>
  </si>
  <si>
    <t>d2071</t>
  </si>
  <si>
    <t>z2.2 most likely, but I thought I found a couple 2.3 spots?</t>
  </si>
  <si>
    <t>0,0,0,0,593,8132,2960,73457</t>
  </si>
  <si>
    <t>TMRC30169</t>
  </si>
  <si>
    <t>2065m3</t>
  </si>
  <si>
    <t>6E6</t>
  </si>
  <si>
    <t>libqc20210323:C1</t>
  </si>
  <si>
    <t>ATGC-05</t>
  </si>
  <si>
    <t>0,1,0,0,221,2301,3332,79287</t>
  </si>
  <si>
    <t>TMRC30093</t>
  </si>
  <si>
    <t>2065n2</t>
  </si>
  <si>
    <t>libqc20201013_02:A1</t>
  </si>
  <si>
    <t>5,19,0,0,705,9834,2843,71736</t>
  </si>
  <si>
    <t>TMRC30029</t>
  </si>
  <si>
    <t>2068e1</t>
  </si>
  <si>
    <t>libqc20191014_02:H2</t>
  </si>
  <si>
    <t>0,0,0,0,73,879,3480,80710</t>
  </si>
  <si>
    <t>TMRC30025</t>
  </si>
  <si>
    <t>su2072</t>
  </si>
  <si>
    <t>2072bp1</t>
  </si>
  <si>
    <t>libqc20191014_01:C2</t>
  </si>
  <si>
    <t>d2072</t>
  </si>
  <si>
    <t>0,0,0,0,25,225,3528,81364</t>
  </si>
  <si>
    <t>2164m3</t>
  </si>
  <si>
    <t>2164n3</t>
  </si>
  <si>
    <t>2164e3</t>
  </si>
  <si>
    <t>TMRC30107</t>
  </si>
  <si>
    <t>2066m1</t>
  </si>
  <si>
    <t>libqc20201013_02:D1</t>
  </si>
  <si>
    <t>4,0,0,0,444,5270,3105,76319</t>
  </si>
  <si>
    <t>TMRC30170</t>
  </si>
  <si>
    <t>2065n3</t>
  </si>
  <si>
    <t>64E6</t>
  </si>
  <si>
    <t>libqc20210323:D1</t>
  </si>
  <si>
    <t>0,3,0,0,222,2325,3331,79261</t>
  </si>
  <si>
    <t>TMRC30032</t>
  </si>
  <si>
    <t>2068e2</t>
  </si>
  <si>
    <t>18E6</t>
  </si>
  <si>
    <t>libqc20191014_02:E1</t>
  </si>
  <si>
    <t>0,0,0,0,8,26,3545,81563</t>
  </si>
  <si>
    <t>TMRC30096</t>
  </si>
  <si>
    <t>2066m2</t>
  </si>
  <si>
    <t>7E6</t>
  </si>
  <si>
    <t>libqc20201013_02:E1</t>
  </si>
  <si>
    <t>z2.3 likely, coverage low</t>
  </si>
  <si>
    <t>2,8,0,0,504,5832,3047,75749</t>
  </si>
  <si>
    <t>TMRC30083</t>
  </si>
  <si>
    <t>2066n1</t>
  </si>
  <si>
    <t>libqc20201013_02:G1</t>
  </si>
  <si>
    <t>low coverage, many variants, not 2.2/2.3/2.1</t>
  </si>
  <si>
    <t>1,20,0,1,493,7456,3059,74112</t>
  </si>
  <si>
    <t>TMRC30028</t>
  </si>
  <si>
    <t>2068e3</t>
  </si>
  <si>
    <t>libqc20191014_02:G1</t>
  </si>
  <si>
    <t>0,0,0,0,14,86,3539,81503</t>
  </si>
  <si>
    <t>TMRC30115</t>
  </si>
  <si>
    <t>2066m3</t>
  </si>
  <si>
    <t>libqc20201013_02:F1</t>
  </si>
  <si>
    <t>elsayed_01</t>
  </si>
  <si>
    <t>1,7,0,0,145,1387,3407,80195</t>
  </si>
  <si>
    <t>TMRC30118</t>
  </si>
  <si>
    <t>2066n2</t>
  </si>
  <si>
    <t>libqc20201013_02:H1</t>
  </si>
  <si>
    <t>0,0,0,0,43,481,3510,81108</t>
  </si>
  <si>
    <t>TMRC30180</t>
  </si>
  <si>
    <t>2071e1</t>
  </si>
  <si>
    <t>44E6</t>
  </si>
  <si>
    <t>libqc20210323:E1</t>
  </si>
  <si>
    <t>0,0,0,0,142,1398,3411,80191</t>
  </si>
  <si>
    <t>TMRC30014</t>
  </si>
  <si>
    <t>2068m1</t>
  </si>
  <si>
    <t>11E6</t>
  </si>
  <si>
    <t>libqc20191014_02:B2</t>
  </si>
  <si>
    <t>0,0,0,0,9,26,3544,81563</t>
  </si>
  <si>
    <t>TMRC30121</t>
  </si>
  <si>
    <t>2066n3</t>
  </si>
  <si>
    <t>30E6</t>
  </si>
  <si>
    <t>libqc20201013_02:A2</t>
  </si>
  <si>
    <t>1,1383,1,0,1341,25217,2210,54989</t>
  </si>
  <si>
    <t>TMRC30196</t>
  </si>
  <si>
    <t>2071e2</t>
  </si>
  <si>
    <t>63E6</t>
  </si>
  <si>
    <t>0,0,0,0,43,431,3510,81158</t>
  </si>
  <si>
    <t>TMRC30030</t>
  </si>
  <si>
    <t>2068m2</t>
  </si>
  <si>
    <t>libqc20191014_02:B1</t>
  </si>
  <si>
    <t>0,0,0,0,9,19,3544,81570</t>
  </si>
  <si>
    <t>TMRC30021</t>
  </si>
  <si>
    <t>2068n1</t>
  </si>
  <si>
    <t>17E6</t>
  </si>
  <si>
    <t>libqc20191014_01:A1</t>
  </si>
  <si>
    <t>TMRC30023</t>
  </si>
  <si>
    <t>2072e1</t>
  </si>
  <si>
    <t>libqc20191014_01:C1</t>
  </si>
  <si>
    <t>0,0,0,0,12,90,3541,81499</t>
  </si>
  <si>
    <t>TMRC30026</t>
  </si>
  <si>
    <t>su2073</t>
  </si>
  <si>
    <t>2073bp1</t>
  </si>
  <si>
    <t>libqc20191014_01:E2</t>
  </si>
  <si>
    <t>d2073</t>
  </si>
  <si>
    <t>0,0,0,0,161,1471,3392,80118</t>
  </si>
  <si>
    <t>TMRC30037</t>
  </si>
  <si>
    <t>2068m3</t>
  </si>
  <si>
    <t>libqc20191014_02:C2</t>
  </si>
  <si>
    <t>0,0,0,0,10,30,3543,81559</t>
  </si>
  <si>
    <t>TMRC30031</t>
  </si>
  <si>
    <t>2068n2</t>
  </si>
  <si>
    <t>24E6</t>
  </si>
  <si>
    <t>libqc20191014_02:C1</t>
  </si>
  <si>
    <t>0,0,0,0,7,33,3546,81556</t>
  </si>
  <si>
    <t>su2172</t>
  </si>
  <si>
    <t>2172e2</t>
  </si>
  <si>
    <t>d2172</t>
  </si>
  <si>
    <t>TMRC30165</t>
  </si>
  <si>
    <t>2071m1</t>
  </si>
  <si>
    <t>13E6</t>
  </si>
  <si>
    <t>libqc20210323:F1</t>
  </si>
  <si>
    <t>0,0,0,0,47,305,3506,81284</t>
  </si>
  <si>
    <t>TMRC30027</t>
  </si>
  <si>
    <t>2068n3</t>
  </si>
  <si>
    <t>41E6</t>
  </si>
  <si>
    <t>libqc20191014_02:D1</t>
  </si>
  <si>
    <t>0,0,0,0,15,112,3538,81477</t>
  </si>
  <si>
    <t>su2173</t>
  </si>
  <si>
    <t>2173e1</t>
  </si>
  <si>
    <t>d2173</t>
  </si>
  <si>
    <t>TMRC30044</t>
  </si>
  <si>
    <t>su2159</t>
  </si>
  <si>
    <t>2159bp1</t>
  </si>
  <si>
    <t>libqc20191014_02:F2</t>
  </si>
  <si>
    <t>d2159</t>
  </si>
  <si>
    <t>0,0,0,0,901,10926,2652,70663</t>
  </si>
  <si>
    <t>TMRC30194</t>
  </si>
  <si>
    <t>2071m2</t>
  </si>
  <si>
    <t>0,0,0,0,23,166,3530,81423</t>
  </si>
  <si>
    <t>2172n3</t>
  </si>
  <si>
    <t>TMRC30033</t>
  </si>
  <si>
    <t>2072e2</t>
  </si>
  <si>
    <t>14E6</t>
  </si>
  <si>
    <t>libqc20191014_01:E1</t>
  </si>
  <si>
    <t>0,0,0,0,9,54,3544,81535</t>
  </si>
  <si>
    <t>TMRC30038</t>
  </si>
  <si>
    <t>2072m1</t>
  </si>
  <si>
    <t>libqc20191014_01:F1</t>
  </si>
  <si>
    <t>elsayed_161469</t>
  </si>
  <si>
    <t>0,0,0,0,14,88,3539,81501</t>
  </si>
  <si>
    <t>TMRC30166</t>
  </si>
  <si>
    <t>2071n1</t>
  </si>
  <si>
    <t>50E6</t>
  </si>
  <si>
    <t>libqc20210323:G1</t>
  </si>
  <si>
    <t>0,0,0,0,49,348,3504,81241</t>
  </si>
  <si>
    <t>TMRC30036</t>
  </si>
  <si>
    <t>2072e3</t>
  </si>
  <si>
    <t>28E6</t>
  </si>
  <si>
    <t>libqc20191014_01:D2</t>
  </si>
  <si>
    <t>0,0,0,0,8,42,3545,81547</t>
  </si>
  <si>
    <t>TMRC30024</t>
  </si>
  <si>
    <t>2072m2</t>
  </si>
  <si>
    <t>libqc20191014_01:H2</t>
  </si>
  <si>
    <t>TMRC30195</t>
  </si>
  <si>
    <t>2071n2</t>
  </si>
  <si>
    <t>0,0,0,0,46,324,3507,81265</t>
  </si>
  <si>
    <t>TMRC30048</t>
  </si>
  <si>
    <t>2073e1</t>
  </si>
  <si>
    <t>libqc20200224_02:E2</t>
  </si>
  <si>
    <t>4,8,0,0,417,5419,3132,76162</t>
  </si>
  <si>
    <t>TMRC30034</t>
  </si>
  <si>
    <t>2072m3</t>
  </si>
  <si>
    <t>16E6</t>
  </si>
  <si>
    <t>libqc20191014_01:A2</t>
  </si>
  <si>
    <t>0,0,0,0,11,50,3542,81539</t>
  </si>
  <si>
    <t>TMRC30039</t>
  </si>
  <si>
    <t>2072n1</t>
  </si>
  <si>
    <t>27E6</t>
  </si>
  <si>
    <t>libqc20191014_01:B1</t>
  </si>
  <si>
    <t>0,0,0,0,49,446,3504,81143</t>
  </si>
  <si>
    <t>TMRC30054</t>
  </si>
  <si>
    <t>2073e2</t>
  </si>
  <si>
    <t>libqc20200224_02:B2</t>
  </si>
  <si>
    <t>3,3,0,0,379,4351,3171,77253</t>
  </si>
  <si>
    <t>TMRC30045</t>
  </si>
  <si>
    <t>su2162</t>
  </si>
  <si>
    <t>2162bp1</t>
  </si>
  <si>
    <t>libqc20191014_01:B2</t>
  </si>
  <si>
    <t>d2162</t>
  </si>
  <si>
    <t>0,0,0,0,12,125,3541,81464</t>
  </si>
  <si>
    <t>TMRC30046</t>
  </si>
  <si>
    <t>2073m1</t>
  </si>
  <si>
    <t>libqc20200224_02:G2</t>
  </si>
  <si>
    <t>4,9,0,0,488,6130,3061,75450</t>
  </si>
  <si>
    <t>TMRC30040</t>
  </si>
  <si>
    <t>2072n2</t>
  </si>
  <si>
    <t>34E6</t>
  </si>
  <si>
    <t>libqc20191014_01:G2</t>
  </si>
  <si>
    <t>0,0,0,0,47,361,3506,81228</t>
  </si>
  <si>
    <t>TMRC30070</t>
  </si>
  <si>
    <t>2073e3</t>
  </si>
  <si>
    <t>libqc20200224_03:D1</t>
  </si>
  <si>
    <t>2,33,0,0,538,6193,3013,75363</t>
  </si>
  <si>
    <t>TMRC30049</t>
  </si>
  <si>
    <t>2073m2</t>
  </si>
  <si>
    <t>libqc20200224_02:D2</t>
  </si>
  <si>
    <t>3,7,0,0,457,5392,3093,76190</t>
  </si>
  <si>
    <t>TMRC30035</t>
  </si>
  <si>
    <t>2072n3</t>
  </si>
  <si>
    <t>libqc20191014_01:H1</t>
  </si>
  <si>
    <t>0,0,0,0,13,103,3540,81486</t>
  </si>
  <si>
    <t>TMRC30193</t>
  </si>
  <si>
    <t>2161e1</t>
  </si>
  <si>
    <t>sample not sequenced yet</t>
  </si>
  <si>
    <t>TMRC30055</t>
  </si>
  <si>
    <t>2073m3</t>
  </si>
  <si>
    <t>libqc20200224_03:B1</t>
  </si>
  <si>
    <t>not z2.2</t>
  </si>
  <si>
    <t>9,14,0,0,472,6204,3072,75371</t>
  </si>
  <si>
    <t>TMRC30047</t>
  </si>
  <si>
    <t>2073n1</t>
  </si>
  <si>
    <t>47E6</t>
  </si>
  <si>
    <t>The tip fell off in the tapestation, [140 nM] is an arbitrary guess given the concentrations of the surrounding samples</t>
  </si>
  <si>
    <t>libqc20200224_02:F2</t>
  </si>
  <si>
    <t>24,134,0,0,838,12748,2691,68707</t>
  </si>
  <si>
    <t>TMRC30191</t>
  </si>
  <si>
    <t>2161m1</t>
  </si>
  <si>
    <t>0,0,0,0,136,975,3417,80614</t>
  </si>
  <si>
    <t>TMRC30053</t>
  </si>
  <si>
    <t>2073n2</t>
  </si>
  <si>
    <t>31E6</t>
  </si>
  <si>
    <t>libqc20200224_02:C2</t>
  </si>
  <si>
    <t>probably not z2.3/z2.1, coverage too low to call z2.2</t>
  </si>
  <si>
    <t>9,13,0,0,469,6265,3075,75311</t>
  </si>
  <si>
    <t>TMRC30041</t>
  </si>
  <si>
    <t>2162m1</t>
  </si>
  <si>
    <t>libqc20191014_01:D1</t>
  </si>
  <si>
    <t>0,0,0,0,13,92,3540,81497</t>
  </si>
  <si>
    <t>TMRC30068</t>
  </si>
  <si>
    <t>2073n3</t>
  </si>
  <si>
    <t>libqc20200224_03:C1</t>
  </si>
  <si>
    <t>1,19,0,0,404,4661,3148,67909</t>
  </si>
  <si>
    <t>TMRC30171</t>
  </si>
  <si>
    <t>2162m2</t>
  </si>
  <si>
    <t>libqc20210326_01:B2</t>
  </si>
  <si>
    <t>0,0,0,0,0,0,3553,81589</t>
  </si>
  <si>
    <t>TMRC30192</t>
  </si>
  <si>
    <t>2161n1</t>
  </si>
  <si>
    <t>TMRC30139</t>
  </si>
  <si>
    <t>2162m3</t>
  </si>
  <si>
    <t>visual inspection of RNA integrity-OK</t>
  </si>
  <si>
    <t>libqc20210326_01:C2</t>
  </si>
  <si>
    <t>0,0,0,0,16,133,3537,81456</t>
  </si>
  <si>
    <t>TMRC30042</t>
  </si>
  <si>
    <t>2162n1</t>
  </si>
  <si>
    <t>libqc20191014_01:G1</t>
  </si>
  <si>
    <t>0,0,0,0,26,222,3527,81367</t>
  </si>
  <si>
    <t>TMRC30188</t>
  </si>
  <si>
    <t>2164m1</t>
  </si>
  <si>
    <t>0,58,0,0,413,5592,3140,75939</t>
  </si>
  <si>
    <t>TMRC30158</t>
  </si>
  <si>
    <t>2162n2</t>
  </si>
  <si>
    <t>0,0,0,0,22,239,3531,81350</t>
  </si>
  <si>
    <t>TMRC30132</t>
  </si>
  <si>
    <t>su2167</t>
  </si>
  <si>
    <t>2167m1</t>
  </si>
  <si>
    <t>libqc20210401:F1</t>
  </si>
  <si>
    <t>ATGC-02</t>
  </si>
  <si>
    <t>d2167</t>
  </si>
  <si>
    <t>0,0,0,0,88,825,3465,80764</t>
  </si>
  <si>
    <t>TMRC30160</t>
  </si>
  <si>
    <t>2162n3</t>
  </si>
  <si>
    <t>libqc20210326_01:E2</t>
  </si>
  <si>
    <t>0,0,0,0,49,286,3504,81303</t>
  </si>
  <si>
    <t>TMRC30157</t>
  </si>
  <si>
    <t>2167m2</t>
  </si>
  <si>
    <t>libqc20210401:A1</t>
  </si>
  <si>
    <t>0,47,0,0,444,6051,3109,75491</t>
  </si>
  <si>
    <t>TMRC30189</t>
  </si>
  <si>
    <t>2164n1</t>
  </si>
  <si>
    <t>0,0,0,0,29,281,3524,81308</t>
  </si>
  <si>
    <t>TMRC30183</t>
  </si>
  <si>
    <t>2167m3</t>
  </si>
  <si>
    <t>visual inspection of RNA integrity-Ok</t>
  </si>
  <si>
    <t>libqc20210326_02:B1</t>
  </si>
  <si>
    <t>0,57,0,0,234,2290,3319,79242</t>
  </si>
  <si>
    <t>TMRC30167</t>
  </si>
  <si>
    <t>2167n1</t>
  </si>
  <si>
    <t>libqc20210326_02:C1</t>
  </si>
  <si>
    <t>0,0,0,0,71,705,3482,80884</t>
  </si>
  <si>
    <t>TMRC30123</t>
  </si>
  <si>
    <t>su2168</t>
  </si>
  <si>
    <t>2168m1</t>
  </si>
  <si>
    <t>libqc20201013_02:E2</t>
  </si>
  <si>
    <t>d2168</t>
  </si>
  <si>
    <t>0,0,0,0,39,271,3514,81318</t>
  </si>
  <si>
    <t>TMRC30181</t>
  </si>
  <si>
    <t>2167n2</t>
  </si>
  <si>
    <t>libqc20210326_02:D1</t>
  </si>
  <si>
    <t>0,0,0,0,33,409,3520,81180</t>
  </si>
  <si>
    <t>TMRC30072</t>
  </si>
  <si>
    <t>2168m2</t>
  </si>
  <si>
    <t>libqc20201013_02:F2</t>
  </si>
  <si>
    <t>z2.3 seems likely, but difficult to tell</t>
  </si>
  <si>
    <t>27,36,0,1,796,11289,2730,70263</t>
  </si>
  <si>
    <t>TMRC30133</t>
  </si>
  <si>
    <t>2167n3</t>
  </si>
  <si>
    <t>I dropped this tube, there is still enough to sequence</t>
  </si>
  <si>
    <t>libqc20210401:B1</t>
  </si>
  <si>
    <t>0,0,0,0,100,972,3453,80617</t>
  </si>
  <si>
    <t>TMRC30043</t>
  </si>
  <si>
    <t>2162e1</t>
  </si>
  <si>
    <t>libqc20191014_01:F2</t>
  </si>
  <si>
    <t>0,0,0,0,26,231,3527,81358</t>
  </si>
  <si>
    <t>TMRC30078</t>
  </si>
  <si>
    <t>2168m3</t>
  </si>
  <si>
    <t>libqc20201013_02:G2</t>
  </si>
  <si>
    <t>0,1,0,0,162,1740,3391,79848</t>
  </si>
  <si>
    <t>TMRC30116</t>
  </si>
  <si>
    <t>2168n1</t>
  </si>
  <si>
    <t>libqc20201013_02:H2</t>
  </si>
  <si>
    <t>11,17,1,1,405,4450,3136,77121</t>
  </si>
  <si>
    <t>TMRC30184</t>
  </si>
  <si>
    <t>2172m1</t>
  </si>
  <si>
    <t>libqc20210323:H1</t>
  </si>
  <si>
    <t>5,7,0,0,500,6322,3048,75260</t>
  </si>
  <si>
    <t>TMRC30076</t>
  </si>
  <si>
    <t>2168n2</t>
  </si>
  <si>
    <t>libqc20201110_01:A1</t>
  </si>
  <si>
    <t>0,0,0,0,128,1256,3425,80333</t>
  </si>
  <si>
    <t>TMRC30159</t>
  </si>
  <si>
    <t>2162e2</t>
  </si>
  <si>
    <t>libqc20210326_01:H2</t>
  </si>
  <si>
    <t>0,0,0,0,39,353,3514,81236</t>
  </si>
  <si>
    <t>TMRC30129</t>
  </si>
  <si>
    <t>2172m2</t>
  </si>
  <si>
    <t>01</t>
  </si>
  <si>
    <t>0,0,0,0,25,248,3528,81341</t>
  </si>
  <si>
    <t>TMRC30088</t>
  </si>
  <si>
    <t>2168n3</t>
  </si>
  <si>
    <t>libqc20201110_01:B1</t>
  </si>
  <si>
    <t>1,4,0,0,407,4493,3145,77092</t>
  </si>
  <si>
    <t>TMRC30172</t>
  </si>
  <si>
    <t>2172m3</t>
  </si>
  <si>
    <t>0,0,0,0,42,321,3511,81268</t>
  </si>
  <si>
    <t>TMRC30134</t>
  </si>
  <si>
    <t>2172n1</t>
  </si>
  <si>
    <t>libqc20210401:C1</t>
  </si>
  <si>
    <t>0,24,0,0,344,4969,3209,76596</t>
  </si>
  <si>
    <t>TMRC30174</t>
  </si>
  <si>
    <t>2173m1</t>
  </si>
  <si>
    <t>0,0,0,0,51,407,3502,81182</t>
  </si>
  <si>
    <t>TMRC30137</t>
  </si>
  <si>
    <t>2172n2</t>
  </si>
  <si>
    <t>0,0,0,0,37,257,3516,81332</t>
  </si>
  <si>
    <t>TMRC30161</t>
  </si>
  <si>
    <t>2162e3</t>
  </si>
  <si>
    <t>libqc20210326_01:A2</t>
  </si>
  <si>
    <t>0,0,0,0,35,277,3518,81312</t>
  </si>
  <si>
    <t>TMRC30142</t>
  </si>
  <si>
    <t>2173m2</t>
  </si>
  <si>
    <t>TMRC30175</t>
  </si>
  <si>
    <t>2173n1</t>
  </si>
  <si>
    <t>0,0,0,0,93,770,3460,80819</t>
  </si>
  <si>
    <t>TMRC30190</t>
  </si>
  <si>
    <t>2164e1</t>
  </si>
  <si>
    <t>0,0,0,0,59,336,3494,81253</t>
  </si>
  <si>
    <t>TMRC30145</t>
  </si>
  <si>
    <t>2173m3</t>
  </si>
  <si>
    <t>TMRC30143</t>
  </si>
  <si>
    <t>2173n2</t>
  </si>
  <si>
    <t>0,0,0,0,11,66,3542,81523</t>
  </si>
  <si>
    <t>TMRC30168</t>
  </si>
  <si>
    <t>2167e1</t>
  </si>
  <si>
    <t>libqc20210326_01:F2</t>
  </si>
  <si>
    <t>9,1,1,0,425,5127,3118,76461</t>
  </si>
  <si>
    <t>TMRC30197</t>
  </si>
  <si>
    <t>su2183</t>
  </si>
  <si>
    <t>2183m1</t>
  </si>
  <si>
    <t>0,0,0,0,24,186,3529,81403</t>
  </si>
  <si>
    <t>TMRC30146</t>
  </si>
  <si>
    <t>2173n3</t>
  </si>
  <si>
    <t>0,0,0,0,10,54,3543,81535</t>
  </si>
  <si>
    <t>TMRC30182</t>
  </si>
  <si>
    <t>2167e2</t>
  </si>
  <si>
    <t>libqc20210326_01:G2</t>
  </si>
  <si>
    <t>0,0,0,0,34,344,3519,81245</t>
  </si>
  <si>
    <t>TMRC30199</t>
  </si>
  <si>
    <t>2183m2</t>
  </si>
  <si>
    <t>0,27,0,0,372,5179,3181,76383</t>
  </si>
  <si>
    <t>TMRC30198</t>
  </si>
  <si>
    <t>2183n1</t>
  </si>
  <si>
    <t>0,0,0,0,26,153,3527,81436</t>
  </si>
  <si>
    <t>miltefosine</t>
  </si>
  <si>
    <t>TMRC30266</t>
  </si>
  <si>
    <t>0,0,0,0,67,520,3486,81069</t>
  </si>
  <si>
    <t>TMRC30268</t>
  </si>
  <si>
    <t>0,0,0,0,192,1904,3361,79685</t>
  </si>
  <si>
    <t>M11075</t>
  </si>
  <si>
    <t>Macrofagos+11075 (z2.2)</t>
  </si>
  <si>
    <t>TMRC30286</t>
  </si>
  <si>
    <t>less variant than z2.2</t>
  </si>
  <si>
    <t>1439,282,1,22,1823,74354,290,6931</t>
  </si>
  <si>
    <t>M11075+S</t>
  </si>
  <si>
    <t>Macrofagos+11075+SbV</t>
  </si>
  <si>
    <t>TMRC30249</t>
  </si>
  <si>
    <t>10,46,0,1,569,5471,2974,76071</t>
  </si>
  <si>
    <t>M7158</t>
  </si>
  <si>
    <t>Macrofagos+7158 (z2.3)</t>
  </si>
  <si>
    <t>TMRC30267</t>
  </si>
  <si>
    <t>significantly more variant than z2.3 (first quarter of chromosome 13)</t>
  </si>
  <si>
    <t>91,52010,17,20,2847,26020,598,3539</t>
  </si>
  <si>
    <t>M7158+S</t>
  </si>
  <si>
    <t>Macrofagos+7158+SbV</t>
  </si>
  <si>
    <t>TMRC30252</t>
  </si>
  <si>
    <t>20,7883,4,9,2280,50284,1249,23413</t>
  </si>
  <si>
    <t>M12355</t>
  </si>
  <si>
    <t>Macrofagos+12355 (z2.3)</t>
  </si>
  <si>
    <t>TMRC30250</t>
  </si>
  <si>
    <t>28,18065,8,1,2520,48071,997,15452</t>
  </si>
  <si>
    <t>M12355+S</t>
  </si>
  <si>
    <t>Macrofagos+12355+SbV</t>
  </si>
  <si>
    <t>TMRC30251</t>
  </si>
  <si>
    <t>2,458,0,0,1126,18045,2425,63086</t>
  </si>
  <si>
    <t>M10977</t>
  </si>
  <si>
    <t>Macrofagos+10977 (z2.2)</t>
  </si>
  <si>
    <t>TMRC30245</t>
  </si>
  <si>
    <t>1711,309,0,20,1615,76229,227,5031</t>
  </si>
  <si>
    <t>M10977+S</t>
  </si>
  <si>
    <t>Macrofagos+10977+SbV</t>
  </si>
  <si>
    <t>TMRC30246</t>
  </si>
  <si>
    <t>0,2,0,0,207,1578,3346,80009</t>
  </si>
  <si>
    <t>M11026</t>
  </si>
  <si>
    <t>Macrofagos+11026 (z2.3)</t>
  </si>
  <si>
    <t>TMRC30247</t>
  </si>
  <si>
    <t>94,70590,17,4,2936,10173,506,822</t>
  </si>
  <si>
    <t>M11026+S</t>
  </si>
  <si>
    <t>Macrofagos+11026+SbV</t>
  </si>
  <si>
    <t>TMRC30248</t>
  </si>
  <si>
    <t>24,34207,7,4,2725,39218,797,8160</t>
  </si>
  <si>
    <t>M10763</t>
  </si>
  <si>
    <t>Macrofagos+10763</t>
  </si>
  <si>
    <t>TMRC30243</t>
  </si>
  <si>
    <t>2..04</t>
  </si>
  <si>
    <t>1981,607,2,13,1424,77879,146,3090</t>
  </si>
  <si>
    <t>TMRC30244</t>
  </si>
  <si>
    <t>M10763+S</t>
  </si>
  <si>
    <t>Macrofagos+10763+SbV</t>
  </si>
  <si>
    <t>0,0,0,0,142,982,3411,80607</t>
  </si>
  <si>
    <t>TMRC30201</t>
  </si>
  <si>
    <t>2183m3</t>
  </si>
  <si>
    <t>0,0,0,0,19,132,3534,81457</t>
  </si>
  <si>
    <t>TMRC30200</t>
  </si>
  <si>
    <t>2183n2</t>
  </si>
  <si>
    <t>0,0,0,0,17,127,3536,81462</t>
  </si>
  <si>
    <t>TMRC30203</t>
  </si>
  <si>
    <t>su2184</t>
  </si>
  <si>
    <t>2184m1</t>
  </si>
  <si>
    <t>0,0,0,0,24,130,3529,81463</t>
  </si>
  <si>
    <t>TMRC30202</t>
  </si>
  <si>
    <t>2183n3</t>
  </si>
  <si>
    <t>TMRC30205</t>
  </si>
  <si>
    <t>2184m3</t>
  </si>
  <si>
    <t>0,0,0,0,27,199,3526,81390</t>
  </si>
  <si>
    <t>TMRC30204</t>
  </si>
  <si>
    <t>2184n1</t>
  </si>
  <si>
    <t>0,0,0,0,75,799,3478,80790</t>
  </si>
  <si>
    <t>TMRC30152</t>
  </si>
  <si>
    <t>2167bp1</t>
  </si>
  <si>
    <t>0,0,0,0,28,351,3525,81238</t>
  </si>
  <si>
    <t>TMRC30177</t>
  </si>
  <si>
    <t>2168bp1</t>
  </si>
  <si>
    <t>28,6825,5,0,2003,35677,1517,39087</t>
  </si>
  <si>
    <t>TMRC30155</t>
  </si>
  <si>
    <t>2172bp1</t>
  </si>
  <si>
    <t>0,0,0,0,57,302,3496,81287</t>
  </si>
  <si>
    <t>TMRC30154</t>
  </si>
  <si>
    <t>2173bp1</t>
  </si>
  <si>
    <t>0,0,0,0,46,234,3507,81355</t>
  </si>
  <si>
    <t>TMRC30241</t>
  </si>
  <si>
    <t>2183b1</t>
  </si>
  <si>
    <t>1,1332,1,0,965,14049,2586,66208</t>
  </si>
  <si>
    <t>2184b1</t>
  </si>
  <si>
    <t>TMRC30287</t>
  </si>
  <si>
    <t>su2188</t>
  </si>
  <si>
    <t>2188b1</t>
  </si>
  <si>
    <t>TMRC30288</t>
  </si>
  <si>
    <t>su2190</t>
  </si>
  <si>
    <t>2190b1</t>
  </si>
  <si>
    <t>su2192</t>
  </si>
  <si>
    <t>2192b1</t>
  </si>
  <si>
    <t>TMRC30289</t>
  </si>
  <si>
    <t>su2194</t>
  </si>
  <si>
    <t>2194b1</t>
  </si>
  <si>
    <t>TMRC30242</t>
  </si>
  <si>
    <t>su2195</t>
  </si>
  <si>
    <t>2195b1</t>
  </si>
  <si>
    <t>0,232,1,0,268,2406,3284,78951</t>
  </si>
  <si>
    <t>TMRC30237</t>
  </si>
  <si>
    <t>2188m1</t>
  </si>
  <si>
    <t>0,1,1,0,127,1240,3425,80348</t>
  </si>
  <si>
    <t>TMRC30206</t>
  </si>
  <si>
    <t>2184n3</t>
  </si>
  <si>
    <t>0,0,0,0,15,108,3538,81481</t>
  </si>
  <si>
    <t>TMRC30136</t>
  </si>
  <si>
    <t>2167e3</t>
  </si>
  <si>
    <t>Failed, looks like the tip didn't stick, I am betting it is 40 nM</t>
  </si>
  <si>
    <t>libqc20210401:E1</t>
  </si>
  <si>
    <t>0,0,0,0,100,1139,3453,80450</t>
  </si>
  <si>
    <t>TMRC30207</t>
  </si>
  <si>
    <t>2190m1</t>
  </si>
  <si>
    <t>0,0,0,0,12,50,3541,81539</t>
  </si>
  <si>
    <t>TMRC30238</t>
  </si>
  <si>
    <t>2188n1</t>
  </si>
  <si>
    <t>0,0,0,0,27,222,3526,81367</t>
  </si>
  <si>
    <t>TMRC30074</t>
  </si>
  <si>
    <t>2168e1</t>
  </si>
  <si>
    <t>libqc20201013_02:B2</t>
  </si>
  <si>
    <t>0,7,0,0,351,4727,3202,76855</t>
  </si>
  <si>
    <t>TMRC30217</t>
  </si>
  <si>
    <t>2190m2</t>
  </si>
  <si>
    <t>0,0,0,0,10,65,3543,81524</t>
  </si>
  <si>
    <t>TMRC30208</t>
  </si>
  <si>
    <t>2190n1</t>
  </si>
  <si>
    <t>0,0,0,0,12,71,3541,81518</t>
  </si>
  <si>
    <t>TMRC30077</t>
  </si>
  <si>
    <t>2168e2</t>
  </si>
  <si>
    <t>libqc20201013_02:C2</t>
  </si>
  <si>
    <t>0,2,0,0,309,3894,3244,77693</t>
  </si>
  <si>
    <t>TMRC30219</t>
  </si>
  <si>
    <t>2190m3</t>
  </si>
  <si>
    <t>0,0,0,0,12,60,3541,81529</t>
  </si>
  <si>
    <t>TMRC30218</t>
  </si>
  <si>
    <t>2190n2</t>
  </si>
  <si>
    <t>0,0,0,0,12,68,3541,81521</t>
  </si>
  <si>
    <t>TMRC30079</t>
  </si>
  <si>
    <t>2168e3</t>
  </si>
  <si>
    <t>libqc20201013_02:D2</t>
  </si>
  <si>
    <t>0,4,0,0,191,2373,3362,79212</t>
  </si>
  <si>
    <t>TMRC30260</t>
  </si>
  <si>
    <t>2194m1</t>
  </si>
  <si>
    <t>0,0,0,0,26,257,3527,81332</t>
  </si>
  <si>
    <t>TMRC30220</t>
  </si>
  <si>
    <t>2190n3</t>
  </si>
  <si>
    <t>TMRC30262</t>
  </si>
  <si>
    <t>2195m1</t>
  </si>
  <si>
    <t>0,0,0,0,75,650,3478,80939</t>
  </si>
  <si>
    <t>TMRC30261</t>
  </si>
  <si>
    <t>2194n1</t>
  </si>
  <si>
    <t>0,0,0,0,34,340,3519,81249</t>
  </si>
  <si>
    <t>TMRC30135</t>
  </si>
  <si>
    <t>2172e1</t>
  </si>
  <si>
    <t>libqc20210401:D1</t>
  </si>
  <si>
    <t>0,2,0,0,205,2121,3348,79466</t>
  </si>
  <si>
    <t>TMRC30173</t>
  </si>
  <si>
    <t>2172e3</t>
  </si>
  <si>
    <t>0,0,0,0,62,578,3491,81011</t>
  </si>
  <si>
    <t>TMRC30264</t>
  </si>
  <si>
    <t>su2201</t>
  </si>
  <si>
    <t>2201m1</t>
  </si>
  <si>
    <t>0,0,0,0,40,239,3513,81350</t>
  </si>
  <si>
    <t>TMRC30263</t>
  </si>
  <si>
    <t>2195n1</t>
  </si>
  <si>
    <t>0,0,0,0,47,374,3506,81215</t>
  </si>
  <si>
    <t>TMRC30144</t>
  </si>
  <si>
    <t>2173e2</t>
  </si>
  <si>
    <t>0,0,0,0,11,61,3542,81528</t>
  </si>
  <si>
    <t>TMRC30147</t>
  </si>
  <si>
    <t>2173e3</t>
  </si>
  <si>
    <t>TMRC30265</t>
  </si>
  <si>
    <t>2201n1</t>
  </si>
  <si>
    <t>0,0,0,0,49,413,3504,81176</t>
  </si>
  <si>
    <t>Sample ID</t>
  </si>
  <si>
    <t>Visit</t>
  </si>
  <si>
    <t>biopsy not accepted</t>
  </si>
  <si>
    <t>The eosinophils were not purified, Not antibody available</t>
  </si>
  <si>
    <t>Index Number</t>
  </si>
  <si>
    <t>Index Sequence</t>
  </si>
  <si>
    <t>ATCACG</t>
  </si>
  <si>
    <r>
      <t>01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TC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</si>
  <si>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CGATGT</t>
  </si>
  <si>
    <r>
      <t>02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TGT</t>
    </r>
  </si>
  <si>
    <t>TTAGGC</t>
  </si>
  <si>
    <r>
      <t>03</t>
    </r>
    <r>
      <rPr>
        <b/>
        <sz val="10"/>
        <color rgb="FF385623"/>
        <rFont val="Courier New"/>
        <family val="3"/>
      </rPr>
      <t>TT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GG</t>
    </r>
    <r>
      <rPr>
        <b/>
        <sz val="10"/>
        <color rgb="FFC00000"/>
        <rFont val="Courier New"/>
        <family val="3"/>
      </rPr>
      <t>C</t>
    </r>
  </si>
  <si>
    <t>TGACCA</t>
  </si>
  <si>
    <r>
      <t>04</t>
    </r>
    <r>
      <rPr>
        <b/>
        <sz val="10"/>
        <color rgb="FF385623"/>
        <rFont val="Courier New"/>
        <family val="3"/>
      </rPr>
      <t>TG</t>
    </r>
    <r>
      <rPr>
        <b/>
        <sz val="10"/>
        <color rgb="FFC00000"/>
        <rFont val="Courier New"/>
        <family val="3"/>
      </rPr>
      <t>ACCA</t>
    </r>
  </si>
  <si>
    <t>ACAGTG</t>
  </si>
  <si>
    <r>
      <t>05</t>
    </r>
    <r>
      <rPr>
        <b/>
        <sz val="10"/>
        <color rgb="FFC00000"/>
        <rFont val="Courier New"/>
        <family val="3"/>
      </rPr>
      <t>ACA</t>
    </r>
    <r>
      <rPr>
        <b/>
        <sz val="10"/>
        <color rgb="FF385623"/>
        <rFont val="Courier New"/>
        <family val="3"/>
      </rPr>
      <t>GTG</t>
    </r>
  </si>
  <si>
    <t>GCCAAT</t>
  </si>
  <si>
    <r>
      <t>06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CCAA</t>
    </r>
    <r>
      <rPr>
        <b/>
        <sz val="10"/>
        <color rgb="FF385623"/>
        <rFont val="Courier New"/>
        <family val="3"/>
      </rPr>
      <t>T</t>
    </r>
  </si>
  <si>
    <t>CAGATC</t>
  </si>
  <si>
    <r>
      <t>07</t>
    </r>
    <r>
      <rPr>
        <b/>
        <sz val="10"/>
        <color rgb="FFC00000"/>
        <rFont val="Courier New"/>
        <family val="3"/>
      </rPr>
      <t>CA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C</t>
    </r>
  </si>
  <si>
    <t>ACTTGA</t>
  </si>
  <si>
    <r>
      <t>08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TTG</t>
    </r>
    <r>
      <rPr>
        <b/>
        <sz val="10"/>
        <color rgb="FFC00000"/>
        <rFont val="Courier New"/>
        <family val="3"/>
      </rPr>
      <t>A</t>
    </r>
  </si>
  <si>
    <t>GATCAG</t>
  </si>
  <si>
    <r>
      <t>09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CA</t>
    </r>
    <r>
      <rPr>
        <b/>
        <sz val="10"/>
        <color rgb="FF385623"/>
        <rFont val="Courier New"/>
        <family val="3"/>
      </rPr>
      <t>G</t>
    </r>
  </si>
  <si>
    <t>TAGCTT</t>
  </si>
  <si>
    <r>
      <t>10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TT</t>
    </r>
  </si>
  <si>
    <t>GGCTAC</t>
  </si>
  <si>
    <r>
      <t>11</t>
    </r>
    <r>
      <rPr>
        <b/>
        <sz val="10"/>
        <color rgb="FF385623"/>
        <rFont val="Courier New"/>
        <family val="3"/>
      </rPr>
      <t>GG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AC</t>
    </r>
  </si>
  <si>
    <t>CTTGTA</t>
  </si>
  <si>
    <r>
      <t>12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TTGT</t>
    </r>
    <r>
      <rPr>
        <b/>
        <sz val="10"/>
        <color rgb="FFC00000"/>
        <rFont val="Courier New"/>
        <family val="3"/>
      </rPr>
      <t>A</t>
    </r>
  </si>
  <si>
    <t>AGTCAA</t>
  </si>
  <si>
    <r>
      <t>13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CAA</t>
    </r>
  </si>
  <si>
    <t>AGTTCC</t>
  </si>
  <si>
    <r>
      <t>14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GTT</t>
    </r>
    <r>
      <rPr>
        <b/>
        <sz val="10"/>
        <color rgb="FFC00000"/>
        <rFont val="Courier New"/>
        <family val="3"/>
      </rPr>
      <t>CC</t>
    </r>
  </si>
  <si>
    <t>ATGTCA</t>
  </si>
  <si>
    <r>
      <t>15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TGT</t>
    </r>
    <r>
      <rPr>
        <b/>
        <sz val="10"/>
        <color rgb="FFC00000"/>
        <rFont val="Courier New"/>
        <family val="3"/>
      </rPr>
      <t>CA</t>
    </r>
  </si>
  <si>
    <t>CCGTCC</t>
  </si>
  <si>
    <r>
      <t>16</t>
    </r>
    <r>
      <rPr>
        <b/>
        <sz val="10"/>
        <color rgb="FFC00000"/>
        <rFont val="Courier New"/>
        <family val="3"/>
      </rPr>
      <t>CC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CC</t>
    </r>
  </si>
  <si>
    <t>GTAGAG</t>
  </si>
  <si>
    <r>
      <t>17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</si>
  <si>
    <t>GTCCGC</t>
  </si>
  <si>
    <r>
      <t>18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CC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</t>
    </r>
  </si>
  <si>
    <t>GTGAAA</t>
  </si>
  <si>
    <r>
      <t>19</t>
    </r>
    <r>
      <rPr>
        <b/>
        <sz val="10"/>
        <color rgb="FF385623"/>
        <rFont val="Courier New"/>
        <family val="3"/>
      </rPr>
      <t>GTG</t>
    </r>
    <r>
      <rPr>
        <b/>
        <sz val="10"/>
        <color rgb="FFC00000"/>
        <rFont val="Courier New"/>
        <family val="3"/>
      </rPr>
      <t>AAA</t>
    </r>
  </si>
  <si>
    <t>GTGGCC</t>
  </si>
  <si>
    <r>
      <t>20</t>
    </r>
    <r>
      <rPr>
        <b/>
        <sz val="10"/>
        <color rgb="FF385623"/>
        <rFont val="Courier New"/>
        <family val="3"/>
      </rPr>
      <t>GTGG</t>
    </r>
    <r>
      <rPr>
        <b/>
        <sz val="10"/>
        <color rgb="FFC00000"/>
        <rFont val="Courier New"/>
        <family val="3"/>
      </rPr>
      <t>CC</t>
    </r>
  </si>
  <si>
    <t>GTTTCG</t>
  </si>
  <si>
    <r>
      <t>21</t>
    </r>
    <r>
      <rPr>
        <b/>
        <sz val="10"/>
        <color rgb="FF385623"/>
        <rFont val="Courier New"/>
        <family val="3"/>
      </rPr>
      <t>GTTT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</t>
    </r>
  </si>
  <si>
    <t>CGTACG</t>
  </si>
  <si>
    <r>
      <t>22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</si>
  <si>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GAGTGG</t>
  </si>
  <si>
    <r>
      <t>23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GTGG</t>
    </r>
  </si>
  <si>
    <t>GGTACG</t>
  </si>
  <si>
    <r>
      <t>24</t>
    </r>
    <r>
      <rPr>
        <b/>
        <sz val="10"/>
        <color rgb="FF385623"/>
        <rFont val="Courier New"/>
        <family val="3"/>
      </rPr>
      <t>GGT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</si>
  <si>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ACTGAT</t>
  </si>
  <si>
    <r>
      <t>25</t>
    </r>
    <r>
      <rPr>
        <b/>
        <sz val="11"/>
        <color rgb="FFC00000"/>
        <rFont val="Courier New"/>
        <family val="3"/>
      </rPr>
      <t>AC</t>
    </r>
    <r>
      <rPr>
        <b/>
        <sz val="11"/>
        <color rgb="FF385623"/>
        <rFont val="Courier New"/>
        <family val="3"/>
      </rPr>
      <t>TG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</si>
  <si>
    <t>ATGAGC</t>
  </si>
  <si>
    <r>
      <t>26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</si>
  <si>
    <t>ATTCCT</t>
  </si>
  <si>
    <r>
      <t>27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TT</t>
    </r>
    <r>
      <rPr>
        <b/>
        <sz val="11"/>
        <color rgb="FFC00000"/>
        <rFont val="Courier New"/>
        <family val="3"/>
      </rPr>
      <t>CC</t>
    </r>
    <r>
      <rPr>
        <b/>
        <sz val="11"/>
        <color rgb="FF385623"/>
        <rFont val="Courier New"/>
        <family val="3"/>
      </rPr>
      <t>T</t>
    </r>
  </si>
  <si>
    <t>CAAAAG</t>
  </si>
  <si>
    <r>
      <t>28</t>
    </r>
    <r>
      <rPr>
        <b/>
        <sz val="11"/>
        <color rgb="FFC00000"/>
        <rFont val="Courier New"/>
        <family val="3"/>
      </rPr>
      <t>CAAAA</t>
    </r>
    <r>
      <rPr>
        <b/>
        <sz val="11"/>
        <color rgb="FF385623"/>
        <rFont val="Courier New"/>
        <family val="3"/>
      </rPr>
      <t>G</t>
    </r>
  </si>
  <si>
    <t>CAACTA</t>
  </si>
  <si>
    <r>
      <t>29</t>
    </r>
    <r>
      <rPr>
        <b/>
        <sz val="11"/>
        <color rgb="FFC00000"/>
        <rFont val="Courier New"/>
        <family val="3"/>
      </rPr>
      <t>CAAC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</si>
  <si>
    <t>CACCGG</t>
  </si>
  <si>
    <r>
      <t>30</t>
    </r>
    <r>
      <rPr>
        <b/>
        <sz val="11"/>
        <color rgb="FFC00000"/>
        <rFont val="Courier New"/>
        <family val="3"/>
      </rPr>
      <t>CACC</t>
    </r>
    <r>
      <rPr>
        <b/>
        <sz val="11"/>
        <color rgb="FF385623"/>
        <rFont val="Courier New"/>
        <family val="3"/>
      </rPr>
      <t>GG</t>
    </r>
  </si>
  <si>
    <t>CACGAT</t>
  </si>
  <si>
    <r>
      <t>31</t>
    </r>
    <r>
      <rPr>
        <b/>
        <sz val="11"/>
        <color rgb="FFC00000"/>
        <rFont val="Courier New"/>
        <family val="3"/>
      </rPr>
      <t>CAC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</si>
  <si>
    <t>CACTCA</t>
  </si>
  <si>
    <r>
      <t>32</t>
    </r>
    <r>
      <rPr>
        <b/>
        <sz val="11"/>
        <color rgb="FFC00000"/>
        <rFont val="Courier New"/>
        <family val="3"/>
      </rPr>
      <t>CAC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</si>
  <si>
    <t>CAGGCG</t>
  </si>
  <si>
    <r>
      <t>33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</si>
  <si>
    <t>CATGGC</t>
  </si>
  <si>
    <r>
      <t>34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TGG</t>
    </r>
    <r>
      <rPr>
        <b/>
        <sz val="11"/>
        <color rgb="FFC00000"/>
        <rFont val="Courier New"/>
        <family val="3"/>
      </rPr>
      <t>C</t>
    </r>
  </si>
  <si>
    <t>CATTTT</t>
  </si>
  <si>
    <r>
      <t>35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TTTT</t>
    </r>
  </si>
  <si>
    <t>CCAACA</t>
  </si>
  <si>
    <r>
      <t>36</t>
    </r>
    <r>
      <rPr>
        <b/>
        <sz val="11"/>
        <color rgb="FFC00000"/>
        <rFont val="Courier New"/>
        <family val="3"/>
      </rPr>
      <t>CCAACA</t>
    </r>
  </si>
  <si>
    <t>CGGAAT</t>
  </si>
  <si>
    <r>
      <t>37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</si>
  <si>
    <t>CTAGCT</t>
  </si>
  <si>
    <r>
      <t>38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</si>
  <si>
    <t>CTATAC</t>
  </si>
  <si>
    <r>
      <t>39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AC</t>
    </r>
  </si>
  <si>
    <t>CTCAGA</t>
  </si>
  <si>
    <r>
      <t>40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</si>
  <si>
    <t>GACGAC</t>
  </si>
  <si>
    <r>
      <t>41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AC</t>
    </r>
  </si>
  <si>
    <t>TAATCG</t>
  </si>
  <si>
    <r>
      <t>42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</si>
  <si>
    <t>TACAGC</t>
  </si>
  <si>
    <r>
      <t>43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ACA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</si>
  <si>
    <t>TATAAT</t>
  </si>
  <si>
    <r>
      <t>44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</si>
  <si>
    <t>TCATTC</t>
  </si>
  <si>
    <r>
      <t>45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TT</t>
    </r>
    <r>
      <rPr>
        <b/>
        <sz val="11"/>
        <color rgb="FFC00000"/>
        <rFont val="Courier New"/>
        <family val="3"/>
      </rPr>
      <t>C</t>
    </r>
  </si>
  <si>
    <t>TCCCGA</t>
  </si>
  <si>
    <r>
      <t>46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CCC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</si>
  <si>
    <t>TCGAAG</t>
  </si>
  <si>
    <r>
      <t>47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G</t>
    </r>
  </si>
  <si>
    <t>TCGGCA</t>
  </si>
  <si>
    <r>
      <t>48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CA</t>
    </r>
  </si>
  <si>
    <t>Clinical Outcome week 13</t>
  </si>
  <si>
    <t>Clinical Outcome  week 26</t>
  </si>
  <si>
    <t>Additional Visit</t>
  </si>
  <si>
    <t>Final Outcome</t>
  </si>
  <si>
    <t>Apparent cure</t>
  </si>
  <si>
    <t>no data</t>
  </si>
  <si>
    <t xml:space="preserve">Patient came at week 19 and outcome was defined </t>
  </si>
  <si>
    <t>Apparent Cure</t>
  </si>
  <si>
    <t>Patient could not be contacted</t>
  </si>
  <si>
    <t>No data</t>
  </si>
  <si>
    <t>confirmed failure at week 10</t>
  </si>
  <si>
    <t>confirmed cure at week 27</t>
  </si>
  <si>
    <t>confirmed cure at week 30</t>
  </si>
  <si>
    <t>confirmed cure at week 31</t>
  </si>
  <si>
    <t>confirmed failure at week 9</t>
  </si>
  <si>
    <t>Confirmed failure at week 9</t>
  </si>
  <si>
    <t>Confirmed failure at week 27</t>
  </si>
  <si>
    <t>Confirmed failure at week 7</t>
  </si>
  <si>
    <t>Confirmed cure at week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</si>
</sst>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409]d\-mmm\-yyyy;@"/>
    <numFmt numFmtId="165" formatCode="h:mm:ss;@"/>
    <numFmt numFmtId="166" formatCode="0.0"/>
    <numFmt numFmtId="167" formatCode="_(* #,##0_);_(* \(#,##0\);_(* &quot;-&quot;??_);_(@_)"/>
    <numFmt numFmtId="168" formatCode="0.0E+00"/>
    <numFmt numFmtId="169" formatCode="0.0000E+00"/>
    <numFmt numFmtId="170" formatCode="0.000%"/>
    <numFmt numFmtId="171" formatCode="_(* #,##0.0000_);_(* \(#,##0.0000\);_(* &quot;-&quot;??_);_(@_)"/>
    <numFmt numFmtId="172" formatCode="yyyy\-mm\-dd;@"/>
  </numFmts>
  <fonts count="26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rgb="FF333233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0"/>
      <name val="Verdana"/>
      <family val="2"/>
    </font>
    <font>
      <sz val="12"/>
      <color rgb="FF000000"/>
      <name val="Arial"/>
      <family val="2"/>
    </font>
    <font>
      <sz val="12"/>
      <color rgb="FF00B050"/>
      <name val="Arial"/>
      <family val="2"/>
    </font>
    <font>
      <b/>
      <sz val="10"/>
      <color rgb="FFC00000"/>
      <name val="Courier New"/>
      <family val="3"/>
    </font>
    <font>
      <b/>
      <sz val="10"/>
      <color rgb="FF385623"/>
      <name val="Courier New"/>
      <family val="3"/>
    </font>
    <font>
      <b/>
      <sz val="10"/>
      <color rgb="FF002060"/>
      <name val="Courier New"/>
      <family val="3"/>
    </font>
    <font>
      <b/>
      <sz val="11"/>
      <color rgb="FFC00000"/>
      <name val="Courier New"/>
      <family val="3"/>
    </font>
    <font>
      <b/>
      <sz val="11"/>
      <color rgb="FF385623"/>
      <name val="Courier New"/>
      <family val="3"/>
    </font>
    <font>
      <b/>
      <sz val="11"/>
      <color rgb="FF002060"/>
      <name val="Courier New"/>
      <family val="3"/>
    </font>
    <font>
      <sz val="12"/>
      <color rgb="FF444444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1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14" fontId="5" fillId="0" borderId="0" xfId="0" quotePrefix="1" applyNumberFormat="1" applyFont="1" applyAlignment="1">
      <alignment horizontal="center" vertical="center" wrapText="1"/>
    </xf>
    <xf numFmtId="20" fontId="5" fillId="0" borderId="0" xfId="0" quotePrefix="1" applyNumberFormat="1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top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5" fillId="0" borderId="0" xfId="0" applyNumberFormat="1" applyFont="1" applyAlignment="1">
      <alignment horizontal="center" vertical="top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 vertical="top" wrapText="1"/>
    </xf>
    <xf numFmtId="164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5" fillId="0" borderId="0" xfId="0" quotePrefix="1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165" fontId="5" fillId="0" borderId="0" xfId="0" applyNumberFormat="1" applyFont="1" applyAlignment="1">
      <alignment horizontal="center" vertical="top"/>
    </xf>
    <xf numFmtId="165" fontId="4" fillId="2" borderId="0" xfId="0" applyNumberFormat="1" applyFont="1" applyFill="1" applyAlignment="1">
      <alignment horizontal="center" vertical="center" wrapText="1"/>
    </xf>
    <xf numFmtId="165" fontId="8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horizontal="center" vertical="center"/>
    </xf>
    <xf numFmtId="167" fontId="5" fillId="2" borderId="0" xfId="0" applyNumberFormat="1" applyFont="1" applyFill="1" applyAlignment="1">
      <alignment horizontal="center" vertical="center"/>
    </xf>
    <xf numFmtId="167" fontId="5" fillId="0" borderId="0" xfId="0" applyNumberFormat="1" applyFont="1" applyAlignment="1">
      <alignment horizontal="center" vertical="top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top"/>
    </xf>
    <xf numFmtId="3" fontId="5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center" vertical="center" wrapText="1"/>
    </xf>
    <xf numFmtId="167" fontId="5" fillId="2" borderId="0" xfId="0" applyNumberFormat="1" applyFont="1" applyFill="1" applyAlignment="1">
      <alignment horizontal="center" vertical="center" wrapText="1"/>
    </xf>
    <xf numFmtId="15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5" fontId="5" fillId="0" borderId="0" xfId="0" applyNumberFormat="1" applyFont="1" applyAlignment="1">
      <alignment horizontal="center" vertical="center" wrapText="1"/>
    </xf>
    <xf numFmtId="16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readingOrder="1"/>
    </xf>
    <xf numFmtId="0" fontId="18" fillId="0" borderId="0" xfId="0" applyFont="1" applyAlignment="1">
      <alignment horizontal="center" readingOrder="1"/>
    </xf>
    <xf numFmtId="0" fontId="5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167" fontId="5" fillId="0" borderId="0" xfId="0" quotePrefix="1" applyNumberFormat="1" applyFont="1" applyAlignment="1">
      <alignment horizontal="center" vertical="top"/>
    </xf>
    <xf numFmtId="2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168" fontId="4" fillId="2" borderId="0" xfId="0" applyNumberFormat="1" applyFont="1" applyFill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top"/>
    </xf>
    <xf numFmtId="168" fontId="5" fillId="0" borderId="0" xfId="0" applyNumberFormat="1" applyFont="1" applyAlignment="1">
      <alignment horizontal="center" vertical="top" wrapText="1"/>
    </xf>
    <xf numFmtId="168" fontId="9" fillId="0" borderId="0" xfId="0" applyNumberFormat="1" applyFont="1" applyAlignment="1">
      <alignment horizontal="center" vertical="center" wrapText="1"/>
    </xf>
    <xf numFmtId="168" fontId="5" fillId="0" borderId="0" xfId="0" quotePrefix="1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top"/>
    </xf>
    <xf numFmtId="170" fontId="5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top"/>
    </xf>
    <xf numFmtId="166" fontId="5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top" wrapText="1"/>
    </xf>
    <xf numFmtId="164" fontId="20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top" wrapText="1"/>
    </xf>
    <xf numFmtId="0" fontId="20" fillId="0" borderId="0" xfId="0" applyFont="1" applyAlignment="1">
      <alignment horizontal="center" vertical="top"/>
    </xf>
    <xf numFmtId="0" fontId="22" fillId="0" borderId="0" xfId="0" applyFont="1" applyAlignment="1">
      <alignment wrapText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5" fillId="0" borderId="0" xfId="0" quotePrefix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 wrapText="1"/>
    </xf>
    <xf numFmtId="0" fontId="22" fillId="0" borderId="0" xfId="0" applyFont="1"/>
    <xf numFmtId="0" fontId="8" fillId="0" borderId="0" xfId="0" applyFont="1" applyAlignment="1">
      <alignment horizontal="center" vertical="center"/>
    </xf>
    <xf numFmtId="15" fontId="4" fillId="2" borderId="0" xfId="0" applyNumberFormat="1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49" fontId="23" fillId="0" borderId="0" xfId="0" applyNumberFormat="1" applyFont="1" applyAlignment="1">
      <alignment horizontal="center" vertical="top"/>
    </xf>
    <xf numFmtId="49" fontId="23" fillId="0" borderId="0" xfId="0" applyNumberFormat="1" applyFont="1" applyAlignment="1">
      <alignment horizontal="center" vertical="top" wrapText="1"/>
    </xf>
    <xf numFmtId="0" fontId="23" fillId="0" borderId="0" xfId="0" applyFont="1" applyAlignment="1">
      <alignment horizontal="center" wrapText="1"/>
    </xf>
    <xf numFmtId="171" fontId="5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11" fontId="2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1" fontId="20" fillId="0" borderId="0" xfId="0" applyNumberFormat="1" applyFont="1"/>
    <xf numFmtId="166" fontId="8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72" fontId="5" fillId="0" borderId="0" xfId="0" applyNumberFormat="1" applyFont="1" applyAlignment="1">
      <alignment horizontal="center" vertical="center" wrapText="1"/>
    </xf>
    <xf numFmtId="172" fontId="20" fillId="0" borderId="0" xfId="0" applyNumberFormat="1" applyFont="1" applyAlignment="1">
      <alignment horizontal="center" vertical="center" wrapText="1"/>
    </xf>
    <xf numFmtId="172" fontId="5" fillId="0" borderId="0" xfId="0" applyNumberFormat="1" applyFont="1" applyAlignment="1">
      <alignment horizontal="center" vertical="center"/>
    </xf>
    <xf numFmtId="172" fontId="5" fillId="0" borderId="0" xfId="0" applyNumberFormat="1" applyFont="1" applyAlignment="1">
      <alignment horizontal="center"/>
    </xf>
    <xf numFmtId="172" fontId="5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0" fillId="0" borderId="0" xfId="0" applyFont="1" applyAlignment="1">
      <alignment horizontal="center" vertical="center"/>
    </xf>
  </cellXfs>
  <cellStyles count="535">
    <cellStyle name="Hipervínculo" xfId="3" builtinId="8" hidden="1"/>
    <cellStyle name="Hipervínculo" xfId="183" builtinId="8" hidden="1"/>
    <cellStyle name="Hipervínculo" xfId="63" builtinId="8" hidden="1"/>
    <cellStyle name="Hipervínculo" xfId="205" builtinId="8" hidden="1"/>
    <cellStyle name="Hipervínculo" xfId="529" builtinId="8" hidden="1"/>
    <cellStyle name="Hipervínculo" xfId="453" builtinId="8" hidden="1"/>
    <cellStyle name="Hipervínculo" xfId="239" builtinId="8" hidden="1"/>
    <cellStyle name="Hipervínculo" xfId="193" builtinId="8" hidden="1"/>
    <cellStyle name="Hipervínculo" xfId="241" builtinId="8" hidden="1"/>
    <cellStyle name="Hipervínculo" xfId="135" builtinId="8" hidden="1"/>
    <cellStyle name="Hipervínculo" xfId="221" builtinId="8" hidden="1"/>
    <cellStyle name="Hipervínculo" xfId="327" builtinId="8" hidden="1"/>
    <cellStyle name="Hipervínculo" xfId="273" builtinId="8" hidden="1"/>
    <cellStyle name="Hipervínculo" xfId="253" builtinId="8" hidden="1"/>
    <cellStyle name="Hipervínculo" xfId="225" builtinId="8" hidden="1"/>
    <cellStyle name="Hipervínculo" xfId="247" builtinId="8" hidden="1"/>
    <cellStyle name="Hipervínculo" xfId="35" builtinId="8" hidden="1"/>
    <cellStyle name="Hipervínculo" xfId="397" builtinId="8" hidden="1"/>
    <cellStyle name="Hipervínculo" xfId="231" builtinId="8" hidden="1"/>
    <cellStyle name="Hipervínculo" xfId="19" builtinId="8" hidden="1"/>
    <cellStyle name="Hipervínculo" xfId="101" builtinId="8" hidden="1"/>
    <cellStyle name="Hipervínculo" xfId="143" builtinId="8" hidden="1"/>
    <cellStyle name="Hipervínculo" xfId="15" builtinId="8" hidden="1"/>
    <cellStyle name="Hipervínculo" xfId="481" builtinId="8" hidden="1"/>
    <cellStyle name="Hipervínculo" xfId="373" builtinId="8" hidden="1"/>
    <cellStyle name="Hipervínculo" xfId="433" builtinId="8" hidden="1"/>
    <cellStyle name="Hipervínculo" xfId="333" builtinId="8" hidden="1"/>
    <cellStyle name="Hipervínculo" xfId="415" builtinId="8" hidden="1"/>
    <cellStyle name="Hipervínculo" xfId="401" builtinId="8" hidden="1"/>
    <cellStyle name="Hipervínculo" xfId="475" builtinId="8" hidden="1"/>
    <cellStyle name="Hipervínculo" xfId="315" builtinId="8" hidden="1"/>
    <cellStyle name="Hipervínculo" xfId="307" builtinId="8" hidden="1"/>
    <cellStyle name="Hipervínculo" xfId="351" builtinId="8" hidden="1"/>
    <cellStyle name="Hipervínculo" xfId="169" builtinId="8" hidden="1"/>
    <cellStyle name="Hipervínculo" xfId="25" builtinId="8" hidden="1"/>
    <cellStyle name="Hipervínculo" xfId="73" builtinId="8" hidden="1"/>
    <cellStyle name="Hipervínculo" xfId="325" builtinId="8" hidden="1"/>
    <cellStyle name="Hipervínculo" xfId="141" builtinId="8" hidden="1"/>
    <cellStyle name="Hipervínculo" xfId="413" builtinId="8" hidden="1"/>
    <cellStyle name="Hipervínculo" xfId="489" builtinId="8" hidden="1"/>
    <cellStyle name="Hipervínculo" xfId="297" builtinId="8" hidden="1"/>
    <cellStyle name="Hipervínculo" xfId="487" builtinId="8" hidden="1"/>
    <cellStyle name="Hipervínculo" xfId="259" builtinId="8" hidden="1"/>
    <cellStyle name="Hipervínculo" xfId="281" builtinId="8" hidden="1"/>
    <cellStyle name="Hipervínculo" xfId="171" builtinId="8" hidden="1"/>
    <cellStyle name="Hipervínculo" xfId="39" builtinId="8" hidden="1"/>
    <cellStyle name="Hipervínculo" xfId="125" builtinId="8" hidden="1"/>
    <cellStyle name="Hipervínculo" xfId="235" builtinId="8" hidden="1"/>
    <cellStyle name="Hipervínculo" xfId="493" builtinId="8" hidden="1"/>
    <cellStyle name="Hipervínculo" xfId="175" builtinId="8" hidden="1"/>
    <cellStyle name="Hipervínculo" xfId="121" builtinId="8" hidden="1"/>
    <cellStyle name="Hipervínculo" xfId="11" builtinId="8" hidden="1"/>
    <cellStyle name="Hipervínculo" xfId="155" builtinId="8" hidden="1"/>
    <cellStyle name="Hipervínculo" xfId="291" builtinId="8" hidden="1"/>
    <cellStyle name="Hipervínculo" xfId="177" builtinId="8" hidden="1"/>
    <cellStyle name="Hipervínculo" xfId="279" builtinId="8" hidden="1"/>
    <cellStyle name="Hipervínculo" xfId="465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427" builtinId="8" hidden="1"/>
    <cellStyle name="Hipervínculo" xfId="65" builtinId="8" hidden="1"/>
    <cellStyle name="Hipervínculo" xfId="463" builtinId="8" hidden="1"/>
    <cellStyle name="Hipervínculo" xfId="371" builtinId="8" hidden="1"/>
    <cellStyle name="Hipervínculo" xfId="277" builtinId="8" hidden="1"/>
    <cellStyle name="Hipervínculo" xfId="105" builtinId="8" hidden="1"/>
    <cellStyle name="Hipervínculo" xfId="377" builtinId="8" hidden="1"/>
    <cellStyle name="Hipervínculo" xfId="185" builtinId="8" hidden="1"/>
    <cellStyle name="Hipervínculo" xfId="99" builtinId="8" hidden="1"/>
    <cellStyle name="Hipervínculo" xfId="455" builtinId="8" hidden="1"/>
    <cellStyle name="Hipervínculo" xfId="203" builtinId="8" hidden="1"/>
    <cellStyle name="Hipervínculo" xfId="385" builtinId="8" hidden="1"/>
    <cellStyle name="Hipervínculo" xfId="41" builtinId="8" hidden="1"/>
    <cellStyle name="Hipervínculo" xfId="89" builtinId="8" hidden="1"/>
    <cellStyle name="Hipervínculo" xfId="51" builtinId="8" hidden="1"/>
    <cellStyle name="Hipervínculo" xfId="265" builtinId="8" hidden="1"/>
    <cellStyle name="Hipervínculo" xfId="67" builtinId="8" hidden="1"/>
    <cellStyle name="Hipervínculo" xfId="49" builtinId="8" hidden="1"/>
    <cellStyle name="Hipervínculo" xfId="399" builtinId="8" hidden="1"/>
    <cellStyle name="Hipervínculo" xfId="211" builtinId="8" hidden="1"/>
    <cellStyle name="Hipervínculo" xfId="499" builtinId="8" hidden="1"/>
    <cellStyle name="Hipervínculo" xfId="243" builtinId="8" hidden="1"/>
    <cellStyle name="Hipervínculo" xfId="443" builtinId="8" hidden="1"/>
    <cellStyle name="Hipervínculo" xfId="347" builtinId="8" hidden="1"/>
    <cellStyle name="Hipervínculo" xfId="61" builtinId="8" hidden="1"/>
    <cellStyle name="Hipervínculo" xfId="261" builtinId="8" hidden="1"/>
    <cellStyle name="Hipervínculo" xfId="355" builtinId="8" hidden="1"/>
    <cellStyle name="Hipervínculo" xfId="451" builtinId="8" hidden="1"/>
    <cellStyle name="Hipervínculo" xfId="191" builtinId="8" hidden="1"/>
    <cellStyle name="Hipervínculo" xfId="421" builtinId="8" hidden="1"/>
    <cellStyle name="Hipervínculo" xfId="79" builtinId="8" hidden="1"/>
    <cellStyle name="Hipervínculo" xfId="233" builtinId="8" hidden="1"/>
    <cellStyle name="Hipervínculo" xfId="107" builtinId="8" hidden="1"/>
    <cellStyle name="Hipervínculo" xfId="251" builtinId="8" hidden="1"/>
    <cellStyle name="Hipervínculo" xfId="5" builtinId="8" hidden="1"/>
    <cellStyle name="Hipervínculo" xfId="367" builtinId="8" hidden="1"/>
    <cellStyle name="Hipervínculo" xfId="341" builtinId="8" hidden="1"/>
    <cellStyle name="Hipervínculo" xfId="395" builtinId="8" hidden="1"/>
    <cellStyle name="Hipervínculo" xfId="387" builtinId="8" hidden="1"/>
    <cellStyle name="Hipervínculo" xfId="77" builtinId="8" hidden="1"/>
    <cellStyle name="Hipervínculo" xfId="353" builtinId="8" hidden="1"/>
    <cellStyle name="Hipervínculo" xfId="151" builtinId="8" hidden="1"/>
    <cellStyle name="Hipervínculo" xfId="207" builtinId="8" hidden="1"/>
    <cellStyle name="Hipervínculo" xfId="447" builtinId="8" hidden="1"/>
    <cellStyle name="Hipervínculo" xfId="287" builtinId="8" hidden="1"/>
    <cellStyle name="Hipervínculo" xfId="9" builtinId="8" hidden="1"/>
    <cellStyle name="Hipervínculo" xfId="477" builtinId="8" hidden="1"/>
    <cellStyle name="Hipervínculo" xfId="7" builtinId="8" hidden="1"/>
    <cellStyle name="Hipervínculo" xfId="45" builtinId="8" hidden="1"/>
    <cellStyle name="Hipervínculo" xfId="129" builtinId="8" hidden="1"/>
    <cellStyle name="Hipervínculo" xfId="521" builtinId="8" hidden="1"/>
    <cellStyle name="Hipervínculo" xfId="461" builtinId="8" hidden="1"/>
    <cellStyle name="Hipervínculo" xfId="525" builtinId="8" hidden="1"/>
    <cellStyle name="Hipervínculo" xfId="507" builtinId="8" hidden="1"/>
    <cellStyle name="Hipervínculo" xfId="383" builtinId="8" hidden="1"/>
    <cellStyle name="Hipervínculo" xfId="497" builtinId="8" hidden="1"/>
    <cellStyle name="Hipervínculo" xfId="219" builtinId="8" hidden="1"/>
    <cellStyle name="Hipervínculo" xfId="31" builtinId="8" hidden="1"/>
    <cellStyle name="Hipervínculo" xfId="435" builtinId="8" hidden="1"/>
    <cellStyle name="Hipervínculo" xfId="515" builtinId="8" hidden="1"/>
    <cellStyle name="Hipervínculo" xfId="503" builtinId="8" hidden="1"/>
    <cellStyle name="Hipervínculo" xfId="199" builtinId="8" hidden="1"/>
    <cellStyle name="Hipervínculo" xfId="533" builtinId="8" hidden="1"/>
    <cellStyle name="Hipervínculo" xfId="249" builtinId="8" hidden="1"/>
    <cellStyle name="Hipervínculo" xfId="161" builtinId="8" hidden="1"/>
    <cellStyle name="Hipervínculo" xfId="167" builtinId="8" hidden="1"/>
    <cellStyle name="Hipervínculo" xfId="511" builtinId="8" hidden="1"/>
    <cellStyle name="Hipervínculo" xfId="229" builtinId="8" hidden="1"/>
    <cellStyle name="Hipervínculo" xfId="337" builtinId="8" hidden="1"/>
    <cellStyle name="Hipervínculo" xfId="85" builtinId="8" hidden="1"/>
    <cellStyle name="Hipervínculo" xfId="393" builtinId="8" hidden="1"/>
    <cellStyle name="Hipervínculo" xfId="223" builtinId="8" hidden="1"/>
    <cellStyle name="Hipervínculo" xfId="75" builtinId="8" hidden="1"/>
    <cellStyle name="Hipervínculo" xfId="407" builtinId="8" hidden="1"/>
    <cellStyle name="Hipervínculo" xfId="133" builtinId="8" hidden="1"/>
    <cellStyle name="Hipervínculo" xfId="201" builtinId="8" hidden="1"/>
    <cellStyle name="Hipervínculo" xfId="87" builtinId="8" hidden="1"/>
    <cellStyle name="Hipervínculo" xfId="311" builtinId="8" hidden="1"/>
    <cellStyle name="Hipervínculo" xfId="181" builtinId="8" hidden="1"/>
    <cellStyle name="Hipervínculo" xfId="165" builtinId="8" hidden="1"/>
    <cellStyle name="Hipervínculo" xfId="69" builtinId="8" hidden="1"/>
    <cellStyle name="Hipervínculo" xfId="95" builtinId="8" hidden="1"/>
    <cellStyle name="Hipervínculo" xfId="267" builtinId="8" hidden="1"/>
    <cellStyle name="Hipervínculo" xfId="299" builtinId="8" hidden="1"/>
    <cellStyle name="Hipervínculo" xfId="109" builtinId="8" hidden="1"/>
    <cellStyle name="Hipervínculo" xfId="313" builtinId="8" hidden="1"/>
    <cellStyle name="Hipervínculo" xfId="429" builtinId="8" hidden="1"/>
    <cellStyle name="Hipervínculo" xfId="237" builtinId="8" hidden="1"/>
    <cellStyle name="Hipervínculo" xfId="301" builtinId="8" hidden="1"/>
    <cellStyle name="Hipervínculo" xfId="139" builtinId="8" hidden="1"/>
    <cellStyle name="Hipervínculo" xfId="227" builtinId="8" hidden="1"/>
    <cellStyle name="Hipervínculo" xfId="391" builtinId="8" hidden="1"/>
    <cellStyle name="Hipervínculo" xfId="179" builtinId="8" hidden="1"/>
    <cellStyle name="Hipervínculo" xfId="441" builtinId="8" hidden="1"/>
    <cellStyle name="Hipervínculo" xfId="83" builtinId="8" hidden="1"/>
    <cellStyle name="Hipervínculo" xfId="339" builtinId="8" hidden="1"/>
    <cellStyle name="Hipervínculo" xfId="81" builtinId="8" hidden="1"/>
    <cellStyle name="Hipervínculo" xfId="153" builtinId="8" hidden="1"/>
    <cellStyle name="Hipervínculo" xfId="491" builtinId="8" hidden="1"/>
    <cellStyle name="Hipervínculo" xfId="403" builtinId="8" hidden="1"/>
    <cellStyle name="Hipervínculo" xfId="431" builtinId="8" hidden="1"/>
    <cellStyle name="Hipervínculo" xfId="505" builtinId="8" hidden="1"/>
    <cellStyle name="Hipervínculo" xfId="255" builtinId="8" hidden="1"/>
    <cellStyle name="Hipervínculo" xfId="369" builtinId="8" hidden="1"/>
    <cellStyle name="Hipervínculo" xfId="517" builtinId="8" hidden="1"/>
    <cellStyle name="Hipervínculo" xfId="389" builtinId="8" hidden="1"/>
    <cellStyle name="Hipervínculo" xfId="59" builtinId="8" hidden="1"/>
    <cellStyle name="Hipervínculo" xfId="437" builtinId="8" hidden="1"/>
    <cellStyle name="Hipervínculo" xfId="365" builtinId="8" hidden="1"/>
    <cellStyle name="Hipervínculo" xfId="323" builtinId="8" hidden="1"/>
    <cellStyle name="Hipervínculo" xfId="217" builtinId="8" hidden="1"/>
    <cellStyle name="Hipervínculo" xfId="409" builtinId="8" hidden="1"/>
    <cellStyle name="Hipervínculo" xfId="363" builtinId="8" hidden="1"/>
    <cellStyle name="Hipervínculo" xfId="519" builtinId="8" hidden="1"/>
    <cellStyle name="Hipervínculo" xfId="439" builtinId="8" hidden="1"/>
    <cellStyle name="Hipervínculo" xfId="411" builtinId="8" hidden="1"/>
    <cellStyle name="Hipervínculo" xfId="57" builtinId="8" hidden="1"/>
    <cellStyle name="Hipervínculo" xfId="197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275" builtinId="8" hidden="1"/>
    <cellStyle name="Hipervínculo" xfId="195" builtinId="8" hidden="1"/>
    <cellStyle name="Hipervínculo" xfId="289" builtinId="8" hidden="1"/>
    <cellStyle name="Hipervínculo" xfId="55" builtinId="8" hidden="1"/>
    <cellStyle name="Hipervínculo" xfId="349" builtinId="8" hidden="1"/>
    <cellStyle name="Hipervínculo" xfId="131" builtinId="8" hidden="1"/>
    <cellStyle name="Hipervínculo" xfId="419" builtinId="8" hidden="1"/>
    <cellStyle name="Hipervínculo" xfId="343" builtinId="8" hidden="1"/>
    <cellStyle name="Hipervínculo" xfId="331" builtinId="8" hidden="1"/>
    <cellStyle name="Hipervínculo" xfId="137" builtinId="8" hidden="1"/>
    <cellStyle name="Hipervínculo" xfId="449" builtinId="8" hidden="1"/>
    <cellStyle name="Hipervínculo" xfId="335" builtinId="8" hidden="1"/>
    <cellStyle name="Hipervínculo" xfId="459" builtinId="8" hidden="1"/>
    <cellStyle name="Hipervínculo" xfId="47" builtinId="8" hidden="1"/>
    <cellStyle name="Hipervínculo" xfId="473" builtinId="8" hidden="1"/>
    <cellStyle name="Hipervínculo" xfId="147" builtinId="8" hidden="1"/>
    <cellStyle name="Hipervínculo" xfId="329" builtinId="8" hidden="1"/>
    <cellStyle name="Hipervínculo" xfId="257" builtinId="8" hidden="1"/>
    <cellStyle name="Hipervínculo" xfId="321" builtinId="8" hidden="1"/>
    <cellStyle name="Hipervínculo" xfId="271" builtinId="8" hidden="1"/>
    <cellStyle name="Hipervínculo" xfId="295" builtinId="8" hidden="1"/>
    <cellStyle name="Hipervínculo" xfId="467" builtinId="8" hidden="1"/>
    <cellStyle name="Hipervínculo" xfId="293" builtinId="8" hidden="1"/>
    <cellStyle name="Hipervínculo" xfId="269" builtinId="8" hidden="1"/>
    <cellStyle name="Hipervínculo" xfId="423" builtinId="8" hidden="1"/>
    <cellStyle name="Hipervínculo" xfId="163" builtinId="8" hidden="1"/>
    <cellStyle name="Hipervínculo" xfId="485" builtinId="8" hidden="1"/>
    <cellStyle name="Hipervínculo" xfId="23" builtinId="8" hidden="1"/>
    <cellStyle name="Hipervínculo" xfId="445" builtinId="8" hidden="1"/>
    <cellStyle name="Hipervínculo" xfId="527" builtinId="8" hidden="1"/>
    <cellStyle name="Hipervínculo" xfId="123" builtinId="8" hidden="1"/>
    <cellStyle name="Hipervínculo" xfId="103" builtinId="8" hidden="1"/>
    <cellStyle name="Hipervínculo" xfId="283" builtinId="8" hidden="1"/>
    <cellStyle name="Hipervínculo" xfId="285" builtinId="8" hidden="1"/>
    <cellStyle name="Hipervínculo" xfId="483" builtinId="8" hidden="1"/>
    <cellStyle name="Hipervínculo" xfId="113" builtinId="8" hidden="1"/>
    <cellStyle name="Hipervínculo" xfId="319" builtinId="8" hidden="1"/>
    <cellStyle name="Hipervínculo" xfId="43" builtinId="8" hidden="1"/>
    <cellStyle name="Hipervínculo" xfId="457" builtinId="8" hidden="1"/>
    <cellStyle name="Hipervínculo" xfId="189" builtinId="8" hidden="1"/>
    <cellStyle name="Hipervínculo" xfId="471" builtinId="8" hidden="1"/>
    <cellStyle name="Hipervínculo" xfId="309" builtinId="8" hidden="1"/>
    <cellStyle name="Hipervínculo" xfId="513" builtinId="8" hidden="1"/>
    <cellStyle name="Hipervínculo" xfId="345" builtinId="8" hidden="1"/>
    <cellStyle name="Hipervínculo" xfId="381" builtinId="8" hidden="1"/>
    <cellStyle name="Hipervínculo" xfId="523" builtinId="8" hidden="1"/>
    <cellStyle name="Hipervínculo" xfId="209" builtinId="8" hidden="1"/>
    <cellStyle name="Hipervínculo" xfId="127" builtinId="8" hidden="1"/>
    <cellStyle name="Hipervínculo" xfId="173" builtinId="8" hidden="1"/>
    <cellStyle name="Hipervínculo" xfId="97" builtinId="8" hidden="1"/>
    <cellStyle name="Hipervínculo" xfId="159" builtinId="8" hidden="1"/>
    <cellStyle name="Hipervínculo" xfId="149" builtinId="8" hidden="1"/>
    <cellStyle name="Hipervínculo" xfId="303" builtinId="8" hidden="1"/>
    <cellStyle name="Hipervínculo" xfId="305" builtinId="8" hidden="1"/>
    <cellStyle name="Hipervínculo" xfId="111" builtinId="8" hidden="1"/>
    <cellStyle name="Hipervínculo" xfId="405" builtinId="8" hidden="1"/>
    <cellStyle name="Hipervínculo" xfId="501" builtinId="8" hidden="1"/>
    <cellStyle name="Hipervínculo" xfId="479" builtinId="8" hidden="1"/>
    <cellStyle name="Hipervínculo" xfId="91" builtinId="8" hidden="1"/>
    <cellStyle name="Hipervínculo" xfId="379" builtinId="8" hidden="1"/>
    <cellStyle name="Hipervínculo" xfId="157" builtinId="8" hidden="1"/>
    <cellStyle name="Hipervínculo" xfId="215" builtinId="8" hidden="1"/>
    <cellStyle name="Hipervínculo" xfId="71" builtinId="8" hidden="1"/>
    <cellStyle name="Hipervínculo" xfId="213" builtinId="8" hidden="1"/>
    <cellStyle name="Hipervínculo" xfId="317" builtinId="8" hidden="1"/>
    <cellStyle name="Hipervínculo" xfId="263" builtinId="8" hidden="1"/>
    <cellStyle name="Hipervínculo" xfId="375" builtinId="8" hidden="1"/>
    <cellStyle name="Hipervínculo" xfId="13" builtinId="8" hidden="1"/>
    <cellStyle name="Hipervínculo" xfId="93" builtinId="8" hidden="1"/>
    <cellStyle name="Hipervínculo" xfId="53" builtinId="8" hidden="1"/>
    <cellStyle name="Hipervínculo" xfId="17" builtinId="8" hidden="1"/>
    <cellStyle name="Hipervínculo" xfId="33" builtinId="8" hidden="1"/>
    <cellStyle name="Hipervínculo" xfId="509" builtinId="8" hidden="1"/>
    <cellStyle name="Hipervínculo" xfId="145" builtinId="8" hidden="1"/>
    <cellStyle name="Hipervínculo" xfId="21" builtinId="8" hidden="1"/>
    <cellStyle name="Hipervínculo" xfId="495" builtinId="8" hidden="1"/>
    <cellStyle name="Hipervínculo" xfId="37" builtinId="8" hidden="1"/>
    <cellStyle name="Hipervínculo" xfId="245" builtinId="8" hidden="1"/>
    <cellStyle name="Hipervínculo" xfId="187" builtinId="8" hidden="1"/>
    <cellStyle name="Hipervínculo" xfId="27" builtinId="8" hidden="1"/>
    <cellStyle name="Hipervínculo" xfId="425" builtinId="8" hidden="1"/>
    <cellStyle name="Hipervínculo" xfId="29" builtinId="8" hidden="1"/>
    <cellStyle name="Hipervínculo" xfId="469" builtinId="8" hidden="1"/>
    <cellStyle name="Hipervínculo" xfId="1" builtinId="8" hidden="1"/>
    <cellStyle name="Hipervínculo" xfId="417" builtinId="8" hidden="1"/>
    <cellStyle name="Hipervínculo" xfId="531" builtinId="8" hidden="1"/>
    <cellStyle name="Hipervínculo visitado" xfId="316" builtinId="9" hidden="1"/>
    <cellStyle name="Hipervínculo visitado" xfId="350" builtinId="9" hidden="1"/>
    <cellStyle name="Hipervínculo visitado" xfId="56" builtinId="9" hidden="1"/>
    <cellStyle name="Hipervínculo visitado" xfId="100" builtinId="9" hidden="1"/>
    <cellStyle name="Hipervínculo visitado" xfId="6" builtinId="9" hidden="1"/>
    <cellStyle name="Hipervínculo visitado" xfId="318" builtinId="9" hidden="1"/>
    <cellStyle name="Hipervínculo visitado" xfId="26" builtinId="9" hidden="1"/>
    <cellStyle name="Hipervínculo visitado" xfId="304" builtinId="9" hidden="1"/>
    <cellStyle name="Hipervínculo visitado" xfId="244" builtinId="9" hidden="1"/>
    <cellStyle name="Hipervínculo visitado" xfId="52" builtinId="9" hidden="1"/>
    <cellStyle name="Hipervínculo visitado" xfId="20" builtinId="9" hidden="1"/>
    <cellStyle name="Hipervínculo visitado" xfId="460" builtinId="9" hidden="1"/>
    <cellStyle name="Hipervínculo visitado" xfId="164" builtinId="9" hidden="1"/>
    <cellStyle name="Hipervínculo visitado" xfId="202" builtinId="9" hidden="1"/>
    <cellStyle name="Hipervínculo visitado" xfId="128" builtinId="9" hidden="1"/>
    <cellStyle name="Hipervínculo visitado" xfId="240" builtinId="9" hidden="1"/>
    <cellStyle name="Hipervínculo visitado" xfId="500" builtinId="9" hidden="1"/>
    <cellStyle name="Hipervínculo visitado" xfId="194" builtinId="9" hidden="1"/>
    <cellStyle name="Hipervínculo visitado" xfId="178" builtinId="9" hidden="1"/>
    <cellStyle name="Hipervínculo visitado" xfId="112" builtinId="9" hidden="1"/>
    <cellStyle name="Hipervínculo visitado" xfId="434" builtinId="9" hidden="1"/>
    <cellStyle name="Hipervínculo visitado" xfId="368" builtinId="9" hidden="1"/>
    <cellStyle name="Hipervínculo visitado" xfId="514" builtinId="9" hidden="1"/>
    <cellStyle name="Hipervínculo visitado" xfId="312" builtinId="9" hidden="1"/>
    <cellStyle name="Hipervínculo visitado" xfId="180" builtinId="9" hidden="1"/>
    <cellStyle name="Hipervínculo visitado" xfId="40" builtinId="9" hidden="1"/>
    <cellStyle name="Hipervínculo visitado" xfId="64" builtinId="9" hidden="1"/>
    <cellStyle name="Hipervínculo visitado" xfId="412" builtinId="9" hidden="1"/>
    <cellStyle name="Hipervínculo visitado" xfId="114" builtinId="9" hidden="1"/>
    <cellStyle name="Hipervínculo visitado" xfId="234" builtinId="9" hidden="1"/>
    <cellStyle name="Hipervínculo visitado" xfId="238" builtinId="9" hidden="1"/>
    <cellStyle name="Hipervínculo visitado" xfId="338" builtinId="9" hidden="1"/>
    <cellStyle name="Hipervínculo visitado" xfId="262" builtinId="9" hidden="1"/>
    <cellStyle name="Hipervínculo visitado" xfId="374" builtinId="9" hidden="1"/>
    <cellStyle name="Hipervínculo visitado" xfId="170" builtinId="9" hidden="1"/>
    <cellStyle name="Hipervínculo visitado" xfId="306" builtinId="9" hidden="1"/>
    <cellStyle name="Hipervínculo visitado" xfId="488" builtinId="9" hidden="1"/>
    <cellStyle name="Hipervínculo visitado" xfId="176" builtinId="9" hidden="1"/>
    <cellStyle name="Hipervínculo visitado" xfId="48" builtinId="9" hidden="1"/>
    <cellStyle name="Hipervínculo visitado" xfId="264" builtinId="9" hidden="1"/>
    <cellStyle name="Hipervínculo visitado" xfId="476" builtinId="9" hidden="1"/>
    <cellStyle name="Hipervínculo visitado" xfId="76" builtinId="9" hidden="1"/>
    <cellStyle name="Hipervínculo visitado" xfId="188" builtinId="9" hidden="1"/>
    <cellStyle name="Hipervínculo visitado" xfId="370" builtinId="9" hidden="1"/>
    <cellStyle name="Hipervínculo visitado" xfId="38" builtinId="9" hidden="1"/>
    <cellStyle name="Hipervínculo visitado" xfId="116" builtinId="9" hidden="1"/>
    <cellStyle name="Hipervínculo visitado" xfId="136" builtinId="9" hidden="1"/>
    <cellStyle name="Hipervínculo visitado" xfId="398" builtinId="9" hidden="1"/>
    <cellStyle name="Hipervínculo visitado" xfId="148" builtinId="9" hidden="1"/>
    <cellStyle name="Hipervínculo visitado" xfId="518" builtinId="9" hidden="1"/>
    <cellStyle name="Hipervínculo visitado" xfId="426" builtinId="9" hidden="1"/>
    <cellStyle name="Hipervínculo visitado" xfId="168" builtinId="9" hidden="1"/>
    <cellStyle name="Hipervínculo visitado" xfId="260" builtinId="9" hidden="1"/>
    <cellStyle name="Hipervínculo visitado" xfId="104" builtinId="9" hidden="1"/>
    <cellStyle name="Hipervínculo visitado" xfId="314" builtinId="9" hidden="1"/>
    <cellStyle name="Hipervínculo visitado" xfId="86" builtinId="9" hidden="1"/>
    <cellStyle name="Hipervínculo visitado" xfId="82" builtinId="9" hidden="1"/>
    <cellStyle name="Hipervínculo visitado" xfId="392" builtinId="9" hidden="1"/>
    <cellStyle name="Hipervínculo visitado" xfId="438" builtinId="9" hidden="1"/>
    <cellStyle name="Hipervínculo visitado" xfId="468" builtinId="9" hidden="1"/>
    <cellStyle name="Hipervínculo visitado" xfId="516" builtinId="9" hidden="1"/>
    <cellStyle name="Hipervínculo visitado" xfId="320" builtinId="9" hidden="1"/>
    <cellStyle name="Hipervínculo visitado" xfId="80" builtinId="9" hidden="1"/>
    <cellStyle name="Hipervínculo visitado" xfId="526" builtinId="9" hidden="1"/>
    <cellStyle name="Hipervínculo visitado" xfId="506" builtinId="9" hidden="1"/>
    <cellStyle name="Hipervínculo visitado" xfId="60" builtinId="9" hidden="1"/>
    <cellStyle name="Hipervínculo visitado" xfId="362" builtinId="9" hidden="1"/>
    <cellStyle name="Hipervínculo visitado" xfId="452" builtinId="9" hidden="1"/>
    <cellStyle name="Hipervínculo visitado" xfId="298" builtinId="9" hidden="1"/>
    <cellStyle name="Hipervínculo visitado" xfId="420" builtinId="9" hidden="1"/>
    <cellStyle name="Hipervínculo visitado" xfId="72" builtinId="9" hidden="1"/>
    <cellStyle name="Hipervínculo visitado" xfId="288" builtinId="9" hidden="1"/>
    <cellStyle name="Hipervínculo visitado" xfId="2" builtinId="9" hidden="1"/>
    <cellStyle name="Hipervínculo visitado" xfId="138" builtinId="9" hidden="1"/>
    <cellStyle name="Hipervínculo visitado" xfId="106" builtinId="9" hidden="1"/>
    <cellStyle name="Hipervínculo visitado" xfId="270" builtinId="9" hidden="1"/>
    <cellStyle name="Hipervínculo visitado" xfId="444" builtinId="9" hidden="1"/>
    <cellStyle name="Hipervínculo visitado" xfId="22" builtinId="9" hidden="1"/>
    <cellStyle name="Hipervínculo visitado" xfId="162" builtinId="9" hidden="1"/>
    <cellStyle name="Hipervínculo visitado" xfId="382" builtinId="9" hidden="1"/>
    <cellStyle name="Hipervínculo visitado" xfId="16" builtinId="9" hidden="1"/>
    <cellStyle name="Hipervínculo visitado" xfId="424" builtinId="9" hidden="1"/>
    <cellStyle name="Hipervínculo visitado" xfId="376" builtinId="9" hidden="1"/>
    <cellStyle name="Hipervínculo visitado" xfId="144" builtinId="9" hidden="1"/>
    <cellStyle name="Hipervínculo visitado" xfId="78" builtinId="9" hidden="1"/>
    <cellStyle name="Hipervínculo visitado" xfId="192" builtinId="9" hidden="1"/>
    <cellStyle name="Hipervínculo visitado" xfId="150" builtinId="9" hidden="1"/>
    <cellStyle name="Hipervínculo visitado" xfId="182" builtinId="9" hidden="1"/>
    <cellStyle name="Hipervínculo visitado" xfId="46" builtinId="9" hidden="1"/>
    <cellStyle name="Hipervínculo visitado" xfId="292" builtinId="9" hidden="1"/>
    <cellStyle name="Hipervínculo visitado" xfId="278" builtinId="9" hidden="1"/>
    <cellStyle name="Hipervínculo visitado" xfId="532" builtinId="9" hidden="1"/>
    <cellStyle name="Hipervínculo visitado" xfId="342" builtinId="9" hidden="1"/>
    <cellStyle name="Hipervínculo visitado" xfId="530" builtinId="9" hidden="1"/>
    <cellStyle name="Hipervínculo visitado" xfId="110" builtinId="9" hidden="1"/>
    <cellStyle name="Hipervínculo visitado" xfId="330" builtinId="9" hidden="1"/>
    <cellStyle name="Hipervínculo visitado" xfId="358" builtinId="9" hidden="1"/>
    <cellStyle name="Hipervínculo visitado" xfId="482" builtinId="9" hidden="1"/>
    <cellStyle name="Hipervínculo visitado" xfId="504" builtinId="9" hidden="1"/>
    <cellStyle name="Hipervínculo visitado" xfId="258" builtinId="9" hidden="1"/>
    <cellStyle name="Hipervínculo visitado" xfId="294" builtinId="9" hidden="1"/>
    <cellStyle name="Hipervínculo visitado" xfId="404" builtinId="9" hidden="1"/>
    <cellStyle name="Hipervínculo visitado" xfId="302" builtinId="9" hidden="1"/>
    <cellStyle name="Hipervínculo visitado" xfId="394" builtinId="9" hidden="1"/>
    <cellStyle name="Hipervínculo visitado" xfId="472" builtinId="9" hidden="1"/>
    <cellStyle name="Hipervínculo visitado" xfId="44" builtinId="9" hidden="1"/>
    <cellStyle name="Hipervínculo visitado" xfId="498" builtinId="9" hidden="1"/>
    <cellStyle name="Hipervínculo visitado" xfId="416" builtinId="9" hidden="1"/>
    <cellStyle name="Hipervínculo visitado" xfId="310" builtinId="9" hidden="1"/>
    <cellStyle name="Hipervínculo visitado" xfId="160" builtinId="9" hidden="1"/>
    <cellStyle name="Hipervínculo visitado" xfId="380" builtinId="9" hidden="1"/>
    <cellStyle name="Hipervínculo visitado" xfId="478" builtinId="9" hidden="1"/>
    <cellStyle name="Hipervínculo visitado" xfId="232" builtinId="9" hidden="1"/>
    <cellStyle name="Hipervínculo visitado" xfId="28" builtinId="9" hidden="1"/>
    <cellStyle name="Hipervínculo visitado" xfId="256" builtinId="9" hidden="1"/>
    <cellStyle name="Hipervínculo visitado" xfId="216" builtinId="9" hidden="1"/>
    <cellStyle name="Hipervínculo visitado" xfId="132" builtinId="9" hidden="1"/>
    <cellStyle name="Hipervínculo visitado" xfId="440" builtinId="9" hidden="1"/>
    <cellStyle name="Hipervínculo visitado" xfId="522" builtinId="9" hidden="1"/>
    <cellStyle name="Hipervínculo visitado" xfId="266" builtinId="9" hidden="1"/>
    <cellStyle name="Hipervínculo visitado" xfId="458" builtinId="9" hidden="1"/>
    <cellStyle name="Hipervínculo visitado" xfId="140" builtinId="9" hidden="1"/>
    <cellStyle name="Hipervínculo visitado" xfId="230" builtinId="9" hidden="1"/>
    <cellStyle name="Hipervínculo visitado" xfId="296" builtinId="9" hidden="1"/>
    <cellStyle name="Hipervínculo visitado" xfId="252" builtinId="9" hidden="1"/>
    <cellStyle name="Hipervínculo visitado" xfId="336" builtinId="9" hidden="1"/>
    <cellStyle name="Hipervínculo visitado" xfId="280" builtinId="9" hidden="1"/>
    <cellStyle name="Hipervínculo visitado" xfId="210" builtinId="9" hidden="1"/>
    <cellStyle name="Hipervínculo visitado" xfId="30" builtinId="9" hidden="1"/>
    <cellStyle name="Hipervínculo visitado" xfId="360" builtinId="9" hidden="1"/>
    <cellStyle name="Hipervínculo visitado" xfId="300" builtinId="9" hidden="1"/>
    <cellStyle name="Hipervínculo visitado" xfId="12" builtinId="9" hidden="1"/>
    <cellStyle name="Hipervínculo visitado" xfId="492" builtinId="9" hidden="1"/>
    <cellStyle name="Hipervínculo visitado" xfId="154" builtinId="9" hidden="1"/>
    <cellStyle name="Hipervínculo visitado" xfId="74" builtinId="9" hidden="1"/>
    <cellStyle name="Hipervínculo visitado" xfId="400" builtinId="9" hidden="1"/>
    <cellStyle name="Hipervínculo visitado" xfId="248" builtinId="9" hidden="1"/>
    <cellStyle name="Hipervínculo visitado" xfId="486" builtinId="9" hidden="1"/>
    <cellStyle name="Hipervínculo visitado" xfId="454" builtinId="9" hidden="1"/>
    <cellStyle name="Hipervínculo visitado" xfId="272" builtinId="9" hidden="1"/>
    <cellStyle name="Hipervínculo visitado" xfId="390" builtinId="9" hidden="1"/>
    <cellStyle name="Hipervínculo visitado" xfId="378" builtinId="9" hidden="1"/>
    <cellStyle name="Hipervínculo visitado" xfId="326" builtinId="9" hidden="1"/>
    <cellStyle name="Hipervínculo visitado" xfId="236" builtinId="9" hidden="1"/>
    <cellStyle name="Hipervínculo visitado" xfId="408" builtinId="9" hidden="1"/>
    <cellStyle name="Hipervínculo visitado" xfId="228" builtinId="9" hidden="1"/>
    <cellStyle name="Hipervínculo visitado" xfId="200" builtinId="9" hidden="1"/>
    <cellStyle name="Hipervínculo visitado" xfId="222" builtinId="9" hidden="1"/>
    <cellStyle name="Hipervínculo visitado" xfId="134" builtinId="9" hidden="1"/>
    <cellStyle name="Hipervínculo visitado" xfId="130" builtinId="9" hidden="1"/>
    <cellStyle name="Hipervínculo visitado" xfId="146" builtinId="9" hidden="1"/>
    <cellStyle name="Hipervínculo visitado" xfId="70" builtinId="9" hidden="1"/>
    <cellStyle name="Hipervínculo visitado" xfId="142" builtinId="9" hidden="1"/>
    <cellStyle name="Hipervínculo visitado" xfId="10" builtinId="9" hidden="1"/>
    <cellStyle name="Hipervínculo visitado" xfId="480" builtinId="9" hidden="1"/>
    <cellStyle name="Hipervínculo visitado" xfId="366" builtinId="9" hidden="1"/>
    <cellStyle name="Hipervínculo visitado" xfId="456" builtinId="9" hidden="1"/>
    <cellStyle name="Hipervínculo visitado" xfId="224" builtinId="9" hidden="1"/>
    <cellStyle name="Hipervínculo visitado" xfId="396" builtinId="9" hidden="1"/>
    <cellStyle name="Hipervínculo visitado" xfId="14" builtinId="9" hidden="1"/>
    <cellStyle name="Hipervínculo visitado" xfId="122" builtinId="9" hidden="1"/>
    <cellStyle name="Hipervínculo visitado" xfId="54" builtinId="9" hidden="1"/>
    <cellStyle name="Hipervínculo visitado" xfId="186" builtinId="9" hidden="1"/>
    <cellStyle name="Hipervínculo visitado" xfId="184" builtinId="9" hidden="1"/>
    <cellStyle name="Hipervínculo visitado" xfId="66" builtinId="9" hidden="1"/>
    <cellStyle name="Hipervínculo visitado" xfId="282" builtinId="9" hidden="1"/>
    <cellStyle name="Hipervínculo visitado" xfId="268" builtinId="9" hidden="1"/>
    <cellStyle name="Hipervínculo visitado" xfId="102" builtinId="9" hidden="1"/>
    <cellStyle name="Hipervínculo visitado" xfId="470" builtinId="9" hidden="1"/>
    <cellStyle name="Hipervínculo visitado" xfId="410" builtinId="9" hidden="1"/>
    <cellStyle name="Hipervínculo visitado" xfId="442" builtinId="9" hidden="1"/>
    <cellStyle name="Hipervínculo visitado" xfId="166" builtinId="9" hidden="1"/>
    <cellStyle name="Hipervínculo visitado" xfId="196" builtinId="9" hidden="1"/>
    <cellStyle name="Hipervínculo visitado" xfId="208" builtinId="9" hidden="1"/>
    <cellStyle name="Hipervínculo visitado" xfId="432" builtinId="9" hidden="1"/>
    <cellStyle name="Hipervínculo visitado" xfId="430" builtinId="9" hidden="1"/>
    <cellStyle name="Hipervínculo visitado" xfId="436" builtinId="9" hidden="1"/>
    <cellStyle name="Hipervínculo visitado" xfId="68" builtinId="9" hidden="1"/>
    <cellStyle name="Hipervínculo visitado" xfId="172" builtinId="9" hidden="1"/>
    <cellStyle name="Hipervínculo visitado" xfId="340" builtinId="9" hidden="1"/>
    <cellStyle name="Hipervínculo visitado" xfId="308" builtinId="9" hidden="1"/>
    <cellStyle name="Hipervínculo visitado" xfId="276" builtinId="9" hidden="1"/>
    <cellStyle name="Hipervínculo visitado" xfId="92" builtinId="9" hidden="1"/>
    <cellStyle name="Hipervínculo visitado" xfId="466" builtinId="9" hidden="1"/>
    <cellStyle name="Hipervínculo visitado" xfId="214" builtinId="9" hidden="1"/>
    <cellStyle name="Hipervínculo visitado" xfId="118" builtinId="9" hidden="1"/>
    <cellStyle name="Hipervínculo visitado" xfId="512" builtinId="9" hidden="1"/>
    <cellStyle name="Hipervínculo visitado" xfId="108" builtinId="9" hidden="1"/>
    <cellStyle name="Hipervínculo visitado" xfId="94" builtinId="9" hidden="1"/>
    <cellStyle name="Hipervínculo visitado" xfId="388" builtinId="9" hidden="1"/>
    <cellStyle name="Hipervínculo visitado" xfId="274" builtinId="9" hidden="1"/>
    <cellStyle name="Hipervínculo visitado" xfId="242" builtinId="9" hidden="1"/>
    <cellStyle name="Hipervínculo visitado" xfId="34" builtinId="9" hidden="1"/>
    <cellStyle name="Hipervínculo visitado" xfId="96" builtinId="9" hidden="1"/>
    <cellStyle name="Hipervínculo visitado" xfId="84" builtinId="9" hidden="1"/>
    <cellStyle name="Hipervínculo visitado" xfId="158" builtinId="9" hidden="1"/>
    <cellStyle name="Hipervínculo visitado" xfId="348" builtinId="9" hidden="1"/>
    <cellStyle name="Hipervínculo visitado" xfId="254" builtinId="9" hidden="1"/>
    <cellStyle name="Hipervínculo visitado" xfId="204" builtinId="9" hidden="1"/>
    <cellStyle name="Hipervínculo visitado" xfId="352" builtinId="9" hidden="1"/>
    <cellStyle name="Hipervínculo visitado" xfId="356" builtinId="9" hidden="1"/>
    <cellStyle name="Hipervínculo visitado" xfId="220" builtinId="9" hidden="1"/>
    <cellStyle name="Hipervínculo visitado" xfId="324" builtinId="9" hidden="1"/>
    <cellStyle name="Hipervínculo visitado" xfId="448" builtinId="9" hidden="1"/>
    <cellStyle name="Hipervínculo visitado" xfId="332" builtinId="9" hidden="1"/>
    <cellStyle name="Hipervínculo visitado" xfId="364" builtinId="9" hidden="1"/>
    <cellStyle name="Hipervínculo visitado" xfId="508" builtinId="9" hidden="1"/>
    <cellStyle name="Hipervínculo visitado" xfId="428" builtinId="9" hidden="1"/>
    <cellStyle name="Hipervínculo visitado" xfId="464" builtinId="9" hidden="1"/>
    <cellStyle name="Hipervínculo visitado" xfId="156" builtinId="9" hidden="1"/>
    <cellStyle name="Hipervínculo visitado" xfId="520" builtinId="9" hidden="1"/>
    <cellStyle name="Hipervínculo visitado" xfId="422" builtinId="9" hidden="1"/>
    <cellStyle name="Hipervínculo visitado" xfId="190" builtinId="9" hidden="1"/>
    <cellStyle name="Hipervínculo visitado" xfId="450" builtinId="9" hidden="1"/>
    <cellStyle name="Hipervínculo visitado" xfId="534" builtinId="9" hidden="1"/>
    <cellStyle name="Hipervínculo visitado" xfId="4" builtinId="9" hidden="1"/>
    <cellStyle name="Hipervínculo visitado" xfId="354" builtinId="9" hidden="1"/>
    <cellStyle name="Hipervínculo visitado" xfId="322" builtinId="9" hidden="1"/>
    <cellStyle name="Hipervínculo visitado" xfId="250" builtinId="9" hidden="1"/>
    <cellStyle name="Hipervínculo visitado" xfId="8" builtinId="9" hidden="1"/>
    <cellStyle name="Hipervínculo visitado" xfId="226" builtinId="9" hidden="1"/>
    <cellStyle name="Hipervínculo visitado" xfId="284" builtinId="9" hidden="1"/>
    <cellStyle name="Hipervínculo visitado" xfId="462" builtinId="9" hidden="1"/>
    <cellStyle name="Hipervínculo visitado" xfId="346" builtinId="9" hidden="1"/>
    <cellStyle name="Hipervínculo visitado" xfId="98" builtinId="9" hidden="1"/>
    <cellStyle name="Hipervínculo visitado" xfId="290" builtinId="9" hidden="1"/>
    <cellStyle name="Hipervínculo visitado" xfId="42" builtinId="9" hidden="1"/>
    <cellStyle name="Hipervínculo visitado" xfId="36" builtinId="9" hidden="1"/>
    <cellStyle name="Hipervínculo visitado" xfId="510" builtinId="9" hidden="1"/>
    <cellStyle name="Hipervínculo visitado" xfId="62" builtinId="9" hidden="1"/>
    <cellStyle name="Hipervínculo visitado" xfId="206" builtinId="9" hidden="1"/>
    <cellStyle name="Hipervínculo visitado" xfId="490" builtinId="9" hidden="1"/>
    <cellStyle name="Hipervínculo visitado" xfId="212" builtinId="9" hidden="1"/>
    <cellStyle name="Hipervínculo visitado" xfId="418" builtinId="9" hidden="1"/>
    <cellStyle name="Hipervínculo visitado" xfId="372" builtinId="9" hidden="1"/>
    <cellStyle name="Hipervínculo visitado" xfId="198" builtinId="9" hidden="1"/>
    <cellStyle name="Hipervínculo visitado" xfId="50" builtinId="9" hidden="1"/>
    <cellStyle name="Hipervínculo visitado" xfId="402" builtinId="9" hidden="1"/>
    <cellStyle name="Hipervínculo visitado" xfId="88" builtinId="9" hidden="1"/>
    <cellStyle name="Hipervínculo visitado" xfId="218" builtinId="9" hidden="1"/>
    <cellStyle name="Hipervínculo visitado" xfId="406" builtinId="9" hidden="1"/>
    <cellStyle name="Hipervínculo visitado" xfId="24" builtinId="9" hidden="1"/>
    <cellStyle name="Hipervínculo visitado" xfId="286" builtinId="9" hidden="1"/>
    <cellStyle name="Hipervínculo visitado" xfId="152" builtinId="9" hidden="1"/>
    <cellStyle name="Hipervínculo visitado" xfId="124" builtinId="9" hidden="1"/>
    <cellStyle name="Hipervínculo visitado" xfId="58" builtinId="9" hidden="1"/>
    <cellStyle name="Hipervínculo visitado" xfId="484" builtinId="9" hidden="1"/>
    <cellStyle name="Hipervínculo visitado" xfId="174" builtinId="9" hidden="1"/>
    <cellStyle name="Hipervínculo visitado" xfId="446" builtinId="9" hidden="1"/>
    <cellStyle name="Hipervínculo visitado" xfId="386" builtinId="9" hidden="1"/>
    <cellStyle name="Hipervínculo visitado" xfId="334" builtinId="9" hidden="1"/>
    <cellStyle name="Hipervínculo visitado" xfId="384" builtinId="9" hidden="1"/>
    <cellStyle name="Hipervínculo visitado" xfId="502" builtinId="9" hidden="1"/>
    <cellStyle name="Hipervínculo visitado" xfId="246" builtinId="9" hidden="1"/>
    <cellStyle name="Hipervínculo visitado" xfId="414" builtinId="9" hidden="1"/>
    <cellStyle name="Hipervínculo visitado" xfId="32" builtinId="9" hidden="1"/>
    <cellStyle name="Hipervínculo visitado" xfId="524" builtinId="9" hidden="1"/>
    <cellStyle name="Hipervínculo visitado" xfId="528" builtinId="9" hidden="1"/>
    <cellStyle name="Hipervínculo visitado" xfId="344" builtinId="9" hidden="1"/>
    <cellStyle name="Hipervínculo visitado" xfId="120" builtinId="9" hidden="1"/>
    <cellStyle name="Hipervínculo visitado" xfId="90" builtinId="9" hidden="1"/>
    <cellStyle name="Hipervínculo visitado" xfId="494" builtinId="9" hidden="1"/>
    <cellStyle name="Hipervínculo visitado" xfId="474" builtinId="9" hidden="1"/>
    <cellStyle name="Hipervínculo visitado" xfId="496" builtinId="9" hidden="1"/>
    <cellStyle name="Hipervínculo visitado" xfId="18" builtinId="9" hidden="1"/>
    <cellStyle name="Hipervínculo visitado" xfId="328" builtinId="9" hidden="1"/>
    <cellStyle name="Hipervínculo visitado" xfId="126" builtinId="9" hidden="1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ourier New"/>
        <scheme val="none"/>
      </font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66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B49" totalsRowShown="0" headerRowDxfId="2">
  <autoFilter ref="A1:B49"/>
  <tableColumns count="2">
    <tableColumn id="1" name="Index Number" dataDxfId="1"/>
    <tableColumn id="2" name="Index Sequ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N1048576"/>
  <sheetViews>
    <sheetView tabSelected="1" zoomScaleNormal="100" workbookViewId="0">
      <pane xSplit="3" ySplit="1" topLeftCell="N303" activePane="bottomRight" state="frozenSplit"/>
      <selection pane="topRight" activeCell="D1" sqref="D1"/>
      <selection pane="bottomLeft" activeCell="A5" sqref="A5"/>
      <selection pane="bottomRight" activeCell="S309" sqref="S309"/>
    </sheetView>
  </sheetViews>
  <sheetFormatPr baseColWidth="10" defaultColWidth="9" defaultRowHeight="15.75" x14ac:dyDescent="0.25"/>
  <cols>
    <col min="1" max="1" width="18.5" style="133" customWidth="1"/>
    <col min="2" max="2" width="18" style="24" customWidth="1"/>
    <col min="3" max="3" width="28" style="24" customWidth="1"/>
    <col min="4" max="4" width="10.375" style="38" customWidth="1"/>
    <col min="5" max="5" width="9.25" style="11" customWidth="1"/>
    <col min="6" max="6" width="9.75" style="12" customWidth="1"/>
    <col min="7" max="7" width="13.625" style="12" customWidth="1"/>
    <col min="8" max="8" width="14.625" style="12" customWidth="1"/>
    <col min="9" max="10" width="16.25" style="53" customWidth="1"/>
    <col min="11" max="11" width="17.125" style="2" bestFit="1" customWidth="1"/>
    <col min="12" max="12" width="13.5" style="1" customWidth="1"/>
    <col min="13" max="13" width="10.375" style="2" customWidth="1"/>
    <col min="14" max="14" width="16.5" style="12" bestFit="1" customWidth="1"/>
    <col min="15" max="15" width="10.875" style="12" customWidth="1"/>
    <col min="16" max="16" width="19.5" style="12" customWidth="1"/>
    <col min="17" max="17" width="10.875" style="12" customWidth="1"/>
    <col min="18" max="19" width="18.25" style="2" customWidth="1"/>
    <col min="20" max="20" width="31.75" style="2" customWidth="1"/>
    <col min="21" max="21" width="16.875" style="93" bestFit="1" customWidth="1"/>
    <col min="22" max="22" width="26.625" style="42" customWidth="1"/>
    <col min="23" max="23" width="16.875" style="12" customWidth="1"/>
    <col min="24" max="24" width="15.5" style="72" bestFit="1" customWidth="1"/>
    <col min="25" max="26" width="15.5" style="12" customWidth="1"/>
    <col min="27" max="27" width="15.5" style="19" customWidth="1"/>
    <col min="28" max="28" width="7.875" style="1" bestFit="1" customWidth="1"/>
    <col min="29" max="29" width="9" style="1" bestFit="1" customWidth="1"/>
    <col min="30" max="31" width="9" style="1" customWidth="1"/>
    <col min="32" max="33" width="8.375" style="1" bestFit="1" customWidth="1"/>
    <col min="34" max="34" width="14" style="1" customWidth="1"/>
    <col min="35" max="35" width="14.875" style="1" customWidth="1"/>
    <col min="36" max="36" width="15.625" style="1" customWidth="1"/>
    <col min="37" max="37" width="12" style="1" customWidth="1"/>
    <col min="38" max="38" width="6.375" style="1" bestFit="1" customWidth="1"/>
    <col min="39" max="39" width="10.125" style="1" customWidth="1"/>
    <col min="40" max="40" width="16.25" style="1" bestFit="1" customWidth="1"/>
    <col min="41" max="41" width="15.25" style="31" customWidth="1"/>
    <col min="42" max="43" width="16.25" style="1" customWidth="1"/>
    <col min="44" max="44" width="52.5" style="2" customWidth="1"/>
    <col min="45" max="45" width="102.625" style="2" bestFit="1" customWidth="1"/>
    <col min="46" max="46" width="35.375" style="2" customWidth="1"/>
    <col min="47" max="47" width="11" style="2"/>
    <col min="48" max="48" width="12.375" style="2" customWidth="1"/>
    <col min="49" max="49" width="11.875" style="2" customWidth="1"/>
    <col min="50" max="50" width="19.375" style="2" customWidth="1"/>
    <col min="51" max="52" width="11" style="2"/>
    <col min="53" max="53" width="17.375" style="66" bestFit="1" customWidth="1"/>
    <col min="54" max="54" width="15.125" style="66" bestFit="1" customWidth="1"/>
    <col min="55" max="55" width="15.125" style="66" customWidth="1"/>
    <col min="56" max="56" width="56.75" style="2" bestFit="1" customWidth="1"/>
    <col min="57" max="57" width="14" style="66" customWidth="1"/>
    <col min="58" max="58" width="13.875" style="66" bestFit="1" customWidth="1"/>
    <col min="59" max="59" width="11" style="66"/>
    <col min="60" max="60" width="11" style="2"/>
    <col min="61" max="61" width="91.625" style="81" customWidth="1"/>
    <col min="62" max="62" width="15.125" style="2" bestFit="1" customWidth="1"/>
    <col min="63" max="63" width="13.875" style="2" bestFit="1" customWidth="1"/>
    <col min="64" max="64" width="11" style="2"/>
    <col min="65" max="65" width="15.125" style="2" bestFit="1" customWidth="1"/>
    <col min="66" max="66" width="11.125" style="2" bestFit="1" customWidth="1"/>
    <col min="67" max="67" width="86.125" style="2" customWidth="1"/>
    <col min="68" max="68" width="12.625" style="66" customWidth="1"/>
    <col min="69" max="69" width="11.125" style="66" customWidth="1"/>
    <col min="70" max="70" width="16.375" style="66" bestFit="1" customWidth="1"/>
    <col min="71" max="71" width="15.125" style="66" customWidth="1"/>
    <col min="72" max="72" width="15.75" style="2" customWidth="1"/>
    <col min="73" max="73" width="15.625" style="2" customWidth="1"/>
    <col min="74" max="78" width="11" style="2"/>
    <col min="79" max="79" width="19.125" style="2" customWidth="1"/>
    <col min="80" max="80" width="11" style="2"/>
    <col min="81" max="81" width="14.875" style="2" customWidth="1"/>
    <col min="82" max="82" width="16.625" style="2" customWidth="1"/>
    <col min="83" max="83" width="12.5" style="2" customWidth="1"/>
    <col min="84" max="84" width="15.625" style="2" customWidth="1"/>
    <col min="85" max="85" width="33.875" style="2" customWidth="1"/>
    <col min="86" max="90" width="9" style="2"/>
    <col min="91" max="91" width="15.25" style="2" customWidth="1"/>
    <col min="92" max="16384" width="9" style="2"/>
  </cols>
  <sheetData>
    <row r="1" spans="1:92" s="16" customFormat="1" ht="78.75" x14ac:dyDescent="0.2">
      <c r="A1" s="114" t="s">
        <v>0</v>
      </c>
      <c r="B1" s="22" t="s">
        <v>1</v>
      </c>
      <c r="C1" s="41" t="s">
        <v>2</v>
      </c>
      <c r="D1" s="43" t="s">
        <v>3</v>
      </c>
      <c r="E1" s="14" t="s">
        <v>4</v>
      </c>
      <c r="F1" s="14" t="s">
        <v>5</v>
      </c>
      <c r="G1" s="14" t="s">
        <v>6</v>
      </c>
      <c r="H1" s="13" t="s">
        <v>7</v>
      </c>
      <c r="I1" s="54" t="s">
        <v>8</v>
      </c>
      <c r="J1" s="54" t="s">
        <v>9</v>
      </c>
      <c r="K1" s="14" t="s">
        <v>10</v>
      </c>
      <c r="L1" s="14" t="s">
        <v>11</v>
      </c>
      <c r="M1" s="14" t="s">
        <v>12</v>
      </c>
      <c r="N1" s="14" t="s">
        <v>1369</v>
      </c>
      <c r="O1" s="14" t="s">
        <v>1370</v>
      </c>
      <c r="P1" s="14" t="s">
        <v>1371</v>
      </c>
      <c r="Q1" s="14" t="s">
        <v>1372</v>
      </c>
      <c r="R1" s="14" t="s">
        <v>13</v>
      </c>
      <c r="S1" s="14" t="s">
        <v>14</v>
      </c>
      <c r="T1" s="14" t="s">
        <v>15</v>
      </c>
      <c r="U1" s="87" t="s">
        <v>16</v>
      </c>
      <c r="V1" s="43" t="s">
        <v>17</v>
      </c>
      <c r="W1" s="14" t="s">
        <v>18</v>
      </c>
      <c r="X1" s="113" t="s">
        <v>19</v>
      </c>
      <c r="Y1" s="14" t="s">
        <v>20</v>
      </c>
      <c r="Z1" s="14" t="s">
        <v>21</v>
      </c>
      <c r="AA1" s="13" t="s">
        <v>22</v>
      </c>
      <c r="AB1" s="14" t="s">
        <v>23</v>
      </c>
      <c r="AC1" s="14" t="s">
        <v>24</v>
      </c>
      <c r="AD1" s="14" t="s">
        <v>25</v>
      </c>
      <c r="AE1" s="14" t="s">
        <v>26</v>
      </c>
      <c r="AF1" s="14" t="s">
        <v>27</v>
      </c>
      <c r="AG1" s="14" t="s">
        <v>28</v>
      </c>
      <c r="AH1" s="14" t="s">
        <v>29</v>
      </c>
      <c r="AI1" s="14" t="s">
        <v>30</v>
      </c>
      <c r="AJ1" s="14" t="s">
        <v>31</v>
      </c>
      <c r="AK1" s="14" t="s">
        <v>32</v>
      </c>
      <c r="AL1" s="14" t="s">
        <v>33</v>
      </c>
      <c r="AM1" s="14" t="s">
        <v>34</v>
      </c>
      <c r="AN1" s="14" t="s">
        <v>35</v>
      </c>
      <c r="AO1" s="40" t="s">
        <v>36</v>
      </c>
      <c r="AP1" s="14" t="s">
        <v>37</v>
      </c>
      <c r="AQ1" s="14" t="s">
        <v>38</v>
      </c>
      <c r="AR1" s="15" t="s">
        <v>39</v>
      </c>
      <c r="AS1" s="15" t="s">
        <v>40</v>
      </c>
      <c r="AT1" s="14" t="s">
        <v>41</v>
      </c>
      <c r="AU1" s="14" t="s">
        <v>42</v>
      </c>
      <c r="AV1" s="14" t="s">
        <v>43</v>
      </c>
      <c r="AW1" s="14" t="s">
        <v>44</v>
      </c>
      <c r="AX1" s="14" t="s">
        <v>45</v>
      </c>
      <c r="AY1" s="14" t="s">
        <v>46</v>
      </c>
      <c r="AZ1" s="14" t="s">
        <v>47</v>
      </c>
      <c r="BA1" s="64" t="s">
        <v>48</v>
      </c>
      <c r="BB1" s="64" t="s">
        <v>49</v>
      </c>
      <c r="BC1" s="64" t="s">
        <v>50</v>
      </c>
      <c r="BD1" s="16" t="s">
        <v>51</v>
      </c>
      <c r="BE1" s="71" t="s">
        <v>52</v>
      </c>
      <c r="BF1" s="71" t="s">
        <v>53</v>
      </c>
      <c r="BG1" s="71" t="s">
        <v>54</v>
      </c>
      <c r="BH1" s="70" t="s">
        <v>55</v>
      </c>
      <c r="BI1" s="96" t="s">
        <v>56</v>
      </c>
      <c r="BJ1" s="70" t="s">
        <v>57</v>
      </c>
      <c r="BK1" s="70" t="s">
        <v>58</v>
      </c>
      <c r="BL1" s="70" t="s">
        <v>59</v>
      </c>
      <c r="BM1" s="70" t="s">
        <v>60</v>
      </c>
      <c r="BN1" s="70" t="s">
        <v>61</v>
      </c>
      <c r="BO1" s="70" t="s">
        <v>62</v>
      </c>
      <c r="BP1" s="71" t="s">
        <v>63</v>
      </c>
      <c r="BQ1" s="71" t="s">
        <v>64</v>
      </c>
      <c r="BR1" s="71" t="s">
        <v>65</v>
      </c>
      <c r="BS1" s="71" t="s">
        <v>66</v>
      </c>
      <c r="BT1" s="16" t="s">
        <v>67</v>
      </c>
      <c r="BU1" s="16" t="s">
        <v>68</v>
      </c>
      <c r="BV1" s="16" t="s">
        <v>69</v>
      </c>
      <c r="BW1" s="16" t="s">
        <v>70</v>
      </c>
      <c r="BX1" s="70" t="s">
        <v>71</v>
      </c>
      <c r="BY1" s="70" t="s">
        <v>72</v>
      </c>
      <c r="BZ1" s="16" t="s">
        <v>73</v>
      </c>
      <c r="CA1" s="14" t="s">
        <v>74</v>
      </c>
      <c r="CB1" s="14" t="s">
        <v>75</v>
      </c>
      <c r="CC1" s="14" t="s">
        <v>76</v>
      </c>
      <c r="CD1" s="14" t="s">
        <v>77</v>
      </c>
      <c r="CE1" s="14" t="s">
        <v>78</v>
      </c>
      <c r="CF1" s="16" t="s">
        <v>79</v>
      </c>
      <c r="CG1" s="16" t="s">
        <v>80</v>
      </c>
      <c r="CH1" s="16" t="s">
        <v>81</v>
      </c>
      <c r="CI1" s="16" t="s">
        <v>82</v>
      </c>
      <c r="CJ1" s="16" t="s">
        <v>83</v>
      </c>
      <c r="CK1" s="16" t="s">
        <v>84</v>
      </c>
      <c r="CL1" s="16" t="s">
        <v>85</v>
      </c>
      <c r="CM1" s="16" t="s">
        <v>86</v>
      </c>
      <c r="CN1" s="16" t="s">
        <v>87</v>
      </c>
    </row>
    <row r="2" spans="1:92" s="1" customFormat="1" ht="15" customHeight="1" x14ac:dyDescent="0.2">
      <c r="A2" s="115"/>
      <c r="B2" s="2" t="s">
        <v>88</v>
      </c>
      <c r="C2" s="23" t="s">
        <v>89</v>
      </c>
      <c r="D2" s="37">
        <v>1</v>
      </c>
      <c r="E2" s="9" t="s">
        <v>90</v>
      </c>
      <c r="F2" s="9" t="s">
        <v>91</v>
      </c>
      <c r="G2" s="9" t="s">
        <v>92</v>
      </c>
      <c r="H2" s="126">
        <v>41430</v>
      </c>
      <c r="I2" s="55"/>
      <c r="J2" s="55"/>
      <c r="K2" s="2" t="s">
        <v>93</v>
      </c>
      <c r="L2" s="10" t="s">
        <v>94</v>
      </c>
      <c r="M2" s="6">
        <v>1</v>
      </c>
      <c r="N2" s="9" t="s">
        <v>95</v>
      </c>
      <c r="O2" s="9" t="s">
        <v>95</v>
      </c>
      <c r="P2" s="9" t="s">
        <v>95</v>
      </c>
      <c r="Q2" s="9" t="s">
        <v>95</v>
      </c>
      <c r="R2" s="5" t="s">
        <v>96</v>
      </c>
      <c r="S2" s="5" t="s">
        <v>97</v>
      </c>
      <c r="T2" s="5" t="s">
        <v>97</v>
      </c>
      <c r="U2" s="88" t="s">
        <v>98</v>
      </c>
      <c r="V2" s="44" t="s">
        <v>95</v>
      </c>
      <c r="W2" s="8" t="s">
        <v>99</v>
      </c>
      <c r="X2" s="27">
        <v>41433</v>
      </c>
      <c r="Y2" s="9">
        <v>4.5</v>
      </c>
      <c r="Z2" s="33">
        <f>(Y2-AH2)-3</f>
        <v>0</v>
      </c>
      <c r="AA2" s="27">
        <v>41935</v>
      </c>
      <c r="AB2" s="5">
        <v>679</v>
      </c>
      <c r="AC2" s="5" t="s">
        <v>100</v>
      </c>
      <c r="AD2" s="5">
        <v>8.8000000000000007</v>
      </c>
      <c r="AE2" s="1" t="s">
        <v>98</v>
      </c>
      <c r="AF2" s="1" t="s">
        <v>98</v>
      </c>
      <c r="AG2" s="1" t="s">
        <v>98</v>
      </c>
      <c r="AH2" s="9">
        <v>1.5</v>
      </c>
      <c r="AI2" s="9">
        <v>1</v>
      </c>
      <c r="AJ2" s="27">
        <v>41940</v>
      </c>
      <c r="AK2" s="17" t="s">
        <v>101</v>
      </c>
      <c r="AL2" s="1">
        <v>2</v>
      </c>
      <c r="AM2" s="1">
        <v>28</v>
      </c>
      <c r="AN2" s="17" t="s">
        <v>101</v>
      </c>
      <c r="AO2" s="30"/>
      <c r="AP2" s="17">
        <v>28</v>
      </c>
      <c r="AQ2" s="5" t="s">
        <v>97</v>
      </c>
      <c r="AR2" s="5"/>
      <c r="BA2" s="66"/>
      <c r="BB2" s="66"/>
      <c r="BC2" s="65"/>
      <c r="BE2" s="65"/>
      <c r="BF2" s="65"/>
      <c r="BG2" s="65"/>
      <c r="BI2" s="97"/>
      <c r="BJ2" s="65"/>
      <c r="BK2" s="65"/>
      <c r="BP2" s="65"/>
      <c r="BQ2" s="65"/>
      <c r="BR2" s="65"/>
      <c r="BS2" s="65"/>
      <c r="BT2" s="2" t="s">
        <v>102</v>
      </c>
      <c r="BU2" s="27">
        <v>41935</v>
      </c>
      <c r="BV2" s="1" t="s">
        <v>103</v>
      </c>
      <c r="BW2" s="1" t="s">
        <v>104</v>
      </c>
      <c r="BZ2" s="1" t="s">
        <v>105</v>
      </c>
    </row>
    <row r="3" spans="1:92" s="1" customFormat="1" ht="15" customHeight="1" x14ac:dyDescent="0.2">
      <c r="A3" s="115"/>
      <c r="B3" s="2" t="s">
        <v>106</v>
      </c>
      <c r="C3" s="23" t="s">
        <v>107</v>
      </c>
      <c r="D3" s="37">
        <v>1</v>
      </c>
      <c r="E3" s="9" t="s">
        <v>90</v>
      </c>
      <c r="F3" s="9" t="s">
        <v>91</v>
      </c>
      <c r="G3" s="9" t="s">
        <v>92</v>
      </c>
      <c r="H3" s="126">
        <v>41430</v>
      </c>
      <c r="I3" s="55"/>
      <c r="J3" s="55"/>
      <c r="K3" s="2" t="s">
        <v>93</v>
      </c>
      <c r="L3" s="10" t="s">
        <v>94</v>
      </c>
      <c r="M3" s="6">
        <v>1</v>
      </c>
      <c r="N3" s="9" t="s">
        <v>95</v>
      </c>
      <c r="O3" s="9" t="s">
        <v>95</v>
      </c>
      <c r="P3" s="9" t="s">
        <v>95</v>
      </c>
      <c r="Q3" s="9" t="s">
        <v>95</v>
      </c>
      <c r="R3" s="5" t="s">
        <v>96</v>
      </c>
      <c r="S3" s="5" t="s">
        <v>97</v>
      </c>
      <c r="T3" s="5" t="s">
        <v>97</v>
      </c>
      <c r="U3" s="88" t="s">
        <v>98</v>
      </c>
      <c r="V3" s="44" t="s">
        <v>95</v>
      </c>
      <c r="W3" s="8" t="s">
        <v>99</v>
      </c>
      <c r="X3" s="27">
        <v>41433</v>
      </c>
      <c r="Y3" s="9">
        <v>4.5</v>
      </c>
      <c r="Z3" s="33">
        <f t="shared" ref="Z3:Z10" si="0">(Y3-AH3)-3</f>
        <v>0</v>
      </c>
      <c r="AA3" s="27">
        <v>41935</v>
      </c>
      <c r="AB3" s="2">
        <v>655</v>
      </c>
      <c r="AC3" s="5" t="s">
        <v>100</v>
      </c>
      <c r="AD3" s="52" t="s">
        <v>108</v>
      </c>
      <c r="AE3" s="1" t="s">
        <v>98</v>
      </c>
      <c r="AF3" s="1" t="s">
        <v>98</v>
      </c>
      <c r="AG3" s="1" t="s">
        <v>98</v>
      </c>
      <c r="AH3" s="9">
        <v>1.5</v>
      </c>
      <c r="AI3" s="9">
        <v>1</v>
      </c>
      <c r="AJ3" s="27">
        <v>41940</v>
      </c>
      <c r="AK3" s="17" t="s">
        <v>101</v>
      </c>
      <c r="AL3" s="5">
        <v>4</v>
      </c>
      <c r="AM3" s="1">
        <v>28</v>
      </c>
      <c r="AN3" s="17" t="s">
        <v>101</v>
      </c>
      <c r="AO3" s="30"/>
      <c r="AP3" s="17">
        <v>28</v>
      </c>
      <c r="AQ3" s="5" t="s">
        <v>97</v>
      </c>
      <c r="AR3" s="1" t="s">
        <v>109</v>
      </c>
      <c r="BA3" s="66"/>
      <c r="BB3" s="66"/>
      <c r="BC3" s="65"/>
      <c r="BE3" s="65"/>
      <c r="BF3" s="65"/>
      <c r="BG3" s="65"/>
      <c r="BI3" s="97"/>
      <c r="BJ3" s="65"/>
      <c r="BK3" s="65"/>
      <c r="BP3" s="65"/>
      <c r="BQ3" s="65"/>
      <c r="BR3" s="65"/>
      <c r="BS3" s="65"/>
      <c r="BT3" s="2" t="s">
        <v>102</v>
      </c>
      <c r="BU3" s="27">
        <v>41935</v>
      </c>
      <c r="BV3" s="1" t="s">
        <v>103</v>
      </c>
      <c r="BW3" s="1" t="s">
        <v>110</v>
      </c>
      <c r="BZ3" s="1" t="s">
        <v>105</v>
      </c>
    </row>
    <row r="4" spans="1:92" s="1" customFormat="1" ht="15" customHeight="1" x14ac:dyDescent="0.2">
      <c r="A4" s="115"/>
      <c r="B4" s="2" t="s">
        <v>111</v>
      </c>
      <c r="C4" s="23" t="s">
        <v>112</v>
      </c>
      <c r="D4" s="37">
        <v>1</v>
      </c>
      <c r="E4" s="9" t="s">
        <v>90</v>
      </c>
      <c r="F4" s="9" t="s">
        <v>91</v>
      </c>
      <c r="G4" s="9" t="s">
        <v>92</v>
      </c>
      <c r="H4" s="126">
        <v>41430</v>
      </c>
      <c r="I4" s="55"/>
      <c r="J4" s="55"/>
      <c r="K4" s="2" t="s">
        <v>93</v>
      </c>
      <c r="L4" s="10" t="s">
        <v>94</v>
      </c>
      <c r="M4" s="6">
        <v>1</v>
      </c>
      <c r="N4" s="9" t="s">
        <v>95</v>
      </c>
      <c r="O4" s="9" t="s">
        <v>95</v>
      </c>
      <c r="P4" s="9" t="s">
        <v>95</v>
      </c>
      <c r="Q4" s="9" t="s">
        <v>95</v>
      </c>
      <c r="R4" s="5" t="s">
        <v>96</v>
      </c>
      <c r="S4" s="5" t="s">
        <v>97</v>
      </c>
      <c r="T4" s="5" t="s">
        <v>97</v>
      </c>
      <c r="U4" s="88" t="s">
        <v>98</v>
      </c>
      <c r="V4" s="44" t="s">
        <v>95</v>
      </c>
      <c r="W4" s="8" t="s">
        <v>99</v>
      </c>
      <c r="X4" s="27">
        <v>41433</v>
      </c>
      <c r="Y4" s="9">
        <v>4.6500000000000004</v>
      </c>
      <c r="Z4" s="33">
        <f t="shared" si="0"/>
        <v>0</v>
      </c>
      <c r="AA4" s="27">
        <v>41935</v>
      </c>
      <c r="AB4" s="2">
        <v>603</v>
      </c>
      <c r="AC4" s="5" t="s">
        <v>100</v>
      </c>
      <c r="AD4" s="5">
        <v>8.8000000000000007</v>
      </c>
      <c r="AE4" s="1" t="s">
        <v>98</v>
      </c>
      <c r="AF4" s="1" t="s">
        <v>98</v>
      </c>
      <c r="AG4" s="1" t="s">
        <v>98</v>
      </c>
      <c r="AH4" s="9">
        <v>1.65</v>
      </c>
      <c r="AI4" s="9">
        <v>1</v>
      </c>
      <c r="AJ4" s="27">
        <v>41940</v>
      </c>
      <c r="AK4" s="17" t="s">
        <v>101</v>
      </c>
      <c r="AL4" s="2">
        <v>5</v>
      </c>
      <c r="AM4" s="1">
        <v>28</v>
      </c>
      <c r="AN4" s="17" t="s">
        <v>101</v>
      </c>
      <c r="AO4" s="30"/>
      <c r="AP4" s="17">
        <v>28</v>
      </c>
      <c r="AQ4" s="5" t="s">
        <v>97</v>
      </c>
      <c r="AR4" s="5"/>
      <c r="BA4" s="66"/>
      <c r="BB4" s="66"/>
      <c r="BC4" s="65"/>
      <c r="BE4" s="65"/>
      <c r="BF4" s="65"/>
      <c r="BG4" s="65"/>
      <c r="BI4" s="97"/>
      <c r="BJ4" s="65"/>
      <c r="BK4" s="65"/>
      <c r="BP4" s="65"/>
      <c r="BQ4" s="65"/>
      <c r="BR4" s="65"/>
      <c r="BS4" s="65"/>
      <c r="BT4" s="2" t="s">
        <v>102</v>
      </c>
      <c r="BU4" s="27">
        <v>41935</v>
      </c>
      <c r="BV4" s="1" t="s">
        <v>103</v>
      </c>
      <c r="BW4" s="1" t="s">
        <v>113</v>
      </c>
      <c r="BZ4" s="1" t="s">
        <v>105</v>
      </c>
    </row>
    <row r="5" spans="1:92" s="1" customFormat="1" ht="15" customHeight="1" x14ac:dyDescent="0.2">
      <c r="A5" s="115" t="s">
        <v>114</v>
      </c>
      <c r="B5" s="2" t="s">
        <v>115</v>
      </c>
      <c r="C5" s="23" t="s">
        <v>116</v>
      </c>
      <c r="D5" s="37">
        <v>1</v>
      </c>
      <c r="E5" s="9" t="s">
        <v>90</v>
      </c>
      <c r="F5" s="9" t="s">
        <v>91</v>
      </c>
      <c r="G5" s="9" t="s">
        <v>92</v>
      </c>
      <c r="H5" s="126">
        <v>41430</v>
      </c>
      <c r="I5" s="53"/>
      <c r="J5" s="53"/>
      <c r="K5" s="2" t="s">
        <v>93</v>
      </c>
      <c r="L5" s="10" t="s">
        <v>94</v>
      </c>
      <c r="M5" s="6">
        <v>1</v>
      </c>
      <c r="N5" s="9" t="s">
        <v>95</v>
      </c>
      <c r="O5" s="9" t="s">
        <v>95</v>
      </c>
      <c r="P5" s="9" t="s">
        <v>95</v>
      </c>
      <c r="Q5" s="9" t="s">
        <v>95</v>
      </c>
      <c r="R5" s="5" t="s">
        <v>96</v>
      </c>
      <c r="S5" s="5" t="s">
        <v>97</v>
      </c>
      <c r="T5" s="5" t="s">
        <v>97</v>
      </c>
      <c r="U5" s="88" t="s">
        <v>98</v>
      </c>
      <c r="V5" s="44" t="s">
        <v>95</v>
      </c>
      <c r="W5" s="8" t="s">
        <v>99</v>
      </c>
      <c r="X5" s="27">
        <v>41433</v>
      </c>
      <c r="Y5" s="9">
        <v>4.5999999999999996</v>
      </c>
      <c r="Z5" s="33">
        <f t="shared" si="0"/>
        <v>0</v>
      </c>
      <c r="AA5" s="27">
        <v>41935</v>
      </c>
      <c r="AB5" s="2">
        <v>635</v>
      </c>
      <c r="AC5" s="5" t="s">
        <v>100</v>
      </c>
      <c r="AD5" s="5">
        <v>8.6999999999999993</v>
      </c>
      <c r="AE5" s="1" t="s">
        <v>98</v>
      </c>
      <c r="AF5" s="1" t="s">
        <v>98</v>
      </c>
      <c r="AG5" s="1" t="s">
        <v>98</v>
      </c>
      <c r="AH5" s="9">
        <v>1.6</v>
      </c>
      <c r="AI5" s="9">
        <v>1</v>
      </c>
      <c r="AJ5" s="27">
        <v>41940</v>
      </c>
      <c r="AK5" s="5" t="s">
        <v>100</v>
      </c>
      <c r="AL5" s="5">
        <v>6</v>
      </c>
      <c r="AM5" s="1">
        <v>28</v>
      </c>
      <c r="AN5" s="1">
        <v>15</v>
      </c>
      <c r="AO5" s="30">
        <v>41989</v>
      </c>
      <c r="AP5" s="1">
        <v>13</v>
      </c>
      <c r="AQ5" s="5" t="s">
        <v>97</v>
      </c>
      <c r="AR5" s="5"/>
      <c r="AT5" s="1" t="s">
        <v>117</v>
      </c>
      <c r="AU5" s="1">
        <v>13.2</v>
      </c>
      <c r="AV5" s="60">
        <f>(100 * 2)/AU5</f>
        <v>15.151515151515152</v>
      </c>
      <c r="AW5" s="60">
        <f>100-AV5</f>
        <v>84.848484848484844</v>
      </c>
      <c r="AX5" s="1" t="s">
        <v>118</v>
      </c>
      <c r="AY5" s="1">
        <v>20190620</v>
      </c>
      <c r="AZ5" s="1">
        <v>20190726</v>
      </c>
      <c r="BA5" s="66">
        <v>13622922</v>
      </c>
      <c r="BB5" s="66">
        <v>12366369</v>
      </c>
      <c r="BC5" s="68">
        <f>BB5/BA5</f>
        <v>0.90776185901967288</v>
      </c>
      <c r="BD5" s="1" t="str">
        <f t="shared" ref="BD5:BD10" si="1">CONCATENATE("preprocessing/",A5, "/outputs/salmon_hg38_100/quant.sf")</f>
        <v>preprocessing/TMRC30001/outputs/salmon_hg38_100/quant.sf</v>
      </c>
      <c r="BE5" s="65"/>
      <c r="BF5" s="68"/>
      <c r="BG5" s="65"/>
      <c r="BH5" s="69"/>
      <c r="BI5" s="97" t="str">
        <f>CONCATENATE("preprocessing/", A5, "/outputs/02hisat2_hg38_100/hg38_100_sno_gene_gene_id.count.xz")</f>
        <v>preprocessing/TMRC30001/outputs/02hisat2_hg38_100/hg38_100_sno_gene_gene_id.count.xz</v>
      </c>
      <c r="BJ5" s="65">
        <v>9977866</v>
      </c>
      <c r="BK5" s="65">
        <v>1870013</v>
      </c>
      <c r="BL5" s="68">
        <f>(BK5+BJ5)/BB5</f>
        <v>0.95807257570916737</v>
      </c>
      <c r="BM5" s="65">
        <v>7692895</v>
      </c>
      <c r="BN5" s="65">
        <v>23805</v>
      </c>
      <c r="BO5" s="1" t="str">
        <f>CONCATENATE("preprocessing/", A5, "/outputs/03hisat2_lpanamensis_v36/sno_gene_gene_id.count.xz")</f>
        <v>preprocessing/TMRC30001/outputs/03hisat2_lpanamensis_v36/sno_gene_gene_id.count.xz</v>
      </c>
      <c r="BP5" s="65">
        <v>929</v>
      </c>
      <c r="BQ5" s="65">
        <v>144</v>
      </c>
      <c r="BR5" s="95">
        <f>(BQ5+BP5)/BB5</f>
        <v>8.6767587155130171E-5</v>
      </c>
      <c r="BS5" s="94">
        <f>(BQ5+BP5)/(BK5+BJ5)</f>
        <v>9.0564733147595444E-5</v>
      </c>
      <c r="BT5" s="2" t="s">
        <v>102</v>
      </c>
      <c r="BU5" s="27">
        <v>41935</v>
      </c>
      <c r="BV5" s="1" t="s">
        <v>119</v>
      </c>
      <c r="BW5" s="1" t="s">
        <v>104</v>
      </c>
      <c r="BZ5" s="1" t="s">
        <v>105</v>
      </c>
      <c r="CE5" s="1" t="s">
        <v>100</v>
      </c>
      <c r="CG5" s="1" t="s">
        <v>120</v>
      </c>
      <c r="CH5" s="1">
        <v>0</v>
      </c>
      <c r="CI5" s="1">
        <v>0</v>
      </c>
      <c r="CL5" s="1">
        <f>SUM(CH5:CK5)</f>
        <v>0</v>
      </c>
      <c r="CM5" s="118">
        <f t="shared" ref="CM5:CM10" si="2">+CL5/BP5</f>
        <v>0</v>
      </c>
      <c r="CN5" s="1" t="s">
        <v>95</v>
      </c>
    </row>
    <row r="6" spans="1:92" s="1" customFormat="1" ht="15" customHeight="1" x14ac:dyDescent="0.2">
      <c r="A6" s="115" t="s">
        <v>121</v>
      </c>
      <c r="B6" s="2" t="s">
        <v>122</v>
      </c>
      <c r="C6" s="23" t="s">
        <v>123</v>
      </c>
      <c r="D6" s="37">
        <v>1</v>
      </c>
      <c r="E6" s="9" t="s">
        <v>90</v>
      </c>
      <c r="F6" s="9" t="s">
        <v>91</v>
      </c>
      <c r="G6" s="9" t="s">
        <v>92</v>
      </c>
      <c r="H6" s="126">
        <v>41430</v>
      </c>
      <c r="I6" s="53"/>
      <c r="J6" s="53"/>
      <c r="K6" s="2" t="s">
        <v>93</v>
      </c>
      <c r="L6" s="10" t="s">
        <v>94</v>
      </c>
      <c r="M6" s="6">
        <v>1</v>
      </c>
      <c r="N6" s="9" t="s">
        <v>95</v>
      </c>
      <c r="O6" s="9" t="s">
        <v>95</v>
      </c>
      <c r="P6" s="9" t="s">
        <v>95</v>
      </c>
      <c r="Q6" s="9" t="s">
        <v>95</v>
      </c>
      <c r="R6" s="5" t="s">
        <v>96</v>
      </c>
      <c r="S6" s="5" t="s">
        <v>97</v>
      </c>
      <c r="T6" s="5" t="s">
        <v>97</v>
      </c>
      <c r="U6" s="88" t="s">
        <v>98</v>
      </c>
      <c r="V6" s="44" t="s">
        <v>95</v>
      </c>
      <c r="W6" s="8" t="s">
        <v>99</v>
      </c>
      <c r="X6" s="27">
        <v>41433</v>
      </c>
      <c r="Y6" s="9">
        <v>5.16</v>
      </c>
      <c r="Z6" s="33">
        <f t="shared" si="0"/>
        <v>0</v>
      </c>
      <c r="AA6" s="27">
        <v>41935</v>
      </c>
      <c r="AB6" s="2">
        <v>462</v>
      </c>
      <c r="AC6" s="5" t="s">
        <v>100</v>
      </c>
      <c r="AD6" s="5">
        <v>9.1</v>
      </c>
      <c r="AE6" s="1" t="s">
        <v>98</v>
      </c>
      <c r="AF6" s="1" t="s">
        <v>98</v>
      </c>
      <c r="AG6" s="1" t="s">
        <v>98</v>
      </c>
      <c r="AH6" s="9">
        <v>2.16</v>
      </c>
      <c r="AI6" s="9">
        <v>1</v>
      </c>
      <c r="AJ6" s="27">
        <v>41940</v>
      </c>
      <c r="AK6" s="5" t="s">
        <v>100</v>
      </c>
      <c r="AL6" s="2">
        <v>7</v>
      </c>
      <c r="AM6" s="1">
        <v>28</v>
      </c>
      <c r="AN6" s="1">
        <v>15</v>
      </c>
      <c r="AO6" s="30">
        <v>41989</v>
      </c>
      <c r="AP6" s="1">
        <v>13</v>
      </c>
      <c r="AQ6" s="5" t="s">
        <v>97</v>
      </c>
      <c r="AR6" s="5"/>
      <c r="AT6" s="1" t="s">
        <v>124</v>
      </c>
      <c r="AU6" s="1">
        <v>3.1</v>
      </c>
      <c r="AV6" s="60">
        <f>(100 * 2)/AU6</f>
        <v>64.516129032258064</v>
      </c>
      <c r="AW6" s="60">
        <f t="shared" ref="AW6:AW10" si="3">100-AV6</f>
        <v>35.483870967741936</v>
      </c>
      <c r="AX6" s="1" t="s">
        <v>118</v>
      </c>
      <c r="AY6" s="1">
        <v>20190620</v>
      </c>
      <c r="AZ6" s="1">
        <v>20190726</v>
      </c>
      <c r="BA6" s="66">
        <v>9562157</v>
      </c>
      <c r="BB6" s="66">
        <v>8737950</v>
      </c>
      <c r="BC6" s="68">
        <f t="shared" ref="BC6:BC10" si="4">BB6/BA6</f>
        <v>0.91380532655968727</v>
      </c>
      <c r="BD6" s="1" t="str">
        <f t="shared" si="1"/>
        <v>preprocessing/TMRC30002/outputs/salmon_hg38_100/quant.sf</v>
      </c>
      <c r="BE6" s="65"/>
      <c r="BF6" s="68"/>
      <c r="BG6" s="65"/>
      <c r="BH6" s="69"/>
      <c r="BI6" s="97" t="str">
        <f t="shared" ref="BI6:BI10" si="5">CONCATENATE("preprocessing/", A6, "/outputs/02hisat2_hg38_100/hg38_100_sno_gene_gene_id.count.xz")</f>
        <v>preprocessing/TMRC30002/outputs/02hisat2_hg38_100/hg38_100_sno_gene_gene_id.count.xz</v>
      </c>
      <c r="BJ6" s="65">
        <v>7066444</v>
      </c>
      <c r="BK6" s="65">
        <v>1316572</v>
      </c>
      <c r="BL6" s="68">
        <f>(BK6+BJ6)/BB6</f>
        <v>0.95938017498383488</v>
      </c>
      <c r="BM6" s="65">
        <v>5249660</v>
      </c>
      <c r="BN6" s="65">
        <v>22127</v>
      </c>
      <c r="BO6" s="1" t="str">
        <f t="shared" ref="BO6:BO10" si="6">CONCATENATE("preprocessing/", A6, "/outputs/03hisat2_lpanamensis_v36/sno_gene_gene_id.count.xz")</f>
        <v>preprocessing/TMRC30002/outputs/03hisat2_lpanamensis_v36/sno_gene_gene_id.count.xz</v>
      </c>
      <c r="BP6" s="65">
        <v>403</v>
      </c>
      <c r="BQ6" s="65">
        <v>87</v>
      </c>
      <c r="BR6" s="95">
        <f t="shared" ref="BR6:BR10" si="7">(BQ6+BP6)/BB6</f>
        <v>5.6077226351718651E-5</v>
      </c>
      <c r="BS6" s="94">
        <f t="shared" ref="BS6:BS10" si="8">(BQ6+BP6)/(BK6+BJ6)</f>
        <v>5.8451516733357065E-5</v>
      </c>
      <c r="BT6" s="2" t="s">
        <v>102</v>
      </c>
      <c r="BU6" s="27">
        <v>41935</v>
      </c>
      <c r="BV6" s="1" t="s">
        <v>119</v>
      </c>
      <c r="BW6" s="1" t="s">
        <v>110</v>
      </c>
      <c r="BZ6" s="1" t="s">
        <v>105</v>
      </c>
      <c r="CE6" s="1" t="s">
        <v>100</v>
      </c>
      <c r="CG6" s="1" t="s">
        <v>125</v>
      </c>
      <c r="CH6" s="1">
        <v>0</v>
      </c>
      <c r="CI6" s="1">
        <v>0</v>
      </c>
      <c r="CL6" s="1">
        <f t="shared" ref="CL6:CL10" si="9">SUM(CH6:CK6)</f>
        <v>0</v>
      </c>
      <c r="CM6" s="118">
        <f t="shared" si="2"/>
        <v>0</v>
      </c>
      <c r="CN6" s="1" t="s">
        <v>95</v>
      </c>
    </row>
    <row r="7" spans="1:92" s="1" customFormat="1" ht="15" customHeight="1" x14ac:dyDescent="0.2">
      <c r="A7" s="115" t="s">
        <v>126</v>
      </c>
      <c r="B7" s="2" t="s">
        <v>127</v>
      </c>
      <c r="C7" s="23" t="s">
        <v>128</v>
      </c>
      <c r="D7" s="37">
        <v>1</v>
      </c>
      <c r="E7" s="9" t="s">
        <v>90</v>
      </c>
      <c r="F7" s="9" t="s">
        <v>91</v>
      </c>
      <c r="G7" s="9" t="s">
        <v>92</v>
      </c>
      <c r="H7" s="126">
        <v>41430</v>
      </c>
      <c r="I7" s="53"/>
      <c r="J7" s="53"/>
      <c r="K7" s="2" t="s">
        <v>93</v>
      </c>
      <c r="L7" s="10" t="s">
        <v>94</v>
      </c>
      <c r="M7" s="6">
        <v>1</v>
      </c>
      <c r="N7" s="9" t="s">
        <v>95</v>
      </c>
      <c r="O7" s="9" t="s">
        <v>95</v>
      </c>
      <c r="P7" s="9" t="s">
        <v>95</v>
      </c>
      <c r="Q7" s="9" t="s">
        <v>95</v>
      </c>
      <c r="R7" s="5" t="s">
        <v>96</v>
      </c>
      <c r="S7" s="5" t="s">
        <v>97</v>
      </c>
      <c r="T7" s="5" t="s">
        <v>97</v>
      </c>
      <c r="U7" s="88" t="s">
        <v>98</v>
      </c>
      <c r="V7" s="44" t="s">
        <v>95</v>
      </c>
      <c r="W7" s="8" t="s">
        <v>99</v>
      </c>
      <c r="X7" s="27">
        <v>41433</v>
      </c>
      <c r="Y7" s="9">
        <v>4.5</v>
      </c>
      <c r="Z7" s="33">
        <f t="shared" si="0"/>
        <v>0</v>
      </c>
      <c r="AA7" s="27">
        <v>41935</v>
      </c>
      <c r="AB7" s="2">
        <v>682</v>
      </c>
      <c r="AC7" s="5" t="s">
        <v>100</v>
      </c>
      <c r="AD7" s="5">
        <v>8.6999999999999993</v>
      </c>
      <c r="AE7" s="1" t="s">
        <v>98</v>
      </c>
      <c r="AF7" s="1" t="s">
        <v>98</v>
      </c>
      <c r="AG7" s="1" t="s">
        <v>98</v>
      </c>
      <c r="AH7" s="9">
        <v>1.5</v>
      </c>
      <c r="AI7" s="9">
        <v>1</v>
      </c>
      <c r="AJ7" s="27">
        <v>41940</v>
      </c>
      <c r="AK7" s="5" t="s">
        <v>100</v>
      </c>
      <c r="AL7" s="5">
        <v>12</v>
      </c>
      <c r="AM7" s="1">
        <v>28</v>
      </c>
      <c r="AN7" s="1">
        <v>15</v>
      </c>
      <c r="AO7" s="30">
        <v>41989</v>
      </c>
      <c r="AP7" s="1">
        <v>13</v>
      </c>
      <c r="AQ7" s="5" t="s">
        <v>97</v>
      </c>
      <c r="AR7" s="5"/>
      <c r="AT7" s="1" t="s">
        <v>129</v>
      </c>
      <c r="AU7" s="1">
        <v>4.5</v>
      </c>
      <c r="AV7" s="60">
        <f t="shared" ref="AV7:AV10" si="10">(100 * 2)/AU7</f>
        <v>44.444444444444443</v>
      </c>
      <c r="AW7" s="60">
        <f t="shared" si="3"/>
        <v>55.555555555555557</v>
      </c>
      <c r="AX7" s="1" t="s">
        <v>118</v>
      </c>
      <c r="AY7" s="1">
        <v>20190620</v>
      </c>
      <c r="AZ7" s="1">
        <v>20190726</v>
      </c>
      <c r="BA7" s="66">
        <v>11983574</v>
      </c>
      <c r="BB7" s="66">
        <v>10486541</v>
      </c>
      <c r="BC7" s="68">
        <f t="shared" si="4"/>
        <v>0.87507625020715851</v>
      </c>
      <c r="BD7" s="1" t="str">
        <f t="shared" si="1"/>
        <v>preprocessing/TMRC30003/outputs/salmon_hg38_100/quant.sf</v>
      </c>
      <c r="BE7" s="65"/>
      <c r="BF7" s="68"/>
      <c r="BG7" s="65"/>
      <c r="BH7" s="69"/>
      <c r="BI7" s="97" t="str">
        <f t="shared" si="5"/>
        <v>preprocessing/TMRC30003/outputs/02hisat2_hg38_100/hg38_100_sno_gene_gene_id.count.xz</v>
      </c>
      <c r="BJ7" s="65">
        <v>8299617</v>
      </c>
      <c r="BK7" s="65">
        <v>1588065</v>
      </c>
      <c r="BL7" s="68">
        <f>(BK7+BJ7)/BB7</f>
        <v>0.94289260872579428</v>
      </c>
      <c r="BM7" s="65">
        <v>6220848</v>
      </c>
      <c r="BN7" s="65">
        <v>22857</v>
      </c>
      <c r="BO7" s="1" t="str">
        <f t="shared" si="6"/>
        <v>preprocessing/TMRC30003/outputs/03hisat2_lpanamensis_v36/sno_gene_gene_id.count.xz</v>
      </c>
      <c r="BP7" s="65">
        <v>356</v>
      </c>
      <c r="BQ7" s="65">
        <v>91</v>
      </c>
      <c r="BR7" s="95">
        <f t="shared" si="7"/>
        <v>4.2626067070161648E-5</v>
      </c>
      <c r="BS7" s="94">
        <f t="shared" si="8"/>
        <v>4.5207764570098431E-5</v>
      </c>
      <c r="BT7" s="2" t="s">
        <v>102</v>
      </c>
      <c r="BU7" s="27">
        <v>41935</v>
      </c>
      <c r="BV7" s="1" t="s">
        <v>119</v>
      </c>
      <c r="BW7" s="1" t="s">
        <v>113</v>
      </c>
      <c r="BZ7" s="1" t="s">
        <v>105</v>
      </c>
      <c r="CE7" s="1" t="s">
        <v>100</v>
      </c>
      <c r="CG7" s="1" t="s">
        <v>130</v>
      </c>
      <c r="CH7" s="1">
        <v>0</v>
      </c>
      <c r="CI7" s="1">
        <v>0</v>
      </c>
      <c r="CL7" s="1">
        <f t="shared" si="9"/>
        <v>0</v>
      </c>
      <c r="CM7" s="118">
        <f t="shared" si="2"/>
        <v>0</v>
      </c>
      <c r="CN7" s="1" t="s">
        <v>95</v>
      </c>
    </row>
    <row r="8" spans="1:92" s="1" customFormat="1" ht="15" customHeight="1" x14ac:dyDescent="0.2">
      <c r="A8" s="115" t="s">
        <v>131</v>
      </c>
      <c r="B8" s="2" t="s">
        <v>132</v>
      </c>
      <c r="C8" s="23" t="s">
        <v>133</v>
      </c>
      <c r="D8" s="37">
        <v>1</v>
      </c>
      <c r="E8" s="9" t="s">
        <v>90</v>
      </c>
      <c r="F8" s="9" t="s">
        <v>91</v>
      </c>
      <c r="G8" s="9" t="s">
        <v>92</v>
      </c>
      <c r="H8" s="126">
        <v>41430</v>
      </c>
      <c r="I8" s="53"/>
      <c r="J8" s="53"/>
      <c r="K8" s="2" t="s">
        <v>93</v>
      </c>
      <c r="L8" s="10" t="s">
        <v>94</v>
      </c>
      <c r="M8" s="6">
        <v>1</v>
      </c>
      <c r="N8" s="9" t="s">
        <v>95</v>
      </c>
      <c r="O8" s="9" t="s">
        <v>95</v>
      </c>
      <c r="P8" s="9" t="s">
        <v>95</v>
      </c>
      <c r="Q8" s="9" t="s">
        <v>95</v>
      </c>
      <c r="R8" s="5" t="s">
        <v>96</v>
      </c>
      <c r="S8" s="5" t="s">
        <v>97</v>
      </c>
      <c r="T8" s="5" t="s">
        <v>97</v>
      </c>
      <c r="U8" s="88" t="s">
        <v>98</v>
      </c>
      <c r="V8" s="44" t="s">
        <v>95</v>
      </c>
      <c r="W8" s="8" t="s">
        <v>99</v>
      </c>
      <c r="X8" s="27">
        <v>41433</v>
      </c>
      <c r="Y8" s="9">
        <v>4.5</v>
      </c>
      <c r="Z8" s="33">
        <f t="shared" si="0"/>
        <v>0</v>
      </c>
      <c r="AA8" s="27">
        <v>41935</v>
      </c>
      <c r="AB8" s="2">
        <v>682</v>
      </c>
      <c r="AC8" s="5" t="s">
        <v>100</v>
      </c>
      <c r="AD8" s="5">
        <v>8.8000000000000007</v>
      </c>
      <c r="AE8" s="1" t="s">
        <v>98</v>
      </c>
      <c r="AF8" s="1" t="s">
        <v>98</v>
      </c>
      <c r="AG8" s="1" t="s">
        <v>98</v>
      </c>
      <c r="AH8" s="9">
        <v>1.5</v>
      </c>
      <c r="AI8" s="9">
        <v>1</v>
      </c>
      <c r="AJ8" s="27">
        <v>41940</v>
      </c>
      <c r="AK8" s="5" t="s">
        <v>100</v>
      </c>
      <c r="AL8" s="2">
        <v>13</v>
      </c>
      <c r="AM8" s="1">
        <v>28</v>
      </c>
      <c r="AN8" s="1">
        <v>15</v>
      </c>
      <c r="AO8" s="30">
        <v>41989</v>
      </c>
      <c r="AP8" s="1">
        <v>13</v>
      </c>
      <c r="AQ8" s="5" t="s">
        <v>97</v>
      </c>
      <c r="AR8" s="5"/>
      <c r="AT8" s="1" t="s">
        <v>134</v>
      </c>
      <c r="AU8" s="1">
        <v>7.7</v>
      </c>
      <c r="AV8" s="60">
        <f t="shared" si="10"/>
        <v>25.974025974025974</v>
      </c>
      <c r="AW8" s="60">
        <f t="shared" si="3"/>
        <v>74.025974025974023</v>
      </c>
      <c r="AX8" s="1" t="s">
        <v>118</v>
      </c>
      <c r="AY8" s="1">
        <v>20190620</v>
      </c>
      <c r="AZ8" s="1">
        <v>20190726</v>
      </c>
      <c r="BA8" s="66">
        <v>15053546</v>
      </c>
      <c r="BB8" s="66">
        <v>12777822</v>
      </c>
      <c r="BC8" s="68">
        <f t="shared" si="4"/>
        <v>0.84882472209537874</v>
      </c>
      <c r="BD8" s="1" t="str">
        <f t="shared" si="1"/>
        <v>preprocessing/TMRC30004/outputs/salmon_hg38_100/quant.sf</v>
      </c>
      <c r="BE8" s="65"/>
      <c r="BF8" s="68"/>
      <c r="BG8" s="65"/>
      <c r="BH8" s="69"/>
      <c r="BI8" s="97" t="str">
        <f t="shared" si="5"/>
        <v>preprocessing/TMRC30004/outputs/02hisat2_hg38_100/hg38_100_sno_gene_gene_id.count.xz</v>
      </c>
      <c r="BJ8" s="65">
        <v>10196462</v>
      </c>
      <c r="BK8" s="65">
        <v>1929343</v>
      </c>
      <c r="BL8" s="68">
        <f t="shared" ref="BL8:BL10" si="11">(BK8+BJ8)/BB8</f>
        <v>0.94897275920732027</v>
      </c>
      <c r="BM8" s="65">
        <v>7855567</v>
      </c>
      <c r="BN8" s="65">
        <v>24319</v>
      </c>
      <c r="BO8" s="1" t="str">
        <f t="shared" si="6"/>
        <v>preprocessing/TMRC30004/outputs/03hisat2_lpanamensis_v36/sno_gene_gene_id.count.xz</v>
      </c>
      <c r="BP8" s="65">
        <v>562</v>
      </c>
      <c r="BQ8" s="65">
        <v>140</v>
      </c>
      <c r="BR8" s="95">
        <f t="shared" si="7"/>
        <v>5.4938940298276187E-5</v>
      </c>
      <c r="BS8" s="94">
        <f t="shared" si="8"/>
        <v>5.7893063594540735E-5</v>
      </c>
      <c r="BT8" s="2" t="s">
        <v>102</v>
      </c>
      <c r="BU8" s="27">
        <v>41935</v>
      </c>
      <c r="BV8" s="1" t="s">
        <v>135</v>
      </c>
      <c r="BW8" s="1" t="s">
        <v>104</v>
      </c>
      <c r="BZ8" s="1" t="s">
        <v>105</v>
      </c>
      <c r="CE8" s="1" t="s">
        <v>100</v>
      </c>
      <c r="CG8" s="1" t="s">
        <v>136</v>
      </c>
      <c r="CH8" s="1">
        <v>0</v>
      </c>
      <c r="CI8" s="1">
        <v>0</v>
      </c>
      <c r="CL8" s="1">
        <f t="shared" si="9"/>
        <v>0</v>
      </c>
      <c r="CM8" s="118">
        <f t="shared" si="2"/>
        <v>0</v>
      </c>
      <c r="CN8" s="1" t="s">
        <v>95</v>
      </c>
    </row>
    <row r="9" spans="1:92" s="1" customFormat="1" ht="15" customHeight="1" x14ac:dyDescent="0.2">
      <c r="A9" s="115" t="s">
        <v>137</v>
      </c>
      <c r="B9" s="2" t="s">
        <v>138</v>
      </c>
      <c r="C9" s="23" t="s">
        <v>139</v>
      </c>
      <c r="D9" s="37">
        <v>1</v>
      </c>
      <c r="E9" s="9" t="s">
        <v>90</v>
      </c>
      <c r="F9" s="9" t="s">
        <v>91</v>
      </c>
      <c r="G9" s="9" t="s">
        <v>92</v>
      </c>
      <c r="H9" s="126">
        <v>41430</v>
      </c>
      <c r="I9" s="53"/>
      <c r="J9" s="53"/>
      <c r="K9" s="2" t="s">
        <v>93</v>
      </c>
      <c r="L9" s="10" t="s">
        <v>94</v>
      </c>
      <c r="M9" s="6">
        <v>1</v>
      </c>
      <c r="N9" s="9" t="s">
        <v>95</v>
      </c>
      <c r="O9" s="9" t="s">
        <v>95</v>
      </c>
      <c r="P9" s="9" t="s">
        <v>95</v>
      </c>
      <c r="Q9" s="9" t="s">
        <v>95</v>
      </c>
      <c r="R9" s="5" t="s">
        <v>96</v>
      </c>
      <c r="S9" s="5" t="s">
        <v>97</v>
      </c>
      <c r="T9" s="5" t="s">
        <v>97</v>
      </c>
      <c r="U9" s="88" t="s">
        <v>98</v>
      </c>
      <c r="V9" s="44" t="s">
        <v>95</v>
      </c>
      <c r="W9" s="8" t="s">
        <v>99</v>
      </c>
      <c r="X9" s="27">
        <v>41433</v>
      </c>
      <c r="Y9" s="9">
        <v>4.5999999999999996</v>
      </c>
      <c r="Z9" s="33">
        <f t="shared" si="0"/>
        <v>0</v>
      </c>
      <c r="AA9" s="27">
        <v>41935</v>
      </c>
      <c r="AB9" s="2">
        <v>620</v>
      </c>
      <c r="AC9" s="5" t="s">
        <v>100</v>
      </c>
      <c r="AD9" s="5">
        <v>8.8000000000000007</v>
      </c>
      <c r="AE9" s="1" t="s">
        <v>98</v>
      </c>
      <c r="AF9" s="1" t="s">
        <v>98</v>
      </c>
      <c r="AG9" s="1" t="s">
        <v>98</v>
      </c>
      <c r="AH9" s="9">
        <v>1.6</v>
      </c>
      <c r="AI9" s="9">
        <v>1</v>
      </c>
      <c r="AJ9" s="27">
        <v>41940</v>
      </c>
      <c r="AK9" s="5" t="s">
        <v>100</v>
      </c>
      <c r="AL9" s="1">
        <v>14</v>
      </c>
      <c r="AM9" s="1">
        <v>28</v>
      </c>
      <c r="AN9" s="1">
        <v>15</v>
      </c>
      <c r="AO9" s="30">
        <v>41989</v>
      </c>
      <c r="AP9" s="1">
        <v>13</v>
      </c>
      <c r="AQ9" s="5" t="s">
        <v>97</v>
      </c>
      <c r="AR9" s="5"/>
      <c r="AT9" s="1" t="s">
        <v>140</v>
      </c>
      <c r="AU9" s="1">
        <v>2.9</v>
      </c>
      <c r="AV9" s="60">
        <f t="shared" si="10"/>
        <v>68.965517241379317</v>
      </c>
      <c r="AW9" s="60">
        <f t="shared" si="3"/>
        <v>31.034482758620683</v>
      </c>
      <c r="AX9" s="1" t="s">
        <v>118</v>
      </c>
      <c r="AY9" s="1">
        <v>20190620</v>
      </c>
      <c r="AZ9" s="1">
        <v>20190726</v>
      </c>
      <c r="BA9" s="66">
        <v>21238070</v>
      </c>
      <c r="BB9" s="66">
        <v>18584313</v>
      </c>
      <c r="BC9" s="68">
        <f t="shared" si="4"/>
        <v>0.87504716765694812</v>
      </c>
      <c r="BD9" s="1" t="str">
        <f t="shared" si="1"/>
        <v>preprocessing/TMRC30005/outputs/salmon_hg38_100/quant.sf</v>
      </c>
      <c r="BE9" s="65"/>
      <c r="BF9" s="68"/>
      <c r="BG9" s="65"/>
      <c r="BH9" s="69"/>
      <c r="BI9" s="97" t="str">
        <f t="shared" si="5"/>
        <v>preprocessing/TMRC30005/outputs/02hisat2_hg38_100/hg38_100_sno_gene_gene_id.count.xz</v>
      </c>
      <c r="BJ9" s="65">
        <v>14837692</v>
      </c>
      <c r="BK9" s="65">
        <v>2982862</v>
      </c>
      <c r="BL9" s="68">
        <f t="shared" si="11"/>
        <v>0.95890302751573331</v>
      </c>
      <c r="BM9" s="65">
        <v>11113490</v>
      </c>
      <c r="BN9" s="65">
        <v>24300</v>
      </c>
      <c r="BO9" s="1" t="str">
        <f t="shared" si="6"/>
        <v>preprocessing/TMRC30005/outputs/03hisat2_lpanamensis_v36/sno_gene_gene_id.count.xz</v>
      </c>
      <c r="BP9" s="65">
        <v>980</v>
      </c>
      <c r="BQ9" s="65">
        <v>167</v>
      </c>
      <c r="BR9" s="95">
        <f t="shared" si="7"/>
        <v>6.1718719438270332E-5</v>
      </c>
      <c r="BS9" s="94">
        <f t="shared" si="8"/>
        <v>6.4363880045480073E-5</v>
      </c>
      <c r="BT9" s="2" t="s">
        <v>102</v>
      </c>
      <c r="BU9" s="27">
        <v>41935</v>
      </c>
      <c r="BV9" s="1" t="s">
        <v>135</v>
      </c>
      <c r="BW9" s="1" t="s">
        <v>110</v>
      </c>
      <c r="BZ9" s="1" t="s">
        <v>105</v>
      </c>
      <c r="CE9" s="1" t="s">
        <v>100</v>
      </c>
      <c r="CG9" s="1" t="s">
        <v>141</v>
      </c>
      <c r="CH9" s="1">
        <v>0</v>
      </c>
      <c r="CI9" s="1">
        <v>0</v>
      </c>
      <c r="CL9" s="1">
        <f t="shared" si="9"/>
        <v>0</v>
      </c>
      <c r="CM9" s="118">
        <f t="shared" si="2"/>
        <v>0</v>
      </c>
      <c r="CN9" s="1" t="s">
        <v>95</v>
      </c>
    </row>
    <row r="10" spans="1:92" s="1" customFormat="1" ht="15" customHeight="1" x14ac:dyDescent="0.2">
      <c r="A10" s="115" t="s">
        <v>142</v>
      </c>
      <c r="B10" s="2" t="s">
        <v>143</v>
      </c>
      <c r="C10" s="23" t="s">
        <v>144</v>
      </c>
      <c r="D10" s="37">
        <v>1</v>
      </c>
      <c r="E10" s="9" t="s">
        <v>90</v>
      </c>
      <c r="F10" s="9" t="s">
        <v>91</v>
      </c>
      <c r="G10" s="9" t="s">
        <v>92</v>
      </c>
      <c r="H10" s="126">
        <v>41430</v>
      </c>
      <c r="I10" s="53"/>
      <c r="J10" s="53"/>
      <c r="K10" s="2" t="s">
        <v>93</v>
      </c>
      <c r="L10" s="10" t="s">
        <v>94</v>
      </c>
      <c r="M10" s="6">
        <v>1</v>
      </c>
      <c r="N10" s="9" t="s">
        <v>95</v>
      </c>
      <c r="O10" s="9" t="s">
        <v>95</v>
      </c>
      <c r="P10" s="9" t="s">
        <v>95</v>
      </c>
      <c r="Q10" s="9" t="s">
        <v>95</v>
      </c>
      <c r="R10" s="5" t="s">
        <v>96</v>
      </c>
      <c r="S10" s="5" t="s">
        <v>97</v>
      </c>
      <c r="T10" s="5" t="s">
        <v>97</v>
      </c>
      <c r="U10" s="88" t="s">
        <v>98</v>
      </c>
      <c r="V10" s="44" t="s">
        <v>95</v>
      </c>
      <c r="W10" s="8" t="s">
        <v>99</v>
      </c>
      <c r="X10" s="27">
        <v>41433</v>
      </c>
      <c r="Y10" s="9">
        <v>4.95</v>
      </c>
      <c r="Z10" s="33">
        <f t="shared" si="0"/>
        <v>0</v>
      </c>
      <c r="AA10" s="27">
        <v>41935</v>
      </c>
      <c r="AB10" s="2">
        <v>512</v>
      </c>
      <c r="AC10" s="5" t="s">
        <v>100</v>
      </c>
      <c r="AD10" s="5">
        <v>8.9</v>
      </c>
      <c r="AE10" s="1" t="s">
        <v>98</v>
      </c>
      <c r="AF10" s="1" t="s">
        <v>98</v>
      </c>
      <c r="AG10" s="1" t="s">
        <v>98</v>
      </c>
      <c r="AH10" s="9">
        <v>1.95</v>
      </c>
      <c r="AI10" s="9">
        <v>1</v>
      </c>
      <c r="AJ10" s="27">
        <v>41940</v>
      </c>
      <c r="AK10" s="5" t="s">
        <v>100</v>
      </c>
      <c r="AL10" s="1">
        <v>15</v>
      </c>
      <c r="AM10" s="1">
        <v>28</v>
      </c>
      <c r="AN10" s="1">
        <v>15</v>
      </c>
      <c r="AO10" s="30">
        <v>41989</v>
      </c>
      <c r="AP10" s="1">
        <v>13</v>
      </c>
      <c r="AQ10" s="5" t="s">
        <v>97</v>
      </c>
      <c r="AR10" s="5"/>
      <c r="AT10" s="1" t="s">
        <v>145</v>
      </c>
      <c r="AU10" s="1">
        <v>8.6</v>
      </c>
      <c r="AV10" s="60">
        <f t="shared" si="10"/>
        <v>23.255813953488374</v>
      </c>
      <c r="AW10" s="60">
        <f t="shared" si="3"/>
        <v>76.744186046511629</v>
      </c>
      <c r="AX10" s="1" t="s">
        <v>118</v>
      </c>
      <c r="AY10" s="1">
        <v>20190620</v>
      </c>
      <c r="AZ10" s="1">
        <v>20190726</v>
      </c>
      <c r="BA10" s="66">
        <v>23119343</v>
      </c>
      <c r="BB10" s="66">
        <v>20877270</v>
      </c>
      <c r="BC10" s="68">
        <f t="shared" si="4"/>
        <v>0.90302176839540815</v>
      </c>
      <c r="BD10" s="1" t="str">
        <f t="shared" si="1"/>
        <v>preprocessing/TMRC30006/outputs/salmon_hg38_100/quant.sf</v>
      </c>
      <c r="BE10" s="65"/>
      <c r="BF10" s="68"/>
      <c r="BG10" s="65"/>
      <c r="BH10" s="69"/>
      <c r="BI10" s="97" t="str">
        <f t="shared" si="5"/>
        <v>preprocessing/TMRC30006/outputs/02hisat2_hg38_100/hg38_100_sno_gene_gene_id.count.xz</v>
      </c>
      <c r="BJ10" s="65">
        <v>16760250</v>
      </c>
      <c r="BK10" s="65">
        <v>3278062</v>
      </c>
      <c r="BL10" s="68">
        <f t="shared" si="11"/>
        <v>0.9598147650530936</v>
      </c>
      <c r="BM10" s="65">
        <v>12592760</v>
      </c>
      <c r="BN10" s="65">
        <v>24886</v>
      </c>
      <c r="BO10" s="1" t="str">
        <f t="shared" si="6"/>
        <v>preprocessing/TMRC30006/outputs/03hisat2_lpanamensis_v36/sno_gene_gene_id.count.xz</v>
      </c>
      <c r="BP10" s="65">
        <v>1171</v>
      </c>
      <c r="BQ10" s="65">
        <v>186</v>
      </c>
      <c r="BR10" s="95">
        <f t="shared" si="7"/>
        <v>6.4998919877934231E-5</v>
      </c>
      <c r="BS10" s="94">
        <f t="shared" si="8"/>
        <v>6.7720275041131209E-5</v>
      </c>
      <c r="BT10" s="2" t="s">
        <v>102</v>
      </c>
      <c r="BU10" s="27">
        <v>41935</v>
      </c>
      <c r="BV10" s="1" t="s">
        <v>135</v>
      </c>
      <c r="BW10" s="1" t="s">
        <v>113</v>
      </c>
      <c r="BZ10" s="1" t="s">
        <v>105</v>
      </c>
      <c r="CE10" s="1" t="s">
        <v>100</v>
      </c>
      <c r="CG10" s="1" t="s">
        <v>146</v>
      </c>
      <c r="CH10" s="1">
        <v>0</v>
      </c>
      <c r="CI10" s="1">
        <v>0</v>
      </c>
      <c r="CL10" s="1">
        <f t="shared" si="9"/>
        <v>0</v>
      </c>
      <c r="CM10" s="118">
        <f t="shared" si="2"/>
        <v>0</v>
      </c>
      <c r="CN10" s="1" t="s">
        <v>95</v>
      </c>
    </row>
    <row r="11" spans="1:92" s="1" customFormat="1" ht="15" customHeight="1" x14ac:dyDescent="0.2">
      <c r="A11" s="115" t="s">
        <v>147</v>
      </c>
      <c r="B11" s="2" t="s">
        <v>148</v>
      </c>
      <c r="C11" s="23" t="s">
        <v>149</v>
      </c>
      <c r="D11" s="37">
        <v>1</v>
      </c>
      <c r="E11" s="9" t="s">
        <v>90</v>
      </c>
      <c r="F11" s="9" t="s">
        <v>91</v>
      </c>
      <c r="G11" s="9" t="s">
        <v>92</v>
      </c>
      <c r="H11" s="126">
        <v>41929</v>
      </c>
      <c r="I11" s="53"/>
      <c r="J11" s="53"/>
      <c r="K11" s="2" t="s">
        <v>150</v>
      </c>
      <c r="L11" s="10" t="s">
        <v>94</v>
      </c>
      <c r="M11" s="6">
        <v>1</v>
      </c>
      <c r="N11" s="9" t="s">
        <v>95</v>
      </c>
      <c r="O11" s="9" t="s">
        <v>95</v>
      </c>
      <c r="P11" s="9" t="s">
        <v>95</v>
      </c>
      <c r="Q11" s="9" t="s">
        <v>95</v>
      </c>
      <c r="R11" s="5" t="s">
        <v>151</v>
      </c>
      <c r="S11" s="5" t="s">
        <v>152</v>
      </c>
      <c r="T11" s="5" t="s">
        <v>153</v>
      </c>
      <c r="U11" s="88" t="s">
        <v>154</v>
      </c>
      <c r="V11" s="44" t="s">
        <v>155</v>
      </c>
      <c r="W11" s="8" t="s">
        <v>99</v>
      </c>
      <c r="X11" s="75">
        <v>41933</v>
      </c>
      <c r="Y11" s="9">
        <v>20</v>
      </c>
      <c r="Z11" s="9">
        <f t="shared" ref="Z11:Z28" si="12">(Y11-AH11)-3</f>
        <v>1.0999999999999996</v>
      </c>
      <c r="AA11" s="27">
        <v>41935</v>
      </c>
      <c r="AB11" s="2">
        <v>63</v>
      </c>
      <c r="AC11" s="5" t="s">
        <v>100</v>
      </c>
      <c r="AD11" s="5">
        <v>7.7</v>
      </c>
      <c r="AE11" s="1" t="s">
        <v>98</v>
      </c>
      <c r="AF11" s="1" t="s">
        <v>98</v>
      </c>
      <c r="AG11" s="1" t="s">
        <v>98</v>
      </c>
      <c r="AH11" s="9">
        <v>15.9</v>
      </c>
      <c r="AI11" s="9">
        <v>1</v>
      </c>
      <c r="AJ11" s="27">
        <v>41940</v>
      </c>
      <c r="AK11" s="5" t="s">
        <v>100</v>
      </c>
      <c r="AL11" s="1">
        <v>16</v>
      </c>
      <c r="AM11" s="1">
        <v>28</v>
      </c>
      <c r="AN11" s="1">
        <v>15</v>
      </c>
      <c r="AO11" s="30">
        <v>41989</v>
      </c>
      <c r="AP11" s="1">
        <v>13</v>
      </c>
      <c r="AQ11" s="5" t="s">
        <v>97</v>
      </c>
      <c r="AR11" s="5"/>
      <c r="AT11" s="1" t="s">
        <v>156</v>
      </c>
      <c r="AU11" s="1">
        <v>6.4</v>
      </c>
      <c r="AV11" s="60">
        <f>(100 * 2)/AU11</f>
        <v>31.25</v>
      </c>
      <c r="AW11" s="60">
        <f>100-AV11</f>
        <v>68.75</v>
      </c>
      <c r="AX11" s="1" t="s">
        <v>118</v>
      </c>
      <c r="AY11" s="1">
        <v>20190620</v>
      </c>
      <c r="AZ11" s="1">
        <v>20190726</v>
      </c>
      <c r="BA11" s="66">
        <v>4298896</v>
      </c>
      <c r="BB11" s="66">
        <v>3604591</v>
      </c>
      <c r="BC11" s="68">
        <f>BB11/BA11</f>
        <v>0.8384922547556396</v>
      </c>
      <c r="BD11" s="1" t="str">
        <f>CONCATENATE("preprocessing/",A11, "/outputs/salmon_hg38_100/quant.sf")</f>
        <v>preprocessing/TMRC30007/outputs/salmon_hg38_100/quant.sf</v>
      </c>
      <c r="BE11" s="65"/>
      <c r="BF11" s="68"/>
      <c r="BG11" s="65"/>
      <c r="BI11" s="97" t="str">
        <f>CONCATENATE("preprocessing/", A11, "/outputs/02hisat2_hg38_100/hg38_100_sno_gene_gene_id.count.xz")</f>
        <v>preprocessing/TMRC30007/outputs/02hisat2_hg38_100/hg38_100_sno_gene_gene_id.count.xz</v>
      </c>
      <c r="BJ11" s="65">
        <v>2863676</v>
      </c>
      <c r="BK11" s="65">
        <v>381020</v>
      </c>
      <c r="BL11" s="68">
        <f>(BK11+BJ11)/BB11</f>
        <v>0.90015649487001437</v>
      </c>
      <c r="BM11" s="65">
        <v>2091975</v>
      </c>
      <c r="BN11" s="65">
        <v>14693</v>
      </c>
      <c r="BO11" s="1" t="str">
        <f>CONCATENATE("preprocessing/", A11, "/outputs/03hisat2_lpanamensis_v36/sno_gene_gene_id.count.xz")</f>
        <v>preprocessing/TMRC30007/outputs/03hisat2_lpanamensis_v36/sno_gene_gene_id.count.xz</v>
      </c>
      <c r="BP11" s="65">
        <v>297</v>
      </c>
      <c r="BQ11" s="65">
        <v>39</v>
      </c>
      <c r="BR11" s="95">
        <f>(BQ11+BP11)/BB11</f>
        <v>9.3214459005196433E-5</v>
      </c>
      <c r="BS11" s="94">
        <f>(BQ11+BP11)/(BK11+BJ11)</f>
        <v>1.0355361488410624E-4</v>
      </c>
      <c r="BT11" s="2" t="s">
        <v>157</v>
      </c>
      <c r="BU11" s="27">
        <v>41935</v>
      </c>
      <c r="BV11" s="1" t="s">
        <v>158</v>
      </c>
      <c r="BW11" s="1" t="s">
        <v>159</v>
      </c>
      <c r="BZ11" s="1" t="s">
        <v>105</v>
      </c>
      <c r="CA11" s="1" t="s">
        <v>160</v>
      </c>
      <c r="CB11" s="1">
        <v>7</v>
      </c>
      <c r="CC11" s="1">
        <f>(100 * 2)/CB11</f>
        <v>28.571428571428573</v>
      </c>
      <c r="CD11" s="1">
        <f>100-CC11</f>
        <v>71.428571428571431</v>
      </c>
      <c r="CE11" s="1" t="s">
        <v>100</v>
      </c>
      <c r="CG11" s="1" t="s">
        <v>161</v>
      </c>
      <c r="CH11" s="1">
        <v>0</v>
      </c>
      <c r="CI11" s="1">
        <v>0</v>
      </c>
      <c r="CL11" s="1">
        <f>SUM(CH11:CK11)</f>
        <v>0</v>
      </c>
      <c r="CM11" s="118">
        <f t="shared" ref="CM11:CM32" si="13">+CL11/BP11</f>
        <v>0</v>
      </c>
      <c r="CN11" s="1" t="s">
        <v>95</v>
      </c>
    </row>
    <row r="12" spans="1:92" s="1" customFormat="1" ht="15" customHeight="1" x14ac:dyDescent="0.2">
      <c r="A12" s="115" t="s">
        <v>162</v>
      </c>
      <c r="B12" s="2" t="s">
        <v>148</v>
      </c>
      <c r="C12" s="23" t="s">
        <v>163</v>
      </c>
      <c r="D12" s="37">
        <v>1</v>
      </c>
      <c r="E12" s="9" t="s">
        <v>90</v>
      </c>
      <c r="F12" s="9" t="s">
        <v>91</v>
      </c>
      <c r="G12" s="9" t="s">
        <v>92</v>
      </c>
      <c r="H12" s="126">
        <v>41929</v>
      </c>
      <c r="I12" s="53"/>
      <c r="J12" s="53"/>
      <c r="K12" s="2" t="s">
        <v>164</v>
      </c>
      <c r="L12" s="10" t="s">
        <v>94</v>
      </c>
      <c r="M12" s="6">
        <v>1</v>
      </c>
      <c r="N12" s="9" t="s">
        <v>95</v>
      </c>
      <c r="O12" s="9" t="s">
        <v>95</v>
      </c>
      <c r="P12" s="9" t="s">
        <v>95</v>
      </c>
      <c r="Q12" s="9" t="s">
        <v>95</v>
      </c>
      <c r="R12" s="5" t="s">
        <v>151</v>
      </c>
      <c r="S12" s="5" t="s">
        <v>165</v>
      </c>
      <c r="T12" s="5" t="s">
        <v>153</v>
      </c>
      <c r="U12" s="88" t="s">
        <v>166</v>
      </c>
      <c r="V12" s="44" t="s">
        <v>167</v>
      </c>
      <c r="W12" s="8" t="s">
        <v>99</v>
      </c>
      <c r="X12" s="75">
        <v>41933</v>
      </c>
      <c r="Y12" s="9">
        <v>20</v>
      </c>
      <c r="Z12" s="33">
        <f t="shared" si="12"/>
        <v>0</v>
      </c>
      <c r="AA12" s="27">
        <v>41935</v>
      </c>
      <c r="AB12" s="2">
        <v>97</v>
      </c>
      <c r="AC12" s="5" t="s">
        <v>100</v>
      </c>
      <c r="AD12" s="5">
        <v>9.4</v>
      </c>
      <c r="AE12" s="1" t="s">
        <v>98</v>
      </c>
      <c r="AF12" s="1" t="s">
        <v>98</v>
      </c>
      <c r="AG12" s="1" t="s">
        <v>98</v>
      </c>
      <c r="AH12" s="9">
        <v>17</v>
      </c>
      <c r="AI12" s="9">
        <v>1</v>
      </c>
      <c r="AJ12" s="27">
        <v>41940</v>
      </c>
      <c r="AK12" s="5" t="s">
        <v>100</v>
      </c>
      <c r="AL12" s="1">
        <v>18</v>
      </c>
      <c r="AM12" s="1">
        <v>28</v>
      </c>
      <c r="AN12" s="1">
        <v>15</v>
      </c>
      <c r="AO12" s="30">
        <v>41989</v>
      </c>
      <c r="AP12" s="1">
        <v>13</v>
      </c>
      <c r="AQ12" s="5" t="s">
        <v>97</v>
      </c>
      <c r="AR12" s="5"/>
      <c r="AT12" s="1" t="s">
        <v>168</v>
      </c>
      <c r="AU12" s="1">
        <v>8.8000000000000007</v>
      </c>
      <c r="AV12" s="60">
        <f>(100 * 2)/AU12</f>
        <v>22.727272727272727</v>
      </c>
      <c r="AW12" s="60">
        <f>100-AV12</f>
        <v>77.27272727272728</v>
      </c>
      <c r="AX12" s="1" t="s">
        <v>118</v>
      </c>
      <c r="AY12" s="1">
        <v>20190620</v>
      </c>
      <c r="AZ12" s="1">
        <v>20190726</v>
      </c>
      <c r="BA12" s="66">
        <v>14010590</v>
      </c>
      <c r="BB12" s="66">
        <v>12613927</v>
      </c>
      <c r="BC12" s="68">
        <f>BB12/BA12</f>
        <v>0.90031376266095864</v>
      </c>
      <c r="BD12" s="1" t="str">
        <f>CONCATENATE("preprocessing/",A12, "/outputs/salmon_hg38_100/quant.sf")</f>
        <v>preprocessing/TMRC30008/outputs/salmon_hg38_100/quant.sf</v>
      </c>
      <c r="BE12" s="65"/>
      <c r="BF12" s="68"/>
      <c r="BG12" s="65"/>
      <c r="BH12" s="69"/>
      <c r="BI12" s="97" t="str">
        <f>CONCATENATE("preprocessing/", A12, "/outputs/02hisat2_hg38_100/hg38_100_sno_gene_gene_id.count.xz")</f>
        <v>preprocessing/TMRC30008/outputs/02hisat2_hg38_100/hg38_100_sno_gene_gene_id.count.xz</v>
      </c>
      <c r="BJ12" s="65">
        <v>10391613</v>
      </c>
      <c r="BK12" s="65">
        <v>1683188</v>
      </c>
      <c r="BL12" s="68">
        <f>(BK12+BJ12)/BB12</f>
        <v>0.9572594640828348</v>
      </c>
      <c r="BM12" s="65">
        <v>8168216</v>
      </c>
      <c r="BN12" s="65">
        <v>21556</v>
      </c>
      <c r="BO12" s="1" t="str">
        <f>CONCATENATE("preprocessing/", A12, "/outputs/03hisat2_lpanamensis_v36/sno_gene_gene_id.count.xz")</f>
        <v>preprocessing/TMRC30008/outputs/03hisat2_lpanamensis_v36/sno_gene_gene_id.count.xz</v>
      </c>
      <c r="BP12" s="65">
        <v>897</v>
      </c>
      <c r="BQ12" s="65">
        <v>160</v>
      </c>
      <c r="BR12" s="95">
        <f>(BQ12+BP12)/BB12</f>
        <v>8.3796267411409621E-5</v>
      </c>
      <c r="BS12" s="94">
        <f>(BQ12+BP12)/(BK12+BJ12)</f>
        <v>8.7537674533932276E-5</v>
      </c>
      <c r="BT12" s="2" t="s">
        <v>169</v>
      </c>
      <c r="BU12" s="27">
        <v>41935</v>
      </c>
      <c r="BV12" s="1" t="s">
        <v>158</v>
      </c>
      <c r="BW12" s="1" t="s">
        <v>159</v>
      </c>
      <c r="BZ12" s="1" t="s">
        <v>105</v>
      </c>
      <c r="CG12" s="1" t="s">
        <v>136</v>
      </c>
      <c r="CH12" s="1">
        <v>0</v>
      </c>
      <c r="CI12" s="1">
        <v>0</v>
      </c>
      <c r="CL12" s="1">
        <f>SUM(CH12:CK12)</f>
        <v>0</v>
      </c>
      <c r="CM12" s="118">
        <f t="shared" si="13"/>
        <v>0</v>
      </c>
      <c r="CN12" s="1" t="s">
        <v>95</v>
      </c>
    </row>
    <row r="13" spans="1:92" s="1" customFormat="1" ht="15" customHeight="1" x14ac:dyDescent="0.2">
      <c r="A13" s="115"/>
      <c r="B13" s="2" t="s">
        <v>148</v>
      </c>
      <c r="C13" s="23" t="s">
        <v>170</v>
      </c>
      <c r="D13" s="37">
        <v>1</v>
      </c>
      <c r="E13" s="9" t="s">
        <v>90</v>
      </c>
      <c r="F13" s="9" t="s">
        <v>91</v>
      </c>
      <c r="G13" s="9" t="s">
        <v>92</v>
      </c>
      <c r="H13" s="126">
        <v>41929</v>
      </c>
      <c r="I13" s="55"/>
      <c r="J13" s="55"/>
      <c r="K13" s="2" t="s">
        <v>171</v>
      </c>
      <c r="L13" s="10" t="s">
        <v>94</v>
      </c>
      <c r="M13" s="6">
        <v>1</v>
      </c>
      <c r="N13" s="9" t="s">
        <v>95</v>
      </c>
      <c r="O13" s="9" t="s">
        <v>95</v>
      </c>
      <c r="P13" s="9" t="s">
        <v>95</v>
      </c>
      <c r="Q13" s="9" t="s">
        <v>95</v>
      </c>
      <c r="R13" s="5" t="s">
        <v>151</v>
      </c>
      <c r="S13" s="5" t="s">
        <v>172</v>
      </c>
      <c r="T13" s="5" t="s">
        <v>173</v>
      </c>
      <c r="U13" s="88" t="s">
        <v>174</v>
      </c>
      <c r="V13" s="44" t="s">
        <v>175</v>
      </c>
      <c r="W13" s="8" t="s">
        <v>99</v>
      </c>
      <c r="X13" s="27">
        <v>41933</v>
      </c>
      <c r="Y13" s="9">
        <v>23</v>
      </c>
      <c r="Z13" s="33">
        <f t="shared" si="12"/>
        <v>0</v>
      </c>
      <c r="AA13" s="27">
        <v>41935</v>
      </c>
      <c r="AB13" s="2">
        <v>9</v>
      </c>
      <c r="AC13" s="17" t="s">
        <v>101</v>
      </c>
      <c r="AD13" s="17" t="s">
        <v>108</v>
      </c>
      <c r="AE13" s="1" t="s">
        <v>98</v>
      </c>
      <c r="AF13" s="1" t="s">
        <v>98</v>
      </c>
      <c r="AG13" s="1" t="s">
        <v>98</v>
      </c>
      <c r="AH13" s="9">
        <v>20</v>
      </c>
      <c r="AI13" s="9">
        <v>0.18</v>
      </c>
      <c r="AJ13" s="27">
        <v>41940</v>
      </c>
      <c r="AK13" s="17" t="s">
        <v>101</v>
      </c>
      <c r="AL13" s="5">
        <v>19</v>
      </c>
      <c r="AM13" s="1">
        <v>28</v>
      </c>
      <c r="AN13" s="17" t="s">
        <v>101</v>
      </c>
      <c r="AO13" s="30"/>
      <c r="AP13" s="17">
        <v>28</v>
      </c>
      <c r="AQ13" s="5" t="s">
        <v>97</v>
      </c>
      <c r="AR13" s="1" t="s">
        <v>176</v>
      </c>
      <c r="BA13" s="66"/>
      <c r="BB13" s="66"/>
      <c r="BC13" s="65"/>
      <c r="BE13" s="65"/>
      <c r="BF13" s="65"/>
      <c r="BG13" s="65"/>
      <c r="BI13" s="97"/>
      <c r="BJ13" s="65"/>
      <c r="BK13" s="65"/>
      <c r="BM13" s="65"/>
      <c r="BN13" s="65"/>
      <c r="BO13" s="65"/>
      <c r="BP13" s="65"/>
      <c r="BQ13" s="65"/>
      <c r="BR13" s="65"/>
      <c r="BS13" s="65"/>
      <c r="BT13" s="2" t="s">
        <v>177</v>
      </c>
      <c r="BU13" s="27">
        <v>41935</v>
      </c>
      <c r="BV13" s="1" t="s">
        <v>158</v>
      </c>
      <c r="BW13" s="1" t="s">
        <v>159</v>
      </c>
      <c r="BZ13" s="1" t="s">
        <v>105</v>
      </c>
      <c r="CM13" s="1" t="e">
        <f t="shared" si="13"/>
        <v>#DIV/0!</v>
      </c>
    </row>
    <row r="14" spans="1:92" s="1" customFormat="1" ht="15" customHeight="1" x14ac:dyDescent="0.2">
      <c r="A14" s="115" t="s">
        <v>178</v>
      </c>
      <c r="B14" s="2" t="s">
        <v>179</v>
      </c>
      <c r="C14" s="23" t="s">
        <v>180</v>
      </c>
      <c r="D14" s="37">
        <v>1</v>
      </c>
      <c r="E14" s="9" t="s">
        <v>90</v>
      </c>
      <c r="F14" s="9" t="s">
        <v>91</v>
      </c>
      <c r="G14" s="9" t="s">
        <v>92</v>
      </c>
      <c r="H14" s="126">
        <v>41949</v>
      </c>
      <c r="I14" s="53"/>
      <c r="J14" s="53"/>
      <c r="K14" s="2" t="s">
        <v>150</v>
      </c>
      <c r="L14" s="10" t="s">
        <v>181</v>
      </c>
      <c r="M14" s="6">
        <v>1</v>
      </c>
      <c r="N14" s="9" t="s">
        <v>182</v>
      </c>
      <c r="O14" s="9" t="s">
        <v>182</v>
      </c>
      <c r="P14" s="9" t="s">
        <v>95</v>
      </c>
      <c r="Q14" s="9" t="s">
        <v>182</v>
      </c>
      <c r="R14" s="5" t="s">
        <v>151</v>
      </c>
      <c r="S14" s="5" t="s">
        <v>152</v>
      </c>
      <c r="T14" s="5" t="s">
        <v>153</v>
      </c>
      <c r="U14" s="88" t="s">
        <v>154</v>
      </c>
      <c r="V14" s="44">
        <v>98</v>
      </c>
      <c r="W14" s="8" t="s">
        <v>99</v>
      </c>
      <c r="X14" s="75">
        <v>41955</v>
      </c>
      <c r="Y14" s="9">
        <v>20</v>
      </c>
      <c r="Z14" s="33">
        <f t="shared" si="12"/>
        <v>0</v>
      </c>
      <c r="AA14" s="27">
        <v>41955</v>
      </c>
      <c r="AB14" s="2">
        <v>52</v>
      </c>
      <c r="AC14" s="5" t="s">
        <v>100</v>
      </c>
      <c r="AD14" s="5">
        <v>8.6</v>
      </c>
      <c r="AE14" s="1" t="s">
        <v>98</v>
      </c>
      <c r="AF14" s="1" t="s">
        <v>98</v>
      </c>
      <c r="AG14" s="1" t="s">
        <v>98</v>
      </c>
      <c r="AH14" s="9">
        <v>17</v>
      </c>
      <c r="AI14" s="9">
        <v>0.88</v>
      </c>
      <c r="AJ14" s="27">
        <v>41962</v>
      </c>
      <c r="AK14" s="7" t="s">
        <v>183</v>
      </c>
      <c r="AL14" s="5">
        <v>9</v>
      </c>
      <c r="AM14" s="1">
        <v>28</v>
      </c>
      <c r="AN14" s="1">
        <v>15</v>
      </c>
      <c r="AO14" s="30">
        <v>41989</v>
      </c>
      <c r="AP14" s="1">
        <v>13</v>
      </c>
      <c r="AQ14" s="1" t="s">
        <v>184</v>
      </c>
      <c r="AS14" s="1" t="s">
        <v>185</v>
      </c>
      <c r="AT14" s="1" t="s">
        <v>186</v>
      </c>
      <c r="AU14" s="1">
        <v>4.4000000000000004</v>
      </c>
      <c r="AV14" s="60">
        <f>(100 * 2)/AU14</f>
        <v>45.454545454545453</v>
      </c>
      <c r="AW14" s="60">
        <f>100-AV14</f>
        <v>54.545454545454547</v>
      </c>
      <c r="AX14" s="1" t="s">
        <v>118</v>
      </c>
      <c r="AY14" s="1">
        <v>20190620</v>
      </c>
      <c r="AZ14" s="1">
        <v>20190726</v>
      </c>
      <c r="BA14" s="66">
        <v>15485123</v>
      </c>
      <c r="BB14" s="66">
        <v>13685286</v>
      </c>
      <c r="BC14" s="68">
        <f>BB14/BA14</f>
        <v>0.88376992549558697</v>
      </c>
      <c r="BD14" s="1" t="str">
        <f>CONCATENATE("preprocessing/",A14, "/outputs/salmon_hg38_100/quant.sf")</f>
        <v>preprocessing/TMRC30009/outputs/salmon_hg38_100/quant.sf</v>
      </c>
      <c r="BE14" s="65"/>
      <c r="BF14" s="68"/>
      <c r="BG14" s="65"/>
      <c r="BI14" s="97" t="str">
        <f>CONCATENATE("preprocessing/", A14, "/outputs/02hisat2_hg38_100/hg38_100_sno_gene_gene_id.count.xz")</f>
        <v>preprocessing/TMRC30009/outputs/02hisat2_hg38_100/hg38_100_sno_gene_gene_id.count.xz</v>
      </c>
      <c r="BJ14" s="65">
        <v>11276542</v>
      </c>
      <c r="BK14" s="65">
        <v>1857158</v>
      </c>
      <c r="BL14" s="68">
        <f>(BK14+BJ14)/BB14</f>
        <v>0.95969495997379961</v>
      </c>
      <c r="BM14" s="65">
        <v>8612110</v>
      </c>
      <c r="BN14" s="65">
        <v>17752</v>
      </c>
      <c r="BO14" s="1" t="str">
        <f>CONCATENATE("preprocessing/", A14, "/outputs/03hisat2_lpanamensis_v36/sno_gene_gene_id.count.xz")</f>
        <v>preprocessing/TMRC30009/outputs/03hisat2_lpanamensis_v36/sno_gene_gene_id.count.xz</v>
      </c>
      <c r="BP14" s="65">
        <v>8768</v>
      </c>
      <c r="BQ14" s="65">
        <v>196</v>
      </c>
      <c r="BR14" s="95">
        <f>(BQ14+BP14)/BB14</f>
        <v>6.5501005970938417E-4</v>
      </c>
      <c r="BS14" s="94">
        <f>(BQ14+BP14)/(BK14+BJ14)</f>
        <v>6.8251901596655927E-4</v>
      </c>
      <c r="BT14" s="2" t="s">
        <v>157</v>
      </c>
      <c r="BU14" s="27">
        <v>41955</v>
      </c>
      <c r="BV14" s="1" t="s">
        <v>187</v>
      </c>
      <c r="BW14" s="1" t="s">
        <v>159</v>
      </c>
      <c r="BZ14" s="1" t="s">
        <v>105</v>
      </c>
      <c r="CA14" s="1" t="s">
        <v>188</v>
      </c>
      <c r="CB14" s="1">
        <v>5.5</v>
      </c>
      <c r="CC14" s="1">
        <f>(100 * 2)/CB14</f>
        <v>36.363636363636367</v>
      </c>
      <c r="CD14" s="1">
        <f>100-CC14</f>
        <v>63.636363636363633</v>
      </c>
      <c r="CE14" s="1" t="s">
        <v>100</v>
      </c>
      <c r="CG14" s="1" t="s">
        <v>189</v>
      </c>
      <c r="CH14" s="1">
        <v>0</v>
      </c>
      <c r="CI14" s="1">
        <v>0</v>
      </c>
      <c r="CL14" s="1">
        <f>SUM(CH14:CK14)</f>
        <v>0</v>
      </c>
      <c r="CM14" s="118">
        <f t="shared" si="13"/>
        <v>0</v>
      </c>
      <c r="CN14" s="1" t="s">
        <v>95</v>
      </c>
    </row>
    <row r="15" spans="1:92" s="1" customFormat="1" ht="15" customHeight="1" x14ac:dyDescent="0.2">
      <c r="A15" s="115" t="s">
        <v>190</v>
      </c>
      <c r="B15" s="5" t="s">
        <v>179</v>
      </c>
      <c r="C15" s="23" t="s">
        <v>191</v>
      </c>
      <c r="D15" s="37">
        <v>1</v>
      </c>
      <c r="E15" s="9" t="s">
        <v>90</v>
      </c>
      <c r="F15" s="9" t="s">
        <v>91</v>
      </c>
      <c r="G15" s="9" t="s">
        <v>92</v>
      </c>
      <c r="H15" s="126">
        <v>41949</v>
      </c>
      <c r="I15" s="53"/>
      <c r="J15" s="53"/>
      <c r="K15" s="2" t="s">
        <v>164</v>
      </c>
      <c r="L15" s="10" t="s">
        <v>181</v>
      </c>
      <c r="M15" s="6">
        <v>1</v>
      </c>
      <c r="N15" s="9" t="s">
        <v>182</v>
      </c>
      <c r="O15" s="9" t="s">
        <v>182</v>
      </c>
      <c r="P15" s="9" t="s">
        <v>95</v>
      </c>
      <c r="Q15" s="9" t="s">
        <v>182</v>
      </c>
      <c r="R15" s="5" t="s">
        <v>151</v>
      </c>
      <c r="S15" s="5" t="s">
        <v>165</v>
      </c>
      <c r="T15" s="5" t="s">
        <v>153</v>
      </c>
      <c r="U15" s="88" t="s">
        <v>192</v>
      </c>
      <c r="V15" s="44">
        <v>99</v>
      </c>
      <c r="W15" s="8" t="s">
        <v>99</v>
      </c>
      <c r="X15" s="75">
        <v>41955</v>
      </c>
      <c r="Y15" s="9">
        <v>20</v>
      </c>
      <c r="Z15" s="33">
        <f t="shared" si="12"/>
        <v>0</v>
      </c>
      <c r="AA15" s="27">
        <v>41955</v>
      </c>
      <c r="AB15" s="2">
        <v>104</v>
      </c>
      <c r="AC15" s="5" t="s">
        <v>100</v>
      </c>
      <c r="AD15" s="5">
        <v>9.5</v>
      </c>
      <c r="AE15" s="1" t="s">
        <v>98</v>
      </c>
      <c r="AF15" s="1" t="s">
        <v>98</v>
      </c>
      <c r="AG15" s="1" t="s">
        <v>98</v>
      </c>
      <c r="AH15" s="9">
        <v>17</v>
      </c>
      <c r="AI15" s="9">
        <v>1</v>
      </c>
      <c r="AJ15" s="27">
        <v>41962</v>
      </c>
      <c r="AK15" s="7" t="s">
        <v>183</v>
      </c>
      <c r="AL15" s="5">
        <v>10</v>
      </c>
      <c r="AM15" s="1">
        <v>28</v>
      </c>
      <c r="AN15" s="1">
        <v>15</v>
      </c>
      <c r="AO15" s="30">
        <v>41989</v>
      </c>
      <c r="AP15" s="1">
        <v>13</v>
      </c>
      <c r="AQ15" s="1" t="s">
        <v>184</v>
      </c>
      <c r="AS15" s="1" t="s">
        <v>185</v>
      </c>
      <c r="AT15" s="1" t="s">
        <v>193</v>
      </c>
      <c r="AU15" s="1">
        <v>5.7</v>
      </c>
      <c r="AV15" s="60">
        <f>(100 * 2)/AU15</f>
        <v>35.087719298245609</v>
      </c>
      <c r="AW15" s="60">
        <f>100-AV15</f>
        <v>64.912280701754383</v>
      </c>
      <c r="AX15" s="1" t="s">
        <v>118</v>
      </c>
      <c r="AY15" s="1">
        <v>20190620</v>
      </c>
      <c r="AZ15" s="1">
        <v>20190726</v>
      </c>
      <c r="BA15" s="66">
        <v>148839</v>
      </c>
      <c r="BB15" s="66">
        <v>82375</v>
      </c>
      <c r="BC15" s="68">
        <f>BB15/BA15</f>
        <v>0.55345037255020524</v>
      </c>
      <c r="BD15" s="1" t="str">
        <f>CONCATENATE("preprocessing/",A15, "/outputs/salmon_hg38_100/quant.sf")</f>
        <v>preprocessing/TMRC30010/outputs/salmon_hg38_100/quant.sf</v>
      </c>
      <c r="BE15" s="65"/>
      <c r="BF15" s="68"/>
      <c r="BG15" s="65"/>
      <c r="BI15" s="97" t="str">
        <f>CONCATENATE("preprocessing/", A15, "/outputs/02hisat2_hg38_100/hg38_100_sno_gene_gene_id.count.xz")</f>
        <v>preprocessing/TMRC30010/outputs/02hisat2_hg38_100/hg38_100_sno_gene_gene_id.count.xz</v>
      </c>
      <c r="BJ15" s="65">
        <v>58332</v>
      </c>
      <c r="BK15" s="65">
        <v>9022</v>
      </c>
      <c r="BL15" s="68">
        <f>(BK15+BJ15)/BB15</f>
        <v>0.81765098634294386</v>
      </c>
      <c r="BM15" s="65">
        <v>45354</v>
      </c>
      <c r="BN15" s="65">
        <v>7703</v>
      </c>
      <c r="BO15" s="1" t="str">
        <f>CONCATENATE("preprocessing/", A15, "/outputs/03hisat2_lpanamensis_v36/sno_gene_gene_id.count.xz")</f>
        <v>preprocessing/TMRC30010/outputs/03hisat2_lpanamensis_v36/sno_gene_gene_id.count.xz</v>
      </c>
      <c r="BP15" s="65">
        <v>24</v>
      </c>
      <c r="BQ15" s="83">
        <v>0</v>
      </c>
      <c r="BR15" s="95">
        <f>(BQ15+BP15)/BB15</f>
        <v>2.9135053110773901E-4</v>
      </c>
      <c r="BS15" s="94">
        <f>(BQ15+BP15)/(BK15+BJ15)</f>
        <v>3.5632627609347628E-4</v>
      </c>
      <c r="BT15" s="2" t="s">
        <v>169</v>
      </c>
      <c r="BU15" s="27">
        <v>41955</v>
      </c>
      <c r="BV15" s="1" t="s">
        <v>187</v>
      </c>
      <c r="BW15" s="1" t="s">
        <v>159</v>
      </c>
      <c r="BZ15" s="1" t="s">
        <v>105</v>
      </c>
      <c r="CE15" s="1" t="s">
        <v>100</v>
      </c>
      <c r="CG15" s="1" t="s">
        <v>194</v>
      </c>
      <c r="CH15" s="1">
        <v>0</v>
      </c>
      <c r="CI15" s="1">
        <v>0</v>
      </c>
      <c r="CL15" s="1">
        <f>SUM(CH15:CK15)</f>
        <v>0</v>
      </c>
      <c r="CM15" s="118">
        <f t="shared" si="13"/>
        <v>0</v>
      </c>
      <c r="CN15" s="1" t="s">
        <v>95</v>
      </c>
    </row>
    <row r="16" spans="1:92" s="1" customFormat="1" ht="15" customHeight="1" x14ac:dyDescent="0.2">
      <c r="A16" s="115"/>
      <c r="B16" s="5" t="s">
        <v>179</v>
      </c>
      <c r="C16" s="23" t="s">
        <v>195</v>
      </c>
      <c r="D16" s="37">
        <v>1</v>
      </c>
      <c r="E16" s="9" t="s">
        <v>90</v>
      </c>
      <c r="F16" s="9" t="s">
        <v>91</v>
      </c>
      <c r="G16" s="9" t="s">
        <v>92</v>
      </c>
      <c r="H16" s="126">
        <v>41949</v>
      </c>
      <c r="I16" s="55"/>
      <c r="J16" s="55"/>
      <c r="K16" s="2" t="s">
        <v>171</v>
      </c>
      <c r="L16" s="10" t="s">
        <v>181</v>
      </c>
      <c r="M16" s="6">
        <v>1</v>
      </c>
      <c r="N16" s="9" t="s">
        <v>182</v>
      </c>
      <c r="O16" s="9" t="s">
        <v>182</v>
      </c>
      <c r="P16" s="9" t="s">
        <v>95</v>
      </c>
      <c r="Q16" s="9" t="s">
        <v>182</v>
      </c>
      <c r="R16" s="5" t="s">
        <v>151</v>
      </c>
      <c r="S16" s="5" t="s">
        <v>196</v>
      </c>
      <c r="T16" s="5" t="s">
        <v>173</v>
      </c>
      <c r="U16" s="88" t="s">
        <v>197</v>
      </c>
      <c r="V16" s="44">
        <v>99</v>
      </c>
      <c r="W16" s="8" t="s">
        <v>99</v>
      </c>
      <c r="X16" s="27">
        <v>41955</v>
      </c>
      <c r="Y16" s="9">
        <v>20</v>
      </c>
      <c r="Z16" s="9">
        <f t="shared" si="12"/>
        <v>17</v>
      </c>
      <c r="AA16" s="27">
        <v>41955</v>
      </c>
      <c r="AB16" s="2">
        <v>124</v>
      </c>
      <c r="AC16" s="17" t="s">
        <v>101</v>
      </c>
      <c r="AD16" s="17">
        <v>2.2999999999999998</v>
      </c>
      <c r="AE16" s="1" t="s">
        <v>98</v>
      </c>
      <c r="AF16" s="1" t="s">
        <v>98</v>
      </c>
      <c r="AG16" s="1" t="s">
        <v>98</v>
      </c>
      <c r="AH16" s="9">
        <v>0</v>
      </c>
      <c r="AI16" s="9"/>
      <c r="AJ16" s="27">
        <v>41962</v>
      </c>
      <c r="AK16" s="17" t="s">
        <v>101</v>
      </c>
      <c r="AL16" s="17" t="s">
        <v>95</v>
      </c>
      <c r="AM16" s="17" t="s">
        <v>95</v>
      </c>
      <c r="AN16" s="17" t="s">
        <v>101</v>
      </c>
      <c r="AO16" s="30"/>
      <c r="AP16" s="5">
        <v>28</v>
      </c>
      <c r="AQ16" s="1" t="s">
        <v>184</v>
      </c>
      <c r="AR16" s="1" t="s">
        <v>176</v>
      </c>
      <c r="BA16" s="66"/>
      <c r="BB16" s="66"/>
      <c r="BC16" s="65"/>
      <c r="BE16" s="65"/>
      <c r="BF16" s="65"/>
      <c r="BG16" s="65"/>
      <c r="BI16" s="97"/>
      <c r="BJ16" s="65"/>
      <c r="BK16" s="65"/>
      <c r="BM16" s="65"/>
      <c r="BN16" s="65"/>
      <c r="BO16" s="65"/>
      <c r="BP16" s="65"/>
      <c r="BQ16" s="65"/>
      <c r="BR16" s="65"/>
      <c r="BS16" s="65"/>
      <c r="BT16" s="2" t="s">
        <v>177</v>
      </c>
      <c r="BU16" s="27">
        <v>41955</v>
      </c>
      <c r="BV16" s="1" t="s">
        <v>187</v>
      </c>
      <c r="BW16" s="1" t="s">
        <v>159</v>
      </c>
      <c r="BZ16" s="1" t="s">
        <v>105</v>
      </c>
      <c r="CM16" s="1" t="e">
        <f t="shared" si="13"/>
        <v>#DIV/0!</v>
      </c>
    </row>
    <row r="17" spans="1:92" s="1" customFormat="1" ht="15" customHeight="1" x14ac:dyDescent="0.2">
      <c r="A17" s="109" t="s">
        <v>198</v>
      </c>
      <c r="B17" s="1" t="s">
        <v>179</v>
      </c>
      <c r="C17" s="23" t="s">
        <v>199</v>
      </c>
      <c r="D17" s="37">
        <v>1</v>
      </c>
      <c r="E17" s="9" t="s">
        <v>90</v>
      </c>
      <c r="F17" s="9" t="s">
        <v>91</v>
      </c>
      <c r="G17" s="9" t="s">
        <v>92</v>
      </c>
      <c r="H17" s="126">
        <v>41949</v>
      </c>
      <c r="I17" s="55"/>
      <c r="J17" s="55"/>
      <c r="K17" s="5" t="s">
        <v>200</v>
      </c>
      <c r="L17" s="10" t="s">
        <v>181</v>
      </c>
      <c r="M17" s="6">
        <v>1</v>
      </c>
      <c r="N17" s="9" t="s">
        <v>182</v>
      </c>
      <c r="O17" s="9" t="s">
        <v>182</v>
      </c>
      <c r="P17" s="9" t="s">
        <v>95</v>
      </c>
      <c r="Q17" s="9" t="s">
        <v>182</v>
      </c>
      <c r="R17" s="5" t="s">
        <v>201</v>
      </c>
      <c r="S17" s="5" t="s">
        <v>97</v>
      </c>
      <c r="T17" s="5" t="s">
        <v>97</v>
      </c>
      <c r="U17" s="88" t="s">
        <v>95</v>
      </c>
      <c r="V17" s="44" t="s">
        <v>95</v>
      </c>
      <c r="W17" s="8" t="s">
        <v>202</v>
      </c>
      <c r="X17" s="75">
        <v>41951</v>
      </c>
      <c r="Y17" s="9">
        <v>20</v>
      </c>
      <c r="Z17" s="9">
        <f t="shared" si="12"/>
        <v>16</v>
      </c>
      <c r="AA17" s="27">
        <v>41955</v>
      </c>
      <c r="AB17" s="5">
        <v>630</v>
      </c>
      <c r="AC17" s="5" t="s">
        <v>100</v>
      </c>
      <c r="AD17" s="5">
        <v>8.1999999999999993</v>
      </c>
      <c r="AE17" s="1" t="s">
        <v>98</v>
      </c>
      <c r="AF17" s="1" t="s">
        <v>98</v>
      </c>
      <c r="AG17" s="1" t="s">
        <v>98</v>
      </c>
      <c r="AH17" s="9">
        <v>1</v>
      </c>
      <c r="AI17" s="9">
        <v>630</v>
      </c>
      <c r="AJ17" s="27">
        <v>42208</v>
      </c>
      <c r="AK17" s="5" t="s">
        <v>100</v>
      </c>
      <c r="AL17" s="1">
        <v>2</v>
      </c>
      <c r="AM17" s="1">
        <v>27</v>
      </c>
      <c r="AN17" s="5">
        <v>15</v>
      </c>
      <c r="AO17" s="30">
        <v>42277</v>
      </c>
      <c r="AP17" s="5">
        <v>12</v>
      </c>
      <c r="AQ17" s="1" t="s">
        <v>184</v>
      </c>
      <c r="AT17" s="2" t="s">
        <v>203</v>
      </c>
      <c r="AU17" s="1">
        <v>140</v>
      </c>
      <c r="AV17" s="60">
        <f>(100 * 2)/AU17</f>
        <v>1.4285714285714286</v>
      </c>
      <c r="AW17" s="60">
        <f>100-AV17</f>
        <v>98.571428571428569</v>
      </c>
      <c r="AX17" s="2" t="s">
        <v>204</v>
      </c>
      <c r="AY17" s="2">
        <v>20191107</v>
      </c>
      <c r="AZ17" s="2">
        <v>20191127</v>
      </c>
      <c r="BA17" s="66">
        <v>13613419</v>
      </c>
      <c r="BB17" s="66">
        <v>13048666</v>
      </c>
      <c r="BC17" s="68">
        <f>BB17/BA17</f>
        <v>0.95851497702377342</v>
      </c>
      <c r="BD17" s="1" t="str">
        <f>CONCATENATE("preprocessing/",A17, "/outputs/salmon_hg38_100/quant.sf")</f>
        <v>preprocessing/TMRC30015/outputs/salmon_hg38_100/quant.sf</v>
      </c>
      <c r="BE17" s="65"/>
      <c r="BF17" s="68"/>
      <c r="BG17" s="65"/>
      <c r="BI17" s="97" t="str">
        <f>CONCATENATE("preprocessing/", A17, "/outputs/02hisat2_hg38_100/hg38_100_sno_gene_gene_id.count.xz")</f>
        <v>preprocessing/TMRC30015/outputs/02hisat2_hg38_100/hg38_100_sno_gene_gene_id.count.xz</v>
      </c>
      <c r="BJ17" s="65">
        <v>8447336</v>
      </c>
      <c r="BK17" s="65">
        <v>3770494</v>
      </c>
      <c r="BL17" s="68">
        <f>(BK17+BJ17)/BB17</f>
        <v>0.93632789742644962</v>
      </c>
      <c r="BM17" s="65"/>
      <c r="BN17" s="65"/>
      <c r="BO17" s="1" t="str">
        <f>CONCATENATE("preprocessing/", A17, "/outputs/03hisat2_lpanamensis_v36/sno_gene_gene_id.count.xz")</f>
        <v>preprocessing/TMRC30015/outputs/03hisat2_lpanamensis_v36/sno_gene_gene_id.count.xz</v>
      </c>
      <c r="BP17" s="65">
        <v>7975</v>
      </c>
      <c r="BQ17" s="65">
        <v>435</v>
      </c>
      <c r="BR17" s="95">
        <f>(BQ17+BP17)/BB17</f>
        <v>6.4451032772238942E-4</v>
      </c>
      <c r="BS17" s="94">
        <f>(BQ17+BP17)/(BK17+BJ17)</f>
        <v>6.8833827283568355E-4</v>
      </c>
      <c r="BT17" s="5" t="s">
        <v>200</v>
      </c>
      <c r="BU17" s="27">
        <v>41955</v>
      </c>
      <c r="BV17" s="1" t="s">
        <v>187</v>
      </c>
      <c r="BW17" s="1" t="s">
        <v>159</v>
      </c>
      <c r="BZ17" s="1" t="s">
        <v>105</v>
      </c>
      <c r="CE17" s="1" t="s">
        <v>100</v>
      </c>
      <c r="CG17" s="1" t="s">
        <v>205</v>
      </c>
      <c r="CH17" s="1">
        <v>0</v>
      </c>
      <c r="CI17" s="1">
        <v>0</v>
      </c>
      <c r="CL17" s="1">
        <f>SUM(CH17:CK17)</f>
        <v>0</v>
      </c>
      <c r="CM17" s="118">
        <f t="shared" si="13"/>
        <v>0</v>
      </c>
      <c r="CN17" s="1" t="s">
        <v>95</v>
      </c>
    </row>
    <row r="18" spans="1:92" s="1" customFormat="1" ht="15" customHeight="1" x14ac:dyDescent="0.2">
      <c r="A18" s="115" t="s">
        <v>206</v>
      </c>
      <c r="B18" s="1" t="s">
        <v>179</v>
      </c>
      <c r="C18" s="23" t="s">
        <v>207</v>
      </c>
      <c r="D18" s="37">
        <v>1</v>
      </c>
      <c r="E18" s="9" t="s">
        <v>90</v>
      </c>
      <c r="F18" s="9" t="s">
        <v>91</v>
      </c>
      <c r="G18" s="9" t="s">
        <v>92</v>
      </c>
      <c r="H18" s="126">
        <v>41956</v>
      </c>
      <c r="I18" s="53"/>
      <c r="J18" s="53"/>
      <c r="K18" s="2" t="s">
        <v>150</v>
      </c>
      <c r="L18" s="10" t="s">
        <v>181</v>
      </c>
      <c r="M18" s="6">
        <v>2</v>
      </c>
      <c r="N18" s="9" t="s">
        <v>182</v>
      </c>
      <c r="O18" s="9" t="s">
        <v>182</v>
      </c>
      <c r="P18" s="9" t="s">
        <v>95</v>
      </c>
      <c r="Q18" s="9" t="s">
        <v>182</v>
      </c>
      <c r="R18" s="5" t="s">
        <v>151</v>
      </c>
      <c r="S18" s="5" t="s">
        <v>152</v>
      </c>
      <c r="T18" s="5" t="s">
        <v>153</v>
      </c>
      <c r="U18" s="88" t="s">
        <v>154</v>
      </c>
      <c r="V18" s="46" t="s">
        <v>108</v>
      </c>
      <c r="W18" s="8" t="s">
        <v>99</v>
      </c>
      <c r="X18" s="75">
        <v>41956</v>
      </c>
      <c r="Y18" s="9">
        <v>20</v>
      </c>
      <c r="Z18" s="33">
        <f t="shared" si="12"/>
        <v>0</v>
      </c>
      <c r="AA18" s="27">
        <v>41961</v>
      </c>
      <c r="AB18" s="17" t="s">
        <v>108</v>
      </c>
      <c r="AC18" s="5" t="s">
        <v>100</v>
      </c>
      <c r="AD18" s="17" t="s">
        <v>108</v>
      </c>
      <c r="AE18" s="5">
        <v>132</v>
      </c>
      <c r="AF18" s="5">
        <v>1.87</v>
      </c>
      <c r="AG18" s="5">
        <v>1.88</v>
      </c>
      <c r="AH18" s="9">
        <v>17</v>
      </c>
      <c r="AI18" s="9">
        <v>1</v>
      </c>
      <c r="AJ18" s="27">
        <v>41962</v>
      </c>
      <c r="AK18" s="7" t="s">
        <v>183</v>
      </c>
      <c r="AL18" s="1">
        <v>20</v>
      </c>
      <c r="AM18" s="1">
        <v>28</v>
      </c>
      <c r="AN18" s="1">
        <v>15</v>
      </c>
      <c r="AO18" s="30">
        <v>41989</v>
      </c>
      <c r="AP18" s="1">
        <v>13</v>
      </c>
      <c r="AQ18" s="1" t="s">
        <v>184</v>
      </c>
      <c r="AR18" s="1" t="s">
        <v>208</v>
      </c>
      <c r="AS18" s="1" t="s">
        <v>185</v>
      </c>
      <c r="AT18" s="1" t="s">
        <v>209</v>
      </c>
      <c r="AU18" s="1">
        <v>5.3</v>
      </c>
      <c r="AV18" s="60">
        <f>(100 * 2)/AU18</f>
        <v>37.735849056603776</v>
      </c>
      <c r="AW18" s="60">
        <f>100-AV18</f>
        <v>62.264150943396224</v>
      </c>
      <c r="AX18" s="1" t="s">
        <v>118</v>
      </c>
      <c r="AY18" s="1">
        <v>20190620</v>
      </c>
      <c r="AZ18" s="1">
        <v>20190726</v>
      </c>
      <c r="BA18" s="66">
        <v>11773717</v>
      </c>
      <c r="BB18" s="66">
        <v>10020506</v>
      </c>
      <c r="BC18" s="68">
        <f>BB18/BA18</f>
        <v>0.85109112101131701</v>
      </c>
      <c r="BD18" s="1" t="str">
        <f>CONCATENATE("preprocessing/",A18, "/outputs/salmon_hg38_100/quant.sf")</f>
        <v>preprocessing/TMRC30011/outputs/salmon_hg38_100/quant.sf</v>
      </c>
      <c r="BE18" s="65"/>
      <c r="BF18" s="68"/>
      <c r="BG18" s="65"/>
      <c r="BI18" s="97" t="str">
        <f>CONCATENATE("preprocessing/", A18, "/outputs/02hisat2_hg38_100/hg38_100_sno_gene_gene_id.count.xz")</f>
        <v>preprocessing/TMRC30011/outputs/02hisat2_hg38_100/hg38_100_sno_gene_gene_id.count.xz</v>
      </c>
      <c r="BJ18" s="65">
        <v>8146415</v>
      </c>
      <c r="BK18" s="65">
        <v>1210568</v>
      </c>
      <c r="BL18" s="68">
        <f>(BK18+BJ18)/BB18</f>
        <v>0.93378348358855334</v>
      </c>
      <c r="BM18" s="65">
        <v>6382345</v>
      </c>
      <c r="BN18" s="65">
        <v>16743</v>
      </c>
      <c r="BO18" s="1" t="str">
        <f>CONCATENATE("preprocessing/", A18, "/outputs/03hisat2_lpanamensis_v36/sno_gene_gene_id.count.xz")</f>
        <v>preprocessing/TMRC30011/outputs/03hisat2_lpanamensis_v36/sno_gene_gene_id.count.xz</v>
      </c>
      <c r="BP18" s="65">
        <v>1652</v>
      </c>
      <c r="BQ18" s="65">
        <v>130</v>
      </c>
      <c r="BR18" s="95">
        <f>(BQ18+BP18)/BB18</f>
        <v>1.7783533087051691E-4</v>
      </c>
      <c r="BS18" s="94">
        <f>(BQ18+BP18)/(BK18+BJ18)</f>
        <v>1.9044600166528037E-4</v>
      </c>
      <c r="BT18" s="2" t="s">
        <v>157</v>
      </c>
      <c r="BU18" s="27">
        <v>41961</v>
      </c>
      <c r="BV18" s="1" t="s">
        <v>187</v>
      </c>
      <c r="BW18" s="1" t="s">
        <v>210</v>
      </c>
      <c r="BZ18" s="1" t="s">
        <v>105</v>
      </c>
      <c r="CE18" s="1" t="s">
        <v>100</v>
      </c>
      <c r="CG18" s="1" t="s">
        <v>211</v>
      </c>
      <c r="CH18" s="1">
        <v>0</v>
      </c>
      <c r="CI18" s="1">
        <v>0</v>
      </c>
      <c r="CL18" s="1">
        <f>SUM(CH18:CK18)</f>
        <v>0</v>
      </c>
      <c r="CM18" s="118">
        <f t="shared" si="13"/>
        <v>0</v>
      </c>
      <c r="CN18" s="1" t="s">
        <v>95</v>
      </c>
    </row>
    <row r="19" spans="1:92" s="1" customFormat="1" ht="15" customHeight="1" x14ac:dyDescent="0.2">
      <c r="A19" s="115" t="s">
        <v>212</v>
      </c>
      <c r="B19" s="1" t="s">
        <v>179</v>
      </c>
      <c r="C19" s="23" t="s">
        <v>213</v>
      </c>
      <c r="D19" s="37">
        <v>1</v>
      </c>
      <c r="E19" s="9" t="s">
        <v>90</v>
      </c>
      <c r="F19" s="9" t="s">
        <v>91</v>
      </c>
      <c r="G19" s="9" t="s">
        <v>92</v>
      </c>
      <c r="H19" s="126">
        <v>41956</v>
      </c>
      <c r="I19" s="53"/>
      <c r="J19" s="53"/>
      <c r="K19" s="2" t="s">
        <v>164</v>
      </c>
      <c r="L19" s="10" t="s">
        <v>181</v>
      </c>
      <c r="M19" s="6">
        <v>2</v>
      </c>
      <c r="N19" s="9" t="s">
        <v>182</v>
      </c>
      <c r="O19" s="9" t="s">
        <v>182</v>
      </c>
      <c r="P19" s="9" t="s">
        <v>95</v>
      </c>
      <c r="Q19" s="9" t="s">
        <v>182</v>
      </c>
      <c r="R19" s="5" t="s">
        <v>151</v>
      </c>
      <c r="S19" s="5" t="s">
        <v>165</v>
      </c>
      <c r="T19" s="5" t="s">
        <v>153</v>
      </c>
      <c r="U19" s="88" t="s">
        <v>214</v>
      </c>
      <c r="V19" s="44">
        <v>96</v>
      </c>
      <c r="W19" s="8" t="s">
        <v>99</v>
      </c>
      <c r="X19" s="75">
        <v>41956</v>
      </c>
      <c r="Y19" s="9">
        <v>20</v>
      </c>
      <c r="Z19" s="9">
        <f t="shared" si="12"/>
        <v>13</v>
      </c>
      <c r="AA19" s="27">
        <v>41962</v>
      </c>
      <c r="AB19" s="17" t="s">
        <v>108</v>
      </c>
      <c r="AC19" s="5" t="s">
        <v>100</v>
      </c>
      <c r="AD19" s="17" t="s">
        <v>108</v>
      </c>
      <c r="AE19" s="5">
        <v>250</v>
      </c>
      <c r="AF19" s="5">
        <v>1.83</v>
      </c>
      <c r="AG19" s="5">
        <v>2.27</v>
      </c>
      <c r="AH19" s="9">
        <v>4</v>
      </c>
      <c r="AI19" s="9">
        <v>1</v>
      </c>
      <c r="AJ19" s="27">
        <v>41962</v>
      </c>
      <c r="AK19" s="7" t="s">
        <v>183</v>
      </c>
      <c r="AL19" s="5">
        <v>21</v>
      </c>
      <c r="AM19" s="1">
        <v>28</v>
      </c>
      <c r="AN19" s="1">
        <v>15</v>
      </c>
      <c r="AO19" s="30">
        <v>41989</v>
      </c>
      <c r="AP19" s="1">
        <v>13</v>
      </c>
      <c r="AQ19" s="1" t="s">
        <v>184</v>
      </c>
      <c r="AR19" s="1" t="s">
        <v>208</v>
      </c>
      <c r="AS19" s="1" t="s">
        <v>185</v>
      </c>
      <c r="AT19" s="1" t="s">
        <v>215</v>
      </c>
      <c r="AU19" s="1">
        <v>1.6</v>
      </c>
      <c r="AV19" s="60">
        <f>(100 * 2)/AU19</f>
        <v>125</v>
      </c>
      <c r="AW19" s="60">
        <f>100-AV19</f>
        <v>-25</v>
      </c>
      <c r="AX19" s="1" t="s">
        <v>118</v>
      </c>
      <c r="AY19" s="1">
        <v>20190620</v>
      </c>
      <c r="AZ19" s="1">
        <v>20190726</v>
      </c>
      <c r="BA19" s="66">
        <v>17319324</v>
      </c>
      <c r="BB19" s="66">
        <v>13877445</v>
      </c>
      <c r="BC19" s="68">
        <f>BB19/BA19</f>
        <v>0.80126943753693847</v>
      </c>
      <c r="BD19" s="1" t="str">
        <f>CONCATENATE("preprocessing/",A19, "/outputs/salmon_hg38_100/quant.sf")</f>
        <v>preprocessing/TMRC30012/outputs/salmon_hg38_100/quant.sf</v>
      </c>
      <c r="BE19" s="65"/>
      <c r="BF19" s="68"/>
      <c r="BG19" s="65"/>
      <c r="BH19" s="69"/>
      <c r="BI19" s="97" t="str">
        <f>CONCATENATE("preprocessing/", A19, "/outputs/02hisat2_hg38_100/hg38_100_sno_gene_gene_id.count.xz")</f>
        <v>preprocessing/TMRC30012/outputs/02hisat2_hg38_100/hg38_100_sno_gene_gene_id.count.xz</v>
      </c>
      <c r="BJ19" s="65">
        <v>11629669</v>
      </c>
      <c r="BK19" s="65">
        <v>1728803</v>
      </c>
      <c r="BL19" s="68">
        <f>(BK19+BJ19)/BB19</f>
        <v>0.96260313047538648</v>
      </c>
      <c r="BM19" s="65">
        <v>9213582</v>
      </c>
      <c r="BN19" s="65">
        <v>20068</v>
      </c>
      <c r="BO19" s="1" t="str">
        <f>CONCATENATE("preprocessing/", A19, "/outputs/03hisat2_lpanamensis_v36/sno_gene_gene_id.count.xz")</f>
        <v>preprocessing/TMRC30012/outputs/03hisat2_lpanamensis_v36/sno_gene_gene_id.count.xz</v>
      </c>
      <c r="BP19" s="65">
        <v>1952</v>
      </c>
      <c r="BQ19" s="65">
        <v>296</v>
      </c>
      <c r="BR19" s="95">
        <f>(BQ19+BP19)/BB19</f>
        <v>1.6198947284604622E-4</v>
      </c>
      <c r="BS19" s="94">
        <f>(BQ19+BP19)/(BK19+BJ19)</f>
        <v>1.6828271976016419E-4</v>
      </c>
      <c r="BT19" s="2" t="s">
        <v>169</v>
      </c>
      <c r="BU19" s="27">
        <v>41962</v>
      </c>
      <c r="BV19" s="1" t="s">
        <v>187</v>
      </c>
      <c r="BW19" s="1" t="s">
        <v>210</v>
      </c>
      <c r="BZ19" s="1" t="s">
        <v>105</v>
      </c>
      <c r="CE19" s="1" t="s">
        <v>100</v>
      </c>
      <c r="CG19" s="1" t="s">
        <v>216</v>
      </c>
      <c r="CH19" s="1">
        <v>0</v>
      </c>
      <c r="CI19" s="1">
        <v>0</v>
      </c>
      <c r="CL19" s="1">
        <f>SUM(CH19:CK19)</f>
        <v>0</v>
      </c>
      <c r="CM19" s="118">
        <f t="shared" si="13"/>
        <v>0</v>
      </c>
      <c r="CN19" s="1" t="s">
        <v>95</v>
      </c>
    </row>
    <row r="20" spans="1:92" s="1" customFormat="1" ht="15" customHeight="1" x14ac:dyDescent="0.2">
      <c r="A20" s="115" t="s">
        <v>217</v>
      </c>
      <c r="B20" s="1" t="s">
        <v>179</v>
      </c>
      <c r="C20" s="23" t="s">
        <v>218</v>
      </c>
      <c r="D20" s="37">
        <v>1</v>
      </c>
      <c r="E20" s="9" t="s">
        <v>90</v>
      </c>
      <c r="F20" s="9" t="s">
        <v>91</v>
      </c>
      <c r="G20" s="9" t="s">
        <v>92</v>
      </c>
      <c r="H20" s="126">
        <v>41956</v>
      </c>
      <c r="I20" s="53"/>
      <c r="J20" s="53"/>
      <c r="K20" s="2" t="s">
        <v>164</v>
      </c>
      <c r="L20" s="10" t="s">
        <v>181</v>
      </c>
      <c r="M20" s="6">
        <v>2</v>
      </c>
      <c r="N20" s="9" t="s">
        <v>182</v>
      </c>
      <c r="O20" s="9" t="s">
        <v>182</v>
      </c>
      <c r="P20" s="9" t="s">
        <v>95</v>
      </c>
      <c r="Q20" s="9" t="s">
        <v>182</v>
      </c>
      <c r="R20" s="5" t="s">
        <v>151</v>
      </c>
      <c r="S20" s="5" t="s">
        <v>219</v>
      </c>
      <c r="T20" s="34" t="s">
        <v>173</v>
      </c>
      <c r="U20" s="88" t="s">
        <v>220</v>
      </c>
      <c r="V20" s="44">
        <v>96</v>
      </c>
      <c r="W20" s="8" t="s">
        <v>99</v>
      </c>
      <c r="X20" s="75">
        <v>41956</v>
      </c>
      <c r="Y20" s="9">
        <v>20</v>
      </c>
      <c r="Z20" s="9">
        <f t="shared" si="12"/>
        <v>11</v>
      </c>
      <c r="AA20" s="27">
        <v>41963</v>
      </c>
      <c r="AB20" s="17" t="s">
        <v>108</v>
      </c>
      <c r="AC20" s="5" t="s">
        <v>100</v>
      </c>
      <c r="AD20" s="17" t="s">
        <v>108</v>
      </c>
      <c r="AE20" s="5">
        <v>186</v>
      </c>
      <c r="AF20" s="5">
        <v>1.83</v>
      </c>
      <c r="AG20" s="5">
        <v>1.81</v>
      </c>
      <c r="AH20" s="9">
        <v>6</v>
      </c>
      <c r="AI20" s="9">
        <v>1</v>
      </c>
      <c r="AJ20" s="27">
        <v>41962</v>
      </c>
      <c r="AK20" s="5" t="s">
        <v>100</v>
      </c>
      <c r="AL20" s="5">
        <v>22</v>
      </c>
      <c r="AM20" s="1">
        <v>28</v>
      </c>
      <c r="AN20" s="1">
        <v>15</v>
      </c>
      <c r="AO20" s="30">
        <v>41989</v>
      </c>
      <c r="AP20" s="1">
        <v>13</v>
      </c>
      <c r="AQ20" s="1" t="s">
        <v>184</v>
      </c>
      <c r="AR20" s="1" t="s">
        <v>208</v>
      </c>
      <c r="AT20" s="1" t="s">
        <v>221</v>
      </c>
      <c r="AU20" s="1">
        <v>9.1999999999999993</v>
      </c>
      <c r="AV20" s="60">
        <f>(100 * 2)/AU20</f>
        <v>21.739130434782609</v>
      </c>
      <c r="AW20" s="60">
        <f>100-AV20</f>
        <v>78.260869565217391</v>
      </c>
      <c r="AX20" s="1" t="s">
        <v>118</v>
      </c>
      <c r="AY20" s="1">
        <v>20190620</v>
      </c>
      <c r="AZ20" s="1">
        <v>20190726</v>
      </c>
      <c r="BA20" s="66">
        <v>17519027</v>
      </c>
      <c r="BB20" s="66">
        <v>15740858</v>
      </c>
      <c r="BC20" s="68">
        <f>BB20/BA20</f>
        <v>0.89850069869747906</v>
      </c>
      <c r="BD20" s="1" t="str">
        <f>CONCATENATE("preprocessing/",A20, "/outputs/salmon_hg38_100/quant.sf")</f>
        <v>preprocessing/TMRC30013/outputs/salmon_hg38_100/quant.sf</v>
      </c>
      <c r="BE20" s="65"/>
      <c r="BF20" s="68"/>
      <c r="BG20" s="65"/>
      <c r="BH20" s="69"/>
      <c r="BI20" s="97" t="str">
        <f>CONCATENATE("preprocessing/", A20, "/outputs/02hisat2_hg38_100/hg38_100_sno_gene_gene_id.count.xz")</f>
        <v>preprocessing/TMRC30013/outputs/02hisat2_hg38_100/hg38_100_sno_gene_gene_id.count.xz</v>
      </c>
      <c r="BJ20" s="65">
        <v>13190843</v>
      </c>
      <c r="BK20" s="65">
        <v>1878574</v>
      </c>
      <c r="BL20" s="68">
        <f>(BK20+BJ20)/BB20</f>
        <v>0.95734406599691069</v>
      </c>
      <c r="BM20" s="65">
        <v>10311296</v>
      </c>
      <c r="BN20" s="65">
        <v>22180</v>
      </c>
      <c r="BO20" s="1" t="str">
        <f>CONCATENATE("preprocessing/", A20, "/outputs/03hisat2_lpanamensis_v36/sno_gene_gene_id.count.xz")</f>
        <v>preprocessing/TMRC30013/outputs/03hisat2_lpanamensis_v36/sno_gene_gene_id.count.xz</v>
      </c>
      <c r="BP20" s="65">
        <v>1249</v>
      </c>
      <c r="BQ20" s="65">
        <v>304</v>
      </c>
      <c r="BR20" s="95">
        <f>(BQ20+BP20)/BB20</f>
        <v>9.8660441508334552E-5</v>
      </c>
      <c r="BS20" s="94">
        <f>(BQ20+BP20)/(BK20+BJ20)</f>
        <v>1.0305640888429858E-4</v>
      </c>
      <c r="BT20" s="2" t="s">
        <v>169</v>
      </c>
      <c r="BU20" s="27">
        <v>41963</v>
      </c>
      <c r="BV20" s="1" t="s">
        <v>187</v>
      </c>
      <c r="BW20" s="1" t="s">
        <v>210</v>
      </c>
      <c r="BZ20" s="1" t="s">
        <v>105</v>
      </c>
      <c r="CE20" s="1" t="s">
        <v>100</v>
      </c>
      <c r="CG20" s="1" t="s">
        <v>222</v>
      </c>
      <c r="CH20" s="1">
        <v>0</v>
      </c>
      <c r="CI20" s="1">
        <v>0</v>
      </c>
      <c r="CL20" s="1">
        <f>SUM(CH20:CK20)</f>
        <v>0</v>
      </c>
      <c r="CM20" s="118">
        <f t="shared" si="13"/>
        <v>0</v>
      </c>
      <c r="CN20" s="1" t="s">
        <v>95</v>
      </c>
    </row>
    <row r="21" spans="1:92" s="1" customFormat="1" ht="15" customHeight="1" x14ac:dyDescent="0.2">
      <c r="A21" s="115"/>
      <c r="B21" s="1" t="s">
        <v>179</v>
      </c>
      <c r="C21" s="23" t="s">
        <v>223</v>
      </c>
      <c r="D21" s="37">
        <v>1</v>
      </c>
      <c r="E21" s="9" t="s">
        <v>90</v>
      </c>
      <c r="F21" s="9" t="s">
        <v>91</v>
      </c>
      <c r="G21" s="9" t="s">
        <v>92</v>
      </c>
      <c r="H21" s="126">
        <v>41956</v>
      </c>
      <c r="I21" s="55"/>
      <c r="J21" s="55"/>
      <c r="K21" s="2" t="s">
        <v>171</v>
      </c>
      <c r="L21" s="10" t="s">
        <v>181</v>
      </c>
      <c r="M21" s="6">
        <v>2</v>
      </c>
      <c r="N21" s="9" t="s">
        <v>182</v>
      </c>
      <c r="O21" s="9" t="s">
        <v>182</v>
      </c>
      <c r="P21" s="9" t="s">
        <v>95</v>
      </c>
      <c r="Q21" s="9" t="s">
        <v>182</v>
      </c>
      <c r="R21" s="5" t="s">
        <v>151</v>
      </c>
      <c r="S21" s="5" t="s">
        <v>196</v>
      </c>
      <c r="T21" s="5" t="s">
        <v>173</v>
      </c>
      <c r="U21" s="88" t="s">
        <v>154</v>
      </c>
      <c r="V21" s="44">
        <v>100</v>
      </c>
      <c r="W21" s="8" t="s">
        <v>99</v>
      </c>
      <c r="X21" s="27">
        <v>41956</v>
      </c>
      <c r="Y21" s="9">
        <v>20</v>
      </c>
      <c r="Z21" s="9">
        <f t="shared" si="12"/>
        <v>17</v>
      </c>
      <c r="AA21" s="27">
        <v>41964</v>
      </c>
      <c r="AB21" s="17" t="s">
        <v>108</v>
      </c>
      <c r="AC21" s="17" t="s">
        <v>101</v>
      </c>
      <c r="AD21" s="17" t="s">
        <v>108</v>
      </c>
      <c r="AE21" s="5">
        <v>99</v>
      </c>
      <c r="AF21" s="5">
        <v>1.46</v>
      </c>
      <c r="AG21" s="5">
        <v>1.7</v>
      </c>
      <c r="AH21" s="9">
        <v>0</v>
      </c>
      <c r="AI21" s="9"/>
      <c r="AJ21" s="29" t="s">
        <v>95</v>
      </c>
      <c r="AK21" s="17" t="s">
        <v>101</v>
      </c>
      <c r="AL21" s="17" t="s">
        <v>95</v>
      </c>
      <c r="AM21" s="17" t="s">
        <v>95</v>
      </c>
      <c r="AN21" s="17" t="s">
        <v>101</v>
      </c>
      <c r="AO21" s="30"/>
      <c r="AP21" s="5">
        <v>28</v>
      </c>
      <c r="AQ21" s="1" t="s">
        <v>184</v>
      </c>
      <c r="AR21" s="1" t="s">
        <v>176</v>
      </c>
      <c r="BA21" s="66"/>
      <c r="BB21" s="66"/>
      <c r="BC21" s="65"/>
      <c r="BE21" s="65"/>
      <c r="BF21" s="65"/>
      <c r="BG21" s="65"/>
      <c r="BI21" s="97"/>
      <c r="BJ21" s="65"/>
      <c r="BK21" s="65"/>
      <c r="BP21" s="65"/>
      <c r="BQ21" s="65"/>
      <c r="BR21" s="65"/>
      <c r="BS21" s="65"/>
      <c r="BT21" s="2" t="s">
        <v>177</v>
      </c>
      <c r="BU21" s="27">
        <v>41964</v>
      </c>
      <c r="BV21" s="1" t="s">
        <v>187</v>
      </c>
      <c r="BW21" s="1" t="s">
        <v>210</v>
      </c>
      <c r="BZ21" s="1" t="s">
        <v>105</v>
      </c>
      <c r="CM21" s="1" t="e">
        <f t="shared" si="13"/>
        <v>#DIV/0!</v>
      </c>
    </row>
    <row r="22" spans="1:92" x14ac:dyDescent="0.2">
      <c r="A22" s="115"/>
      <c r="B22" s="1" t="s">
        <v>179</v>
      </c>
      <c r="C22" s="24" t="s">
        <v>224</v>
      </c>
      <c r="D22" s="38">
        <v>1</v>
      </c>
      <c r="E22" s="9" t="s">
        <v>90</v>
      </c>
      <c r="F22" s="9" t="s">
        <v>91</v>
      </c>
      <c r="G22" s="9" t="s">
        <v>92</v>
      </c>
      <c r="H22" s="126">
        <v>41975</v>
      </c>
      <c r="K22" s="2" t="s">
        <v>150</v>
      </c>
      <c r="L22" s="10" t="s">
        <v>181</v>
      </c>
      <c r="M22" s="2">
        <v>3</v>
      </c>
      <c r="N22" s="9" t="s">
        <v>182</v>
      </c>
      <c r="O22" s="9" t="s">
        <v>182</v>
      </c>
      <c r="P22" s="9" t="s">
        <v>95</v>
      </c>
      <c r="Q22" s="9" t="s">
        <v>182</v>
      </c>
      <c r="R22" s="5" t="s">
        <v>151</v>
      </c>
      <c r="S22" s="5" t="s">
        <v>152</v>
      </c>
      <c r="T22" s="2" t="s">
        <v>153</v>
      </c>
      <c r="U22" s="88" t="s">
        <v>225</v>
      </c>
      <c r="V22" s="44">
        <v>98</v>
      </c>
      <c r="W22" s="12" t="s">
        <v>99</v>
      </c>
      <c r="X22" s="26">
        <v>41982</v>
      </c>
      <c r="Y22" s="12">
        <v>20</v>
      </c>
      <c r="Z22" s="9">
        <f t="shared" si="12"/>
        <v>17</v>
      </c>
      <c r="AA22" s="26">
        <v>41984</v>
      </c>
      <c r="AB22" s="1">
        <v>64</v>
      </c>
      <c r="AC22" s="17" t="s">
        <v>101</v>
      </c>
      <c r="AD22" s="1">
        <v>6.8</v>
      </c>
      <c r="AE22" s="1">
        <v>56</v>
      </c>
      <c r="AF22" s="1">
        <v>1.85</v>
      </c>
      <c r="AG22" s="1">
        <v>2.04</v>
      </c>
      <c r="AH22" s="12"/>
      <c r="AI22" s="12"/>
      <c r="AJ22" s="26"/>
      <c r="AQ22" s="1" t="s">
        <v>184</v>
      </c>
      <c r="BJ22" s="65"/>
      <c r="BK22" s="65"/>
      <c r="BT22" s="2" t="s">
        <v>157</v>
      </c>
      <c r="BU22" s="26">
        <v>41984</v>
      </c>
      <c r="BV22" s="1" t="s">
        <v>187</v>
      </c>
      <c r="BW22" s="1" t="s">
        <v>210</v>
      </c>
      <c r="BZ22" s="1" t="s">
        <v>105</v>
      </c>
      <c r="CM22" s="1" t="e">
        <f t="shared" si="13"/>
        <v>#DIV/0!</v>
      </c>
    </row>
    <row r="23" spans="1:92" x14ac:dyDescent="0.2">
      <c r="A23" s="115"/>
      <c r="B23" s="1" t="s">
        <v>179</v>
      </c>
      <c r="C23" s="24" t="s">
        <v>224</v>
      </c>
      <c r="D23" s="38">
        <v>1</v>
      </c>
      <c r="E23" s="9" t="s">
        <v>90</v>
      </c>
      <c r="F23" s="9" t="s">
        <v>91</v>
      </c>
      <c r="G23" s="9" t="s">
        <v>92</v>
      </c>
      <c r="H23" s="126">
        <v>41975</v>
      </c>
      <c r="K23" s="2" t="s">
        <v>150</v>
      </c>
      <c r="L23" s="10" t="s">
        <v>181</v>
      </c>
      <c r="M23" s="2">
        <v>3</v>
      </c>
      <c r="N23" s="9" t="s">
        <v>182</v>
      </c>
      <c r="O23" s="9" t="s">
        <v>182</v>
      </c>
      <c r="P23" s="9" t="s">
        <v>95</v>
      </c>
      <c r="Q23" s="9" t="s">
        <v>182</v>
      </c>
      <c r="R23" s="5" t="s">
        <v>151</v>
      </c>
      <c r="S23" s="5" t="s">
        <v>152</v>
      </c>
      <c r="T23" s="2" t="s">
        <v>153</v>
      </c>
      <c r="U23" s="88" t="s">
        <v>225</v>
      </c>
      <c r="V23" s="44">
        <v>98</v>
      </c>
      <c r="W23" s="8" t="s">
        <v>226</v>
      </c>
      <c r="X23" s="26">
        <v>41982</v>
      </c>
      <c r="Y23" s="12">
        <v>20</v>
      </c>
      <c r="Z23" s="33">
        <f t="shared" si="12"/>
        <v>0</v>
      </c>
      <c r="AA23" s="26">
        <v>41984</v>
      </c>
      <c r="AB23" s="1">
        <v>58</v>
      </c>
      <c r="AC23" s="5" t="s">
        <v>100</v>
      </c>
      <c r="AD23" s="1">
        <v>9.4</v>
      </c>
      <c r="AE23" s="1">
        <v>81</v>
      </c>
      <c r="AF23" s="1">
        <v>1.72</v>
      </c>
      <c r="AG23" s="1">
        <v>1.97</v>
      </c>
      <c r="AH23" s="12">
        <v>17</v>
      </c>
      <c r="AI23" s="12">
        <v>0.87</v>
      </c>
      <c r="AJ23" s="27">
        <v>42000</v>
      </c>
      <c r="AK23" s="51" t="s">
        <v>101</v>
      </c>
      <c r="AL23" s="1">
        <v>1</v>
      </c>
      <c r="AM23" s="1">
        <v>28</v>
      </c>
      <c r="AQ23" s="1" t="s">
        <v>184</v>
      </c>
      <c r="BJ23" s="65"/>
      <c r="BK23" s="65"/>
      <c r="BT23" s="2" t="s">
        <v>157</v>
      </c>
      <c r="BU23" s="26">
        <v>41984</v>
      </c>
      <c r="BV23" s="1" t="s">
        <v>187</v>
      </c>
      <c r="BW23" s="1" t="s">
        <v>210</v>
      </c>
      <c r="BZ23" s="1" t="s">
        <v>105</v>
      </c>
      <c r="CM23" s="1" t="e">
        <f t="shared" si="13"/>
        <v>#DIV/0!</v>
      </c>
    </row>
    <row r="24" spans="1:92" s="1" customFormat="1" ht="15" customHeight="1" x14ac:dyDescent="0.2">
      <c r="A24" s="116"/>
      <c r="B24" s="1" t="s">
        <v>179</v>
      </c>
      <c r="C24" s="25" t="s">
        <v>227</v>
      </c>
      <c r="D24" s="37">
        <v>1</v>
      </c>
      <c r="E24" s="9" t="s">
        <v>90</v>
      </c>
      <c r="F24" s="9" t="s">
        <v>91</v>
      </c>
      <c r="G24" s="9" t="s">
        <v>92</v>
      </c>
      <c r="H24" s="126">
        <v>41975</v>
      </c>
      <c r="I24" s="56"/>
      <c r="J24" s="56"/>
      <c r="K24" s="2" t="s">
        <v>164</v>
      </c>
      <c r="L24" s="10" t="s">
        <v>181</v>
      </c>
      <c r="M24" s="2">
        <v>3</v>
      </c>
      <c r="N24" s="9" t="s">
        <v>182</v>
      </c>
      <c r="O24" s="9" t="s">
        <v>182</v>
      </c>
      <c r="P24" s="9" t="s">
        <v>95</v>
      </c>
      <c r="Q24" s="9" t="s">
        <v>182</v>
      </c>
      <c r="R24" s="5" t="s">
        <v>151</v>
      </c>
      <c r="S24" s="5" t="s">
        <v>165</v>
      </c>
      <c r="T24" s="2" t="s">
        <v>153</v>
      </c>
      <c r="U24" s="88" t="s">
        <v>228</v>
      </c>
      <c r="V24" s="44">
        <v>100</v>
      </c>
      <c r="W24" s="12" t="s">
        <v>99</v>
      </c>
      <c r="X24" s="26">
        <v>41982</v>
      </c>
      <c r="Y24" s="12">
        <v>20</v>
      </c>
      <c r="Z24" s="9">
        <f t="shared" si="12"/>
        <v>8.5</v>
      </c>
      <c r="AA24" s="26">
        <v>41984</v>
      </c>
      <c r="AB24" s="5">
        <v>455</v>
      </c>
      <c r="AC24" s="5" t="s">
        <v>100</v>
      </c>
      <c r="AD24" s="5">
        <v>8.1</v>
      </c>
      <c r="AE24" s="5">
        <v>234</v>
      </c>
      <c r="AF24" s="5">
        <v>1.88</v>
      </c>
      <c r="AG24" s="5">
        <v>2.2400000000000002</v>
      </c>
      <c r="AH24" s="12">
        <v>8.5</v>
      </c>
      <c r="AI24" s="12">
        <v>2</v>
      </c>
      <c r="AJ24" s="27">
        <v>42000</v>
      </c>
      <c r="AK24" s="17" t="s">
        <v>101</v>
      </c>
      <c r="AL24" s="5">
        <v>3</v>
      </c>
      <c r="AM24" s="5">
        <v>28</v>
      </c>
      <c r="AN24" s="5"/>
      <c r="AO24" s="30"/>
      <c r="AP24" s="5"/>
      <c r="AQ24" s="1" t="s">
        <v>184</v>
      </c>
      <c r="BA24" s="66"/>
      <c r="BB24" s="66"/>
      <c r="BC24" s="65"/>
      <c r="BE24" s="65"/>
      <c r="BF24" s="65"/>
      <c r="BG24" s="65"/>
      <c r="BI24" s="97"/>
      <c r="BJ24" s="65"/>
      <c r="BK24" s="65"/>
      <c r="BP24" s="65"/>
      <c r="BQ24" s="65"/>
      <c r="BR24" s="65"/>
      <c r="BS24" s="65"/>
      <c r="BT24" s="2" t="s">
        <v>169</v>
      </c>
      <c r="BU24" s="26">
        <v>41984</v>
      </c>
      <c r="BV24" s="1" t="s">
        <v>187</v>
      </c>
      <c r="BW24" s="1" t="s">
        <v>210</v>
      </c>
      <c r="BZ24" s="1" t="s">
        <v>105</v>
      </c>
      <c r="CM24" s="1" t="e">
        <f t="shared" si="13"/>
        <v>#DIV/0!</v>
      </c>
    </row>
    <row r="25" spans="1:92" s="1" customFormat="1" ht="15" customHeight="1" x14ac:dyDescent="0.2">
      <c r="A25" s="116"/>
      <c r="B25" s="1" t="s">
        <v>179</v>
      </c>
      <c r="C25" s="25" t="s">
        <v>229</v>
      </c>
      <c r="D25" s="37">
        <v>1</v>
      </c>
      <c r="E25" s="9" t="s">
        <v>90</v>
      </c>
      <c r="F25" s="9" t="s">
        <v>91</v>
      </c>
      <c r="G25" s="9" t="s">
        <v>92</v>
      </c>
      <c r="H25" s="126">
        <v>41975</v>
      </c>
      <c r="I25" s="56"/>
      <c r="J25" s="56"/>
      <c r="K25" s="2" t="s">
        <v>171</v>
      </c>
      <c r="L25" s="10" t="s">
        <v>181</v>
      </c>
      <c r="M25" s="2">
        <v>3</v>
      </c>
      <c r="N25" s="9" t="s">
        <v>182</v>
      </c>
      <c r="O25" s="9" t="s">
        <v>182</v>
      </c>
      <c r="P25" s="9" t="s">
        <v>95</v>
      </c>
      <c r="Q25" s="9" t="s">
        <v>182</v>
      </c>
      <c r="R25" s="5" t="s">
        <v>151</v>
      </c>
      <c r="S25" s="5" t="s">
        <v>196</v>
      </c>
      <c r="T25" s="5" t="s">
        <v>173</v>
      </c>
      <c r="U25" s="88" t="s">
        <v>230</v>
      </c>
      <c r="V25" s="44">
        <v>100</v>
      </c>
      <c r="W25" s="8" t="s">
        <v>226</v>
      </c>
      <c r="X25" s="26">
        <v>41982</v>
      </c>
      <c r="Y25" s="12">
        <v>40</v>
      </c>
      <c r="Z25" s="33">
        <f t="shared" si="12"/>
        <v>0</v>
      </c>
      <c r="AA25" s="26">
        <v>41984</v>
      </c>
      <c r="AB25" s="5">
        <v>200</v>
      </c>
      <c r="AC25" s="17" t="s">
        <v>101</v>
      </c>
      <c r="AD25" s="5">
        <v>5</v>
      </c>
      <c r="AE25" s="5">
        <v>193</v>
      </c>
      <c r="AF25" s="5">
        <v>1.95</v>
      </c>
      <c r="AG25" s="5">
        <v>1.26</v>
      </c>
      <c r="AH25" s="12">
        <v>37</v>
      </c>
      <c r="AI25" s="12">
        <v>2</v>
      </c>
      <c r="AJ25" s="27">
        <v>42000</v>
      </c>
      <c r="AK25" s="17" t="s">
        <v>101</v>
      </c>
      <c r="AL25" s="5">
        <v>8</v>
      </c>
      <c r="AM25" s="5">
        <v>28</v>
      </c>
      <c r="AN25" s="5"/>
      <c r="AO25" s="30"/>
      <c r="AP25" s="5"/>
      <c r="AQ25" s="1" t="s">
        <v>184</v>
      </c>
      <c r="AS25" s="1" t="s">
        <v>231</v>
      </c>
      <c r="BA25" s="66"/>
      <c r="BB25" s="66"/>
      <c r="BC25" s="65"/>
      <c r="BE25" s="65"/>
      <c r="BF25" s="65"/>
      <c r="BG25" s="65"/>
      <c r="BI25" s="97"/>
      <c r="BJ25" s="65"/>
      <c r="BK25" s="65"/>
      <c r="BP25" s="65"/>
      <c r="BQ25" s="65"/>
      <c r="BR25" s="65"/>
      <c r="BS25" s="65"/>
      <c r="BT25" s="2" t="s">
        <v>177</v>
      </c>
      <c r="BU25" s="26">
        <v>41984</v>
      </c>
      <c r="BV25" s="1" t="s">
        <v>187</v>
      </c>
      <c r="BW25" s="1" t="s">
        <v>210</v>
      </c>
      <c r="BZ25" s="1" t="s">
        <v>105</v>
      </c>
      <c r="CM25" s="1" t="e">
        <f t="shared" si="13"/>
        <v>#DIV/0!</v>
      </c>
    </row>
    <row r="26" spans="1:92" s="1" customFormat="1" ht="15" customHeight="1" x14ac:dyDescent="0.2">
      <c r="A26" s="116"/>
      <c r="B26" s="61" t="s">
        <v>232</v>
      </c>
      <c r="C26" s="61" t="s">
        <v>233</v>
      </c>
      <c r="D26" s="37">
        <v>2</v>
      </c>
      <c r="E26" s="9" t="s">
        <v>90</v>
      </c>
      <c r="F26" s="9" t="s">
        <v>91</v>
      </c>
      <c r="G26" s="9" t="s">
        <v>92</v>
      </c>
      <c r="H26" s="126">
        <v>42018</v>
      </c>
      <c r="I26" s="56"/>
      <c r="J26" s="56"/>
      <c r="K26" s="2" t="s">
        <v>164</v>
      </c>
      <c r="L26" s="6" t="s">
        <v>181</v>
      </c>
      <c r="M26" s="6">
        <v>1</v>
      </c>
      <c r="N26" s="9" t="s">
        <v>1373</v>
      </c>
      <c r="O26" s="1" t="s">
        <v>1374</v>
      </c>
      <c r="P26" s="9" t="s">
        <v>234</v>
      </c>
      <c r="Q26" s="9" t="s">
        <v>234</v>
      </c>
      <c r="R26" s="5" t="s">
        <v>151</v>
      </c>
      <c r="S26" s="5" t="s">
        <v>165</v>
      </c>
      <c r="T26" s="2" t="s">
        <v>153</v>
      </c>
      <c r="U26" s="89">
        <v>4000000</v>
      </c>
      <c r="V26" s="50" t="s">
        <v>108</v>
      </c>
      <c r="W26" s="8" t="s">
        <v>226</v>
      </c>
      <c r="X26" s="27">
        <v>42047</v>
      </c>
      <c r="Y26" s="9">
        <v>18</v>
      </c>
      <c r="Z26" s="9">
        <f t="shared" si="12"/>
        <v>15</v>
      </c>
      <c r="AA26" s="27">
        <v>42048</v>
      </c>
      <c r="AB26" s="5">
        <v>60</v>
      </c>
      <c r="AC26" s="5" t="s">
        <v>100</v>
      </c>
      <c r="AD26" s="5">
        <v>10</v>
      </c>
      <c r="AE26" s="1" t="s">
        <v>98</v>
      </c>
      <c r="AF26" s="1" t="s">
        <v>98</v>
      </c>
      <c r="AG26" s="1" t="s">
        <v>98</v>
      </c>
      <c r="AH26" s="9"/>
      <c r="AI26" s="9"/>
      <c r="AJ26" s="27"/>
      <c r="AK26" s="5"/>
      <c r="AL26" s="5"/>
      <c r="AM26" s="5"/>
      <c r="AN26" s="5"/>
      <c r="AO26" s="30"/>
      <c r="AP26" s="5"/>
      <c r="AQ26" s="5" t="s">
        <v>235</v>
      </c>
      <c r="AS26" s="1" t="s">
        <v>236</v>
      </c>
      <c r="BA26" s="66"/>
      <c r="BB26" s="66"/>
      <c r="BC26" s="65"/>
      <c r="BE26" s="65"/>
      <c r="BF26" s="65"/>
      <c r="BG26" s="65"/>
      <c r="BI26" s="97"/>
      <c r="BJ26" s="65"/>
      <c r="BK26" s="65"/>
      <c r="BP26" s="65"/>
      <c r="BQ26" s="65"/>
      <c r="BR26" s="65"/>
      <c r="BS26" s="65"/>
      <c r="BT26" s="2" t="s">
        <v>169</v>
      </c>
      <c r="BU26" s="27">
        <v>42048</v>
      </c>
      <c r="BV26" s="1" t="s">
        <v>237</v>
      </c>
      <c r="BW26" s="1" t="s">
        <v>159</v>
      </c>
      <c r="BZ26" s="1" t="s">
        <v>105</v>
      </c>
      <c r="CM26" s="1" t="e">
        <f t="shared" si="13"/>
        <v>#DIV/0!</v>
      </c>
    </row>
    <row r="27" spans="1:92" s="1" customFormat="1" ht="15" customHeight="1" x14ac:dyDescent="0.2">
      <c r="A27" s="116"/>
      <c r="B27" s="61" t="s">
        <v>232</v>
      </c>
      <c r="C27" s="61" t="s">
        <v>238</v>
      </c>
      <c r="D27" s="39">
        <v>2</v>
      </c>
      <c r="E27" s="9" t="s">
        <v>90</v>
      </c>
      <c r="F27" s="9" t="s">
        <v>91</v>
      </c>
      <c r="G27" s="9" t="s">
        <v>92</v>
      </c>
      <c r="H27" s="126">
        <v>42018</v>
      </c>
      <c r="I27" s="56"/>
      <c r="J27" s="56"/>
      <c r="K27" s="2" t="s">
        <v>150</v>
      </c>
      <c r="L27" s="6" t="s">
        <v>181</v>
      </c>
      <c r="M27" s="6">
        <v>1</v>
      </c>
      <c r="N27" s="9" t="s">
        <v>1373</v>
      </c>
      <c r="O27" s="9" t="s">
        <v>1374</v>
      </c>
      <c r="P27" s="9" t="s">
        <v>234</v>
      </c>
      <c r="Q27" s="9" t="s">
        <v>234</v>
      </c>
      <c r="R27" s="5" t="s">
        <v>151</v>
      </c>
      <c r="S27" s="5" t="s">
        <v>152</v>
      </c>
      <c r="T27" s="2" t="s">
        <v>153</v>
      </c>
      <c r="U27" s="88" t="s">
        <v>239</v>
      </c>
      <c r="V27" s="44">
        <v>97</v>
      </c>
      <c r="W27" s="8" t="s">
        <v>226</v>
      </c>
      <c r="X27" s="27">
        <v>42047</v>
      </c>
      <c r="Y27" s="9">
        <v>45</v>
      </c>
      <c r="Z27" s="9">
        <f t="shared" si="12"/>
        <v>42</v>
      </c>
      <c r="AA27" s="27">
        <v>42048</v>
      </c>
      <c r="AB27" s="5">
        <v>38</v>
      </c>
      <c r="AC27" s="5" t="s">
        <v>100</v>
      </c>
      <c r="AD27" s="5">
        <v>9</v>
      </c>
      <c r="AE27" s="1" t="s">
        <v>98</v>
      </c>
      <c r="AF27" s="1" t="s">
        <v>98</v>
      </c>
      <c r="AG27" s="1" t="s">
        <v>98</v>
      </c>
      <c r="AH27" s="5"/>
      <c r="AI27" s="5"/>
      <c r="AJ27" s="27"/>
      <c r="AK27" s="5"/>
      <c r="AL27" s="5"/>
      <c r="AM27" s="5"/>
      <c r="AN27" s="5"/>
      <c r="AO27" s="30"/>
      <c r="AP27" s="5"/>
      <c r="AQ27" s="5" t="s">
        <v>235</v>
      </c>
      <c r="AS27" s="1" t="s">
        <v>236</v>
      </c>
      <c r="BA27" s="66"/>
      <c r="BB27" s="66"/>
      <c r="BC27" s="65"/>
      <c r="BE27" s="65"/>
      <c r="BF27" s="65"/>
      <c r="BG27" s="65"/>
      <c r="BI27" s="97"/>
      <c r="BJ27" s="65"/>
      <c r="BK27" s="65"/>
      <c r="BP27" s="65"/>
      <c r="BQ27" s="65"/>
      <c r="BR27" s="65"/>
      <c r="BS27" s="65"/>
      <c r="BT27" s="2" t="s">
        <v>157</v>
      </c>
      <c r="BU27" s="27">
        <v>42048</v>
      </c>
      <c r="BV27" s="1" t="s">
        <v>237</v>
      </c>
      <c r="BW27" s="1" t="s">
        <v>159</v>
      </c>
      <c r="BZ27" s="1" t="s">
        <v>105</v>
      </c>
      <c r="CM27" s="1" t="e">
        <f t="shared" si="13"/>
        <v>#DIV/0!</v>
      </c>
    </row>
    <row r="28" spans="1:92" s="1" customFormat="1" ht="15" customHeight="1" x14ac:dyDescent="0.2">
      <c r="A28" s="116"/>
      <c r="B28" s="25" t="s">
        <v>232</v>
      </c>
      <c r="C28" s="25" t="s">
        <v>240</v>
      </c>
      <c r="D28" s="39">
        <v>1</v>
      </c>
      <c r="E28" s="9" t="s">
        <v>90</v>
      </c>
      <c r="F28" s="9" t="s">
        <v>91</v>
      </c>
      <c r="G28" s="9" t="s">
        <v>92</v>
      </c>
      <c r="H28" s="126">
        <v>42018</v>
      </c>
      <c r="I28" s="56"/>
      <c r="J28" s="56"/>
      <c r="K28" s="2" t="s">
        <v>171</v>
      </c>
      <c r="L28" s="6" t="s">
        <v>181</v>
      </c>
      <c r="M28" s="6">
        <v>1</v>
      </c>
      <c r="N28" s="9" t="s">
        <v>1373</v>
      </c>
      <c r="O28" s="9" t="s">
        <v>1374</v>
      </c>
      <c r="P28" s="9" t="s">
        <v>234</v>
      </c>
      <c r="Q28" s="9" t="s">
        <v>234</v>
      </c>
      <c r="R28" s="5" t="s">
        <v>151</v>
      </c>
      <c r="S28" s="5" t="s">
        <v>196</v>
      </c>
      <c r="T28" s="5" t="s">
        <v>173</v>
      </c>
      <c r="U28" s="88" t="s">
        <v>241</v>
      </c>
      <c r="V28" s="44">
        <v>96</v>
      </c>
      <c r="W28" s="8" t="s">
        <v>226</v>
      </c>
      <c r="X28" s="27"/>
      <c r="Y28" s="9"/>
      <c r="Z28" s="9">
        <f t="shared" si="12"/>
        <v>-3</v>
      </c>
      <c r="AA28" s="27"/>
      <c r="AB28" s="5"/>
      <c r="AC28" s="5"/>
      <c r="AD28" s="5"/>
      <c r="AE28" s="5"/>
      <c r="AF28" s="5"/>
      <c r="AG28" s="5"/>
      <c r="AH28" s="5"/>
      <c r="AI28" s="5"/>
      <c r="AJ28" s="27"/>
      <c r="AK28" s="5"/>
      <c r="AL28" s="5"/>
      <c r="AM28" s="5"/>
      <c r="AN28" s="5"/>
      <c r="AO28" s="30"/>
      <c r="AP28" s="5"/>
      <c r="AQ28" s="5" t="s">
        <v>235</v>
      </c>
      <c r="BA28" s="66"/>
      <c r="BB28" s="66"/>
      <c r="BC28" s="65"/>
      <c r="BE28" s="65"/>
      <c r="BF28" s="65"/>
      <c r="BG28" s="65"/>
      <c r="BI28" s="97"/>
      <c r="BJ28" s="65"/>
      <c r="BK28" s="65"/>
      <c r="BP28" s="65"/>
      <c r="BQ28" s="65"/>
      <c r="BR28" s="65"/>
      <c r="BS28" s="65"/>
      <c r="BT28" s="2" t="s">
        <v>177</v>
      </c>
      <c r="BU28" s="27"/>
      <c r="BV28" s="1" t="s">
        <v>237</v>
      </c>
      <c r="BW28" s="1" t="s">
        <v>159</v>
      </c>
      <c r="BZ28" s="1" t="s">
        <v>105</v>
      </c>
      <c r="CM28" s="1" t="e">
        <f t="shared" si="13"/>
        <v>#DIV/0!</v>
      </c>
    </row>
    <row r="29" spans="1:92" s="1" customFormat="1" ht="15" customHeight="1" x14ac:dyDescent="0.25">
      <c r="A29" s="109" t="s">
        <v>242</v>
      </c>
      <c r="B29" s="24" t="s">
        <v>243</v>
      </c>
      <c r="C29" s="24" t="s">
        <v>244</v>
      </c>
      <c r="D29" s="38">
        <v>1</v>
      </c>
      <c r="E29" s="12" t="s">
        <v>90</v>
      </c>
      <c r="F29" s="12" t="s">
        <v>91</v>
      </c>
      <c r="G29" s="12" t="s">
        <v>92</v>
      </c>
      <c r="H29" s="126">
        <v>42404</v>
      </c>
      <c r="I29" s="53">
        <v>0.39583333333333331</v>
      </c>
      <c r="J29" s="53">
        <v>0.4375</v>
      </c>
      <c r="K29" s="12" t="s">
        <v>200</v>
      </c>
      <c r="L29" s="12" t="s">
        <v>181</v>
      </c>
      <c r="M29" s="2">
        <v>1</v>
      </c>
      <c r="N29" s="9" t="s">
        <v>1373</v>
      </c>
      <c r="O29" s="12" t="s">
        <v>234</v>
      </c>
      <c r="P29" s="12" t="s">
        <v>95</v>
      </c>
      <c r="Q29" s="12" t="s">
        <v>234</v>
      </c>
      <c r="R29" s="12" t="s">
        <v>201</v>
      </c>
      <c r="S29" s="5" t="s">
        <v>97</v>
      </c>
      <c r="T29" s="5" t="s">
        <v>97</v>
      </c>
      <c r="U29" s="93" t="s">
        <v>95</v>
      </c>
      <c r="V29" s="42" t="s">
        <v>95</v>
      </c>
      <c r="W29" s="12" t="s">
        <v>202</v>
      </c>
      <c r="X29" s="72"/>
      <c r="Y29" s="12"/>
      <c r="Z29" s="12"/>
      <c r="AA29" s="19"/>
      <c r="AE29" s="1" t="s">
        <v>98</v>
      </c>
      <c r="AF29" s="1" t="s">
        <v>98</v>
      </c>
      <c r="AG29" s="1" t="s">
        <v>98</v>
      </c>
      <c r="AH29" s="1">
        <v>1.4</v>
      </c>
      <c r="AI29" s="1">
        <v>300</v>
      </c>
      <c r="AJ29" s="30"/>
      <c r="AL29" s="1">
        <v>11</v>
      </c>
      <c r="AM29" s="1">
        <v>28</v>
      </c>
      <c r="AN29" s="1">
        <v>15</v>
      </c>
      <c r="AO29" s="31">
        <v>42851</v>
      </c>
      <c r="AP29" s="1">
        <v>13</v>
      </c>
      <c r="AQ29" s="1" t="s">
        <v>184</v>
      </c>
      <c r="AR29" s="2"/>
      <c r="AS29" s="2"/>
      <c r="AT29" s="2"/>
      <c r="AU29" s="2"/>
      <c r="AV29" s="2"/>
      <c r="AW29" s="2"/>
      <c r="AX29" s="2" t="s">
        <v>245</v>
      </c>
      <c r="AY29" s="2">
        <v>20210601</v>
      </c>
      <c r="AZ29" s="2">
        <v>20210610</v>
      </c>
      <c r="BA29" s="66">
        <v>15243638</v>
      </c>
      <c r="BB29" s="66">
        <v>11503891</v>
      </c>
      <c r="BC29" s="68">
        <f>BB29/BA29</f>
        <v>0.75466834098264468</v>
      </c>
      <c r="BD29" s="1" t="str">
        <f>CONCATENATE("preprocessing/",A29, "/outputs/salmon_hg38_100/quant.sf")</f>
        <v>preprocessing/TMRC30156/outputs/salmon_hg38_100/quant.sf</v>
      </c>
      <c r="BE29" s="66"/>
      <c r="BF29" s="66"/>
      <c r="BG29" s="66"/>
      <c r="BH29" s="2"/>
      <c r="BI29" s="97" t="str">
        <f>CONCATENATE("preprocessing/", A29, "/outputs/02hisat2_hg38_100/hg38_100_sno_gene_gene_id.count.xz")</f>
        <v>preprocessing/TMRC30156/outputs/02hisat2_hg38_100/hg38_100_sno_gene_gene_id.count.xz</v>
      </c>
      <c r="BJ29" s="65">
        <v>9915461</v>
      </c>
      <c r="BK29" s="65">
        <v>744849</v>
      </c>
      <c r="BL29" s="68">
        <f>(BK29+BJ29)/BB29</f>
        <v>0.92666994150066273</v>
      </c>
      <c r="BM29" s="2"/>
      <c r="BN29" s="2"/>
      <c r="BO29" s="1" t="str">
        <f>CONCATENATE("preprocessing/", A29, "/outputs/03hisat2_lpanamensis_v36/sno_gene_gene_id.count.xz")</f>
        <v>preprocessing/TMRC30156/outputs/03hisat2_lpanamensis_v36/sno_gene_gene_id.count.xz</v>
      </c>
      <c r="BP29" s="111">
        <v>68505</v>
      </c>
      <c r="BQ29" s="111">
        <v>5976</v>
      </c>
      <c r="BR29" s="95">
        <f>(BQ29+BP29)/BB29</f>
        <v>6.4744180903661208E-3</v>
      </c>
      <c r="BS29" s="94">
        <f>(BQ29+BP29)/(BK29+BJ29)</f>
        <v>6.9867574207504281E-3</v>
      </c>
      <c r="BT29" s="2"/>
      <c r="BU29" s="2"/>
      <c r="BV29" s="2" t="s">
        <v>246</v>
      </c>
      <c r="BW29" s="2" t="s">
        <v>159</v>
      </c>
      <c r="BX29" s="2"/>
      <c r="BY29" s="2"/>
      <c r="BZ29" s="1" t="s">
        <v>105</v>
      </c>
      <c r="CA29" s="2"/>
      <c r="CB29" s="2"/>
      <c r="CC29" s="2"/>
      <c r="CD29" s="2"/>
      <c r="CE29" s="2"/>
      <c r="CF29" s="2" t="s">
        <v>247</v>
      </c>
      <c r="CG29" s="2" t="s">
        <v>248</v>
      </c>
      <c r="CH29" s="2">
        <v>0</v>
      </c>
      <c r="CI29" s="2">
        <v>0</v>
      </c>
      <c r="CJ29" s="2">
        <v>1559</v>
      </c>
      <c r="CK29" s="2">
        <v>1</v>
      </c>
      <c r="CL29" s="1">
        <f>SUM(CH29:CK29)</f>
        <v>1560</v>
      </c>
      <c r="CM29" s="118">
        <f t="shared" si="13"/>
        <v>2.2772060433544995E-2</v>
      </c>
      <c r="CN29" s="2" t="s">
        <v>100</v>
      </c>
    </row>
    <row r="30" spans="1:92" s="1" customFormat="1" ht="15" customHeight="1" x14ac:dyDescent="0.2">
      <c r="A30" s="116"/>
      <c r="B30" s="61" t="s">
        <v>249</v>
      </c>
      <c r="C30" s="61" t="s">
        <v>250</v>
      </c>
      <c r="D30" s="39">
        <v>2</v>
      </c>
      <c r="E30" s="9" t="s">
        <v>90</v>
      </c>
      <c r="F30" s="9" t="s">
        <v>91</v>
      </c>
      <c r="G30" s="9" t="s">
        <v>92</v>
      </c>
      <c r="H30" s="126">
        <v>42019</v>
      </c>
      <c r="I30" s="56"/>
      <c r="J30" s="56"/>
      <c r="K30" s="2" t="s">
        <v>164</v>
      </c>
      <c r="L30" s="6" t="s">
        <v>181</v>
      </c>
      <c r="M30" s="6">
        <v>1</v>
      </c>
      <c r="N30" s="9" t="s">
        <v>1373</v>
      </c>
      <c r="O30" s="9" t="s">
        <v>234</v>
      </c>
      <c r="P30" s="9" t="s">
        <v>95</v>
      </c>
      <c r="Q30" s="9" t="s">
        <v>234</v>
      </c>
      <c r="R30" s="5" t="s">
        <v>151</v>
      </c>
      <c r="S30" s="5" t="s">
        <v>165</v>
      </c>
      <c r="T30" s="2" t="s">
        <v>153</v>
      </c>
      <c r="U30" s="88" t="s">
        <v>225</v>
      </c>
      <c r="V30" s="44">
        <v>99</v>
      </c>
      <c r="W30" s="8" t="s">
        <v>226</v>
      </c>
      <c r="X30" s="27">
        <v>42049</v>
      </c>
      <c r="Y30" s="9">
        <v>20</v>
      </c>
      <c r="Z30" s="9">
        <f>(Y30-AH30)-3</f>
        <v>17</v>
      </c>
      <c r="AA30" s="27">
        <v>42049</v>
      </c>
      <c r="AB30" s="5">
        <v>488</v>
      </c>
      <c r="AC30" s="5" t="s">
        <v>100</v>
      </c>
      <c r="AD30" s="5">
        <v>9.6999999999999993</v>
      </c>
      <c r="AE30" s="5" t="s">
        <v>98</v>
      </c>
      <c r="AF30" s="5" t="s">
        <v>98</v>
      </c>
      <c r="AG30" s="5" t="s">
        <v>98</v>
      </c>
      <c r="AH30" s="5"/>
      <c r="AI30" s="5"/>
      <c r="AJ30" s="27"/>
      <c r="AK30" s="5"/>
      <c r="AL30" s="5"/>
      <c r="AM30" s="5"/>
      <c r="AN30" s="5"/>
      <c r="AO30" s="30"/>
      <c r="AP30" s="5"/>
      <c r="AQ30" s="5" t="s">
        <v>184</v>
      </c>
      <c r="AS30" s="1" t="s">
        <v>236</v>
      </c>
      <c r="BA30" s="66"/>
      <c r="BB30" s="66"/>
      <c r="BC30" s="65"/>
      <c r="BE30" s="65"/>
      <c r="BF30" s="65"/>
      <c r="BG30" s="65"/>
      <c r="BI30" s="97"/>
      <c r="BJ30" s="65"/>
      <c r="BK30" s="65"/>
      <c r="BP30" s="65"/>
      <c r="BQ30" s="65"/>
      <c r="BR30" s="65"/>
      <c r="BS30" s="65"/>
      <c r="BT30" s="2" t="s">
        <v>169</v>
      </c>
      <c r="BU30" s="27">
        <v>42049</v>
      </c>
      <c r="BV30" s="1" t="s">
        <v>251</v>
      </c>
      <c r="BW30" s="1" t="s">
        <v>159</v>
      </c>
      <c r="BZ30" s="1" t="s">
        <v>252</v>
      </c>
      <c r="CM30" s="1" t="e">
        <f t="shared" si="13"/>
        <v>#DIV/0!</v>
      </c>
    </row>
    <row r="31" spans="1:92" s="1" customFormat="1" ht="15" customHeight="1" x14ac:dyDescent="0.2">
      <c r="A31" s="116"/>
      <c r="B31" s="61" t="s">
        <v>249</v>
      </c>
      <c r="C31" s="61" t="s">
        <v>253</v>
      </c>
      <c r="D31" s="39">
        <v>2</v>
      </c>
      <c r="E31" s="9" t="s">
        <v>90</v>
      </c>
      <c r="F31" s="9" t="s">
        <v>91</v>
      </c>
      <c r="G31" s="9" t="s">
        <v>92</v>
      </c>
      <c r="H31" s="126">
        <v>42019</v>
      </c>
      <c r="I31" s="56"/>
      <c r="J31" s="56"/>
      <c r="K31" s="2" t="s">
        <v>150</v>
      </c>
      <c r="L31" s="6" t="s">
        <v>181</v>
      </c>
      <c r="M31" s="6">
        <v>1</v>
      </c>
      <c r="N31" s="9" t="s">
        <v>1373</v>
      </c>
      <c r="O31" s="9" t="s">
        <v>234</v>
      </c>
      <c r="P31" s="9" t="s">
        <v>95</v>
      </c>
      <c r="Q31" s="9" t="s">
        <v>234</v>
      </c>
      <c r="R31" s="5" t="s">
        <v>151</v>
      </c>
      <c r="S31" s="5" t="s">
        <v>152</v>
      </c>
      <c r="T31" s="2" t="s">
        <v>153</v>
      </c>
      <c r="U31" s="88" t="s">
        <v>225</v>
      </c>
      <c r="V31" s="46" t="s">
        <v>254</v>
      </c>
      <c r="W31" s="8" t="s">
        <v>226</v>
      </c>
      <c r="X31" s="27">
        <v>42049</v>
      </c>
      <c r="Y31" s="9">
        <v>20</v>
      </c>
      <c r="Z31" s="9">
        <f>(Y31-AH31)-3</f>
        <v>17</v>
      </c>
      <c r="AA31" s="27">
        <v>42049</v>
      </c>
      <c r="AB31" s="5">
        <v>161</v>
      </c>
      <c r="AC31" s="5" t="s">
        <v>100</v>
      </c>
      <c r="AD31" s="5">
        <v>7.4</v>
      </c>
      <c r="AE31" s="5" t="s">
        <v>98</v>
      </c>
      <c r="AF31" s="5" t="s">
        <v>98</v>
      </c>
      <c r="AG31" s="5" t="s">
        <v>98</v>
      </c>
      <c r="AH31" s="5"/>
      <c r="AI31" s="5"/>
      <c r="AJ31" s="27"/>
      <c r="AK31" s="5"/>
      <c r="AL31" s="5"/>
      <c r="AM31" s="5"/>
      <c r="AN31" s="5"/>
      <c r="AO31" s="30"/>
      <c r="AP31" s="5"/>
      <c r="AQ31" s="5" t="s">
        <v>184</v>
      </c>
      <c r="AS31" s="1" t="s">
        <v>236</v>
      </c>
      <c r="BA31" s="66"/>
      <c r="BB31" s="66"/>
      <c r="BC31" s="65"/>
      <c r="BE31" s="65"/>
      <c r="BF31" s="65"/>
      <c r="BG31" s="65"/>
      <c r="BI31" s="97"/>
      <c r="BJ31" s="65"/>
      <c r="BK31" s="65"/>
      <c r="BP31" s="65"/>
      <c r="BQ31" s="65"/>
      <c r="BR31" s="65"/>
      <c r="BS31" s="65"/>
      <c r="BT31" s="2" t="s">
        <v>157</v>
      </c>
      <c r="BU31" s="27">
        <v>42049</v>
      </c>
      <c r="BV31" s="1" t="s">
        <v>251</v>
      </c>
      <c r="BW31" s="1" t="s">
        <v>159</v>
      </c>
      <c r="BZ31" s="1" t="s">
        <v>252</v>
      </c>
      <c r="CM31" s="1" t="e">
        <f t="shared" si="13"/>
        <v>#DIV/0!</v>
      </c>
    </row>
    <row r="32" spans="1:92" s="1" customFormat="1" ht="15" customHeight="1" x14ac:dyDescent="0.2">
      <c r="A32" s="115"/>
      <c r="B32" s="23" t="s">
        <v>249</v>
      </c>
      <c r="C32" s="23" t="s">
        <v>255</v>
      </c>
      <c r="D32" s="37">
        <v>2</v>
      </c>
      <c r="E32" s="9" t="s">
        <v>90</v>
      </c>
      <c r="F32" s="9" t="s">
        <v>91</v>
      </c>
      <c r="G32" s="9" t="s">
        <v>92</v>
      </c>
      <c r="H32" s="126">
        <v>42019</v>
      </c>
      <c r="I32" s="56"/>
      <c r="J32" s="56"/>
      <c r="K32" s="2" t="s">
        <v>171</v>
      </c>
      <c r="L32" s="6" t="s">
        <v>181</v>
      </c>
      <c r="M32" s="6">
        <v>1</v>
      </c>
      <c r="N32" s="9" t="s">
        <v>1373</v>
      </c>
      <c r="O32" s="9" t="s">
        <v>234</v>
      </c>
      <c r="P32" s="9" t="s">
        <v>95</v>
      </c>
      <c r="Q32" s="9" t="s">
        <v>234</v>
      </c>
      <c r="R32" s="5" t="s">
        <v>151</v>
      </c>
      <c r="S32" s="5" t="s">
        <v>196</v>
      </c>
      <c r="T32" s="5" t="s">
        <v>173</v>
      </c>
      <c r="U32" s="88" t="s">
        <v>225</v>
      </c>
      <c r="V32" s="46" t="s">
        <v>108</v>
      </c>
      <c r="W32" s="8" t="s">
        <v>226</v>
      </c>
      <c r="X32" s="27"/>
      <c r="Y32" s="9"/>
      <c r="Z32" s="9">
        <f>(Y32-AH32)-3</f>
        <v>-3</v>
      </c>
      <c r="AA32" s="27"/>
      <c r="AB32" s="5"/>
      <c r="AC32" s="5"/>
      <c r="AD32" s="5"/>
      <c r="AE32" s="5"/>
      <c r="AF32" s="5"/>
      <c r="AG32" s="5"/>
      <c r="AH32" s="5"/>
      <c r="AI32" s="5"/>
      <c r="AJ32" s="28"/>
      <c r="AK32" s="5"/>
      <c r="AL32" s="5"/>
      <c r="AM32" s="5"/>
      <c r="AN32" s="5"/>
      <c r="AO32" s="30"/>
      <c r="AP32" s="5"/>
      <c r="AQ32" s="5" t="s">
        <v>184</v>
      </c>
      <c r="BA32" s="66"/>
      <c r="BB32" s="66"/>
      <c r="BC32" s="65"/>
      <c r="BE32" s="65"/>
      <c r="BF32" s="65"/>
      <c r="BG32" s="65"/>
      <c r="BI32" s="97"/>
      <c r="BJ32" s="65"/>
      <c r="BK32" s="65"/>
      <c r="BP32" s="65"/>
      <c r="BQ32" s="65"/>
      <c r="BR32" s="65"/>
      <c r="BS32" s="65"/>
      <c r="BT32" s="2" t="s">
        <v>177</v>
      </c>
      <c r="BU32" s="27"/>
      <c r="BV32" s="1" t="s">
        <v>251</v>
      </c>
      <c r="BW32" s="1" t="s">
        <v>159</v>
      </c>
      <c r="BZ32" s="1" t="s">
        <v>252</v>
      </c>
      <c r="CM32" s="1" t="e">
        <f t="shared" si="13"/>
        <v>#DIV/0!</v>
      </c>
    </row>
    <row r="33" spans="1:92" s="1" customFormat="1" ht="15" customHeight="1" x14ac:dyDescent="0.25">
      <c r="A33" s="132" t="s">
        <v>256</v>
      </c>
      <c r="B33" s="2" t="s">
        <v>257</v>
      </c>
      <c r="C33" s="23" t="s">
        <v>258</v>
      </c>
      <c r="D33" s="37">
        <v>1</v>
      </c>
      <c r="E33" s="9" t="s">
        <v>90</v>
      </c>
      <c r="F33" s="9" t="s">
        <v>259</v>
      </c>
      <c r="G33" s="9" t="s">
        <v>92</v>
      </c>
      <c r="H33" s="127">
        <v>42613</v>
      </c>
      <c r="I33"/>
      <c r="J33" s="53"/>
      <c r="K33" s="2" t="s">
        <v>200</v>
      </c>
      <c r="L33" s="10" t="s">
        <v>181</v>
      </c>
      <c r="M33" s="6">
        <v>1</v>
      </c>
      <c r="N33" s="10" t="s">
        <v>1373</v>
      </c>
      <c r="O33" s="119" t="s">
        <v>260</v>
      </c>
      <c r="P33" s="119" t="s">
        <v>95</v>
      </c>
      <c r="Q33" s="119" t="s">
        <v>260</v>
      </c>
      <c r="R33" s="5" t="s">
        <v>201</v>
      </c>
      <c r="S33" s="5" t="s">
        <v>97</v>
      </c>
      <c r="T33" s="5" t="s">
        <v>97</v>
      </c>
      <c r="U33" s="88" t="s">
        <v>95</v>
      </c>
      <c r="V33" s="44" t="s">
        <v>95</v>
      </c>
      <c r="W33" s="8" t="s">
        <v>202</v>
      </c>
      <c r="X33" s="129">
        <v>42634</v>
      </c>
      <c r="Y33" s="9">
        <v>25</v>
      </c>
      <c r="Z33" s="33">
        <f>(Y33-AH33)-3</f>
        <v>20.8</v>
      </c>
      <c r="AA33" s="128">
        <v>42640</v>
      </c>
      <c r="AB33" s="119">
        <v>497</v>
      </c>
      <c r="AC33" s="5" t="s">
        <v>100</v>
      </c>
      <c r="AD33" s="119">
        <v>8.6</v>
      </c>
      <c r="AE33" s="121">
        <v>255.92</v>
      </c>
      <c r="AF33" s="121">
        <v>2.0699999999999998</v>
      </c>
      <c r="AG33" s="121">
        <v>2.0099999999999998</v>
      </c>
      <c r="AH33" s="119">
        <v>1.2</v>
      </c>
      <c r="AI33" s="9">
        <v>300</v>
      </c>
      <c r="AJ33" s="130">
        <v>43078</v>
      </c>
      <c r="AK33" s="119" t="s">
        <v>100</v>
      </c>
      <c r="AL33" s="119">
        <v>27</v>
      </c>
      <c r="AM33" s="1">
        <v>28</v>
      </c>
      <c r="AN33" s="1">
        <v>15</v>
      </c>
      <c r="AO33" s="130">
        <v>43102</v>
      </c>
      <c r="AP33"/>
      <c r="AQ33" s="119" t="s">
        <v>184</v>
      </c>
      <c r="AR33" s="2"/>
      <c r="AS33" s="2"/>
      <c r="AT33" s="2"/>
      <c r="AU33" s="2"/>
      <c r="AV33" s="2"/>
      <c r="AW33" s="2"/>
      <c r="AX33" s="2"/>
      <c r="AY33" s="2"/>
      <c r="AZ33" s="2"/>
      <c r="BA33" s="66"/>
      <c r="BB33" s="66"/>
      <c r="BC33" s="66"/>
      <c r="BD33" s="2"/>
      <c r="BE33" s="66"/>
      <c r="BF33" s="66"/>
      <c r="BG33" s="66"/>
      <c r="BH33" s="2"/>
      <c r="BI33" s="81"/>
      <c r="BJ33" s="2"/>
      <c r="BK33" s="2"/>
      <c r="BL33" s="2"/>
      <c r="BM33" s="2"/>
      <c r="BN33" s="2"/>
      <c r="BO33" s="2"/>
      <c r="BP33" s="66"/>
      <c r="BQ33" s="66"/>
      <c r="BR33" s="66"/>
      <c r="BS33" s="66"/>
      <c r="BT33" s="2"/>
      <c r="BU33" s="2"/>
      <c r="BV33" s="2"/>
      <c r="BW33" s="2"/>
      <c r="BX33" s="2"/>
      <c r="BY33" s="2"/>
      <c r="BZ33" s="2" t="s">
        <v>105</v>
      </c>
      <c r="CA33" s="2"/>
      <c r="CB33" s="2"/>
      <c r="CC33" s="2"/>
      <c r="CD33" s="2"/>
      <c r="CE33" s="2"/>
      <c r="CF33" s="2"/>
      <c r="CG33" s="2"/>
      <c r="CH33" s="2" t="s">
        <v>261</v>
      </c>
      <c r="CI33" s="2"/>
      <c r="CJ33" s="2"/>
      <c r="CK33" s="2"/>
      <c r="CL33" s="2"/>
      <c r="CM33" s="2"/>
      <c r="CN33" s="2"/>
    </row>
    <row r="34" spans="1:92" s="1" customFormat="1" ht="15" customHeight="1" x14ac:dyDescent="0.25">
      <c r="A34" s="109" t="s">
        <v>262</v>
      </c>
      <c r="B34" s="24" t="s">
        <v>243</v>
      </c>
      <c r="C34" s="24" t="s">
        <v>263</v>
      </c>
      <c r="D34" s="38">
        <v>1</v>
      </c>
      <c r="E34" s="12" t="s">
        <v>90</v>
      </c>
      <c r="F34" s="12" t="s">
        <v>91</v>
      </c>
      <c r="G34" s="12" t="s">
        <v>92</v>
      </c>
      <c r="H34" s="126">
        <v>42404</v>
      </c>
      <c r="I34" s="53"/>
      <c r="J34" s="53"/>
      <c r="K34" s="12" t="s">
        <v>164</v>
      </c>
      <c r="L34" s="12" t="s">
        <v>181</v>
      </c>
      <c r="M34" s="2">
        <v>1</v>
      </c>
      <c r="N34" s="9" t="s">
        <v>1373</v>
      </c>
      <c r="O34" s="12" t="s">
        <v>234</v>
      </c>
      <c r="P34" s="12" t="s">
        <v>95</v>
      </c>
      <c r="Q34" s="12" t="s">
        <v>234</v>
      </c>
      <c r="R34" s="12" t="s">
        <v>151</v>
      </c>
      <c r="S34" s="12" t="s">
        <v>165</v>
      </c>
      <c r="T34" s="12" t="s">
        <v>153</v>
      </c>
      <c r="U34" s="93">
        <v>16000000</v>
      </c>
      <c r="V34" s="42"/>
      <c r="W34" s="12" t="s">
        <v>226</v>
      </c>
      <c r="X34" s="19"/>
      <c r="Y34" s="12"/>
      <c r="Z34" s="12"/>
      <c r="AA34" s="19"/>
      <c r="AJ34" s="30"/>
      <c r="AO34" s="31"/>
      <c r="AQ34" s="1" t="s">
        <v>184</v>
      </c>
      <c r="AR34" s="2"/>
      <c r="AS34" s="2"/>
      <c r="AT34" s="2"/>
      <c r="AU34" s="2"/>
      <c r="AV34" s="2"/>
      <c r="AW34" s="2"/>
      <c r="AX34" s="2" t="s">
        <v>264</v>
      </c>
      <c r="AY34" s="2">
        <v>20211001</v>
      </c>
      <c r="AZ34" s="2">
        <v>20211015</v>
      </c>
      <c r="BA34" s="111">
        <v>19117312</v>
      </c>
      <c r="BB34" s="111">
        <v>18197217</v>
      </c>
      <c r="BC34" s="66"/>
      <c r="BD34" s="1" t="str">
        <f>CONCATENATE("preprocessing/",A34, "/outputs/salmon_hg38_100/quant.sf")</f>
        <v>preprocessing/TMRC30185/outputs/salmon_hg38_100/quant.sf</v>
      </c>
      <c r="BE34" s="66"/>
      <c r="BF34" s="66"/>
      <c r="BG34" s="66"/>
      <c r="BH34" s="2"/>
      <c r="BI34" s="97" t="str">
        <f>CONCATENATE("preprocessing/", A34, "/outputs/02hisat2_hg38_100/hg38_100_sno_gene_gene_id.count.xz")</f>
        <v>preprocessing/TMRC30185/outputs/02hisat2_hg38_100/hg38_100_sno_gene_gene_id.count.xz</v>
      </c>
      <c r="BJ34" s="111">
        <v>17105582</v>
      </c>
      <c r="BK34" s="111">
        <v>745404</v>
      </c>
      <c r="BL34" s="68">
        <f>(BK34+BJ34)/BB34</f>
        <v>0.98097340928560672</v>
      </c>
      <c r="BM34" s="2"/>
      <c r="BN34" s="2"/>
      <c r="BO34" s="1" t="str">
        <f>CONCATENATE("preprocessing/", A34, "/outputs/03hisat2_lpanamensis_v36/sno_gene_gene_id.count.xz")</f>
        <v>preprocessing/TMRC30185/outputs/03hisat2_lpanamensis_v36/sno_gene_gene_id.count.xz</v>
      </c>
      <c r="BP34" s="66">
        <v>31</v>
      </c>
      <c r="BQ34" s="66">
        <v>10</v>
      </c>
      <c r="BR34" s="95">
        <f>(BQ34+BP34)/BB34</f>
        <v>2.2530917777152408E-6</v>
      </c>
      <c r="BS34" s="94">
        <f>(BQ34+BP34)/(BK34+BJ34)</f>
        <v>2.2967918970974489E-6</v>
      </c>
      <c r="BT34" s="2"/>
      <c r="BU34" s="2"/>
      <c r="BV34" s="2" t="s">
        <v>246</v>
      </c>
      <c r="BW34" s="2" t="s">
        <v>159</v>
      </c>
      <c r="BX34" s="2"/>
      <c r="BY34" s="2"/>
      <c r="BZ34" s="1" t="s">
        <v>105</v>
      </c>
      <c r="CA34" s="2"/>
      <c r="CB34" s="2"/>
      <c r="CC34" s="2"/>
      <c r="CD34" s="2"/>
      <c r="CE34" s="2"/>
      <c r="CF34" s="2"/>
      <c r="CG34" s="2" t="s">
        <v>141</v>
      </c>
      <c r="CH34" s="2">
        <v>0</v>
      </c>
      <c r="CI34" s="2">
        <v>0</v>
      </c>
      <c r="CJ34" s="2">
        <v>0</v>
      </c>
      <c r="CK34" s="2">
        <v>0</v>
      </c>
      <c r="CL34" s="1">
        <f>SUM(CH34:CK34)</f>
        <v>0</v>
      </c>
      <c r="CM34" s="118">
        <f t="shared" ref="CM34:CM54" si="14">+CL34/BP34</f>
        <v>0</v>
      </c>
      <c r="CN34" s="2" t="s">
        <v>101</v>
      </c>
    </row>
    <row r="35" spans="1:92" s="1" customFormat="1" ht="15" customHeight="1" x14ac:dyDescent="0.25">
      <c r="A35" s="109" t="s">
        <v>265</v>
      </c>
      <c r="B35" s="24" t="s">
        <v>243</v>
      </c>
      <c r="C35" s="24" t="s">
        <v>266</v>
      </c>
      <c r="D35" s="38">
        <v>1</v>
      </c>
      <c r="E35" s="12" t="s">
        <v>90</v>
      </c>
      <c r="F35" s="12" t="s">
        <v>91</v>
      </c>
      <c r="G35" s="12" t="s">
        <v>92</v>
      </c>
      <c r="H35" s="126">
        <v>42404</v>
      </c>
      <c r="I35" s="53"/>
      <c r="J35" s="53"/>
      <c r="K35" s="12" t="s">
        <v>150</v>
      </c>
      <c r="L35" s="12" t="s">
        <v>181</v>
      </c>
      <c r="M35" s="2">
        <v>1</v>
      </c>
      <c r="N35" s="9" t="s">
        <v>1373</v>
      </c>
      <c r="O35" s="12" t="s">
        <v>234</v>
      </c>
      <c r="P35" s="12" t="s">
        <v>95</v>
      </c>
      <c r="Q35" s="12" t="s">
        <v>234</v>
      </c>
      <c r="R35" s="12" t="s">
        <v>151</v>
      </c>
      <c r="S35" s="12" t="s">
        <v>152</v>
      </c>
      <c r="T35" s="12" t="s">
        <v>153</v>
      </c>
      <c r="U35" s="93">
        <v>73000000</v>
      </c>
      <c r="V35" s="42"/>
      <c r="W35" s="12" t="s">
        <v>226</v>
      </c>
      <c r="X35" s="19"/>
      <c r="Y35" s="12"/>
      <c r="Z35" s="12"/>
      <c r="AA35" s="19"/>
      <c r="AJ35" s="30"/>
      <c r="AO35" s="31"/>
      <c r="AQ35" s="1" t="s">
        <v>184</v>
      </c>
      <c r="AR35" s="2"/>
      <c r="AS35" s="2"/>
      <c r="AT35" s="2"/>
      <c r="AU35" s="2"/>
      <c r="AV35" s="2"/>
      <c r="AW35" s="2"/>
      <c r="AX35" s="2"/>
      <c r="AY35" s="2"/>
      <c r="AZ35" s="2"/>
      <c r="BA35" s="134">
        <v>27697512</v>
      </c>
      <c r="BB35" s="134">
        <v>25775256</v>
      </c>
      <c r="BC35" s="66"/>
      <c r="BD35" s="1" t="str">
        <f>CONCATENATE("preprocessing/",A35, "/outputs/salmon_hg38_100/quant.sf")</f>
        <v>preprocessing/TMRC30186/outputs/salmon_hg38_100/quant.sf</v>
      </c>
      <c r="BE35" s="66"/>
      <c r="BF35" s="66"/>
      <c r="BG35" s="66"/>
      <c r="BH35" s="2"/>
      <c r="BI35" s="97" t="str">
        <f>CONCATENATE("preprocessing/", A35, "/outputs/02hisat2_hg38_100/hg38_100_sno_gene_gene_id.count.xz")</f>
        <v>preprocessing/TMRC30186/outputs/02hisat2_hg38_100/hg38_100_sno_gene_gene_id.count.xz</v>
      </c>
      <c r="BJ35" s="134">
        <v>24125374</v>
      </c>
      <c r="BK35" s="134">
        <v>1017894</v>
      </c>
      <c r="BL35" s="2"/>
      <c r="BM35" s="2"/>
      <c r="BN35" s="2"/>
      <c r="BO35" s="1" t="str">
        <f>CONCATENATE("preprocessing/", A35, "/outputs/03hisat2_lpanamensis_v36/sno_gene_gene_id.count.xz")</f>
        <v>preprocessing/TMRC30186/outputs/03hisat2_lpanamensis_v36/sno_gene_gene_id.count.xz</v>
      </c>
      <c r="BP35" s="66">
        <v>1395</v>
      </c>
      <c r="BQ35" s="66">
        <v>103</v>
      </c>
      <c r="BR35" s="66"/>
      <c r="BS35" s="66"/>
      <c r="BT35" s="2"/>
      <c r="BU35" s="2"/>
      <c r="BV35" s="2" t="s">
        <v>246</v>
      </c>
      <c r="BW35" s="2" t="s">
        <v>159</v>
      </c>
      <c r="BX35" s="2"/>
      <c r="BY35" s="2"/>
      <c r="BZ35" s="1" t="s">
        <v>105</v>
      </c>
      <c r="CA35" s="2"/>
      <c r="CB35" s="2"/>
      <c r="CC35" s="2"/>
      <c r="CD35" s="2"/>
      <c r="CE35" s="2"/>
      <c r="CF35" s="2"/>
      <c r="CG35" s="2" t="s">
        <v>267</v>
      </c>
      <c r="CH35" s="2">
        <v>0</v>
      </c>
      <c r="CI35" s="2">
        <v>4</v>
      </c>
      <c r="CJ35" s="2">
        <v>22</v>
      </c>
      <c r="CK35" s="2">
        <v>0</v>
      </c>
      <c r="CL35" s="2"/>
      <c r="CM35" s="1">
        <f t="shared" si="14"/>
        <v>0</v>
      </c>
      <c r="CN35" s="2"/>
    </row>
    <row r="36" spans="1:92" s="1" customFormat="1" ht="15" customHeight="1" x14ac:dyDescent="0.2">
      <c r="A36" s="109" t="s">
        <v>268</v>
      </c>
      <c r="B36" s="24" t="s">
        <v>243</v>
      </c>
      <c r="C36" s="24" t="s">
        <v>269</v>
      </c>
      <c r="D36" s="38">
        <v>1</v>
      </c>
      <c r="E36" s="12" t="s">
        <v>90</v>
      </c>
      <c r="F36" s="12" t="s">
        <v>91</v>
      </c>
      <c r="G36" s="12" t="s">
        <v>92</v>
      </c>
      <c r="H36" s="126">
        <v>42404</v>
      </c>
      <c r="I36" s="53"/>
      <c r="J36" s="53"/>
      <c r="K36" s="12" t="s">
        <v>171</v>
      </c>
      <c r="L36" s="12" t="s">
        <v>181</v>
      </c>
      <c r="M36" s="2">
        <v>1</v>
      </c>
      <c r="N36" s="9" t="s">
        <v>1373</v>
      </c>
      <c r="O36" s="12" t="s">
        <v>234</v>
      </c>
      <c r="P36" s="12" t="s">
        <v>95</v>
      </c>
      <c r="Q36" s="12" t="s">
        <v>234</v>
      </c>
      <c r="R36" s="12" t="s">
        <v>151</v>
      </c>
      <c r="S36" s="12" t="s">
        <v>196</v>
      </c>
      <c r="T36" s="12" t="s">
        <v>173</v>
      </c>
      <c r="U36" s="93">
        <v>1800000</v>
      </c>
      <c r="V36" s="42"/>
      <c r="W36" s="12" t="s">
        <v>226</v>
      </c>
      <c r="X36" s="19"/>
      <c r="Y36" s="12"/>
      <c r="Z36" s="12"/>
      <c r="AA36" s="19"/>
      <c r="AJ36" s="30"/>
      <c r="AO36" s="31"/>
      <c r="AQ36" s="1" t="s">
        <v>184</v>
      </c>
      <c r="AR36" s="2"/>
      <c r="AS36" s="2"/>
      <c r="AT36" s="2"/>
      <c r="AU36" s="2"/>
      <c r="AV36" s="2"/>
      <c r="AW36" s="2"/>
      <c r="AX36" s="2"/>
      <c r="AY36" s="2"/>
      <c r="AZ36" s="2"/>
      <c r="BA36" s="66"/>
      <c r="BB36" s="66"/>
      <c r="BC36" s="66"/>
      <c r="BD36" s="2"/>
      <c r="BE36" s="66"/>
      <c r="BF36" s="66"/>
      <c r="BG36" s="66"/>
      <c r="BH36" s="2"/>
      <c r="BI36" s="2"/>
      <c r="BJ36" s="65"/>
      <c r="BK36" s="65"/>
      <c r="BL36" s="2"/>
      <c r="BM36" s="2"/>
      <c r="BN36" s="2"/>
      <c r="BO36" s="2"/>
      <c r="BP36" s="66"/>
      <c r="BQ36" s="66"/>
      <c r="BR36" s="66"/>
      <c r="BS36" s="66"/>
      <c r="BT36" s="2"/>
      <c r="BU36" s="2"/>
      <c r="BV36" s="2" t="s">
        <v>246</v>
      </c>
      <c r="BW36" s="2" t="s">
        <v>159</v>
      </c>
      <c r="BX36" s="2"/>
      <c r="BY36" s="2"/>
      <c r="BZ36" s="1" t="s">
        <v>105</v>
      </c>
      <c r="CA36" s="2"/>
      <c r="CB36" s="2"/>
      <c r="CC36" s="2"/>
      <c r="CD36" s="2"/>
      <c r="CE36" s="2"/>
      <c r="CF36" s="2"/>
      <c r="CG36" s="2"/>
      <c r="CH36" s="2" t="s">
        <v>261</v>
      </c>
      <c r="CI36" s="2"/>
      <c r="CJ36" s="2"/>
      <c r="CK36" s="2"/>
      <c r="CL36" s="2"/>
      <c r="CM36" s="1" t="e">
        <f t="shared" si="14"/>
        <v>#DIV/0!</v>
      </c>
      <c r="CN36" s="2"/>
    </row>
    <row r="37" spans="1:92" s="1" customFormat="1" ht="15" customHeight="1" x14ac:dyDescent="0.2">
      <c r="A37" s="116"/>
      <c r="B37" s="61" t="s">
        <v>232</v>
      </c>
      <c r="C37" s="61" t="s">
        <v>270</v>
      </c>
      <c r="D37" s="37">
        <v>2</v>
      </c>
      <c r="E37" s="9" t="s">
        <v>90</v>
      </c>
      <c r="F37" s="9" t="s">
        <v>91</v>
      </c>
      <c r="G37" s="9" t="s">
        <v>92</v>
      </c>
      <c r="H37" s="126">
        <v>42026</v>
      </c>
      <c r="I37" s="56">
        <v>0.375</v>
      </c>
      <c r="J37" s="56">
        <v>0.41666666666666669</v>
      </c>
      <c r="K37" s="2" t="s">
        <v>164</v>
      </c>
      <c r="L37" s="6" t="s">
        <v>181</v>
      </c>
      <c r="M37" s="6">
        <v>2</v>
      </c>
      <c r="N37" s="9" t="s">
        <v>1373</v>
      </c>
      <c r="O37" s="9" t="s">
        <v>1374</v>
      </c>
      <c r="P37" s="9" t="s">
        <v>234</v>
      </c>
      <c r="Q37" s="9" t="s">
        <v>234</v>
      </c>
      <c r="R37" s="5" t="s">
        <v>151</v>
      </c>
      <c r="S37" s="5" t="s">
        <v>165</v>
      </c>
      <c r="T37" s="2" t="s">
        <v>153</v>
      </c>
      <c r="U37" s="88" t="s">
        <v>271</v>
      </c>
      <c r="V37" s="37">
        <v>95</v>
      </c>
      <c r="W37" s="8" t="s">
        <v>226</v>
      </c>
      <c r="X37" s="27"/>
      <c r="Y37" s="9">
        <v>20</v>
      </c>
      <c r="Z37" s="9">
        <f t="shared" ref="Z37:Z42" si="15">(Y37-AH37)-3</f>
        <v>17</v>
      </c>
      <c r="AA37" s="27">
        <v>42049</v>
      </c>
      <c r="AB37" s="5">
        <v>87</v>
      </c>
      <c r="AC37" s="5" t="s">
        <v>100</v>
      </c>
      <c r="AD37" s="5">
        <v>9.6999999999999993</v>
      </c>
      <c r="AE37" s="5" t="s">
        <v>98</v>
      </c>
      <c r="AF37" s="5" t="s">
        <v>98</v>
      </c>
      <c r="AG37" s="5" t="s">
        <v>98</v>
      </c>
      <c r="AH37" s="5"/>
      <c r="AI37" s="5"/>
      <c r="AJ37" s="28"/>
      <c r="AK37" s="5"/>
      <c r="AL37" s="5"/>
      <c r="AM37" s="5"/>
      <c r="AN37" s="5"/>
      <c r="AO37" s="30"/>
      <c r="AP37" s="5"/>
      <c r="AQ37" s="5" t="s">
        <v>235</v>
      </c>
      <c r="AS37" s="1" t="s">
        <v>236</v>
      </c>
      <c r="BA37" s="66"/>
      <c r="BB37" s="66"/>
      <c r="BC37" s="65"/>
      <c r="BE37" s="65"/>
      <c r="BF37" s="65"/>
      <c r="BG37" s="65"/>
      <c r="BI37" s="97"/>
      <c r="BJ37" s="65"/>
      <c r="BK37" s="65"/>
      <c r="BP37" s="65"/>
      <c r="BQ37" s="65"/>
      <c r="BR37" s="65"/>
      <c r="BS37" s="65"/>
      <c r="BT37" s="2" t="s">
        <v>169</v>
      </c>
      <c r="BU37" s="27">
        <v>42049</v>
      </c>
      <c r="BV37" s="1" t="s">
        <v>237</v>
      </c>
      <c r="BW37" s="1" t="s">
        <v>210</v>
      </c>
      <c r="BZ37" s="1" t="s">
        <v>105</v>
      </c>
      <c r="CM37" s="1" t="e">
        <f t="shared" si="14"/>
        <v>#DIV/0!</v>
      </c>
    </row>
    <row r="38" spans="1:92" s="1" customFormat="1" ht="15" customHeight="1" x14ac:dyDescent="0.2">
      <c r="A38" s="116"/>
      <c r="B38" s="61" t="s">
        <v>232</v>
      </c>
      <c r="C38" s="61" t="s">
        <v>272</v>
      </c>
      <c r="D38" s="37">
        <v>2</v>
      </c>
      <c r="E38" s="9" t="s">
        <v>90</v>
      </c>
      <c r="F38" s="9" t="s">
        <v>91</v>
      </c>
      <c r="G38" s="9" t="s">
        <v>92</v>
      </c>
      <c r="H38" s="126">
        <v>42026</v>
      </c>
      <c r="I38" s="56">
        <v>0.375</v>
      </c>
      <c r="J38" s="56">
        <v>0.41666666666666669</v>
      </c>
      <c r="K38" s="2" t="s">
        <v>150</v>
      </c>
      <c r="L38" s="6" t="s">
        <v>181</v>
      </c>
      <c r="M38" s="6">
        <v>2</v>
      </c>
      <c r="N38" s="9" t="s">
        <v>1373</v>
      </c>
      <c r="O38" s="9" t="s">
        <v>1374</v>
      </c>
      <c r="P38" s="9" t="s">
        <v>234</v>
      </c>
      <c r="Q38" s="9" t="s">
        <v>234</v>
      </c>
      <c r="R38" s="5" t="s">
        <v>151</v>
      </c>
      <c r="S38" s="5" t="s">
        <v>152</v>
      </c>
      <c r="T38" s="2" t="s">
        <v>153</v>
      </c>
      <c r="U38" s="88" t="s">
        <v>154</v>
      </c>
      <c r="V38" s="44">
        <v>98</v>
      </c>
      <c r="W38" s="8" t="s">
        <v>226</v>
      </c>
      <c r="X38" s="27"/>
      <c r="Y38" s="9">
        <v>20</v>
      </c>
      <c r="Z38" s="9">
        <f t="shared" si="15"/>
        <v>17</v>
      </c>
      <c r="AA38" s="27">
        <v>42049</v>
      </c>
      <c r="AB38" s="5">
        <v>25</v>
      </c>
      <c r="AC38" s="5" t="s">
        <v>100</v>
      </c>
      <c r="AD38" s="5">
        <v>8.8000000000000007</v>
      </c>
      <c r="AE38" s="5" t="s">
        <v>98</v>
      </c>
      <c r="AF38" s="5" t="s">
        <v>98</v>
      </c>
      <c r="AG38" s="5" t="s">
        <v>98</v>
      </c>
      <c r="AH38" s="5"/>
      <c r="AI38" s="5"/>
      <c r="AJ38" s="28"/>
      <c r="AK38" s="5"/>
      <c r="AL38" s="5"/>
      <c r="AM38" s="5"/>
      <c r="AN38" s="5"/>
      <c r="AO38" s="30"/>
      <c r="AP38" s="5"/>
      <c r="AQ38" s="5" t="s">
        <v>235</v>
      </c>
      <c r="AS38" s="1" t="s">
        <v>236</v>
      </c>
      <c r="BA38" s="66"/>
      <c r="BB38" s="66"/>
      <c r="BC38" s="65"/>
      <c r="BE38" s="65"/>
      <c r="BF38" s="65"/>
      <c r="BG38" s="65"/>
      <c r="BI38" s="97"/>
      <c r="BJ38" s="65"/>
      <c r="BK38" s="65"/>
      <c r="BP38" s="65"/>
      <c r="BQ38" s="65"/>
      <c r="BR38" s="65"/>
      <c r="BS38" s="65"/>
      <c r="BT38" s="2" t="s">
        <v>157</v>
      </c>
      <c r="BU38" s="27">
        <v>42049</v>
      </c>
      <c r="BV38" s="1" t="s">
        <v>237</v>
      </c>
      <c r="BW38" s="1" t="s">
        <v>210</v>
      </c>
      <c r="BZ38" s="1" t="s">
        <v>105</v>
      </c>
      <c r="CM38" s="1" t="e">
        <f t="shared" si="14"/>
        <v>#DIV/0!</v>
      </c>
    </row>
    <row r="39" spans="1:92" s="1" customFormat="1" ht="15" customHeight="1" x14ac:dyDescent="0.2">
      <c r="A39" s="116"/>
      <c r="B39" s="25" t="s">
        <v>232</v>
      </c>
      <c r="C39" s="25" t="s">
        <v>273</v>
      </c>
      <c r="D39" s="37">
        <v>1</v>
      </c>
      <c r="E39" s="9" t="s">
        <v>90</v>
      </c>
      <c r="F39" s="9" t="s">
        <v>91</v>
      </c>
      <c r="G39" s="9" t="s">
        <v>92</v>
      </c>
      <c r="H39" s="126">
        <v>42026</v>
      </c>
      <c r="I39" s="56">
        <v>0.375</v>
      </c>
      <c r="J39" s="56">
        <v>0.41666666666666669</v>
      </c>
      <c r="K39" s="2" t="s">
        <v>171</v>
      </c>
      <c r="L39" s="6" t="s">
        <v>181</v>
      </c>
      <c r="M39" s="6">
        <v>2</v>
      </c>
      <c r="N39" s="9" t="s">
        <v>1373</v>
      </c>
      <c r="O39" s="9" t="s">
        <v>1374</v>
      </c>
      <c r="P39" s="9" t="s">
        <v>234</v>
      </c>
      <c r="Q39" s="9" t="s">
        <v>234</v>
      </c>
      <c r="R39" s="5" t="s">
        <v>151</v>
      </c>
      <c r="S39" s="5" t="s">
        <v>196</v>
      </c>
      <c r="T39" s="5" t="s">
        <v>173</v>
      </c>
      <c r="U39" s="91" t="s">
        <v>274</v>
      </c>
      <c r="V39" s="50" t="s">
        <v>108</v>
      </c>
      <c r="W39" s="8" t="s">
        <v>226</v>
      </c>
      <c r="X39" s="27"/>
      <c r="Y39" s="9"/>
      <c r="Z39" s="9">
        <f t="shared" si="15"/>
        <v>-3</v>
      </c>
      <c r="AA39" s="27"/>
      <c r="AB39" s="5"/>
      <c r="AC39" s="5"/>
      <c r="AD39" s="5"/>
      <c r="AE39" s="5"/>
      <c r="AF39" s="5"/>
      <c r="AG39" s="5"/>
      <c r="AH39" s="5"/>
      <c r="AI39" s="5"/>
      <c r="AJ39" s="28"/>
      <c r="AK39" s="5"/>
      <c r="AL39" s="5"/>
      <c r="AM39" s="5"/>
      <c r="AN39" s="5"/>
      <c r="AO39" s="30"/>
      <c r="AP39" s="5"/>
      <c r="AQ39" s="5" t="s">
        <v>235</v>
      </c>
      <c r="BA39" s="66"/>
      <c r="BB39" s="66"/>
      <c r="BC39" s="65"/>
      <c r="BE39" s="65"/>
      <c r="BF39" s="65"/>
      <c r="BG39" s="65"/>
      <c r="BI39" s="97"/>
      <c r="BJ39" s="65"/>
      <c r="BK39" s="65"/>
      <c r="BP39" s="65"/>
      <c r="BQ39" s="65"/>
      <c r="BR39" s="65"/>
      <c r="BS39" s="65"/>
      <c r="BT39" s="2" t="s">
        <v>177</v>
      </c>
      <c r="BU39" s="27"/>
      <c r="BV39" s="1" t="s">
        <v>237</v>
      </c>
      <c r="BW39" s="1" t="s">
        <v>210</v>
      </c>
      <c r="BZ39" s="1" t="s">
        <v>105</v>
      </c>
      <c r="CM39" s="1" t="e">
        <f t="shared" si="14"/>
        <v>#DIV/0!</v>
      </c>
    </row>
    <row r="40" spans="1:92" s="1" customFormat="1" ht="15" customHeight="1" x14ac:dyDescent="0.2">
      <c r="A40" s="116"/>
      <c r="B40" s="61" t="s">
        <v>249</v>
      </c>
      <c r="C40" s="61" t="s">
        <v>275</v>
      </c>
      <c r="D40" s="37">
        <v>2</v>
      </c>
      <c r="E40" s="9" t="s">
        <v>90</v>
      </c>
      <c r="F40" s="9" t="s">
        <v>91</v>
      </c>
      <c r="G40" s="9" t="s">
        <v>92</v>
      </c>
      <c r="H40" s="126">
        <v>42026</v>
      </c>
      <c r="I40" s="56"/>
      <c r="J40" s="56">
        <v>0.54166666666666663</v>
      </c>
      <c r="K40" s="2" t="s">
        <v>164</v>
      </c>
      <c r="L40" s="6" t="s">
        <v>181</v>
      </c>
      <c r="M40" s="6">
        <v>2</v>
      </c>
      <c r="N40" s="9" t="s">
        <v>1373</v>
      </c>
      <c r="O40" s="9" t="s">
        <v>234</v>
      </c>
      <c r="P40" s="9" t="s">
        <v>95</v>
      </c>
      <c r="Q40" s="9" t="s">
        <v>234</v>
      </c>
      <c r="R40" s="5" t="s">
        <v>151</v>
      </c>
      <c r="S40" s="5" t="s">
        <v>165</v>
      </c>
      <c r="T40" s="2" t="s">
        <v>153</v>
      </c>
      <c r="U40" s="88" t="s">
        <v>276</v>
      </c>
      <c r="V40" s="44">
        <v>99</v>
      </c>
      <c r="W40" s="8" t="s">
        <v>226</v>
      </c>
      <c r="X40" s="27">
        <v>42049</v>
      </c>
      <c r="Y40" s="9">
        <v>20</v>
      </c>
      <c r="Z40" s="9">
        <f t="shared" si="15"/>
        <v>17</v>
      </c>
      <c r="AA40" s="27">
        <v>42049</v>
      </c>
      <c r="AB40" s="17" t="s">
        <v>277</v>
      </c>
      <c r="AC40" s="17" t="s">
        <v>101</v>
      </c>
      <c r="AD40" s="17" t="s">
        <v>277</v>
      </c>
      <c r="AE40" s="5" t="s">
        <v>98</v>
      </c>
      <c r="AF40" s="5" t="s">
        <v>98</v>
      </c>
      <c r="AG40" s="5" t="s">
        <v>98</v>
      </c>
      <c r="AH40" s="5"/>
      <c r="AI40" s="5"/>
      <c r="AJ40" s="28"/>
      <c r="AK40" s="5"/>
      <c r="AL40" s="5"/>
      <c r="AM40" s="5"/>
      <c r="AN40" s="5"/>
      <c r="AO40" s="30"/>
      <c r="AP40" s="5"/>
      <c r="AQ40" s="5" t="s">
        <v>184</v>
      </c>
      <c r="AS40" s="1" t="s">
        <v>236</v>
      </c>
      <c r="BA40" s="66"/>
      <c r="BB40" s="66"/>
      <c r="BC40" s="65"/>
      <c r="BE40" s="65"/>
      <c r="BF40" s="65"/>
      <c r="BG40" s="65"/>
      <c r="BI40" s="97"/>
      <c r="BJ40" s="65"/>
      <c r="BK40" s="65"/>
      <c r="BP40" s="65"/>
      <c r="BQ40" s="65"/>
      <c r="BR40" s="65"/>
      <c r="BS40" s="65"/>
      <c r="BT40" s="2" t="s">
        <v>169</v>
      </c>
      <c r="BU40" s="27">
        <v>42049</v>
      </c>
      <c r="BV40" s="1" t="s">
        <v>251</v>
      </c>
      <c r="BW40" s="1" t="s">
        <v>210</v>
      </c>
      <c r="BZ40" s="1" t="s">
        <v>252</v>
      </c>
      <c r="CM40" s="1" t="e">
        <f t="shared" si="14"/>
        <v>#DIV/0!</v>
      </c>
    </row>
    <row r="41" spans="1:92" s="1" customFormat="1" ht="15" customHeight="1" x14ac:dyDescent="0.2">
      <c r="A41" s="116"/>
      <c r="B41" s="61" t="s">
        <v>249</v>
      </c>
      <c r="C41" s="61" t="s">
        <v>278</v>
      </c>
      <c r="D41" s="37">
        <v>2</v>
      </c>
      <c r="E41" s="9" t="s">
        <v>90</v>
      </c>
      <c r="F41" s="9" t="s">
        <v>91</v>
      </c>
      <c r="G41" s="9" t="s">
        <v>92</v>
      </c>
      <c r="H41" s="126">
        <v>42026</v>
      </c>
      <c r="I41" s="56"/>
      <c r="J41" s="56">
        <v>0.54166666666666663</v>
      </c>
      <c r="K41" s="2" t="s">
        <v>150</v>
      </c>
      <c r="L41" s="6" t="s">
        <v>181</v>
      </c>
      <c r="M41" s="6">
        <v>2</v>
      </c>
      <c r="N41" s="9" t="s">
        <v>1373</v>
      </c>
      <c r="O41" s="9" t="s">
        <v>234</v>
      </c>
      <c r="P41" s="9" t="s">
        <v>95</v>
      </c>
      <c r="Q41" s="9" t="s">
        <v>234</v>
      </c>
      <c r="R41" s="5" t="s">
        <v>151</v>
      </c>
      <c r="S41" s="5" t="s">
        <v>152</v>
      </c>
      <c r="T41" s="2" t="s">
        <v>153</v>
      </c>
      <c r="U41" s="88" t="s">
        <v>279</v>
      </c>
      <c r="V41" s="46" t="s">
        <v>254</v>
      </c>
      <c r="W41" s="8" t="s">
        <v>226</v>
      </c>
      <c r="X41" s="27">
        <v>42049</v>
      </c>
      <c r="Y41" s="9">
        <v>20</v>
      </c>
      <c r="Z41" s="9">
        <f t="shared" si="15"/>
        <v>17</v>
      </c>
      <c r="AA41" s="27">
        <v>42049</v>
      </c>
      <c r="AB41" s="5">
        <v>30</v>
      </c>
      <c r="AC41" s="5" t="s">
        <v>100</v>
      </c>
      <c r="AD41" s="5">
        <v>8.6999999999999993</v>
      </c>
      <c r="AE41" s="5" t="s">
        <v>98</v>
      </c>
      <c r="AF41" s="5" t="s">
        <v>98</v>
      </c>
      <c r="AG41" s="5" t="s">
        <v>98</v>
      </c>
      <c r="AH41" s="5"/>
      <c r="AI41" s="5"/>
      <c r="AJ41" s="28"/>
      <c r="AK41" s="5"/>
      <c r="AL41" s="5"/>
      <c r="AM41" s="5"/>
      <c r="AN41" s="5"/>
      <c r="AO41" s="30"/>
      <c r="AP41" s="5"/>
      <c r="AQ41" s="5" t="s">
        <v>184</v>
      </c>
      <c r="AS41" s="1" t="s">
        <v>236</v>
      </c>
      <c r="BA41" s="66"/>
      <c r="BB41" s="66"/>
      <c r="BC41" s="65"/>
      <c r="BE41" s="65"/>
      <c r="BF41" s="65"/>
      <c r="BG41" s="65"/>
      <c r="BI41" s="97"/>
      <c r="BJ41" s="65"/>
      <c r="BK41" s="65"/>
      <c r="BP41" s="65"/>
      <c r="BQ41" s="65"/>
      <c r="BR41" s="65"/>
      <c r="BS41" s="65"/>
      <c r="BT41" s="2" t="s">
        <v>157</v>
      </c>
      <c r="BU41" s="27">
        <v>42049</v>
      </c>
      <c r="BV41" s="1" t="s">
        <v>251</v>
      </c>
      <c r="BW41" s="1" t="s">
        <v>210</v>
      </c>
      <c r="BZ41" s="1" t="s">
        <v>252</v>
      </c>
      <c r="CM41" s="1" t="e">
        <f t="shared" si="14"/>
        <v>#DIV/0!</v>
      </c>
    </row>
    <row r="42" spans="1:92" s="1" customFormat="1" x14ac:dyDescent="0.2">
      <c r="A42" s="115"/>
      <c r="B42" s="25" t="s">
        <v>249</v>
      </c>
      <c r="C42" s="23" t="s">
        <v>280</v>
      </c>
      <c r="D42" s="37">
        <v>1</v>
      </c>
      <c r="E42" s="9" t="s">
        <v>90</v>
      </c>
      <c r="F42" s="9" t="s">
        <v>91</v>
      </c>
      <c r="G42" s="9" t="s">
        <v>92</v>
      </c>
      <c r="H42" s="126">
        <v>42026</v>
      </c>
      <c r="I42" s="56"/>
      <c r="J42" s="56">
        <v>0.54166666666666663</v>
      </c>
      <c r="K42" s="2" t="s">
        <v>171</v>
      </c>
      <c r="L42" s="6" t="s">
        <v>181</v>
      </c>
      <c r="M42" s="6">
        <v>2</v>
      </c>
      <c r="N42" s="9" t="s">
        <v>1373</v>
      </c>
      <c r="O42" s="9" t="s">
        <v>234</v>
      </c>
      <c r="P42" s="9" t="s">
        <v>95</v>
      </c>
      <c r="Q42" s="9" t="s">
        <v>234</v>
      </c>
      <c r="R42" s="5" t="s">
        <v>151</v>
      </c>
      <c r="S42" s="5" t="s">
        <v>196</v>
      </c>
      <c r="T42" s="5" t="s">
        <v>173</v>
      </c>
      <c r="U42" s="88" t="s">
        <v>281</v>
      </c>
      <c r="V42" s="44">
        <v>99</v>
      </c>
      <c r="W42" s="8" t="s">
        <v>226</v>
      </c>
      <c r="X42" s="27"/>
      <c r="Y42" s="9"/>
      <c r="Z42" s="9">
        <f t="shared" si="15"/>
        <v>-3</v>
      </c>
      <c r="AA42" s="18"/>
      <c r="AB42" s="5"/>
      <c r="AC42" s="5"/>
      <c r="AD42" s="5"/>
      <c r="AE42" s="5"/>
      <c r="AF42" s="5"/>
      <c r="AG42" s="5"/>
      <c r="AH42" s="5"/>
      <c r="AI42" s="5"/>
      <c r="AJ42" s="28"/>
      <c r="AK42" s="5"/>
      <c r="AL42" s="5"/>
      <c r="AM42" s="5"/>
      <c r="AN42" s="5"/>
      <c r="AO42" s="30"/>
      <c r="AP42" s="5"/>
      <c r="AQ42" s="5" t="s">
        <v>184</v>
      </c>
      <c r="AS42" s="5"/>
      <c r="BA42" s="66"/>
      <c r="BB42" s="66"/>
      <c r="BC42" s="65"/>
      <c r="BE42" s="65"/>
      <c r="BF42" s="65"/>
      <c r="BG42" s="65"/>
      <c r="BI42" s="97"/>
      <c r="BJ42" s="65"/>
      <c r="BK42" s="65"/>
      <c r="BP42" s="65"/>
      <c r="BQ42" s="65"/>
      <c r="BR42" s="65"/>
      <c r="BS42" s="65"/>
      <c r="BT42" s="2" t="s">
        <v>177</v>
      </c>
      <c r="BU42" s="18"/>
      <c r="BV42" s="1" t="s">
        <v>251</v>
      </c>
      <c r="BW42" s="1" t="s">
        <v>210</v>
      </c>
      <c r="BZ42" s="1" t="s">
        <v>252</v>
      </c>
      <c r="CM42" s="1" t="e">
        <f t="shared" si="14"/>
        <v>#DIV/0!</v>
      </c>
    </row>
    <row r="43" spans="1:92" s="12" customFormat="1" x14ac:dyDescent="0.25">
      <c r="A43" s="109" t="s">
        <v>282</v>
      </c>
      <c r="B43" s="24" t="s">
        <v>257</v>
      </c>
      <c r="C43" s="24" t="s">
        <v>283</v>
      </c>
      <c r="D43" s="38">
        <v>1</v>
      </c>
      <c r="E43" s="12" t="s">
        <v>90</v>
      </c>
      <c r="F43" s="9" t="s">
        <v>91</v>
      </c>
      <c r="G43" s="9" t="s">
        <v>92</v>
      </c>
      <c r="H43" s="127">
        <v>42641</v>
      </c>
      <c r="I43" s="53">
        <v>0.39583333333333331</v>
      </c>
      <c r="J43" s="53">
        <v>0.4375</v>
      </c>
      <c r="K43" s="2" t="s">
        <v>164</v>
      </c>
      <c r="L43" s="1" t="s">
        <v>181</v>
      </c>
      <c r="M43" s="2">
        <v>3</v>
      </c>
      <c r="N43" s="12" t="s">
        <v>1373</v>
      </c>
      <c r="O43" s="12" t="s">
        <v>284</v>
      </c>
      <c r="P43" s="12" t="s">
        <v>95</v>
      </c>
      <c r="Q43" s="12" t="s">
        <v>284</v>
      </c>
      <c r="R43" s="5" t="s">
        <v>151</v>
      </c>
      <c r="S43" s="5" t="s">
        <v>165</v>
      </c>
      <c r="T43" s="2" t="s">
        <v>153</v>
      </c>
      <c r="U43" s="93"/>
      <c r="V43" s="44" t="s">
        <v>155</v>
      </c>
      <c r="W43" s="8" t="s">
        <v>226</v>
      </c>
      <c r="X43" s="72"/>
      <c r="AA43" s="19"/>
      <c r="AB43" s="1"/>
      <c r="AC43" s="1"/>
      <c r="AD43" s="1"/>
      <c r="AE43" s="1" t="s">
        <v>98</v>
      </c>
      <c r="AF43" s="1" t="s">
        <v>98</v>
      </c>
      <c r="AG43" s="1" t="s">
        <v>98</v>
      </c>
      <c r="AH43" s="1">
        <v>0.6</v>
      </c>
      <c r="AI43" s="1">
        <v>300</v>
      </c>
      <c r="AJ43" s="30"/>
      <c r="AK43" s="1"/>
      <c r="AL43" s="1">
        <v>9</v>
      </c>
      <c r="AM43" s="1">
        <v>28</v>
      </c>
      <c r="AN43" s="1">
        <v>15</v>
      </c>
      <c r="AO43" s="31">
        <v>42851</v>
      </c>
      <c r="AP43" s="1">
        <f>AM43-AN43</f>
        <v>13</v>
      </c>
      <c r="AQ43" s="1" t="s">
        <v>184</v>
      </c>
      <c r="AR43" s="2"/>
      <c r="AS43" s="2"/>
      <c r="AT43" s="2"/>
      <c r="AU43" s="2"/>
      <c r="AV43" s="2"/>
      <c r="AW43" s="2"/>
      <c r="AX43" s="2" t="s">
        <v>285</v>
      </c>
      <c r="AY43" s="2">
        <v>20210601</v>
      </c>
      <c r="AZ43" s="2">
        <v>20210623</v>
      </c>
      <c r="BA43" s="66">
        <v>28724441</v>
      </c>
      <c r="BB43" s="66">
        <v>25222898</v>
      </c>
      <c r="BC43" s="68">
        <f>BB43/BA43</f>
        <v>0.87809882879879197</v>
      </c>
      <c r="BD43" s="1" t="str">
        <f>CONCATENATE("preprocessing/",A43, "/outputs/salmon_hg38_100/quant.sf")</f>
        <v>preprocessing/TMRC30178/outputs/salmon_hg38_100/quant.sf</v>
      </c>
      <c r="BE43" s="66"/>
      <c r="BF43" s="66"/>
      <c r="BG43" s="66"/>
      <c r="BH43" s="2"/>
      <c r="BI43" s="97" t="str">
        <f>CONCATENATE("preprocessing/", A43, "/outputs/02hisat2_hg38_100/hg38_100_sno_gene_gene_id.count.xz")</f>
        <v>preprocessing/TMRC30178/outputs/02hisat2_hg38_100/hg38_100_sno_gene_gene_id.count.xz</v>
      </c>
      <c r="BJ43" s="105">
        <v>23489966</v>
      </c>
      <c r="BK43" s="105">
        <v>1104694</v>
      </c>
      <c r="BL43" s="68">
        <f>(BK43+BJ43)/BB43</f>
        <v>0.9750925528065808</v>
      </c>
      <c r="BM43" s="2"/>
      <c r="BN43" s="2"/>
      <c r="BO43" s="1" t="str">
        <f>CONCATENATE("preprocessing/", A43, "/outputs/03hisat2_lpanamensis_v36/sno_gene_gene_id.count.xz")</f>
        <v>preprocessing/TMRC30178/outputs/03hisat2_lpanamensis_v36/sno_gene_gene_id.count.xz</v>
      </c>
      <c r="BP43" s="66">
        <v>870</v>
      </c>
      <c r="BQ43" s="66">
        <v>63</v>
      </c>
      <c r="BR43" s="95">
        <f>(BQ43+BP43)/BB43</f>
        <v>3.6990198350720841E-5</v>
      </c>
      <c r="BS43" s="94">
        <f>(BQ43+BP43)/(BK43+BJ43)</f>
        <v>3.7935063952906849E-5</v>
      </c>
      <c r="BT43" s="2"/>
      <c r="BU43" s="2"/>
      <c r="BV43" s="2"/>
      <c r="BW43" s="2"/>
      <c r="BX43" s="2"/>
      <c r="BY43" s="2"/>
      <c r="BZ43" s="1" t="s">
        <v>105</v>
      </c>
      <c r="CA43" s="2"/>
      <c r="CB43" s="2"/>
      <c r="CC43" s="2"/>
      <c r="CD43" s="2"/>
      <c r="CE43" s="2"/>
      <c r="CF43" s="2"/>
      <c r="CG43" s="2" t="s">
        <v>286</v>
      </c>
      <c r="CH43" s="2">
        <v>0</v>
      </c>
      <c r="CI43" s="2">
        <v>0</v>
      </c>
      <c r="CJ43" s="2">
        <v>17</v>
      </c>
      <c r="CK43" s="2">
        <v>0</v>
      </c>
      <c r="CL43" s="1">
        <f>SUM(CH43:CK43)</f>
        <v>17</v>
      </c>
      <c r="CM43" s="118">
        <f t="shared" si="14"/>
        <v>1.9540229885057471E-2</v>
      </c>
      <c r="CN43" s="2" t="s">
        <v>100</v>
      </c>
    </row>
    <row r="44" spans="1:92" s="1" customFormat="1" ht="15" customHeight="1" x14ac:dyDescent="0.25">
      <c r="A44" s="109" t="s">
        <v>287</v>
      </c>
      <c r="B44" s="24" t="s">
        <v>257</v>
      </c>
      <c r="C44" s="24" t="s">
        <v>288</v>
      </c>
      <c r="D44" s="38">
        <v>1</v>
      </c>
      <c r="E44" s="12" t="s">
        <v>90</v>
      </c>
      <c r="F44" s="9" t="s">
        <v>91</v>
      </c>
      <c r="G44" s="9" t="s">
        <v>92</v>
      </c>
      <c r="H44" s="127">
        <v>42641</v>
      </c>
      <c r="I44" s="53">
        <v>0.39583333333333331</v>
      </c>
      <c r="J44" s="53">
        <v>0.4375</v>
      </c>
      <c r="K44" s="2" t="s">
        <v>150</v>
      </c>
      <c r="L44" s="1" t="s">
        <v>181</v>
      </c>
      <c r="M44" s="2">
        <v>3</v>
      </c>
      <c r="N44" s="12" t="s">
        <v>1373</v>
      </c>
      <c r="O44" s="12" t="s">
        <v>284</v>
      </c>
      <c r="P44" s="12" t="s">
        <v>95</v>
      </c>
      <c r="Q44" s="12" t="s">
        <v>284</v>
      </c>
      <c r="R44" s="5" t="s">
        <v>151</v>
      </c>
      <c r="S44" s="5" t="s">
        <v>152</v>
      </c>
      <c r="T44" s="2" t="s">
        <v>153</v>
      </c>
      <c r="U44" s="93"/>
      <c r="V44" s="44" t="s">
        <v>155</v>
      </c>
      <c r="W44" s="8" t="s">
        <v>226</v>
      </c>
      <c r="X44" s="72"/>
      <c r="Y44" s="12"/>
      <c r="Z44" s="12"/>
      <c r="AA44" s="19"/>
      <c r="AE44" s="1" t="s">
        <v>98</v>
      </c>
      <c r="AF44" s="1" t="s">
        <v>98</v>
      </c>
      <c r="AG44" s="1" t="s">
        <v>98</v>
      </c>
      <c r="AH44" s="1">
        <v>1.4</v>
      </c>
      <c r="AI44" s="1">
        <v>300</v>
      </c>
      <c r="AJ44" s="30"/>
      <c r="AL44" s="1">
        <v>10</v>
      </c>
      <c r="AM44" s="1">
        <v>28</v>
      </c>
      <c r="AN44" s="1">
        <v>15</v>
      </c>
      <c r="AO44" s="31">
        <v>42851</v>
      </c>
      <c r="AP44" s="1">
        <f>AM44-AN44</f>
        <v>13</v>
      </c>
      <c r="AQ44" s="1" t="s">
        <v>184</v>
      </c>
      <c r="AR44" s="2"/>
      <c r="AS44" s="2"/>
      <c r="AT44" s="2"/>
      <c r="AU44" s="2"/>
      <c r="AV44" s="2"/>
      <c r="AW44" s="2"/>
      <c r="AX44" s="2" t="s">
        <v>285</v>
      </c>
      <c r="AY44" s="2">
        <v>20210601</v>
      </c>
      <c r="AZ44" s="2">
        <v>20210623</v>
      </c>
      <c r="BA44" s="66">
        <v>29354354</v>
      </c>
      <c r="BB44" s="66">
        <v>25620922</v>
      </c>
      <c r="BC44" s="68">
        <f>BB44/BA44</f>
        <v>0.87281505155930195</v>
      </c>
      <c r="BD44" s="1" t="str">
        <f>CONCATENATE("preprocessing/",A44, "/outputs/salmon_hg38_100/quant.sf")</f>
        <v>preprocessing/TMRC30179/outputs/salmon_hg38_100/quant.sf</v>
      </c>
      <c r="BE44" s="66"/>
      <c r="BF44" s="66"/>
      <c r="BG44" s="66"/>
      <c r="BH44" s="2"/>
      <c r="BI44" s="97" t="str">
        <f>CONCATENATE("preprocessing/", A44, "/outputs/02hisat2_hg38_100/hg38_100_sno_gene_gene_id.count.xz")</f>
        <v>preprocessing/TMRC30179/outputs/02hisat2_hg38_100/hg38_100_sno_gene_gene_id.count.xz</v>
      </c>
      <c r="BJ44" s="105">
        <v>23733935</v>
      </c>
      <c r="BK44" s="105">
        <v>1034169</v>
      </c>
      <c r="BL44" s="68">
        <f>(BK44+BJ44)/BB44</f>
        <v>0.96671400037828459</v>
      </c>
      <c r="BM44" s="2"/>
      <c r="BN44" s="2"/>
      <c r="BO44" s="1" t="str">
        <f>CONCATENATE("preprocessing/", A44, "/outputs/03hisat2_lpanamensis_v36/sno_gene_gene_id.count.xz")</f>
        <v>preprocessing/TMRC30179/outputs/03hisat2_lpanamensis_v36/sno_gene_gene_id.count.xz</v>
      </c>
      <c r="BP44" s="66">
        <v>972</v>
      </c>
      <c r="BQ44" s="66">
        <v>76</v>
      </c>
      <c r="BR44" s="95">
        <f>(BQ44+BP44)/BB44</f>
        <v>4.0904070509250213E-5</v>
      </c>
      <c r="BS44" s="94">
        <f>(BQ44+BP44)/(BK44+BJ44)</f>
        <v>4.2312483830009759E-5</v>
      </c>
      <c r="BT44" s="2"/>
      <c r="BU44" s="2"/>
      <c r="BV44" s="2"/>
      <c r="BW44" s="2"/>
      <c r="BX44" s="2"/>
      <c r="BY44" s="2"/>
      <c r="BZ44" s="1" t="s">
        <v>105</v>
      </c>
      <c r="CA44" s="2"/>
      <c r="CB44" s="2"/>
      <c r="CC44" s="2"/>
      <c r="CD44" s="2"/>
      <c r="CE44" s="2"/>
      <c r="CF44" s="2"/>
      <c r="CG44" s="2" t="s">
        <v>289</v>
      </c>
      <c r="CH44" s="2">
        <v>0</v>
      </c>
      <c r="CI44" s="2">
        <v>0</v>
      </c>
      <c r="CJ44" s="2">
        <v>17</v>
      </c>
      <c r="CK44" s="2">
        <v>0</v>
      </c>
      <c r="CL44" s="1">
        <f>SUM(CH44:CK44)</f>
        <v>17</v>
      </c>
      <c r="CM44" s="118">
        <f t="shared" si="14"/>
        <v>1.7489711934156379E-2</v>
      </c>
      <c r="CN44" s="2" t="s">
        <v>100</v>
      </c>
    </row>
    <row r="45" spans="1:92" s="12" customFormat="1" ht="18.75" customHeight="1" x14ac:dyDescent="0.2">
      <c r="A45" s="115"/>
      <c r="B45" s="48" t="s">
        <v>290</v>
      </c>
      <c r="C45" s="48" t="s">
        <v>291</v>
      </c>
      <c r="D45" s="42">
        <v>1</v>
      </c>
      <c r="E45" s="9" t="s">
        <v>90</v>
      </c>
      <c r="F45" s="9" t="s">
        <v>91</v>
      </c>
      <c r="G45" s="9" t="s">
        <v>92</v>
      </c>
      <c r="H45" s="126">
        <v>42026</v>
      </c>
      <c r="I45" s="57"/>
      <c r="J45" s="57">
        <v>0.54166666666666663</v>
      </c>
      <c r="K45" s="12" t="s">
        <v>171</v>
      </c>
      <c r="L45" s="10" t="s">
        <v>181</v>
      </c>
      <c r="M45" s="10">
        <v>2</v>
      </c>
      <c r="N45" s="10" t="s">
        <v>260</v>
      </c>
      <c r="O45" s="9" t="s">
        <v>95</v>
      </c>
      <c r="P45" s="9" t="s">
        <v>95</v>
      </c>
      <c r="Q45" s="9" t="s">
        <v>284</v>
      </c>
      <c r="R45" s="9" t="s">
        <v>151</v>
      </c>
      <c r="S45" s="9" t="s">
        <v>196</v>
      </c>
      <c r="T45" s="9" t="s">
        <v>173</v>
      </c>
      <c r="U45" s="88" t="s">
        <v>292</v>
      </c>
      <c r="V45" s="44" t="s">
        <v>293</v>
      </c>
      <c r="W45" s="8" t="s">
        <v>226</v>
      </c>
      <c r="X45" s="18"/>
      <c r="Y45" s="9"/>
      <c r="Z45" s="9">
        <f>(Y45-AH45)-3</f>
        <v>-3</v>
      </c>
      <c r="AA45" s="18"/>
      <c r="AB45" s="9"/>
      <c r="AC45" s="9"/>
      <c r="AD45" s="9"/>
      <c r="AE45" s="9"/>
      <c r="AF45" s="9"/>
      <c r="AG45" s="9"/>
      <c r="AH45" s="9"/>
      <c r="AI45" s="9"/>
      <c r="AJ45" s="27"/>
      <c r="AK45" s="9"/>
      <c r="AL45" s="9"/>
      <c r="AM45" s="9"/>
      <c r="AN45" s="9"/>
      <c r="AO45" s="26"/>
      <c r="AP45" s="9"/>
      <c r="AQ45" s="5" t="s">
        <v>184</v>
      </c>
      <c r="AR45" s="12" t="s">
        <v>294</v>
      </c>
      <c r="BA45" s="66"/>
      <c r="BB45" s="66"/>
      <c r="BC45" s="67"/>
      <c r="BE45" s="67"/>
      <c r="BF45" s="67"/>
      <c r="BG45" s="67"/>
      <c r="BI45" s="98"/>
      <c r="BJ45" s="65"/>
      <c r="BK45" s="65"/>
      <c r="BP45" s="67"/>
      <c r="BQ45" s="67"/>
      <c r="BR45" s="67"/>
      <c r="BS45" s="67"/>
      <c r="BT45" s="12" t="s">
        <v>177</v>
      </c>
      <c r="BU45" s="18"/>
      <c r="BV45" s="12" t="s">
        <v>295</v>
      </c>
      <c r="BW45" s="1" t="s">
        <v>210</v>
      </c>
      <c r="BZ45" s="1" t="s">
        <v>252</v>
      </c>
      <c r="CM45" s="1" t="e">
        <f t="shared" si="14"/>
        <v>#DIV/0!</v>
      </c>
    </row>
    <row r="46" spans="1:92" s="1" customFormat="1" x14ac:dyDescent="0.25">
      <c r="A46" s="132" t="s">
        <v>296</v>
      </c>
      <c r="B46" s="24" t="s">
        <v>257</v>
      </c>
      <c r="C46" s="24" t="s">
        <v>297</v>
      </c>
      <c r="D46" s="38">
        <v>1</v>
      </c>
      <c r="E46" s="12" t="s">
        <v>90</v>
      </c>
      <c r="F46" s="9" t="s">
        <v>91</v>
      </c>
      <c r="G46" s="9" t="s">
        <v>92</v>
      </c>
      <c r="H46" s="127">
        <v>42613</v>
      </c>
      <c r="I46" s="53">
        <v>0.43055555555555558</v>
      </c>
      <c r="J46" s="53">
        <v>0.4375</v>
      </c>
      <c r="K46" s="2" t="s">
        <v>164</v>
      </c>
      <c r="L46" s="1" t="s">
        <v>181</v>
      </c>
      <c r="M46" s="2">
        <v>1</v>
      </c>
      <c r="N46" s="12" t="s">
        <v>1373</v>
      </c>
      <c r="O46" s="12" t="s">
        <v>284</v>
      </c>
      <c r="P46" s="12" t="s">
        <v>95</v>
      </c>
      <c r="Q46" s="12" t="s">
        <v>284</v>
      </c>
      <c r="R46" s="5" t="s">
        <v>151</v>
      </c>
      <c r="S46" s="5" t="s">
        <v>165</v>
      </c>
      <c r="T46" s="2" t="s">
        <v>153</v>
      </c>
      <c r="U46" s="93"/>
      <c r="V46" s="44" t="s">
        <v>155</v>
      </c>
      <c r="W46" s="8" t="s">
        <v>226</v>
      </c>
      <c r="X46" s="72"/>
      <c r="Y46" s="12"/>
      <c r="Z46" s="12"/>
      <c r="AA46" s="19"/>
      <c r="AE46" s="1">
        <v>349</v>
      </c>
      <c r="AH46" s="1">
        <v>0.9</v>
      </c>
      <c r="AI46" s="1">
        <v>300</v>
      </c>
      <c r="AJ46" s="30"/>
      <c r="AL46" s="1">
        <v>13</v>
      </c>
      <c r="AM46" s="1">
        <v>28</v>
      </c>
      <c r="AN46" s="1">
        <v>15</v>
      </c>
      <c r="AO46" s="31" t="s">
        <v>298</v>
      </c>
      <c r="AP46" s="1">
        <f>AM46-AN46</f>
        <v>13</v>
      </c>
      <c r="AQ46" s="1" t="s">
        <v>299</v>
      </c>
      <c r="AR46" s="2"/>
      <c r="AS46" s="2"/>
      <c r="AT46" s="2"/>
      <c r="AU46" s="2"/>
      <c r="AV46" s="2"/>
      <c r="AW46" s="2"/>
      <c r="AX46" s="2" t="s">
        <v>300</v>
      </c>
      <c r="AY46" s="2">
        <v>20211001</v>
      </c>
      <c r="AZ46" s="2">
        <v>20211010</v>
      </c>
      <c r="BA46" s="111">
        <v>28271933</v>
      </c>
      <c r="BB46" s="111">
        <v>26675987</v>
      </c>
      <c r="BC46" s="68">
        <f>BB46/BA46</f>
        <v>0.94355016333690378</v>
      </c>
      <c r="BD46" s="1" t="str">
        <f>CONCATENATE("preprocessing/",A46, "/outputs/salmon_hg38_100/quant.sf")</f>
        <v>preprocessing/TMRC30221/outputs/salmon_hg38_100/quant.sf</v>
      </c>
      <c r="BE46" s="66"/>
      <c r="BF46" s="66"/>
      <c r="BG46" s="66"/>
      <c r="BH46" s="2"/>
      <c r="BI46" s="97" t="str">
        <f>CONCATENATE("preprocessing/", A46, "/outputs/02hisat2_hg38_100/hg38_100_sno_gene_gene_id.count.xz")</f>
        <v>preprocessing/TMRC30221/outputs/02hisat2_hg38_100/hg38_100_sno_gene_gene_id.count.xz</v>
      </c>
      <c r="BJ46" s="111">
        <v>24923262</v>
      </c>
      <c r="BK46" s="111">
        <v>1200526</v>
      </c>
      <c r="BL46" s="68">
        <f>(BK46+BJ46)/BB46</f>
        <v>0.97929977248826816</v>
      </c>
      <c r="BM46" s="2"/>
      <c r="BN46" s="2"/>
      <c r="BO46" s="1" t="str">
        <f>CONCATENATE("preprocessing/", A46, "/outputs/03hisat2_lpanamensis_v36/sno_gene_gene_id.count.xz")</f>
        <v>preprocessing/TMRC30221/outputs/03hisat2_lpanamensis_v36/sno_gene_gene_id.count.xz</v>
      </c>
      <c r="BP46" s="66">
        <v>119</v>
      </c>
      <c r="BQ46" s="66">
        <v>8</v>
      </c>
      <c r="BR46" s="95">
        <f>(BQ46+BP46)/BB46</f>
        <v>4.7608360282976593E-6</v>
      </c>
      <c r="BS46" s="94">
        <f>(BQ46+BP46)/(BK46+BJ46)</f>
        <v>4.8614695541090752E-6</v>
      </c>
      <c r="BT46" s="2"/>
      <c r="BU46" s="2"/>
      <c r="BV46" s="2"/>
      <c r="BW46" s="2"/>
      <c r="BX46" s="2"/>
      <c r="BY46" s="2"/>
      <c r="BZ46" s="2" t="s">
        <v>105</v>
      </c>
      <c r="CA46" s="2"/>
      <c r="CB46" s="2"/>
      <c r="CC46" s="2"/>
      <c r="CD46" s="2"/>
      <c r="CE46" s="2"/>
      <c r="CF46" s="2"/>
      <c r="CG46" s="2" t="s">
        <v>301</v>
      </c>
      <c r="CH46" s="2">
        <v>0</v>
      </c>
      <c r="CI46" s="2">
        <v>0</v>
      </c>
      <c r="CJ46" s="2">
        <v>0</v>
      </c>
      <c r="CK46" s="2">
        <v>0</v>
      </c>
      <c r="CL46" s="1">
        <f>SUM(CH46:CK46)</f>
        <v>0</v>
      </c>
      <c r="CM46" s="118">
        <f t="shared" si="14"/>
        <v>0</v>
      </c>
      <c r="CN46" s="2" t="s">
        <v>101</v>
      </c>
    </row>
    <row r="47" spans="1:92" s="1" customFormat="1" x14ac:dyDescent="0.25">
      <c r="A47" s="132" t="s">
        <v>302</v>
      </c>
      <c r="B47" s="24" t="s">
        <v>257</v>
      </c>
      <c r="C47" s="24" t="s">
        <v>303</v>
      </c>
      <c r="D47" s="38">
        <v>1</v>
      </c>
      <c r="E47" s="12" t="s">
        <v>90</v>
      </c>
      <c r="F47" s="9" t="s">
        <v>91</v>
      </c>
      <c r="G47" s="9" t="s">
        <v>92</v>
      </c>
      <c r="H47" s="127">
        <v>42613</v>
      </c>
      <c r="I47" s="53">
        <v>0.43055555555555558</v>
      </c>
      <c r="J47" s="53">
        <v>0.4375</v>
      </c>
      <c r="K47" s="2" t="s">
        <v>150</v>
      </c>
      <c r="L47" s="1" t="s">
        <v>181</v>
      </c>
      <c r="M47" s="2">
        <v>1</v>
      </c>
      <c r="N47" s="12" t="s">
        <v>1373</v>
      </c>
      <c r="O47" s="12" t="s">
        <v>284</v>
      </c>
      <c r="P47" s="12" t="s">
        <v>95</v>
      </c>
      <c r="Q47" s="12" t="s">
        <v>284</v>
      </c>
      <c r="R47" s="5" t="s">
        <v>151</v>
      </c>
      <c r="S47" s="5" t="s">
        <v>152</v>
      </c>
      <c r="T47" s="2" t="s">
        <v>153</v>
      </c>
      <c r="U47" s="93"/>
      <c r="V47" s="44" t="s">
        <v>155</v>
      </c>
      <c r="W47" s="8" t="s">
        <v>226</v>
      </c>
      <c r="X47" s="72"/>
      <c r="Y47" s="12"/>
      <c r="Z47" s="12"/>
      <c r="AA47" s="19"/>
      <c r="AE47" s="1">
        <v>241</v>
      </c>
      <c r="AH47" s="1">
        <v>1.3</v>
      </c>
      <c r="AI47" s="1">
        <v>300</v>
      </c>
      <c r="AJ47" s="30"/>
      <c r="AL47" s="1">
        <v>14</v>
      </c>
      <c r="AM47" s="1">
        <v>28</v>
      </c>
      <c r="AN47" s="1">
        <v>15</v>
      </c>
      <c r="AO47" s="31" t="s">
        <v>298</v>
      </c>
      <c r="AP47" s="1">
        <f>AM47-AN47</f>
        <v>13</v>
      </c>
      <c r="AQ47" s="1" t="s">
        <v>299</v>
      </c>
      <c r="AR47" s="2"/>
      <c r="AS47" s="2"/>
      <c r="AT47" s="2"/>
      <c r="AU47" s="2"/>
      <c r="AV47" s="2"/>
      <c r="AW47" s="2"/>
      <c r="AX47" s="2" t="s">
        <v>300</v>
      </c>
      <c r="AY47" s="2">
        <v>20211001</v>
      </c>
      <c r="AZ47" s="2">
        <v>20211010</v>
      </c>
      <c r="BA47" s="111">
        <v>27188584</v>
      </c>
      <c r="BB47" s="111">
        <v>25802273</v>
      </c>
      <c r="BC47" s="68">
        <f>BB47/BA47</f>
        <v>0.94901128355930564</v>
      </c>
      <c r="BD47" s="1" t="str">
        <f>CONCATENATE("preprocessing/",A47, "/outputs/salmon_hg38_100/quant.sf")</f>
        <v>preprocessing/TMRC30222/outputs/salmon_hg38_100/quant.sf</v>
      </c>
      <c r="BE47" s="66"/>
      <c r="BF47" s="66"/>
      <c r="BG47" s="66"/>
      <c r="BH47" s="2"/>
      <c r="BI47" s="97" t="str">
        <f>CONCATENATE("preprocessing/", A47, "/outputs/02hisat2_hg38_100/hg38_100_sno_gene_gene_id.count.xz")</f>
        <v>preprocessing/TMRC30222/outputs/02hisat2_hg38_100/hg38_100_sno_gene_gene_id.count.xz</v>
      </c>
      <c r="BJ47" s="111">
        <v>24037824</v>
      </c>
      <c r="BK47" s="111">
        <v>1059100</v>
      </c>
      <c r="BL47" s="68">
        <f>(BK47+BJ47)/BB47</f>
        <v>0.97266329985734201</v>
      </c>
      <c r="BM47" s="2"/>
      <c r="BN47" s="2"/>
      <c r="BO47" s="1" t="str">
        <f>CONCATENATE("preprocessing/", A47, "/outputs/03hisat2_lpanamensis_v36/sno_gene_gene_id.count.xz")</f>
        <v>preprocessing/TMRC30222/outputs/03hisat2_lpanamensis_v36/sno_gene_gene_id.count.xz</v>
      </c>
      <c r="BP47" s="66">
        <v>79</v>
      </c>
      <c r="BQ47" s="66">
        <v>7</v>
      </c>
      <c r="BR47" s="95">
        <f>(BQ47+BP47)/BB47</f>
        <v>3.3330396899528968E-6</v>
      </c>
      <c r="BS47" s="94">
        <f>(BQ47+BP47)/(BK47+BJ47)</f>
        <v>3.4267147639288386E-6</v>
      </c>
      <c r="BT47" s="2"/>
      <c r="BU47" s="2"/>
      <c r="BV47" s="2"/>
      <c r="BW47" s="2"/>
      <c r="BX47" s="2"/>
      <c r="BY47" s="2"/>
      <c r="BZ47" s="2" t="s">
        <v>105</v>
      </c>
      <c r="CA47" s="2"/>
      <c r="CB47" s="2"/>
      <c r="CC47" s="2"/>
      <c r="CD47" s="2"/>
      <c r="CE47" s="2"/>
      <c r="CF47" s="2"/>
      <c r="CG47" s="2" t="s">
        <v>304</v>
      </c>
      <c r="CH47" s="2">
        <v>0</v>
      </c>
      <c r="CI47" s="2">
        <v>0</v>
      </c>
      <c r="CJ47" s="2">
        <v>0</v>
      </c>
      <c r="CK47" s="2">
        <v>0</v>
      </c>
      <c r="CL47" s="1">
        <f>SUM(CH47:CK47)</f>
        <v>0</v>
      </c>
      <c r="CM47" s="118">
        <f t="shared" si="14"/>
        <v>0</v>
      </c>
      <c r="CN47" s="2" t="s">
        <v>101</v>
      </c>
    </row>
    <row r="48" spans="1:92" s="1" customFormat="1" x14ac:dyDescent="0.2">
      <c r="A48" s="109"/>
      <c r="B48" s="25" t="s">
        <v>249</v>
      </c>
      <c r="C48" s="25" t="s">
        <v>305</v>
      </c>
      <c r="D48" s="37">
        <v>2</v>
      </c>
      <c r="E48" s="9" t="s">
        <v>90</v>
      </c>
      <c r="F48" s="9" t="s">
        <v>91</v>
      </c>
      <c r="G48" s="9" t="s">
        <v>92</v>
      </c>
      <c r="H48" s="126">
        <v>42040</v>
      </c>
      <c r="I48" s="56"/>
      <c r="J48" s="56">
        <v>0.83333333333333337</v>
      </c>
      <c r="K48" s="2" t="s">
        <v>164</v>
      </c>
      <c r="L48" s="6" t="s">
        <v>181</v>
      </c>
      <c r="M48" s="6">
        <v>3</v>
      </c>
      <c r="N48" s="10" t="s">
        <v>1373</v>
      </c>
      <c r="O48" s="9" t="s">
        <v>234</v>
      </c>
      <c r="P48" s="9" t="s">
        <v>95</v>
      </c>
      <c r="Q48" s="9" t="s">
        <v>234</v>
      </c>
      <c r="R48" s="5" t="s">
        <v>151</v>
      </c>
      <c r="S48" s="5" t="s">
        <v>165</v>
      </c>
      <c r="T48" s="2" t="s">
        <v>153</v>
      </c>
      <c r="U48" s="88" t="s">
        <v>192</v>
      </c>
      <c r="V48" s="44">
        <v>98</v>
      </c>
      <c r="W48" s="8" t="s">
        <v>226</v>
      </c>
      <c r="X48" s="18"/>
      <c r="Y48" s="9"/>
      <c r="Z48" s="9">
        <f>(Y48-AH48)-3</f>
        <v>-3</v>
      </c>
      <c r="AA48" s="18"/>
      <c r="AB48" s="5"/>
      <c r="AC48" s="5"/>
      <c r="AD48" s="5"/>
      <c r="AE48" s="5"/>
      <c r="AF48" s="5"/>
      <c r="AG48" s="5"/>
      <c r="AH48" s="5"/>
      <c r="AI48" s="5"/>
      <c r="AJ48" s="28"/>
      <c r="AK48" s="5"/>
      <c r="AL48" s="5"/>
      <c r="AM48" s="5"/>
      <c r="AN48" s="5"/>
      <c r="AO48" s="30"/>
      <c r="AP48" s="5"/>
      <c r="AQ48" s="5" t="s">
        <v>184</v>
      </c>
      <c r="BA48" s="66"/>
      <c r="BB48" s="66"/>
      <c r="BC48" s="65"/>
      <c r="BE48" s="65"/>
      <c r="BF48" s="65"/>
      <c r="BG48" s="65"/>
      <c r="BI48" s="97"/>
      <c r="BJ48" s="65"/>
      <c r="BK48" s="65"/>
      <c r="BP48" s="65"/>
      <c r="BQ48" s="65"/>
      <c r="BR48" s="65"/>
      <c r="BS48" s="65"/>
      <c r="BT48" s="2" t="s">
        <v>169</v>
      </c>
      <c r="BU48" s="18"/>
      <c r="BV48" s="1" t="s">
        <v>251</v>
      </c>
      <c r="BW48" s="1" t="s">
        <v>210</v>
      </c>
      <c r="BZ48" s="1" t="s">
        <v>252</v>
      </c>
      <c r="CM48" s="1" t="e">
        <f t="shared" si="14"/>
        <v>#DIV/0!</v>
      </c>
    </row>
    <row r="49" spans="1:92" s="1" customFormat="1" x14ac:dyDescent="0.2">
      <c r="A49" s="109"/>
      <c r="B49" s="25" t="s">
        <v>249</v>
      </c>
      <c r="C49" s="25" t="s">
        <v>306</v>
      </c>
      <c r="D49" s="37">
        <v>2</v>
      </c>
      <c r="E49" s="9" t="s">
        <v>90</v>
      </c>
      <c r="F49" s="9" t="s">
        <v>91</v>
      </c>
      <c r="G49" s="9" t="s">
        <v>92</v>
      </c>
      <c r="H49" s="126">
        <v>42040</v>
      </c>
      <c r="I49" s="56"/>
      <c r="J49" s="56">
        <v>0.83333333333333337</v>
      </c>
      <c r="K49" s="2" t="s">
        <v>150</v>
      </c>
      <c r="L49" s="6" t="s">
        <v>181</v>
      </c>
      <c r="M49" s="6">
        <v>3</v>
      </c>
      <c r="N49" s="10" t="s">
        <v>1373</v>
      </c>
      <c r="O49" s="9" t="s">
        <v>234</v>
      </c>
      <c r="P49" s="9" t="s">
        <v>95</v>
      </c>
      <c r="Q49" s="9" t="s">
        <v>234</v>
      </c>
      <c r="R49" s="5" t="s">
        <v>151</v>
      </c>
      <c r="S49" s="5" t="s">
        <v>152</v>
      </c>
      <c r="T49" s="2" t="s">
        <v>153</v>
      </c>
      <c r="U49" s="88" t="s">
        <v>307</v>
      </c>
      <c r="V49" s="46" t="s">
        <v>254</v>
      </c>
      <c r="W49" s="8" t="s">
        <v>226</v>
      </c>
      <c r="X49" s="18"/>
      <c r="Y49" s="9"/>
      <c r="Z49" s="9">
        <f>(Y49-AH49)-3</f>
        <v>-3</v>
      </c>
      <c r="AA49" s="18"/>
      <c r="AB49" s="5"/>
      <c r="AC49" s="5"/>
      <c r="AD49" s="5"/>
      <c r="AE49" s="5"/>
      <c r="AF49" s="5"/>
      <c r="AG49" s="5"/>
      <c r="AH49" s="5"/>
      <c r="AI49" s="5"/>
      <c r="AJ49" s="28"/>
      <c r="AK49" s="5"/>
      <c r="AL49" s="5"/>
      <c r="AM49" s="5"/>
      <c r="AN49" s="5"/>
      <c r="AO49" s="30"/>
      <c r="AP49" s="5"/>
      <c r="AQ49" s="5" t="s">
        <v>184</v>
      </c>
      <c r="BA49" s="66"/>
      <c r="BB49" s="66"/>
      <c r="BC49" s="65"/>
      <c r="BE49" s="65"/>
      <c r="BF49" s="65"/>
      <c r="BG49" s="65"/>
      <c r="BI49" s="97"/>
      <c r="BJ49" s="65"/>
      <c r="BK49" s="65"/>
      <c r="BP49" s="65"/>
      <c r="BQ49" s="65"/>
      <c r="BR49" s="65"/>
      <c r="BS49" s="65"/>
      <c r="BT49" s="2" t="s">
        <v>157</v>
      </c>
      <c r="BU49" s="18"/>
      <c r="BV49" s="1" t="s">
        <v>251</v>
      </c>
      <c r="BW49" s="1" t="s">
        <v>210</v>
      </c>
      <c r="BZ49" s="1" t="s">
        <v>252</v>
      </c>
      <c r="CM49" s="1" t="e">
        <f t="shared" si="14"/>
        <v>#DIV/0!</v>
      </c>
    </row>
    <row r="50" spans="1:92" s="1" customFormat="1" x14ac:dyDescent="0.2">
      <c r="A50" s="109"/>
      <c r="B50" s="25" t="s">
        <v>232</v>
      </c>
      <c r="C50" s="25" t="s">
        <v>308</v>
      </c>
      <c r="D50" s="37">
        <v>2</v>
      </c>
      <c r="E50" s="9" t="s">
        <v>90</v>
      </c>
      <c r="F50" s="9" t="s">
        <v>91</v>
      </c>
      <c r="G50" s="9" t="s">
        <v>92</v>
      </c>
      <c r="H50" s="126">
        <v>42041</v>
      </c>
      <c r="I50" s="56"/>
      <c r="J50" s="56">
        <v>0.45833333333333331</v>
      </c>
      <c r="K50" s="2" t="s">
        <v>164</v>
      </c>
      <c r="L50" s="6" t="s">
        <v>181</v>
      </c>
      <c r="M50" s="6">
        <v>3</v>
      </c>
      <c r="N50" s="10" t="s">
        <v>1373</v>
      </c>
      <c r="O50" s="9" t="s">
        <v>1374</v>
      </c>
      <c r="P50" s="9" t="s">
        <v>234</v>
      </c>
      <c r="Q50" s="9" t="s">
        <v>234</v>
      </c>
      <c r="R50" s="5" t="s">
        <v>151</v>
      </c>
      <c r="S50" s="5" t="s">
        <v>165</v>
      </c>
      <c r="T50" s="2" t="s">
        <v>153</v>
      </c>
      <c r="U50" s="88" t="s">
        <v>309</v>
      </c>
      <c r="V50" s="44">
        <v>95</v>
      </c>
      <c r="W50" s="8" t="s">
        <v>226</v>
      </c>
      <c r="X50" s="18"/>
      <c r="Y50" s="9"/>
      <c r="Z50" s="9">
        <f>(Y50-AH50)-3</f>
        <v>-3</v>
      </c>
      <c r="AA50" s="18"/>
      <c r="AB50" s="5"/>
      <c r="AC50" s="5"/>
      <c r="AD50" s="5"/>
      <c r="AE50" s="5"/>
      <c r="AF50" s="5"/>
      <c r="AG50" s="5"/>
      <c r="AH50" s="5"/>
      <c r="AI50" s="5"/>
      <c r="AJ50" s="28"/>
      <c r="AK50" s="5"/>
      <c r="AL50" s="5"/>
      <c r="AM50" s="5"/>
      <c r="AN50" s="5"/>
      <c r="AO50" s="30"/>
      <c r="AP50" s="5"/>
      <c r="AQ50" s="5" t="s">
        <v>235</v>
      </c>
      <c r="BA50" s="66"/>
      <c r="BB50" s="66"/>
      <c r="BC50" s="65"/>
      <c r="BE50" s="65"/>
      <c r="BF50" s="65"/>
      <c r="BG50" s="65"/>
      <c r="BI50" s="97"/>
      <c r="BJ50" s="65"/>
      <c r="BK50" s="65"/>
      <c r="BP50" s="65"/>
      <c r="BQ50" s="65"/>
      <c r="BR50" s="65"/>
      <c r="BS50" s="65"/>
      <c r="BT50" s="2" t="s">
        <v>169</v>
      </c>
      <c r="BU50" s="18"/>
      <c r="BV50" s="1" t="s">
        <v>237</v>
      </c>
      <c r="BW50" s="1" t="s">
        <v>210</v>
      </c>
      <c r="BZ50" s="1" t="s">
        <v>105</v>
      </c>
      <c r="CM50" s="1" t="e">
        <f t="shared" si="14"/>
        <v>#DIV/0!</v>
      </c>
    </row>
    <row r="51" spans="1:92" s="1" customFormat="1" x14ac:dyDescent="0.2">
      <c r="A51" s="109"/>
      <c r="B51" s="25" t="s">
        <v>232</v>
      </c>
      <c r="C51" s="25" t="s">
        <v>310</v>
      </c>
      <c r="D51" s="37">
        <v>2</v>
      </c>
      <c r="E51" s="9" t="s">
        <v>90</v>
      </c>
      <c r="F51" s="9" t="s">
        <v>91</v>
      </c>
      <c r="G51" s="9" t="s">
        <v>92</v>
      </c>
      <c r="H51" s="126">
        <v>42041</v>
      </c>
      <c r="I51" s="56"/>
      <c r="J51" s="56">
        <v>0.45833333333333331</v>
      </c>
      <c r="K51" s="2" t="s">
        <v>150</v>
      </c>
      <c r="L51" s="6" t="s">
        <v>181</v>
      </c>
      <c r="M51" s="6">
        <v>3</v>
      </c>
      <c r="N51" s="10" t="s">
        <v>1373</v>
      </c>
      <c r="O51" s="9" t="s">
        <v>1374</v>
      </c>
      <c r="P51" s="9" t="s">
        <v>234</v>
      </c>
      <c r="Q51" s="9" t="s">
        <v>234</v>
      </c>
      <c r="R51" s="5" t="s">
        <v>151</v>
      </c>
      <c r="S51" s="5" t="s">
        <v>152</v>
      </c>
      <c r="T51" s="2" t="s">
        <v>153</v>
      </c>
      <c r="U51" s="88" t="s">
        <v>311</v>
      </c>
      <c r="V51" s="44">
        <v>99</v>
      </c>
      <c r="W51" s="8" t="s">
        <v>226</v>
      </c>
      <c r="X51" s="18"/>
      <c r="Y51" s="9"/>
      <c r="Z51" s="9">
        <f>(Y51-AH51)-3</f>
        <v>-3</v>
      </c>
      <c r="AA51" s="18"/>
      <c r="AB51" s="5"/>
      <c r="AC51" s="5"/>
      <c r="AD51" s="5"/>
      <c r="AE51" s="5"/>
      <c r="AF51" s="5"/>
      <c r="AG51" s="5"/>
      <c r="AH51" s="5"/>
      <c r="AI51" s="5"/>
      <c r="AJ51" s="28"/>
      <c r="AK51" s="5"/>
      <c r="AL51" s="5"/>
      <c r="AM51" s="5"/>
      <c r="AN51" s="5"/>
      <c r="AO51" s="30"/>
      <c r="AP51" s="5"/>
      <c r="AQ51" s="5" t="s">
        <v>235</v>
      </c>
      <c r="BA51" s="66"/>
      <c r="BB51" s="66"/>
      <c r="BC51" s="65"/>
      <c r="BE51" s="65"/>
      <c r="BF51" s="65"/>
      <c r="BG51" s="65"/>
      <c r="BI51" s="97"/>
      <c r="BJ51" s="65"/>
      <c r="BK51" s="65"/>
      <c r="BP51" s="65"/>
      <c r="BQ51" s="65"/>
      <c r="BR51" s="65"/>
      <c r="BS51" s="65"/>
      <c r="BT51" s="2" t="s">
        <v>157</v>
      </c>
      <c r="BU51" s="18"/>
      <c r="BV51" s="1" t="s">
        <v>237</v>
      </c>
      <c r="BW51" s="1" t="s">
        <v>210</v>
      </c>
      <c r="BZ51" s="1" t="s">
        <v>105</v>
      </c>
      <c r="CM51" s="1" t="e">
        <f t="shared" si="14"/>
        <v>#DIV/0!</v>
      </c>
    </row>
    <row r="52" spans="1:92" s="1" customFormat="1" x14ac:dyDescent="0.25">
      <c r="A52" s="132" t="s">
        <v>312</v>
      </c>
      <c r="B52" s="24" t="s">
        <v>257</v>
      </c>
      <c r="C52" s="24" t="s">
        <v>313</v>
      </c>
      <c r="D52" s="38">
        <v>1</v>
      </c>
      <c r="E52" s="12" t="s">
        <v>90</v>
      </c>
      <c r="F52" s="9" t="s">
        <v>91</v>
      </c>
      <c r="G52" s="9" t="s">
        <v>92</v>
      </c>
      <c r="H52" s="127">
        <v>42622</v>
      </c>
      <c r="I52" s="53">
        <v>0.41666666666666669</v>
      </c>
      <c r="J52" s="53">
        <v>0.4375</v>
      </c>
      <c r="K52" s="2" t="s">
        <v>164</v>
      </c>
      <c r="L52" s="1" t="s">
        <v>181</v>
      </c>
      <c r="M52" s="2">
        <v>2</v>
      </c>
      <c r="N52" s="12" t="s">
        <v>1373</v>
      </c>
      <c r="O52" s="12" t="s">
        <v>284</v>
      </c>
      <c r="P52" s="12" t="s">
        <v>95</v>
      </c>
      <c r="Q52" s="12" t="s">
        <v>284</v>
      </c>
      <c r="R52" s="5" t="s">
        <v>151</v>
      </c>
      <c r="S52" s="5" t="s">
        <v>165</v>
      </c>
      <c r="T52" s="2" t="s">
        <v>153</v>
      </c>
      <c r="U52" s="93"/>
      <c r="V52" s="44" t="s">
        <v>155</v>
      </c>
      <c r="W52" s="8" t="s">
        <v>226</v>
      </c>
      <c r="X52" s="72"/>
      <c r="Y52" s="12"/>
      <c r="Z52" s="12"/>
      <c r="AA52" s="19"/>
      <c r="AE52" s="1">
        <v>305</v>
      </c>
      <c r="AH52" s="1">
        <v>1</v>
      </c>
      <c r="AI52" s="1">
        <v>300</v>
      </c>
      <c r="AJ52" s="30"/>
      <c r="AL52" s="1">
        <v>15</v>
      </c>
      <c r="AM52" s="1">
        <v>28</v>
      </c>
      <c r="AN52" s="1">
        <v>15</v>
      </c>
      <c r="AO52" s="31" t="s">
        <v>298</v>
      </c>
      <c r="AP52" s="1">
        <f>AM52-AN52</f>
        <v>13</v>
      </c>
      <c r="AQ52" s="1" t="s">
        <v>299</v>
      </c>
      <c r="AR52" s="2"/>
      <c r="AS52" s="2"/>
      <c r="AT52" s="2"/>
      <c r="AU52" s="2"/>
      <c r="AV52" s="2"/>
      <c r="AW52" s="2"/>
      <c r="AX52" s="2" t="s">
        <v>300</v>
      </c>
      <c r="AY52" s="2">
        <v>20211001</v>
      </c>
      <c r="AZ52" s="2">
        <v>20211010</v>
      </c>
      <c r="BA52" s="111">
        <v>37007832</v>
      </c>
      <c r="BB52" s="111">
        <v>34956937</v>
      </c>
      <c r="BC52" s="68">
        <f>BB52/BA52</f>
        <v>0.94458213601920804</v>
      </c>
      <c r="BD52" s="1" t="str">
        <f>CONCATENATE("preprocessing/",A52, "/outputs/salmon_hg38_100/quant.sf")</f>
        <v>preprocessing/TMRC30223/outputs/salmon_hg38_100/quant.sf</v>
      </c>
      <c r="BE52" s="66"/>
      <c r="BF52" s="66"/>
      <c r="BG52" s="66"/>
      <c r="BH52" s="2"/>
      <c r="BI52" s="97" t="str">
        <f>CONCATENATE("preprocessing/", A52, "/outputs/02hisat2_hg38_100/hg38_100_sno_gene_gene_id.count.xz")</f>
        <v>preprocessing/TMRC30223/outputs/02hisat2_hg38_100/hg38_100_sno_gene_gene_id.count.xz</v>
      </c>
      <c r="BJ52" s="111">
        <v>32732016</v>
      </c>
      <c r="BK52" s="111">
        <v>1521021</v>
      </c>
      <c r="BL52" s="68">
        <f>(BK52+BJ52)/BB52</f>
        <v>0.97986379641900545</v>
      </c>
      <c r="BM52" s="2"/>
      <c r="BN52" s="2"/>
      <c r="BO52" s="1" t="str">
        <f>CONCATENATE("preprocessing/", A52, "/outputs/03hisat2_lpanamensis_v36/sno_gene_gene_id.count.xz")</f>
        <v>preprocessing/TMRC30223/outputs/03hisat2_lpanamensis_v36/sno_gene_gene_id.count.xz</v>
      </c>
      <c r="BP52" s="66">
        <v>112</v>
      </c>
      <c r="BQ52" s="66">
        <v>16</v>
      </c>
      <c r="BR52" s="95">
        <f>(BQ52+BP52)/BB52</f>
        <v>3.6616480442780212E-6</v>
      </c>
      <c r="BS52" s="94">
        <f>(BQ52+BP52)/(BK52+BJ52)</f>
        <v>3.7368949211715156E-6</v>
      </c>
      <c r="BT52" s="2"/>
      <c r="BU52" s="2"/>
      <c r="BV52" s="2"/>
      <c r="BW52" s="2"/>
      <c r="BX52" s="2"/>
      <c r="BY52" s="2"/>
      <c r="BZ52" s="2" t="s">
        <v>105</v>
      </c>
      <c r="CA52" s="2"/>
      <c r="CB52" s="2"/>
      <c r="CC52" s="2"/>
      <c r="CD52" s="2"/>
      <c r="CE52" s="2"/>
      <c r="CF52" s="2"/>
      <c r="CG52" s="2" t="s">
        <v>314</v>
      </c>
      <c r="CH52" s="2">
        <v>0</v>
      </c>
      <c r="CI52" s="2">
        <v>0</v>
      </c>
      <c r="CJ52" s="2">
        <v>0</v>
      </c>
      <c r="CK52" s="2">
        <v>1</v>
      </c>
      <c r="CL52" s="1">
        <f>SUM(CH52:CK52)</f>
        <v>1</v>
      </c>
      <c r="CM52" s="118">
        <f t="shared" si="14"/>
        <v>8.9285714285714281E-3</v>
      </c>
      <c r="CN52" s="106" t="s">
        <v>101</v>
      </c>
    </row>
    <row r="53" spans="1:92" s="1" customFormat="1" x14ac:dyDescent="0.25">
      <c r="A53" s="132" t="s">
        <v>315</v>
      </c>
      <c r="B53" s="24" t="s">
        <v>257</v>
      </c>
      <c r="C53" s="24" t="s">
        <v>316</v>
      </c>
      <c r="D53" s="38">
        <v>1</v>
      </c>
      <c r="E53" s="12" t="s">
        <v>90</v>
      </c>
      <c r="F53" s="9" t="s">
        <v>91</v>
      </c>
      <c r="G53" s="9" t="s">
        <v>92</v>
      </c>
      <c r="H53" s="127">
        <v>42622</v>
      </c>
      <c r="I53" s="53">
        <v>0.41666666666666669</v>
      </c>
      <c r="J53" s="53">
        <v>0.4375</v>
      </c>
      <c r="K53" s="2" t="s">
        <v>150</v>
      </c>
      <c r="L53" s="1" t="s">
        <v>181</v>
      </c>
      <c r="M53" s="2">
        <v>2</v>
      </c>
      <c r="N53" s="12" t="s">
        <v>1373</v>
      </c>
      <c r="O53" s="12" t="s">
        <v>284</v>
      </c>
      <c r="P53" s="12" t="s">
        <v>95</v>
      </c>
      <c r="Q53" s="12" t="s">
        <v>284</v>
      </c>
      <c r="R53" s="5" t="s">
        <v>151</v>
      </c>
      <c r="S53" s="5" t="s">
        <v>152</v>
      </c>
      <c r="T53" s="2" t="s">
        <v>153</v>
      </c>
      <c r="U53" s="93"/>
      <c r="V53" s="44" t="s">
        <v>155</v>
      </c>
      <c r="W53" s="8" t="s">
        <v>226</v>
      </c>
      <c r="X53" s="72"/>
      <c r="Y53" s="12"/>
      <c r="Z53" s="12"/>
      <c r="AA53" s="19"/>
      <c r="AE53" s="1">
        <v>226</v>
      </c>
      <c r="AH53" s="1">
        <v>1.4</v>
      </c>
      <c r="AI53" s="1">
        <v>300</v>
      </c>
      <c r="AJ53" s="30"/>
      <c r="AL53" s="1">
        <v>16</v>
      </c>
      <c r="AM53" s="1">
        <v>28</v>
      </c>
      <c r="AN53" s="1">
        <v>15</v>
      </c>
      <c r="AO53" s="31" t="s">
        <v>298</v>
      </c>
      <c r="AP53" s="1">
        <f>AM53-AN53</f>
        <v>13</v>
      </c>
      <c r="AQ53" s="1" t="s">
        <v>299</v>
      </c>
      <c r="AR53" s="2"/>
      <c r="AS53" s="2"/>
      <c r="AT53" s="2"/>
      <c r="AU53" s="2"/>
      <c r="AV53" s="2"/>
      <c r="AW53" s="2"/>
      <c r="AX53" s="2" t="s">
        <v>300</v>
      </c>
      <c r="AY53" s="2">
        <v>20211001</v>
      </c>
      <c r="AZ53" s="2">
        <v>20211010</v>
      </c>
      <c r="BA53" s="111">
        <v>28207903</v>
      </c>
      <c r="BB53" s="111">
        <v>26780982</v>
      </c>
      <c r="BC53" s="68">
        <f>BB53/BA53</f>
        <v>0.94941414113626243</v>
      </c>
      <c r="BD53" s="1" t="str">
        <f>CONCATENATE("preprocessing/",A53, "/outputs/salmon_hg38_100/quant.sf")</f>
        <v>preprocessing/TMRC30224/outputs/salmon_hg38_100/quant.sf</v>
      </c>
      <c r="BE53" s="66"/>
      <c r="BF53" s="66"/>
      <c r="BG53" s="66"/>
      <c r="BH53" s="2"/>
      <c r="BI53" s="97" t="str">
        <f>CONCATENATE("preprocessing/", A53, "/outputs/02hisat2_hg38_100/hg38_100_sno_gene_gene_id.count.xz")</f>
        <v>preprocessing/TMRC30224/outputs/02hisat2_hg38_100/hg38_100_sno_gene_gene_id.count.xz</v>
      </c>
      <c r="BJ53" s="111">
        <v>24895531</v>
      </c>
      <c r="BK53" s="111">
        <v>1188938</v>
      </c>
      <c r="BL53" s="68">
        <f>(BK53+BJ53)/BB53</f>
        <v>0.97399225315935012</v>
      </c>
      <c r="BM53" s="2"/>
      <c r="BN53" s="2"/>
      <c r="BO53" s="1" t="str">
        <f>CONCATENATE("preprocessing/", A53, "/outputs/03hisat2_lpanamensis_v36/sno_gene_gene_id.count.xz")</f>
        <v>preprocessing/TMRC30224/outputs/03hisat2_lpanamensis_v36/sno_gene_gene_id.count.xz</v>
      </c>
      <c r="BP53" s="66">
        <v>57</v>
      </c>
      <c r="BQ53" s="66">
        <v>7</v>
      </c>
      <c r="BR53" s="95">
        <f>(BQ53+BP53)/BB53</f>
        <v>2.3897555362234291E-6</v>
      </c>
      <c r="BS53" s="94">
        <f>(BQ53+BP53)/(BK53+BJ53)</f>
        <v>2.4535672932425804E-6</v>
      </c>
      <c r="BT53" s="2"/>
      <c r="BU53" s="2"/>
      <c r="BV53" s="2"/>
      <c r="BW53" s="2"/>
      <c r="BX53" s="2"/>
      <c r="BY53" s="2"/>
      <c r="BZ53" s="2" t="s">
        <v>105</v>
      </c>
      <c r="CA53" s="2"/>
      <c r="CB53" s="2"/>
      <c r="CC53" s="2"/>
      <c r="CD53" s="2"/>
      <c r="CE53" s="2"/>
      <c r="CF53" s="2"/>
      <c r="CG53" s="2" t="s">
        <v>317</v>
      </c>
      <c r="CH53" s="2">
        <v>0</v>
      </c>
      <c r="CI53" s="2">
        <v>0</v>
      </c>
      <c r="CJ53" s="2">
        <v>0</v>
      </c>
      <c r="CK53" s="2">
        <v>0</v>
      </c>
      <c r="CL53" s="1">
        <f>SUM(CH53:CK53)</f>
        <v>0</v>
      </c>
      <c r="CM53" s="118">
        <f t="shared" si="14"/>
        <v>0</v>
      </c>
      <c r="CN53" s="2" t="s">
        <v>101</v>
      </c>
    </row>
    <row r="54" spans="1:92" s="1" customFormat="1" ht="60" x14ac:dyDescent="0.2">
      <c r="A54" s="109"/>
      <c r="B54" s="23" t="s">
        <v>318</v>
      </c>
      <c r="C54" s="23" t="s">
        <v>319</v>
      </c>
      <c r="D54" s="37">
        <v>1</v>
      </c>
      <c r="E54" s="9" t="s">
        <v>90</v>
      </c>
      <c r="F54" s="9" t="s">
        <v>91</v>
      </c>
      <c r="G54" s="9" t="s">
        <v>92</v>
      </c>
      <c r="H54" s="126">
        <v>42144</v>
      </c>
      <c r="I54" s="56">
        <v>0.375</v>
      </c>
      <c r="J54" s="56">
        <v>0.83333333333333337</v>
      </c>
      <c r="K54" s="12" t="s">
        <v>171</v>
      </c>
      <c r="L54" s="6" t="s">
        <v>181</v>
      </c>
      <c r="M54" s="5">
        <v>1</v>
      </c>
      <c r="N54" s="9" t="s">
        <v>1373</v>
      </c>
      <c r="O54" s="9" t="s">
        <v>1374</v>
      </c>
      <c r="P54" s="9" t="s">
        <v>1375</v>
      </c>
      <c r="Q54" s="9" t="s">
        <v>234</v>
      </c>
      <c r="R54" s="5" t="s">
        <v>151</v>
      </c>
      <c r="S54" s="5" t="s">
        <v>196</v>
      </c>
      <c r="T54" s="2" t="s">
        <v>173</v>
      </c>
      <c r="U54" s="88" t="s">
        <v>309</v>
      </c>
      <c r="V54" s="44">
        <v>95</v>
      </c>
      <c r="W54" s="8" t="s">
        <v>226</v>
      </c>
      <c r="X54" s="18"/>
      <c r="Y54" s="9">
        <v>20</v>
      </c>
      <c r="Z54" s="9">
        <f>(Y54-AH54)-3</f>
        <v>17</v>
      </c>
      <c r="AA54" s="27">
        <v>42186</v>
      </c>
      <c r="AB54" s="5">
        <v>18</v>
      </c>
      <c r="AC54" s="5" t="s">
        <v>101</v>
      </c>
      <c r="AD54" s="17" t="s">
        <v>108</v>
      </c>
      <c r="AE54" s="5" t="s">
        <v>98</v>
      </c>
      <c r="AF54" s="5" t="s">
        <v>98</v>
      </c>
      <c r="AG54" s="5" t="s">
        <v>98</v>
      </c>
      <c r="AH54" s="5"/>
      <c r="AI54" s="5"/>
      <c r="AJ54" s="28"/>
      <c r="AK54" s="5"/>
      <c r="AL54" s="5"/>
      <c r="AM54" s="5"/>
      <c r="AN54" s="5"/>
      <c r="AO54" s="30"/>
      <c r="AP54" s="5"/>
      <c r="AQ54" s="5" t="s">
        <v>184</v>
      </c>
      <c r="AR54" s="2"/>
      <c r="BA54" s="66"/>
      <c r="BB54" s="66"/>
      <c r="BC54" s="65"/>
      <c r="BE54" s="65"/>
      <c r="BF54" s="65"/>
      <c r="BG54" s="65"/>
      <c r="BI54" s="97"/>
      <c r="BJ54" s="65"/>
      <c r="BK54" s="65"/>
      <c r="BP54" s="65"/>
      <c r="BQ54" s="65"/>
      <c r="BR54" s="65"/>
      <c r="BS54" s="65"/>
      <c r="BT54" s="12" t="s">
        <v>177</v>
      </c>
      <c r="BU54" s="27">
        <v>42186</v>
      </c>
      <c r="BV54" s="1" t="s">
        <v>320</v>
      </c>
      <c r="BW54" s="1" t="s">
        <v>159</v>
      </c>
      <c r="BZ54" s="1" t="s">
        <v>252</v>
      </c>
      <c r="CM54" s="1" t="e">
        <f t="shared" si="14"/>
        <v>#DIV/0!</v>
      </c>
    </row>
    <row r="55" spans="1:92" s="1" customFormat="1" x14ac:dyDescent="0.25">
      <c r="A55" s="132" t="s">
        <v>321</v>
      </c>
      <c r="B55" s="2" t="s">
        <v>322</v>
      </c>
      <c r="C55" s="23" t="s">
        <v>323</v>
      </c>
      <c r="D55" s="37">
        <v>1</v>
      </c>
      <c r="E55" s="9" t="s">
        <v>90</v>
      </c>
      <c r="F55" s="9" t="s">
        <v>259</v>
      </c>
      <c r="G55" s="9" t="s">
        <v>92</v>
      </c>
      <c r="H55" s="127">
        <v>42626</v>
      </c>
      <c r="I55"/>
      <c r="J55" s="53"/>
      <c r="K55" s="2" t="s">
        <v>200</v>
      </c>
      <c r="L55" s="10" t="s">
        <v>181</v>
      </c>
      <c r="M55" s="6">
        <v>1</v>
      </c>
      <c r="N55" s="10" t="s">
        <v>1373</v>
      </c>
      <c r="O55" s="119" t="s">
        <v>324</v>
      </c>
      <c r="P55" s="119" t="s">
        <v>95</v>
      </c>
      <c r="Q55" s="119" t="s">
        <v>324</v>
      </c>
      <c r="R55" s="5" t="s">
        <v>201</v>
      </c>
      <c r="S55" s="5" t="s">
        <v>97</v>
      </c>
      <c r="T55" s="5" t="s">
        <v>97</v>
      </c>
      <c r="U55" s="88" t="s">
        <v>95</v>
      </c>
      <c r="V55" s="44" t="s">
        <v>95</v>
      </c>
      <c r="W55" s="8" t="s">
        <v>202</v>
      </c>
      <c r="X55" s="129">
        <v>42634</v>
      </c>
      <c r="Y55" s="9">
        <v>25</v>
      </c>
      <c r="Z55" s="33">
        <f>(Y55-AH55)-3</f>
        <v>21</v>
      </c>
      <c r="AA55" s="128">
        <v>42640</v>
      </c>
      <c r="AB55" s="119">
        <v>831</v>
      </c>
      <c r="AC55" s="5" t="s">
        <v>100</v>
      </c>
      <c r="AD55" s="119">
        <v>8.3000000000000007</v>
      </c>
      <c r="AE55" s="121">
        <v>299.86</v>
      </c>
      <c r="AF55" s="121">
        <v>2.0699999999999998</v>
      </c>
      <c r="AG55" s="121">
        <v>2.19</v>
      </c>
      <c r="AH55" s="119">
        <v>1</v>
      </c>
      <c r="AI55" s="9">
        <v>300</v>
      </c>
      <c r="AJ55" s="130">
        <v>43078</v>
      </c>
      <c r="AK55" s="119" t="s">
        <v>100</v>
      </c>
      <c r="AL55" s="119">
        <v>13</v>
      </c>
      <c r="AM55" s="1">
        <v>28</v>
      </c>
      <c r="AN55" s="1">
        <v>15</v>
      </c>
      <c r="AO55" s="130">
        <v>43102</v>
      </c>
      <c r="AP55"/>
      <c r="AQ55" s="119" t="s">
        <v>184</v>
      </c>
      <c r="AR55" s="2"/>
      <c r="AS55" s="2"/>
      <c r="AT55" s="2"/>
      <c r="AU55" s="2"/>
      <c r="AV55" s="2"/>
      <c r="AW55" s="2"/>
      <c r="AX55" s="2"/>
      <c r="AY55" s="2"/>
      <c r="AZ55" s="2"/>
      <c r="BA55" s="134">
        <v>19909153</v>
      </c>
      <c r="BB55" s="134">
        <v>16794761</v>
      </c>
      <c r="BC55" s="66"/>
      <c r="BD55" s="1" t="str">
        <f>CONCATENATE("preprocessing/",A55, "/outputs/salmon_hg38_100/quant.sf")</f>
        <v>preprocessing/TMRC30269/outputs/salmon_hg38_100/quant.sf</v>
      </c>
      <c r="BE55" s="66"/>
      <c r="BF55" s="66"/>
      <c r="BG55" s="66"/>
      <c r="BH55" s="2"/>
      <c r="BI55" s="97" t="str">
        <f>CONCATENATE("preprocessing/", A55, "/outputs/02hisat2_hg38_100/hg38_100_sno_gene_gene_id.count.xz")</f>
        <v>preprocessing/TMRC30269/outputs/02hisat2_hg38_100/hg38_100_sno_gene_gene_id.count.xz</v>
      </c>
      <c r="BJ55" s="134">
        <v>14108504</v>
      </c>
      <c r="BK55" s="134">
        <v>1401791</v>
      </c>
      <c r="BL55" s="68">
        <f>(BK55+BJ55)/BB55</f>
        <v>0.92351984050264246</v>
      </c>
      <c r="BM55" s="2"/>
      <c r="BN55" s="2"/>
      <c r="BO55" s="1" t="str">
        <f>CONCATENATE("preprocessing/", A55, "/outputs/03hisat2_lpanamensis_v36/sno_gene_gene_id.count.xz")</f>
        <v>preprocessing/TMRC30269/outputs/03hisat2_lpanamensis_v36/sno_gene_gene_id.count.xz</v>
      </c>
      <c r="BP55" s="66">
        <v>212</v>
      </c>
      <c r="BQ55" s="66">
        <v>19</v>
      </c>
      <c r="BR55" s="95">
        <f>(BQ55+BP55)/BB55</f>
        <v>1.3754289209593396E-5</v>
      </c>
      <c r="BS55" s="66"/>
      <c r="BT55" s="2"/>
      <c r="BU55" s="2"/>
      <c r="BV55" s="2"/>
      <c r="BW55" s="2"/>
      <c r="BX55" s="2"/>
      <c r="BY55" s="2"/>
      <c r="BZ55" s="2" t="s">
        <v>105</v>
      </c>
      <c r="CA55" s="2"/>
      <c r="CB55" s="2"/>
      <c r="CC55" s="2"/>
      <c r="CD55" s="2"/>
      <c r="CE55" s="2"/>
      <c r="CF55" s="2"/>
      <c r="CG55" s="2" t="s">
        <v>325</v>
      </c>
      <c r="CH55" s="2">
        <v>0</v>
      </c>
      <c r="CI55" s="2">
        <v>0</v>
      </c>
      <c r="CJ55" s="2">
        <v>5</v>
      </c>
      <c r="CK55" s="2">
        <v>0</v>
      </c>
      <c r="CL55" s="2"/>
      <c r="CM55" s="2"/>
      <c r="CN55" s="2"/>
    </row>
    <row r="56" spans="1:92" s="1" customFormat="1" x14ac:dyDescent="0.2">
      <c r="A56" s="109" t="s">
        <v>326</v>
      </c>
      <c r="B56" s="24" t="s">
        <v>322</v>
      </c>
      <c r="C56" s="24" t="s">
        <v>327</v>
      </c>
      <c r="D56" s="38">
        <v>1</v>
      </c>
      <c r="E56" s="12" t="s">
        <v>90</v>
      </c>
      <c r="F56" s="9" t="s">
        <v>91</v>
      </c>
      <c r="G56" s="9" t="s">
        <v>92</v>
      </c>
      <c r="H56" s="127">
        <v>42626</v>
      </c>
      <c r="I56" s="53">
        <v>0.3923611111111111</v>
      </c>
      <c r="J56" s="53">
        <v>0.40972222222222227</v>
      </c>
      <c r="K56" s="2" t="s">
        <v>164</v>
      </c>
      <c r="L56" s="1" t="s">
        <v>181</v>
      </c>
      <c r="M56" s="2">
        <v>1</v>
      </c>
      <c r="N56" s="12" t="s">
        <v>1373</v>
      </c>
      <c r="O56" s="12" t="s">
        <v>324</v>
      </c>
      <c r="P56" s="12" t="s">
        <v>95</v>
      </c>
      <c r="Q56" s="12" t="s">
        <v>324</v>
      </c>
      <c r="R56" s="5" t="s">
        <v>151</v>
      </c>
      <c r="S56" s="5" t="s">
        <v>165</v>
      </c>
      <c r="T56" s="2" t="s">
        <v>153</v>
      </c>
      <c r="U56" s="93"/>
      <c r="V56" s="44" t="s">
        <v>155</v>
      </c>
      <c r="W56" s="8" t="s">
        <v>226</v>
      </c>
      <c r="X56" s="72"/>
      <c r="Y56" s="12"/>
      <c r="Z56" s="12"/>
      <c r="AA56" s="19"/>
      <c r="AE56" s="1" t="s">
        <v>98</v>
      </c>
      <c r="AF56" s="1" t="s">
        <v>98</v>
      </c>
      <c r="AG56" s="1" t="s">
        <v>98</v>
      </c>
      <c r="AH56" s="1">
        <v>0.7</v>
      </c>
      <c r="AI56" s="1">
        <v>300</v>
      </c>
      <c r="AJ56" s="30"/>
      <c r="AL56" s="1">
        <v>1</v>
      </c>
      <c r="AM56" s="1">
        <v>28</v>
      </c>
      <c r="AN56" s="1">
        <v>15</v>
      </c>
      <c r="AO56" s="31">
        <v>42851</v>
      </c>
      <c r="AP56" s="5">
        <f>AM56-AN56</f>
        <v>13</v>
      </c>
      <c r="AQ56" s="1" t="s">
        <v>184</v>
      </c>
      <c r="AR56" s="2"/>
      <c r="AS56" s="2"/>
      <c r="AT56" s="2"/>
      <c r="AU56" s="2"/>
      <c r="AV56" s="2"/>
      <c r="AW56" s="2"/>
      <c r="AX56" s="2" t="s">
        <v>245</v>
      </c>
      <c r="AY56" s="2">
        <v>20210501</v>
      </c>
      <c r="AZ56" s="2">
        <v>20210530</v>
      </c>
      <c r="BA56" s="66">
        <v>25193554</v>
      </c>
      <c r="BB56" s="66">
        <v>22630683</v>
      </c>
      <c r="BC56" s="68">
        <f>BB56/BA56</f>
        <v>0.89827274865626339</v>
      </c>
      <c r="BD56" s="1" t="str">
        <f>CONCATENATE("preprocessing/",A56, "/outputs/salmon_hg38_100/quant.sf")</f>
        <v>preprocessing/TMRC30148/outputs/salmon_hg38_100/quant.sf</v>
      </c>
      <c r="BE56" s="66"/>
      <c r="BF56" s="66"/>
      <c r="BG56" s="66"/>
      <c r="BH56" s="2"/>
      <c r="BI56" s="97" t="str">
        <f>CONCATENATE("preprocessing/", A56, "/outputs/02hisat2_hg38_100/hg38_100_sno_gene_gene_id.count.xz")</f>
        <v>preprocessing/TMRC30148/outputs/02hisat2_hg38_100/hg38_100_sno_gene_gene_id.count.xz</v>
      </c>
      <c r="BJ56" s="65">
        <v>21084100</v>
      </c>
      <c r="BK56" s="65">
        <v>906289</v>
      </c>
      <c r="BL56" s="68">
        <f>(BK56+BJ56)/BB56</f>
        <v>0.97170681945392456</v>
      </c>
      <c r="BM56" s="2"/>
      <c r="BN56" s="2"/>
      <c r="BO56" s="1" t="str">
        <f>CONCATENATE("preprocessing/", A56, "/outputs/03hisat2_lpanamensis_v36/sno_gene_gene_id.count.xz")</f>
        <v>preprocessing/TMRC30148/outputs/03hisat2_lpanamensis_v36/sno_gene_gene_id.count.xz</v>
      </c>
      <c r="BP56" s="66">
        <v>1202</v>
      </c>
      <c r="BQ56" s="66">
        <v>66</v>
      </c>
      <c r="BR56" s="95">
        <f>(BQ56+BP56)/BB56</f>
        <v>5.6030125118185781E-5</v>
      </c>
      <c r="BS56" s="94">
        <f>(BQ56+BP56)/(BK56+BJ56)</f>
        <v>5.766155387246674E-5</v>
      </c>
      <c r="BT56" s="2"/>
      <c r="BU56" s="2"/>
      <c r="BV56" s="2"/>
      <c r="BW56" s="2"/>
      <c r="BX56" s="2"/>
      <c r="BY56" s="2"/>
      <c r="BZ56" s="1" t="s">
        <v>105</v>
      </c>
      <c r="CA56" s="2"/>
      <c r="CB56" s="2"/>
      <c r="CC56" s="2"/>
      <c r="CD56" s="2"/>
      <c r="CE56" s="2"/>
      <c r="CF56" s="2"/>
      <c r="CG56" s="2" t="s">
        <v>328</v>
      </c>
      <c r="CH56" s="2">
        <v>0</v>
      </c>
      <c r="CI56" s="2">
        <v>0</v>
      </c>
      <c r="CJ56" s="2">
        <v>18</v>
      </c>
      <c r="CK56" s="2">
        <v>0</v>
      </c>
      <c r="CL56" s="1">
        <f>SUM(CH56:CK56)</f>
        <v>18</v>
      </c>
      <c r="CM56" s="118">
        <f>+CL56/BP56</f>
        <v>1.4975041597337771E-2</v>
      </c>
      <c r="CN56" s="2" t="s">
        <v>100</v>
      </c>
    </row>
    <row r="57" spans="1:92" s="1" customFormat="1" x14ac:dyDescent="0.25">
      <c r="A57" s="109" t="s">
        <v>329</v>
      </c>
      <c r="B57" s="24" t="s">
        <v>322</v>
      </c>
      <c r="C57" s="24" t="s">
        <v>330</v>
      </c>
      <c r="D57" s="38">
        <v>1</v>
      </c>
      <c r="E57" s="12" t="s">
        <v>90</v>
      </c>
      <c r="F57" s="9" t="s">
        <v>91</v>
      </c>
      <c r="G57" s="9" t="s">
        <v>92</v>
      </c>
      <c r="H57" s="127">
        <v>42626</v>
      </c>
      <c r="I57" s="53">
        <v>0.3923611111111111</v>
      </c>
      <c r="J57" s="53">
        <v>0.40972222222222227</v>
      </c>
      <c r="K57" s="2" t="s">
        <v>150</v>
      </c>
      <c r="L57" s="1" t="s">
        <v>181</v>
      </c>
      <c r="M57" s="2">
        <v>1</v>
      </c>
      <c r="N57" s="12" t="s">
        <v>1373</v>
      </c>
      <c r="O57" s="12" t="s">
        <v>324</v>
      </c>
      <c r="P57" s="12" t="s">
        <v>95</v>
      </c>
      <c r="Q57" s="12" t="s">
        <v>324</v>
      </c>
      <c r="R57" s="5" t="s">
        <v>151</v>
      </c>
      <c r="S57" s="5" t="s">
        <v>152</v>
      </c>
      <c r="T57" s="2" t="s">
        <v>153</v>
      </c>
      <c r="U57" s="93"/>
      <c r="V57" s="44" t="s">
        <v>155</v>
      </c>
      <c r="W57" s="8" t="s">
        <v>226</v>
      </c>
      <c r="X57" s="72"/>
      <c r="Y57" s="12"/>
      <c r="Z57" s="12"/>
      <c r="AA57" s="19"/>
      <c r="AE57" s="1" t="s">
        <v>98</v>
      </c>
      <c r="AF57" s="1" t="s">
        <v>98</v>
      </c>
      <c r="AG57" s="1" t="s">
        <v>98</v>
      </c>
      <c r="AH57" s="1">
        <v>1.5</v>
      </c>
      <c r="AI57" s="1">
        <v>300</v>
      </c>
      <c r="AJ57" s="30"/>
      <c r="AL57" s="1">
        <v>2</v>
      </c>
      <c r="AM57" s="1">
        <v>28</v>
      </c>
      <c r="AN57" s="1">
        <v>15</v>
      </c>
      <c r="AO57" s="31">
        <v>42851</v>
      </c>
      <c r="AP57" s="5">
        <f>AM57-AN57</f>
        <v>13</v>
      </c>
      <c r="AQ57" s="1" t="s">
        <v>184</v>
      </c>
      <c r="AR57" s="2"/>
      <c r="AS57" s="2"/>
      <c r="AT57" s="2"/>
      <c r="AU57" s="2"/>
      <c r="AV57" s="2"/>
      <c r="AW57" s="2"/>
      <c r="AX57" s="2" t="s">
        <v>245</v>
      </c>
      <c r="AY57" s="2">
        <v>20210501</v>
      </c>
      <c r="AZ57" s="2">
        <v>20210530</v>
      </c>
      <c r="BA57" s="66">
        <v>30529038</v>
      </c>
      <c r="BB57" s="66">
        <v>27964733</v>
      </c>
      <c r="BC57" s="68">
        <f>BB57/BA57</f>
        <v>0.9160043955528504</v>
      </c>
      <c r="BD57" s="1" t="str">
        <f>CONCATENATE("preprocessing/",A57, "/outputs/salmon_hg38_100/quant.sf")</f>
        <v>preprocessing/TMRC30149/outputs/salmon_hg38_100/quant.sf</v>
      </c>
      <c r="BE57" s="66"/>
      <c r="BF57" s="66"/>
      <c r="BG57" s="66"/>
      <c r="BH57" s="2"/>
      <c r="BI57" s="97" t="str">
        <f>CONCATENATE("preprocessing/", A57, "/outputs/02hisat2_hg38_100/hg38_100_sno_gene_gene_id.count.xz")</f>
        <v>preprocessing/TMRC30149/outputs/02hisat2_hg38_100/hg38_100_sno_gene_gene_id.count.xz</v>
      </c>
      <c r="BJ57" s="65">
        <v>26000019</v>
      </c>
      <c r="BK57" s="65">
        <v>1103570</v>
      </c>
      <c r="BL57" s="68">
        <f>(BK57+BJ57)/BB57</f>
        <v>0.96920607108961132</v>
      </c>
      <c r="BM57" s="2"/>
      <c r="BN57" s="2"/>
      <c r="BO57" s="1" t="str">
        <f>CONCATENATE("preprocessing/", A57, "/outputs/03hisat2_lpanamensis_v36/sno_gene_gene_id.count.xz")</f>
        <v>preprocessing/TMRC30149/outputs/03hisat2_lpanamensis_v36/sno_gene_gene_id.count.xz</v>
      </c>
      <c r="BP57" s="111">
        <v>6228</v>
      </c>
      <c r="BQ57" s="66">
        <v>336</v>
      </c>
      <c r="BR57" s="95">
        <f>(BQ57+BP57)/BB57</f>
        <v>2.3472421496032164E-4</v>
      </c>
      <c r="BS57" s="94">
        <f>(BQ57+BP57)/(BK57+BJ57)</f>
        <v>2.4218194867107822E-4</v>
      </c>
      <c r="BT57" s="2"/>
      <c r="BU57" s="2"/>
      <c r="BV57" s="2"/>
      <c r="BW57" s="2"/>
      <c r="BX57" s="2"/>
      <c r="BY57" s="2"/>
      <c r="BZ57" s="1" t="s">
        <v>105</v>
      </c>
      <c r="CA57" s="2"/>
      <c r="CB57" s="2"/>
      <c r="CC57" s="2"/>
      <c r="CD57" s="2"/>
      <c r="CE57" s="2"/>
      <c r="CF57" s="2"/>
      <c r="CG57" s="2" t="s">
        <v>331</v>
      </c>
      <c r="CH57" s="2">
        <v>0</v>
      </c>
      <c r="CI57" s="2">
        <v>0</v>
      </c>
      <c r="CJ57" s="2">
        <v>140</v>
      </c>
      <c r="CK57" s="2">
        <v>0</v>
      </c>
      <c r="CL57" s="1">
        <f>SUM(CH57:CK57)</f>
        <v>140</v>
      </c>
      <c r="CM57" s="118">
        <f>+CL57/BP57</f>
        <v>2.2479126525369299E-2</v>
      </c>
      <c r="CN57" s="2" t="s">
        <v>100</v>
      </c>
    </row>
    <row r="58" spans="1:92" s="1" customFormat="1" x14ac:dyDescent="0.2">
      <c r="A58" s="109"/>
      <c r="B58" s="23" t="s">
        <v>332</v>
      </c>
      <c r="C58" s="23" t="s">
        <v>333</v>
      </c>
      <c r="D58" s="37">
        <v>1</v>
      </c>
      <c r="E58" s="9" t="s">
        <v>90</v>
      </c>
      <c r="F58" s="9" t="s">
        <v>91</v>
      </c>
      <c r="G58" s="9" t="s">
        <v>92</v>
      </c>
      <c r="H58" s="126">
        <v>42144</v>
      </c>
      <c r="I58" s="56">
        <v>0.58333333333333337</v>
      </c>
      <c r="J58" s="56">
        <v>0.83333333333333337</v>
      </c>
      <c r="K58" s="12" t="s">
        <v>171</v>
      </c>
      <c r="L58" s="6" t="s">
        <v>181</v>
      </c>
      <c r="M58" s="5">
        <v>1</v>
      </c>
      <c r="N58" s="9" t="s">
        <v>260</v>
      </c>
      <c r="O58" s="9" t="s">
        <v>95</v>
      </c>
      <c r="P58" s="9" t="s">
        <v>95</v>
      </c>
      <c r="Q58" s="9" t="s">
        <v>284</v>
      </c>
      <c r="R58" s="5" t="s">
        <v>151</v>
      </c>
      <c r="S58" s="5" t="s">
        <v>196</v>
      </c>
      <c r="T58" s="2" t="s">
        <v>173</v>
      </c>
      <c r="U58" s="88" t="s">
        <v>279</v>
      </c>
      <c r="V58" s="44">
        <v>100</v>
      </c>
      <c r="W58" s="8" t="s">
        <v>226</v>
      </c>
      <c r="X58" s="18"/>
      <c r="Y58" s="9">
        <v>20</v>
      </c>
      <c r="Z58" s="9">
        <f>(Y58-AH58)-3</f>
        <v>17</v>
      </c>
      <c r="AA58" s="27">
        <v>42186</v>
      </c>
      <c r="AB58" s="5">
        <v>107</v>
      </c>
      <c r="AC58" s="5" t="s">
        <v>100</v>
      </c>
      <c r="AD58" s="5">
        <v>8.5</v>
      </c>
      <c r="AE58" s="5" t="s">
        <v>98</v>
      </c>
      <c r="AF58" s="5" t="s">
        <v>98</v>
      </c>
      <c r="AG58" s="5" t="s">
        <v>98</v>
      </c>
      <c r="AH58" s="5"/>
      <c r="AI58" s="5"/>
      <c r="AJ58" s="28"/>
      <c r="AK58" s="5"/>
      <c r="AL58" s="5"/>
      <c r="AM58" s="5"/>
      <c r="AN58" s="5"/>
      <c r="AO58" s="30"/>
      <c r="AP58" s="5"/>
      <c r="AQ58" s="5" t="s">
        <v>184</v>
      </c>
      <c r="AR58" s="2"/>
      <c r="BA58" s="66"/>
      <c r="BB58" s="66"/>
      <c r="BC58" s="65"/>
      <c r="BE58" s="65"/>
      <c r="BF58" s="65"/>
      <c r="BG58" s="65"/>
      <c r="BI58" s="97"/>
      <c r="BJ58" s="65"/>
      <c r="BK58" s="65"/>
      <c r="BP58" s="65"/>
      <c r="BQ58" s="65"/>
      <c r="BR58" s="65"/>
      <c r="BS58" s="65"/>
      <c r="BT58" s="12" t="s">
        <v>177</v>
      </c>
      <c r="BU58" s="27">
        <v>42186</v>
      </c>
      <c r="BV58" s="1" t="s">
        <v>334</v>
      </c>
      <c r="BW58" s="1" t="s">
        <v>159</v>
      </c>
      <c r="BZ58" s="1" t="s">
        <v>252</v>
      </c>
      <c r="CM58" s="1" t="e">
        <f>+CL58/BP58</f>
        <v>#DIV/0!</v>
      </c>
    </row>
    <row r="59" spans="1:92" s="1" customFormat="1" x14ac:dyDescent="0.25">
      <c r="A59" s="132" t="s">
        <v>335</v>
      </c>
      <c r="B59" s="2" t="s">
        <v>336</v>
      </c>
      <c r="C59" s="23" t="s">
        <v>337</v>
      </c>
      <c r="D59" s="37">
        <v>1</v>
      </c>
      <c r="E59" s="9" t="s">
        <v>90</v>
      </c>
      <c r="F59" s="9" t="s">
        <v>259</v>
      </c>
      <c r="G59" s="9" t="s">
        <v>92</v>
      </c>
      <c r="H59" s="127">
        <v>42754</v>
      </c>
      <c r="I59"/>
      <c r="J59" s="53"/>
      <c r="K59" s="2" t="s">
        <v>200</v>
      </c>
      <c r="L59" s="10" t="s">
        <v>181</v>
      </c>
      <c r="M59" s="6">
        <v>1</v>
      </c>
      <c r="N59" s="10" t="s">
        <v>1373</v>
      </c>
      <c r="O59" s="119" t="s">
        <v>324</v>
      </c>
      <c r="P59" s="119" t="s">
        <v>95</v>
      </c>
      <c r="Q59" s="119" t="s">
        <v>324</v>
      </c>
      <c r="R59" s="5" t="s">
        <v>201</v>
      </c>
      <c r="S59" s="5" t="s">
        <v>97</v>
      </c>
      <c r="T59" s="5" t="s">
        <v>97</v>
      </c>
      <c r="U59" s="88" t="s">
        <v>95</v>
      </c>
      <c r="V59" s="44" t="s">
        <v>95</v>
      </c>
      <c r="W59" s="8" t="s">
        <v>202</v>
      </c>
      <c r="X59" s="129">
        <v>42817</v>
      </c>
      <c r="Y59" s="9">
        <v>25</v>
      </c>
      <c r="Z59" s="33">
        <f>(Y59-AH59)-3</f>
        <v>21.3</v>
      </c>
      <c r="AA59" s="128">
        <v>42824</v>
      </c>
      <c r="AB59" s="119">
        <v>3294</v>
      </c>
      <c r="AC59" s="5" t="s">
        <v>100</v>
      </c>
      <c r="AD59" s="119">
        <v>6</v>
      </c>
      <c r="AE59" s="119">
        <v>461.2</v>
      </c>
      <c r="AF59" s="119">
        <v>2.06</v>
      </c>
      <c r="AG59" s="119">
        <v>2.21</v>
      </c>
      <c r="AH59" s="119">
        <v>0.7</v>
      </c>
      <c r="AI59" s="9">
        <v>300</v>
      </c>
      <c r="AJ59" s="130">
        <v>43102</v>
      </c>
      <c r="AK59" s="119" t="s">
        <v>100</v>
      </c>
      <c r="AL59" s="119">
        <v>1</v>
      </c>
      <c r="AM59" s="1">
        <v>28</v>
      </c>
      <c r="AN59" s="1">
        <v>15</v>
      </c>
      <c r="AO59" s="130">
        <v>43102</v>
      </c>
      <c r="AP59"/>
      <c r="AQ59" s="119" t="s">
        <v>184</v>
      </c>
      <c r="AR59" s="2"/>
      <c r="AS59" s="2"/>
      <c r="AT59" s="2"/>
      <c r="AU59" s="2"/>
      <c r="AV59" s="2"/>
      <c r="AW59" s="2"/>
      <c r="AX59" s="2"/>
      <c r="AY59" s="2"/>
      <c r="AZ59" s="2"/>
      <c r="BA59" s="134">
        <v>11667860</v>
      </c>
      <c r="BB59" s="134">
        <v>9984673</v>
      </c>
      <c r="BC59" s="66"/>
      <c r="BD59" s="1" t="str">
        <f t="shared" ref="BD59:BD67" si="16">CONCATENATE("preprocessing/",A59, "/outputs/salmon_hg38_100/quant.sf")</f>
        <v>preprocessing/TMRC30253/outputs/salmon_hg38_100/quant.sf</v>
      </c>
      <c r="BE59" s="66"/>
      <c r="BF59" s="66"/>
      <c r="BG59" s="66"/>
      <c r="BH59" s="2"/>
      <c r="BI59" s="97" t="str">
        <f t="shared" ref="BI59:BI67" si="17">CONCATENATE("preprocessing/", A59, "/outputs/02hisat2_hg38_100/hg38_100_sno_gene_gene_id.count.xz")</f>
        <v>preprocessing/TMRC30253/outputs/02hisat2_hg38_100/hg38_100_sno_gene_gene_id.count.xz</v>
      </c>
      <c r="BJ59" s="134">
        <v>8599492</v>
      </c>
      <c r="BK59" s="134">
        <v>709947</v>
      </c>
      <c r="BL59" s="68">
        <f t="shared" ref="BL59:BL67" si="18">(BK59+BJ59)/BB59</f>
        <v>0.93237294801742632</v>
      </c>
      <c r="BM59" s="2"/>
      <c r="BN59" s="2"/>
      <c r="BO59" s="1" t="str">
        <f t="shared" ref="BO59:BO67" si="19">CONCATENATE("preprocessing/", A59, "/outputs/03hisat2_lpanamensis_v36/sno_gene_gene_id.count.xz")</f>
        <v>preprocessing/TMRC30253/outputs/03hisat2_lpanamensis_v36/sno_gene_gene_id.count.xz</v>
      </c>
      <c r="BP59" s="134">
        <v>49599</v>
      </c>
      <c r="BQ59" s="134">
        <v>4011</v>
      </c>
      <c r="BR59" s="95">
        <f t="shared" ref="BR59:BR67" si="20">(BQ59+BP59)/BB59</f>
        <v>5.3692294179288596E-3</v>
      </c>
      <c r="BS59" s="66"/>
      <c r="BT59" s="2"/>
      <c r="BU59" s="2"/>
      <c r="BV59" s="2"/>
      <c r="BW59" s="2"/>
      <c r="BX59" s="2"/>
      <c r="BY59" s="2"/>
      <c r="BZ59" s="2" t="s">
        <v>105</v>
      </c>
      <c r="CA59" s="2"/>
      <c r="CB59" s="2"/>
      <c r="CC59" s="2"/>
      <c r="CD59" s="2"/>
      <c r="CE59" s="2"/>
      <c r="CF59" s="2" t="s">
        <v>338</v>
      </c>
      <c r="CG59" s="2" t="s">
        <v>339</v>
      </c>
      <c r="CH59" s="2">
        <v>0</v>
      </c>
      <c r="CI59" s="2">
        <v>0</v>
      </c>
      <c r="CJ59" s="2">
        <v>1360</v>
      </c>
      <c r="CK59" s="2">
        <v>0</v>
      </c>
      <c r="CL59" s="2"/>
      <c r="CM59" s="2"/>
      <c r="CN59" s="2"/>
    </row>
    <row r="60" spans="1:92" s="1" customFormat="1" x14ac:dyDescent="0.25">
      <c r="A60" s="109" t="s">
        <v>340</v>
      </c>
      <c r="B60" s="24" t="s">
        <v>322</v>
      </c>
      <c r="C60" s="24" t="s">
        <v>341</v>
      </c>
      <c r="D60" s="38">
        <v>1</v>
      </c>
      <c r="E60" s="12" t="s">
        <v>90</v>
      </c>
      <c r="F60" s="9" t="s">
        <v>91</v>
      </c>
      <c r="G60" s="9" t="s">
        <v>92</v>
      </c>
      <c r="H60" s="127">
        <v>42633</v>
      </c>
      <c r="I60" s="53">
        <v>0.43055555555555558</v>
      </c>
      <c r="J60" s="53">
        <v>0.4375</v>
      </c>
      <c r="K60" s="2" t="s">
        <v>164</v>
      </c>
      <c r="L60" s="1" t="s">
        <v>181</v>
      </c>
      <c r="M60" s="2">
        <v>2</v>
      </c>
      <c r="N60" s="12" t="s">
        <v>1373</v>
      </c>
      <c r="O60" s="12" t="s">
        <v>324</v>
      </c>
      <c r="P60" s="12" t="s">
        <v>95</v>
      </c>
      <c r="Q60" s="12" t="s">
        <v>324</v>
      </c>
      <c r="R60" s="5" t="s">
        <v>151</v>
      </c>
      <c r="S60" s="5" t="s">
        <v>165</v>
      </c>
      <c r="T60" s="2" t="s">
        <v>153</v>
      </c>
      <c r="U60" s="93"/>
      <c r="V60" s="44" t="s">
        <v>155</v>
      </c>
      <c r="W60" s="8" t="s">
        <v>226</v>
      </c>
      <c r="X60" s="72"/>
      <c r="Y60" s="12"/>
      <c r="Z60" s="12"/>
      <c r="AA60" s="19"/>
      <c r="AE60" s="1" t="s">
        <v>98</v>
      </c>
      <c r="AF60" s="1" t="s">
        <v>98</v>
      </c>
      <c r="AG60" s="1" t="s">
        <v>98</v>
      </c>
      <c r="AH60" s="1">
        <v>1.2</v>
      </c>
      <c r="AI60" s="1">
        <v>300</v>
      </c>
      <c r="AJ60" s="30"/>
      <c r="AL60" s="1">
        <v>4</v>
      </c>
      <c r="AM60" s="1">
        <v>28</v>
      </c>
      <c r="AN60" s="1">
        <v>15</v>
      </c>
      <c r="AO60" s="31">
        <v>42851</v>
      </c>
      <c r="AP60" s="1">
        <f t="shared" ref="AP60:AP68" si="21">AM60-AN60</f>
        <v>13</v>
      </c>
      <c r="AQ60" s="1" t="s">
        <v>184</v>
      </c>
      <c r="AR60" s="2"/>
      <c r="AS60" s="2"/>
      <c r="AT60" s="2"/>
      <c r="AU60" s="2"/>
      <c r="AV60" s="2"/>
      <c r="AW60" s="2"/>
      <c r="AX60" s="2" t="s">
        <v>245</v>
      </c>
      <c r="AY60" s="2">
        <v>20210501</v>
      </c>
      <c r="AZ60" s="2">
        <v>20210530</v>
      </c>
      <c r="BA60" s="66">
        <v>28931036</v>
      </c>
      <c r="BB60" s="66">
        <v>26521518</v>
      </c>
      <c r="BC60" s="68">
        <f t="shared" ref="BC60:BC65" si="22">BB60/BA60</f>
        <v>0.91671511521398685</v>
      </c>
      <c r="BD60" s="1" t="str">
        <f t="shared" si="16"/>
        <v>preprocessing/TMRC30150/outputs/salmon_hg38_100/quant.sf</v>
      </c>
      <c r="BE60" s="66"/>
      <c r="BF60" s="66"/>
      <c r="BG60" s="66"/>
      <c r="BH60" s="2"/>
      <c r="BI60" s="97" t="str">
        <f t="shared" si="17"/>
        <v>preprocessing/TMRC30150/outputs/02hisat2_hg38_100/hg38_100_sno_gene_gene_id.count.xz</v>
      </c>
      <c r="BJ60" s="65">
        <v>24778028</v>
      </c>
      <c r="BK60" s="65">
        <v>1077861</v>
      </c>
      <c r="BL60" s="68">
        <f t="shared" si="18"/>
        <v>0.97490230385756949</v>
      </c>
      <c r="BM60" s="2"/>
      <c r="BN60" s="2"/>
      <c r="BO60" s="1" t="str">
        <f t="shared" si="19"/>
        <v>preprocessing/TMRC30150/outputs/03hisat2_lpanamensis_v36/sno_gene_gene_id.count.xz</v>
      </c>
      <c r="BP60" s="111">
        <v>797</v>
      </c>
      <c r="BQ60" s="66">
        <v>58</v>
      </c>
      <c r="BR60" s="95">
        <f t="shared" si="20"/>
        <v>3.2237973708744727E-5</v>
      </c>
      <c r="BS60" s="94">
        <f t="shared" ref="BS60:BS67" si="23">(BQ60+BP60)/(BK60+BJ60)</f>
        <v>3.3067901861738346E-5</v>
      </c>
      <c r="BT60" s="2"/>
      <c r="BU60" s="2"/>
      <c r="BV60" s="2"/>
      <c r="BW60" s="2"/>
      <c r="BX60" s="2"/>
      <c r="BY60" s="2"/>
      <c r="BZ60" s="1" t="s">
        <v>105</v>
      </c>
      <c r="CA60" s="2"/>
      <c r="CB60" s="2"/>
      <c r="CC60" s="2"/>
      <c r="CD60" s="2"/>
      <c r="CE60" s="2"/>
      <c r="CF60" s="2"/>
      <c r="CG60" s="2" t="s">
        <v>342</v>
      </c>
      <c r="CH60" s="2">
        <v>0</v>
      </c>
      <c r="CI60" s="2">
        <v>1</v>
      </c>
      <c r="CJ60" s="2">
        <v>8</v>
      </c>
      <c r="CK60" s="2">
        <v>0</v>
      </c>
      <c r="CL60" s="1">
        <f t="shared" ref="CL60:CL67" si="24">SUM(CH60:CK60)</f>
        <v>9</v>
      </c>
      <c r="CM60" s="118">
        <f t="shared" ref="CM60:CM68" si="25">+CL60/BP60</f>
        <v>1.1292346298619825E-2</v>
      </c>
      <c r="CN60" s="2" t="s">
        <v>100</v>
      </c>
    </row>
    <row r="61" spans="1:92" s="1" customFormat="1" x14ac:dyDescent="0.25">
      <c r="A61" s="109" t="s">
        <v>343</v>
      </c>
      <c r="B61" s="24" t="s">
        <v>322</v>
      </c>
      <c r="C61" s="24" t="s">
        <v>344</v>
      </c>
      <c r="D61" s="38">
        <v>1</v>
      </c>
      <c r="E61" s="12" t="s">
        <v>90</v>
      </c>
      <c r="F61" s="9" t="s">
        <v>91</v>
      </c>
      <c r="G61" s="9" t="s">
        <v>92</v>
      </c>
      <c r="H61" s="127">
        <v>42633</v>
      </c>
      <c r="I61" s="53">
        <v>0.43055555555555558</v>
      </c>
      <c r="J61" s="53">
        <v>0.4375</v>
      </c>
      <c r="K61" s="2" t="s">
        <v>150</v>
      </c>
      <c r="L61" s="1" t="s">
        <v>181</v>
      </c>
      <c r="M61" s="2">
        <v>2</v>
      </c>
      <c r="N61" s="12" t="s">
        <v>1373</v>
      </c>
      <c r="O61" s="12" t="s">
        <v>324</v>
      </c>
      <c r="P61" s="12" t="s">
        <v>95</v>
      </c>
      <c r="Q61" s="12" t="s">
        <v>324</v>
      </c>
      <c r="R61" s="5" t="s">
        <v>151</v>
      </c>
      <c r="S61" s="5" t="s">
        <v>152</v>
      </c>
      <c r="T61" s="2" t="s">
        <v>153</v>
      </c>
      <c r="U61" s="93"/>
      <c r="V61" s="44" t="s">
        <v>155</v>
      </c>
      <c r="W61" s="8" t="s">
        <v>226</v>
      </c>
      <c r="X61" s="72"/>
      <c r="Y61" s="12"/>
      <c r="Z61" s="12"/>
      <c r="AA61" s="19"/>
      <c r="AE61" s="1" t="s">
        <v>98</v>
      </c>
      <c r="AF61" s="1" t="s">
        <v>98</v>
      </c>
      <c r="AG61" s="1" t="s">
        <v>98</v>
      </c>
      <c r="AH61" s="1">
        <v>2</v>
      </c>
      <c r="AI61" s="1">
        <v>300</v>
      </c>
      <c r="AJ61" s="30"/>
      <c r="AL61" s="1">
        <v>5</v>
      </c>
      <c r="AM61" s="1">
        <v>28</v>
      </c>
      <c r="AN61" s="1">
        <v>15</v>
      </c>
      <c r="AO61" s="31">
        <v>42851</v>
      </c>
      <c r="AP61" s="1">
        <f t="shared" si="21"/>
        <v>13</v>
      </c>
      <c r="AQ61" s="1" t="s">
        <v>184</v>
      </c>
      <c r="AR61" s="2"/>
      <c r="AS61" s="2"/>
      <c r="AT61" s="2"/>
      <c r="AU61" s="2"/>
      <c r="AV61" s="2"/>
      <c r="AW61" s="2"/>
      <c r="AX61" s="2" t="s">
        <v>345</v>
      </c>
      <c r="AY61" s="2">
        <v>20211001</v>
      </c>
      <c r="AZ61" s="2">
        <v>20211006</v>
      </c>
      <c r="BA61" s="111">
        <v>20267623</v>
      </c>
      <c r="BB61" s="111">
        <v>19452618</v>
      </c>
      <c r="BC61" s="68">
        <f t="shared" si="22"/>
        <v>0.95978783501153542</v>
      </c>
      <c r="BD61" s="1" t="str">
        <f t="shared" si="16"/>
        <v>preprocessing/TMRC30140/outputs/salmon_hg38_100/quant.sf</v>
      </c>
      <c r="BE61" s="66"/>
      <c r="BF61" s="66"/>
      <c r="BG61" s="66"/>
      <c r="BH61" s="2"/>
      <c r="BI61" s="97" t="str">
        <f t="shared" si="17"/>
        <v>preprocessing/TMRC30140/outputs/02hisat2_hg38_100/hg38_100_sno_gene_gene_id.count.xz</v>
      </c>
      <c r="BJ61" s="111">
        <v>18011160</v>
      </c>
      <c r="BK61" s="111">
        <v>893222</v>
      </c>
      <c r="BL61" s="68">
        <f t="shared" si="18"/>
        <v>0.97181685262107131</v>
      </c>
      <c r="BM61" s="2"/>
      <c r="BN61" s="2"/>
      <c r="BO61" s="1" t="str">
        <f t="shared" si="19"/>
        <v>preprocessing/TMRC30140/outputs/03hisat2_lpanamensis_v36/sno_gene_gene_id.count.xz</v>
      </c>
      <c r="BP61" s="66">
        <v>342</v>
      </c>
      <c r="BQ61" s="66">
        <v>20</v>
      </c>
      <c r="BR61" s="95">
        <f t="shared" si="20"/>
        <v>1.8609320349579682E-5</v>
      </c>
      <c r="BS61" s="94">
        <f t="shared" si="23"/>
        <v>1.9148999422461944E-5</v>
      </c>
      <c r="BT61" s="2"/>
      <c r="BU61" s="2"/>
      <c r="BV61" s="2"/>
      <c r="BW61" s="2"/>
      <c r="BX61" s="2"/>
      <c r="BY61" s="2"/>
      <c r="BZ61" s="1" t="s">
        <v>105</v>
      </c>
      <c r="CA61" s="2"/>
      <c r="CB61" s="2"/>
      <c r="CC61" s="2"/>
      <c r="CD61" s="2"/>
      <c r="CE61" s="2"/>
      <c r="CF61" s="2"/>
      <c r="CG61" s="2" t="s">
        <v>346</v>
      </c>
      <c r="CH61" s="2">
        <v>0</v>
      </c>
      <c r="CI61" s="2">
        <v>0</v>
      </c>
      <c r="CJ61" s="2">
        <v>4</v>
      </c>
      <c r="CK61" s="2">
        <v>0</v>
      </c>
      <c r="CL61" s="1">
        <f t="shared" si="24"/>
        <v>4</v>
      </c>
      <c r="CM61" s="118">
        <f t="shared" si="25"/>
        <v>1.1695906432748537E-2</v>
      </c>
      <c r="CN61" s="2" t="s">
        <v>100</v>
      </c>
    </row>
    <row r="62" spans="1:92" s="1" customFormat="1" x14ac:dyDescent="0.25">
      <c r="A62" s="109" t="s">
        <v>347</v>
      </c>
      <c r="B62" s="24" t="s">
        <v>322</v>
      </c>
      <c r="C62" s="24" t="s">
        <v>348</v>
      </c>
      <c r="D62" s="38">
        <v>1</v>
      </c>
      <c r="E62" s="12" t="s">
        <v>90</v>
      </c>
      <c r="F62" s="9" t="s">
        <v>91</v>
      </c>
      <c r="G62" s="9" t="s">
        <v>92</v>
      </c>
      <c r="H62" s="127">
        <v>42626</v>
      </c>
      <c r="I62" s="53">
        <v>0.3923611111111111</v>
      </c>
      <c r="J62" s="53">
        <v>0.40972222222222227</v>
      </c>
      <c r="K62" s="2" t="s">
        <v>171</v>
      </c>
      <c r="L62" s="1" t="s">
        <v>181</v>
      </c>
      <c r="M62" s="2">
        <v>1</v>
      </c>
      <c r="N62" s="12" t="s">
        <v>1373</v>
      </c>
      <c r="O62" s="12" t="s">
        <v>324</v>
      </c>
      <c r="P62" s="12" t="s">
        <v>95</v>
      </c>
      <c r="Q62" s="12" t="s">
        <v>324</v>
      </c>
      <c r="R62" s="5" t="s">
        <v>151</v>
      </c>
      <c r="S62" s="12" t="s">
        <v>196</v>
      </c>
      <c r="T62" s="2" t="s">
        <v>173</v>
      </c>
      <c r="U62" s="93"/>
      <c r="V62" s="42"/>
      <c r="W62" s="8" t="s">
        <v>226</v>
      </c>
      <c r="X62" s="72"/>
      <c r="Y62" s="12"/>
      <c r="Z62" s="12"/>
      <c r="AA62" s="19"/>
      <c r="AE62" s="1" t="s">
        <v>98</v>
      </c>
      <c r="AF62" s="1" t="s">
        <v>98</v>
      </c>
      <c r="AG62" s="1" t="s">
        <v>98</v>
      </c>
      <c r="AH62" s="1">
        <v>5.3</v>
      </c>
      <c r="AI62" s="1">
        <v>300</v>
      </c>
      <c r="AJ62" s="30"/>
      <c r="AL62" s="1">
        <v>3</v>
      </c>
      <c r="AM62" s="1">
        <v>28</v>
      </c>
      <c r="AN62" s="1">
        <v>15</v>
      </c>
      <c r="AO62" s="31">
        <v>42851</v>
      </c>
      <c r="AP62" s="5">
        <f t="shared" si="21"/>
        <v>13</v>
      </c>
      <c r="AQ62" s="1" t="s">
        <v>184</v>
      </c>
      <c r="AR62" s="2"/>
      <c r="AS62" s="2"/>
      <c r="AT62" s="2"/>
      <c r="AU62" s="2"/>
      <c r="AV62" s="2"/>
      <c r="AW62" s="2"/>
      <c r="AX62" s="2" t="s">
        <v>345</v>
      </c>
      <c r="AY62" s="2">
        <v>20211001</v>
      </c>
      <c r="AZ62" s="2">
        <v>20211006</v>
      </c>
      <c r="BA62" s="111">
        <v>20599430</v>
      </c>
      <c r="BB62" s="111">
        <v>19724719</v>
      </c>
      <c r="BC62" s="68">
        <f t="shared" si="22"/>
        <v>0.95753712602727359</v>
      </c>
      <c r="BD62" s="1" t="str">
        <f t="shared" si="16"/>
        <v>preprocessing/TMRC30138/outputs/salmon_hg38_100/quant.sf</v>
      </c>
      <c r="BE62" s="66"/>
      <c r="BF62" s="66"/>
      <c r="BG62" s="66"/>
      <c r="BH62" s="2"/>
      <c r="BI62" s="97" t="str">
        <f t="shared" si="17"/>
        <v>preprocessing/TMRC30138/outputs/02hisat2_hg38_100/hg38_100_sno_gene_gene_id.count.xz</v>
      </c>
      <c r="BJ62" s="111">
        <v>18515855</v>
      </c>
      <c r="BK62" s="111">
        <v>690695</v>
      </c>
      <c r="BL62" s="68">
        <f t="shared" si="18"/>
        <v>0.97372996796557665</v>
      </c>
      <c r="BM62" s="2"/>
      <c r="BN62" s="2"/>
      <c r="BO62" s="1" t="str">
        <f t="shared" si="19"/>
        <v>preprocessing/TMRC30138/outputs/03hisat2_lpanamensis_v36/sno_gene_gene_id.count.xz</v>
      </c>
      <c r="BP62" s="111">
        <v>336</v>
      </c>
      <c r="BQ62" s="66">
        <v>26</v>
      </c>
      <c r="BR62" s="95">
        <f t="shared" si="20"/>
        <v>1.8352606189218715E-5</v>
      </c>
      <c r="BS62" s="94">
        <f t="shared" si="23"/>
        <v>1.8847736839776014E-5</v>
      </c>
      <c r="BT62" s="2"/>
      <c r="BU62" s="2"/>
      <c r="BV62" s="2"/>
      <c r="BW62" s="2"/>
      <c r="BX62" s="2"/>
      <c r="BY62" s="2"/>
      <c r="BZ62" s="1" t="s">
        <v>105</v>
      </c>
      <c r="CA62" s="2"/>
      <c r="CB62" s="2"/>
      <c r="CC62" s="2"/>
      <c r="CD62" s="2"/>
      <c r="CE62" s="2"/>
      <c r="CF62" s="2"/>
      <c r="CG62" s="2" t="s">
        <v>349</v>
      </c>
      <c r="CH62" s="2">
        <v>0</v>
      </c>
      <c r="CI62" s="2">
        <v>0</v>
      </c>
      <c r="CJ62" s="2">
        <v>1</v>
      </c>
      <c r="CK62" s="2">
        <v>0</v>
      </c>
      <c r="CL62" s="1">
        <f t="shared" si="24"/>
        <v>1</v>
      </c>
      <c r="CM62" s="118">
        <f t="shared" si="25"/>
        <v>2.976190476190476E-3</v>
      </c>
      <c r="CN62" s="106" t="s">
        <v>101</v>
      </c>
    </row>
    <row r="63" spans="1:92" s="1" customFormat="1" x14ac:dyDescent="0.25">
      <c r="A63" s="109" t="s">
        <v>350</v>
      </c>
      <c r="B63" s="24" t="s">
        <v>322</v>
      </c>
      <c r="C63" s="24" t="s">
        <v>351</v>
      </c>
      <c r="D63" s="38">
        <v>1</v>
      </c>
      <c r="E63" s="12" t="s">
        <v>90</v>
      </c>
      <c r="F63" s="9" t="s">
        <v>91</v>
      </c>
      <c r="G63" s="9" t="s">
        <v>92</v>
      </c>
      <c r="H63" s="127">
        <v>42647</v>
      </c>
      <c r="I63" s="53">
        <v>0.40625</v>
      </c>
      <c r="J63" s="53">
        <v>0.41666666666666669</v>
      </c>
      <c r="K63" s="2" t="s">
        <v>164</v>
      </c>
      <c r="L63" s="1" t="s">
        <v>181</v>
      </c>
      <c r="M63" s="2">
        <v>3</v>
      </c>
      <c r="N63" s="12" t="s">
        <v>1373</v>
      </c>
      <c r="O63" s="12" t="s">
        <v>324</v>
      </c>
      <c r="P63" s="12" t="s">
        <v>95</v>
      </c>
      <c r="Q63" s="12" t="s">
        <v>324</v>
      </c>
      <c r="R63" s="5" t="s">
        <v>151</v>
      </c>
      <c r="S63" s="5" t="s">
        <v>165</v>
      </c>
      <c r="T63" s="2" t="s">
        <v>153</v>
      </c>
      <c r="U63" s="93"/>
      <c r="V63" s="44" t="s">
        <v>155</v>
      </c>
      <c r="W63" s="8" t="s">
        <v>226</v>
      </c>
      <c r="X63" s="72"/>
      <c r="Y63" s="12"/>
      <c r="Z63" s="12"/>
      <c r="AA63" s="19"/>
      <c r="AE63" s="1" t="s">
        <v>98</v>
      </c>
      <c r="AF63" s="1" t="s">
        <v>98</v>
      </c>
      <c r="AG63" s="1" t="s">
        <v>98</v>
      </c>
      <c r="AH63" s="1">
        <v>0.8</v>
      </c>
      <c r="AI63" s="1">
        <v>300</v>
      </c>
      <c r="AJ63" s="30"/>
      <c r="AL63" s="1">
        <v>7</v>
      </c>
      <c r="AM63" s="1">
        <v>28</v>
      </c>
      <c r="AN63" s="1">
        <v>15</v>
      </c>
      <c r="AO63" s="31">
        <v>42851</v>
      </c>
      <c r="AP63" s="1">
        <f t="shared" si="21"/>
        <v>13</v>
      </c>
      <c r="AQ63" s="1" t="s">
        <v>184</v>
      </c>
      <c r="AR63" s="2"/>
      <c r="AS63" s="2"/>
      <c r="AT63" s="2"/>
      <c r="AU63" s="2"/>
      <c r="AV63" s="2"/>
      <c r="AW63" s="2"/>
      <c r="AX63" s="2" t="s">
        <v>285</v>
      </c>
      <c r="AY63" s="2">
        <v>20210601</v>
      </c>
      <c r="AZ63" s="2">
        <v>20210623</v>
      </c>
      <c r="BA63" s="66">
        <v>57221790</v>
      </c>
      <c r="BB63" s="66">
        <v>50515293</v>
      </c>
      <c r="BC63" s="68">
        <f t="shared" si="22"/>
        <v>0.88279819628152145</v>
      </c>
      <c r="BD63" s="1" t="str">
        <f t="shared" si="16"/>
        <v>preprocessing/TMRC30176/outputs/salmon_hg38_100/quant.sf</v>
      </c>
      <c r="BE63" s="66"/>
      <c r="BF63" s="66"/>
      <c r="BG63" s="66"/>
      <c r="BH63" s="2"/>
      <c r="BI63" s="97" t="str">
        <f t="shared" si="17"/>
        <v>preprocessing/TMRC30176/outputs/02hisat2_hg38_100/hg38_100_sno_gene_gene_id.count.xz</v>
      </c>
      <c r="BJ63" s="105">
        <v>47160810</v>
      </c>
      <c r="BK63" s="105">
        <v>2124954</v>
      </c>
      <c r="BL63" s="68">
        <f t="shared" si="18"/>
        <v>0.97566026193295563</v>
      </c>
      <c r="BM63" s="2"/>
      <c r="BN63" s="2"/>
      <c r="BO63" s="1" t="str">
        <f t="shared" si="19"/>
        <v>preprocessing/TMRC30176/outputs/03hisat2_lpanamensis_v36/sno_gene_gene_id.count.xz</v>
      </c>
      <c r="BP63" s="66">
        <v>2113</v>
      </c>
      <c r="BQ63" s="66">
        <v>131</v>
      </c>
      <c r="BR63" s="95">
        <f t="shared" si="20"/>
        <v>4.4422191117450312E-5</v>
      </c>
      <c r="BS63" s="94">
        <f t="shared" si="23"/>
        <v>4.5530388856303412E-5</v>
      </c>
      <c r="BT63" s="2"/>
      <c r="BU63" s="2"/>
      <c r="BV63" s="2"/>
      <c r="BW63" s="2"/>
      <c r="BX63" s="2"/>
      <c r="BY63" s="2"/>
      <c r="BZ63" s="1" t="s">
        <v>105</v>
      </c>
      <c r="CA63" s="2"/>
      <c r="CB63" s="2"/>
      <c r="CC63" s="2"/>
      <c r="CD63" s="2"/>
      <c r="CE63" s="2"/>
      <c r="CF63" s="2"/>
      <c r="CG63" s="2" t="s">
        <v>352</v>
      </c>
      <c r="CH63" s="2">
        <v>0</v>
      </c>
      <c r="CI63" s="2">
        <v>1</v>
      </c>
      <c r="CJ63" s="2">
        <v>34</v>
      </c>
      <c r="CK63" s="2">
        <v>0</v>
      </c>
      <c r="CL63" s="1">
        <f t="shared" si="24"/>
        <v>35</v>
      </c>
      <c r="CM63" s="118">
        <f t="shared" si="25"/>
        <v>1.656412683388547E-2</v>
      </c>
      <c r="CN63" s="2" t="s">
        <v>100</v>
      </c>
    </row>
    <row r="64" spans="1:92" s="1" customFormat="1" x14ac:dyDescent="0.2">
      <c r="A64" s="109" t="s">
        <v>353</v>
      </c>
      <c r="B64" s="24" t="s">
        <v>322</v>
      </c>
      <c r="C64" s="24" t="s">
        <v>354</v>
      </c>
      <c r="D64" s="38">
        <v>1</v>
      </c>
      <c r="E64" s="12" t="s">
        <v>90</v>
      </c>
      <c r="F64" s="9" t="s">
        <v>91</v>
      </c>
      <c r="G64" s="9" t="s">
        <v>92</v>
      </c>
      <c r="H64" s="127">
        <v>42647</v>
      </c>
      <c r="I64" s="53">
        <v>0.40625</v>
      </c>
      <c r="J64" s="53">
        <v>0.41666666666666669</v>
      </c>
      <c r="K64" s="2" t="s">
        <v>150</v>
      </c>
      <c r="L64" s="1" t="s">
        <v>181</v>
      </c>
      <c r="M64" s="2">
        <v>3</v>
      </c>
      <c r="N64" s="12" t="s">
        <v>1373</v>
      </c>
      <c r="O64" s="12" t="s">
        <v>324</v>
      </c>
      <c r="P64" s="12" t="s">
        <v>95</v>
      </c>
      <c r="Q64" s="12" t="s">
        <v>324</v>
      </c>
      <c r="R64" s="5" t="s">
        <v>151</v>
      </c>
      <c r="S64" s="5" t="s">
        <v>152</v>
      </c>
      <c r="T64" s="2" t="s">
        <v>153</v>
      </c>
      <c r="U64" s="93"/>
      <c r="V64" s="44" t="s">
        <v>155</v>
      </c>
      <c r="W64" s="8" t="s">
        <v>226</v>
      </c>
      <c r="X64" s="72"/>
      <c r="Y64" s="12"/>
      <c r="Z64" s="12"/>
      <c r="AA64" s="19"/>
      <c r="AE64" s="1" t="s">
        <v>98</v>
      </c>
      <c r="AF64" s="1" t="s">
        <v>98</v>
      </c>
      <c r="AG64" s="1" t="s">
        <v>98</v>
      </c>
      <c r="AH64" s="1">
        <v>1.5</v>
      </c>
      <c r="AI64" s="1">
        <v>300</v>
      </c>
      <c r="AJ64" s="30"/>
      <c r="AL64" s="1">
        <v>8</v>
      </c>
      <c r="AM64" s="1">
        <v>28</v>
      </c>
      <c r="AN64" s="1">
        <v>15</v>
      </c>
      <c r="AO64" s="31">
        <v>42851</v>
      </c>
      <c r="AP64" s="1">
        <f t="shared" si="21"/>
        <v>13</v>
      </c>
      <c r="AQ64" s="1" t="s">
        <v>184</v>
      </c>
      <c r="AR64" s="2"/>
      <c r="AS64" s="2"/>
      <c r="AT64" s="2"/>
      <c r="AU64" s="2"/>
      <c r="AV64" s="2"/>
      <c r="AW64" s="2"/>
      <c r="AX64" s="2" t="s">
        <v>245</v>
      </c>
      <c r="AY64" s="2">
        <v>20210501</v>
      </c>
      <c r="AZ64" s="2">
        <v>20210530</v>
      </c>
      <c r="BA64" s="66">
        <v>31391724</v>
      </c>
      <c r="BB64" s="66">
        <v>28813031</v>
      </c>
      <c r="BC64" s="68">
        <f t="shared" si="22"/>
        <v>0.91785436824049549</v>
      </c>
      <c r="BD64" s="1" t="str">
        <f t="shared" si="16"/>
        <v>preprocessing/TMRC30153/outputs/salmon_hg38_100/quant.sf</v>
      </c>
      <c r="BE64" s="66"/>
      <c r="BF64" s="66"/>
      <c r="BG64" s="66"/>
      <c r="BH64" s="2"/>
      <c r="BI64" s="97" t="str">
        <f t="shared" si="17"/>
        <v>preprocessing/TMRC30153/outputs/02hisat2_hg38_100/hg38_100_sno_gene_gene_id.count.xz</v>
      </c>
      <c r="BJ64" s="65">
        <v>26751858</v>
      </c>
      <c r="BK64" s="65">
        <v>1261490</v>
      </c>
      <c r="BL64" s="68">
        <f t="shared" si="18"/>
        <v>0.97224578698436825</v>
      </c>
      <c r="BM64" s="2"/>
      <c r="BN64" s="2"/>
      <c r="BO64" s="1" t="str">
        <f t="shared" si="19"/>
        <v>preprocessing/TMRC30153/outputs/03hisat2_lpanamensis_v36/sno_gene_gene_id.count.xz</v>
      </c>
      <c r="BP64" s="66">
        <v>2229</v>
      </c>
      <c r="BQ64" s="66">
        <v>162</v>
      </c>
      <c r="BR64" s="95">
        <f t="shared" si="20"/>
        <v>8.2983286277656801E-5</v>
      </c>
      <c r="BS64" s="94">
        <f t="shared" si="23"/>
        <v>8.5352168544795151E-5</v>
      </c>
      <c r="BT64" s="2"/>
      <c r="BU64" s="2"/>
      <c r="BV64" s="2"/>
      <c r="BW64" s="2"/>
      <c r="BX64" s="2"/>
      <c r="BY64" s="2"/>
      <c r="BZ64" s="1" t="s">
        <v>105</v>
      </c>
      <c r="CA64" s="2"/>
      <c r="CB64" s="2"/>
      <c r="CC64" s="2"/>
      <c r="CD64" s="2"/>
      <c r="CE64" s="2"/>
      <c r="CF64" s="2"/>
      <c r="CG64" s="2" t="s">
        <v>355</v>
      </c>
      <c r="CH64" s="2">
        <v>0</v>
      </c>
      <c r="CI64" s="2">
        <v>0</v>
      </c>
      <c r="CJ64" s="2">
        <v>33</v>
      </c>
      <c r="CK64" s="2">
        <v>0</v>
      </c>
      <c r="CL64" s="1">
        <f t="shared" si="24"/>
        <v>33</v>
      </c>
      <c r="CM64" s="118">
        <f t="shared" si="25"/>
        <v>1.4804845222072678E-2</v>
      </c>
      <c r="CN64" s="2" t="s">
        <v>100</v>
      </c>
    </row>
    <row r="65" spans="1:92" x14ac:dyDescent="0.2">
      <c r="A65" s="109" t="s">
        <v>356</v>
      </c>
      <c r="B65" s="24" t="s">
        <v>322</v>
      </c>
      <c r="C65" s="24" t="s">
        <v>357</v>
      </c>
      <c r="D65" s="38">
        <v>1</v>
      </c>
      <c r="E65" s="12" t="s">
        <v>90</v>
      </c>
      <c r="F65" s="9" t="s">
        <v>91</v>
      </c>
      <c r="G65" s="9" t="s">
        <v>92</v>
      </c>
      <c r="H65" s="127">
        <v>42633</v>
      </c>
      <c r="I65" s="53">
        <v>0.43055555555555558</v>
      </c>
      <c r="J65" s="53">
        <v>0.4375</v>
      </c>
      <c r="K65" s="2" t="s">
        <v>171</v>
      </c>
      <c r="L65" s="1" t="s">
        <v>181</v>
      </c>
      <c r="M65" s="2">
        <v>2</v>
      </c>
      <c r="N65" s="12" t="s">
        <v>1373</v>
      </c>
      <c r="O65" s="12" t="s">
        <v>324</v>
      </c>
      <c r="P65" s="12" t="s">
        <v>95</v>
      </c>
      <c r="Q65" s="12" t="s">
        <v>324</v>
      </c>
      <c r="R65" s="5" t="s">
        <v>151</v>
      </c>
      <c r="S65" s="12" t="s">
        <v>196</v>
      </c>
      <c r="T65" s="2" t="s">
        <v>173</v>
      </c>
      <c r="W65" s="8" t="s">
        <v>226</v>
      </c>
      <c r="AE65" s="1" t="s">
        <v>98</v>
      </c>
      <c r="AF65" s="1" t="s">
        <v>98</v>
      </c>
      <c r="AG65" s="1" t="s">
        <v>98</v>
      </c>
      <c r="AH65" s="1">
        <v>2.2999999999999998</v>
      </c>
      <c r="AI65" s="1">
        <v>300</v>
      </c>
      <c r="AJ65" s="30"/>
      <c r="AL65" s="1">
        <v>6</v>
      </c>
      <c r="AM65" s="1">
        <v>28</v>
      </c>
      <c r="AN65" s="1">
        <v>15</v>
      </c>
      <c r="AO65" s="31">
        <v>42851</v>
      </c>
      <c r="AP65" s="1">
        <f t="shared" si="21"/>
        <v>13</v>
      </c>
      <c r="AQ65" s="1" t="s">
        <v>184</v>
      </c>
      <c r="AX65" s="2" t="s">
        <v>245</v>
      </c>
      <c r="AY65" s="2">
        <v>20210501</v>
      </c>
      <c r="AZ65" s="2">
        <v>20210530</v>
      </c>
      <c r="BA65" s="66">
        <v>32597146</v>
      </c>
      <c r="BB65" s="66">
        <v>29949352</v>
      </c>
      <c r="BC65" s="68">
        <f t="shared" si="22"/>
        <v>0.91877221398462305</v>
      </c>
      <c r="BD65" s="1" t="str">
        <f t="shared" si="16"/>
        <v>preprocessing/TMRC30151/outputs/salmon_hg38_100/quant.sf</v>
      </c>
      <c r="BI65" s="97" t="str">
        <f t="shared" si="17"/>
        <v>preprocessing/TMRC30151/outputs/02hisat2_hg38_100/hg38_100_sno_gene_gene_id.count.xz</v>
      </c>
      <c r="BJ65" s="65">
        <v>28168189</v>
      </c>
      <c r="BK65" s="65">
        <v>1007482</v>
      </c>
      <c r="BL65" s="68">
        <f t="shared" si="18"/>
        <v>0.97416702037493164</v>
      </c>
      <c r="BO65" s="1" t="str">
        <f t="shared" si="19"/>
        <v>preprocessing/TMRC30151/outputs/03hisat2_lpanamensis_v36/sno_gene_gene_id.count.xz</v>
      </c>
      <c r="BP65" s="66">
        <v>921</v>
      </c>
      <c r="BQ65" s="66">
        <v>37</v>
      </c>
      <c r="BR65" s="95">
        <f t="shared" si="20"/>
        <v>3.1987336487280256E-5</v>
      </c>
      <c r="BS65" s="94">
        <f t="shared" si="23"/>
        <v>3.2835577286294458E-5</v>
      </c>
      <c r="BZ65" s="1" t="s">
        <v>105</v>
      </c>
      <c r="CG65" s="2" t="s">
        <v>358</v>
      </c>
      <c r="CH65" s="2">
        <v>0</v>
      </c>
      <c r="CI65" s="2">
        <v>0</v>
      </c>
      <c r="CJ65" s="2">
        <v>12</v>
      </c>
      <c r="CK65" s="2">
        <v>0</v>
      </c>
      <c r="CL65" s="1">
        <f t="shared" si="24"/>
        <v>12</v>
      </c>
      <c r="CM65" s="118">
        <f t="shared" si="25"/>
        <v>1.3029315960912053E-2</v>
      </c>
      <c r="CN65" s="2" t="s">
        <v>100</v>
      </c>
    </row>
    <row r="66" spans="1:92" s="1" customFormat="1" x14ac:dyDescent="0.25">
      <c r="A66" s="132" t="s">
        <v>359</v>
      </c>
      <c r="B66" s="24" t="s">
        <v>336</v>
      </c>
      <c r="C66" s="24" t="s">
        <v>360</v>
      </c>
      <c r="D66" s="38">
        <v>1</v>
      </c>
      <c r="E66" s="12" t="s">
        <v>90</v>
      </c>
      <c r="F66" s="9" t="s">
        <v>91</v>
      </c>
      <c r="G66" s="9" t="s">
        <v>92</v>
      </c>
      <c r="H66" s="127">
        <v>42736</v>
      </c>
      <c r="I66" s="53">
        <v>0.47222222222222227</v>
      </c>
      <c r="J66" s="53">
        <v>0.5</v>
      </c>
      <c r="K66" s="2" t="s">
        <v>164</v>
      </c>
      <c r="L66" s="1" t="s">
        <v>181</v>
      </c>
      <c r="M66" s="2">
        <v>1</v>
      </c>
      <c r="N66" s="12" t="s">
        <v>1373</v>
      </c>
      <c r="O66" s="12" t="s">
        <v>234</v>
      </c>
      <c r="P66" s="12" t="s">
        <v>95</v>
      </c>
      <c r="Q66" s="12" t="s">
        <v>234</v>
      </c>
      <c r="R66" s="5" t="s">
        <v>151</v>
      </c>
      <c r="S66" s="5" t="s">
        <v>165</v>
      </c>
      <c r="T66" s="2" t="s">
        <v>153</v>
      </c>
      <c r="U66" s="93"/>
      <c r="V66" s="44" t="s">
        <v>155</v>
      </c>
      <c r="W66" s="8" t="s">
        <v>226</v>
      </c>
      <c r="X66" s="72"/>
      <c r="Y66" s="12"/>
      <c r="Z66" s="12"/>
      <c r="AA66" s="19"/>
      <c r="AE66" s="1">
        <v>355</v>
      </c>
      <c r="AH66" s="1">
        <v>0.9</v>
      </c>
      <c r="AI66" s="1">
        <v>300</v>
      </c>
      <c r="AJ66" s="30"/>
      <c r="AL66" s="1">
        <v>8</v>
      </c>
      <c r="AM66" s="1">
        <v>28</v>
      </c>
      <c r="AN66" s="1">
        <v>15</v>
      </c>
      <c r="AO66" s="31" t="s">
        <v>298</v>
      </c>
      <c r="AP66" s="1">
        <f t="shared" si="21"/>
        <v>13</v>
      </c>
      <c r="AQ66" s="1" t="s">
        <v>299</v>
      </c>
      <c r="AR66" s="2"/>
      <c r="AS66" s="2"/>
      <c r="AT66" s="2"/>
      <c r="AU66" s="2"/>
      <c r="AV66" s="2"/>
      <c r="AW66" s="2"/>
      <c r="AX66" s="2" t="s">
        <v>264</v>
      </c>
      <c r="AY66" s="2">
        <v>20211001</v>
      </c>
      <c r="AZ66" s="2">
        <v>20211010</v>
      </c>
      <c r="BA66" s="111">
        <v>18580980</v>
      </c>
      <c r="BB66" s="111">
        <v>17728974</v>
      </c>
      <c r="BC66" s="66"/>
      <c r="BD66" s="1" t="str">
        <f t="shared" si="16"/>
        <v>preprocessing/TMRC30234/outputs/salmon_hg38_100/quant.sf</v>
      </c>
      <c r="BE66" s="66"/>
      <c r="BF66" s="66"/>
      <c r="BG66" s="66"/>
      <c r="BH66" s="2"/>
      <c r="BI66" s="97" t="str">
        <f t="shared" si="17"/>
        <v>preprocessing/TMRC30234/outputs/02hisat2_hg38_100/hg38_100_sno_gene_gene_id.count.xz</v>
      </c>
      <c r="BJ66" s="111">
        <v>16635575</v>
      </c>
      <c r="BK66" s="111">
        <v>752169</v>
      </c>
      <c r="BL66" s="68">
        <f t="shared" si="18"/>
        <v>0.98075297532728067</v>
      </c>
      <c r="BM66" s="2"/>
      <c r="BN66" s="2"/>
      <c r="BO66" s="1" t="str">
        <f t="shared" si="19"/>
        <v>preprocessing/TMRC30234/outputs/03hisat2_lpanamensis_v36/sno_gene_gene_id.count.xz</v>
      </c>
      <c r="BP66" s="66">
        <v>51</v>
      </c>
      <c r="BQ66" s="66">
        <v>4</v>
      </c>
      <c r="BR66" s="95">
        <f t="shared" si="20"/>
        <v>3.1022663804459298E-6</v>
      </c>
      <c r="BS66" s="94">
        <f t="shared" si="23"/>
        <v>3.1631475595683948E-6</v>
      </c>
      <c r="BT66" s="2"/>
      <c r="BU66" s="2"/>
      <c r="BV66" s="2"/>
      <c r="BW66" s="2"/>
      <c r="BX66" s="2"/>
      <c r="BY66" s="2"/>
      <c r="BZ66" s="2" t="s">
        <v>105</v>
      </c>
      <c r="CA66" s="2"/>
      <c r="CB66" s="2"/>
      <c r="CC66" s="2"/>
      <c r="CD66" s="2"/>
      <c r="CE66" s="2"/>
      <c r="CF66" s="2"/>
      <c r="CG66" s="2" t="s">
        <v>361</v>
      </c>
      <c r="CH66" s="2">
        <v>0</v>
      </c>
      <c r="CI66" s="2">
        <v>0</v>
      </c>
      <c r="CJ66" s="2">
        <v>1</v>
      </c>
      <c r="CK66" s="2">
        <v>0</v>
      </c>
      <c r="CL66" s="1">
        <f t="shared" si="24"/>
        <v>1</v>
      </c>
      <c r="CM66" s="118">
        <f t="shared" si="25"/>
        <v>1.9607843137254902E-2</v>
      </c>
      <c r="CN66" s="106" t="s">
        <v>101</v>
      </c>
    </row>
    <row r="67" spans="1:92" s="1" customFormat="1" x14ac:dyDescent="0.25">
      <c r="A67" s="132" t="s">
        <v>362</v>
      </c>
      <c r="B67" s="24" t="s">
        <v>336</v>
      </c>
      <c r="C67" s="24" t="s">
        <v>363</v>
      </c>
      <c r="D67" s="38">
        <v>1</v>
      </c>
      <c r="E67" s="12" t="s">
        <v>90</v>
      </c>
      <c r="F67" s="9" t="s">
        <v>91</v>
      </c>
      <c r="G67" s="9" t="s">
        <v>92</v>
      </c>
      <c r="H67" s="127">
        <v>42736</v>
      </c>
      <c r="I67" s="53">
        <v>0.47222222222222227</v>
      </c>
      <c r="J67" s="53">
        <v>0.5</v>
      </c>
      <c r="K67" s="2" t="s">
        <v>150</v>
      </c>
      <c r="L67" s="1" t="s">
        <v>181</v>
      </c>
      <c r="M67" s="2">
        <v>1</v>
      </c>
      <c r="N67" s="12" t="s">
        <v>1373</v>
      </c>
      <c r="O67" s="12" t="s">
        <v>234</v>
      </c>
      <c r="P67" s="12" t="s">
        <v>95</v>
      </c>
      <c r="Q67" s="12" t="s">
        <v>234</v>
      </c>
      <c r="R67" s="5" t="s">
        <v>151</v>
      </c>
      <c r="S67" s="5" t="s">
        <v>152</v>
      </c>
      <c r="T67" s="2" t="s">
        <v>153</v>
      </c>
      <c r="U67" s="93"/>
      <c r="V67" s="44" t="s">
        <v>155</v>
      </c>
      <c r="W67" s="8" t="s">
        <v>226</v>
      </c>
      <c r="X67" s="72"/>
      <c r="Y67" s="12"/>
      <c r="Z67" s="12"/>
      <c r="AA67" s="19"/>
      <c r="AE67" s="1">
        <v>332</v>
      </c>
      <c r="AH67" s="1">
        <v>0.9</v>
      </c>
      <c r="AI67" s="1">
        <v>300</v>
      </c>
      <c r="AJ67" s="30"/>
      <c r="AL67" s="1">
        <v>9</v>
      </c>
      <c r="AM67" s="1">
        <v>28</v>
      </c>
      <c r="AN67" s="1">
        <v>15</v>
      </c>
      <c r="AO67" s="31" t="s">
        <v>298</v>
      </c>
      <c r="AP67" s="1">
        <f t="shared" si="21"/>
        <v>13</v>
      </c>
      <c r="AQ67" s="1" t="s">
        <v>299</v>
      </c>
      <c r="AR67" s="2"/>
      <c r="AS67" s="2"/>
      <c r="AT67" s="2"/>
      <c r="AU67" s="2"/>
      <c r="AV67" s="2"/>
      <c r="AW67" s="2"/>
      <c r="AX67" s="2" t="s">
        <v>264</v>
      </c>
      <c r="AY67" s="2">
        <v>20211001</v>
      </c>
      <c r="AZ67" s="2">
        <v>20211010</v>
      </c>
      <c r="BA67" s="111">
        <v>32070326</v>
      </c>
      <c r="BB67" s="111">
        <v>30389776</v>
      </c>
      <c r="BC67" s="66"/>
      <c r="BD67" s="1" t="str">
        <f t="shared" si="16"/>
        <v>preprocessing/TMRC30235/outputs/salmon_hg38_100/quant.sf</v>
      </c>
      <c r="BE67" s="66"/>
      <c r="BF67" s="66"/>
      <c r="BG67" s="66"/>
      <c r="BH67" s="2"/>
      <c r="BI67" s="97" t="str">
        <f t="shared" si="17"/>
        <v>preprocessing/TMRC30235/outputs/02hisat2_hg38_100/hg38_100_sno_gene_gene_id.count.xz</v>
      </c>
      <c r="BJ67" s="111">
        <v>20161297</v>
      </c>
      <c r="BK67" s="111">
        <v>878025</v>
      </c>
      <c r="BL67" s="68">
        <f t="shared" si="18"/>
        <v>0.69231579726023651</v>
      </c>
      <c r="BM67" s="2"/>
      <c r="BN67" s="2"/>
      <c r="BO67" s="1" t="str">
        <f t="shared" si="19"/>
        <v>preprocessing/TMRC30235/outputs/03hisat2_lpanamensis_v36/sno_gene_gene_id.count.xz</v>
      </c>
      <c r="BP67" s="66">
        <v>46</v>
      </c>
      <c r="BQ67" s="66">
        <v>20</v>
      </c>
      <c r="BR67" s="95">
        <f t="shared" si="20"/>
        <v>2.1717830365054351E-6</v>
      </c>
      <c r="BS67" s="94">
        <f t="shared" si="23"/>
        <v>3.1369832164743714E-6</v>
      </c>
      <c r="BT67" s="2"/>
      <c r="BU67" s="2"/>
      <c r="BV67" s="2"/>
      <c r="BW67" s="2"/>
      <c r="BX67" s="2"/>
      <c r="BY67" s="2"/>
      <c r="BZ67" s="2" t="s">
        <v>105</v>
      </c>
      <c r="CA67" s="2"/>
      <c r="CB67" s="2"/>
      <c r="CC67" s="2"/>
      <c r="CD67" s="2"/>
      <c r="CE67" s="2"/>
      <c r="CF67" s="2"/>
      <c r="CG67" s="2" t="s">
        <v>364</v>
      </c>
      <c r="CH67" s="2">
        <v>0</v>
      </c>
      <c r="CI67" s="2">
        <v>0</v>
      </c>
      <c r="CJ67" s="2">
        <v>0</v>
      </c>
      <c r="CK67" s="2">
        <v>0</v>
      </c>
      <c r="CL67" s="1">
        <f t="shared" si="24"/>
        <v>0</v>
      </c>
      <c r="CM67" s="118">
        <f t="shared" si="25"/>
        <v>0</v>
      </c>
      <c r="CN67" s="2" t="s">
        <v>101</v>
      </c>
    </row>
    <row r="68" spans="1:92" s="1" customFormat="1" x14ac:dyDescent="0.25">
      <c r="A68" s="132" t="s">
        <v>365</v>
      </c>
      <c r="B68" s="24" t="s">
        <v>336</v>
      </c>
      <c r="C68" s="24" t="s">
        <v>366</v>
      </c>
      <c r="D68" s="38">
        <v>1</v>
      </c>
      <c r="E68" s="12" t="s">
        <v>90</v>
      </c>
      <c r="F68" s="9" t="s">
        <v>91</v>
      </c>
      <c r="G68" s="9" t="s">
        <v>92</v>
      </c>
      <c r="H68" s="127">
        <v>42736</v>
      </c>
      <c r="I68" s="53">
        <v>0.47222222222222227</v>
      </c>
      <c r="J68" s="53">
        <v>0.5</v>
      </c>
      <c r="K68" s="2" t="s">
        <v>171</v>
      </c>
      <c r="L68" s="1" t="s">
        <v>181</v>
      </c>
      <c r="M68" s="2">
        <v>1</v>
      </c>
      <c r="N68" s="12" t="s">
        <v>1373</v>
      </c>
      <c r="O68" s="12" t="s">
        <v>234</v>
      </c>
      <c r="P68" s="12" t="s">
        <v>95</v>
      </c>
      <c r="Q68" s="12" t="s">
        <v>234</v>
      </c>
      <c r="R68" s="5" t="s">
        <v>151</v>
      </c>
      <c r="S68" s="12" t="s">
        <v>196</v>
      </c>
      <c r="T68" s="2" t="s">
        <v>173</v>
      </c>
      <c r="U68" s="93"/>
      <c r="V68" s="42"/>
      <c r="W68" s="8" t="s">
        <v>226</v>
      </c>
      <c r="X68" s="72"/>
      <c r="Y68" s="12"/>
      <c r="Z68" s="12"/>
      <c r="AA68" s="19"/>
      <c r="AE68" s="1">
        <v>57</v>
      </c>
      <c r="AH68" s="1">
        <v>5.3</v>
      </c>
      <c r="AI68" s="1">
        <v>300</v>
      </c>
      <c r="AJ68" s="30"/>
      <c r="AL68" s="1">
        <v>10</v>
      </c>
      <c r="AM68" s="1">
        <v>28</v>
      </c>
      <c r="AN68" s="1">
        <v>15</v>
      </c>
      <c r="AO68" s="31" t="s">
        <v>298</v>
      </c>
      <c r="AP68" s="1">
        <f t="shared" si="21"/>
        <v>13</v>
      </c>
      <c r="AQ68" s="1" t="s">
        <v>299</v>
      </c>
      <c r="AR68" s="2"/>
      <c r="AS68" s="2"/>
      <c r="AT68" s="2"/>
      <c r="AU68" s="2"/>
      <c r="AV68" s="2"/>
      <c r="AW68" s="2"/>
      <c r="AX68" s="2"/>
      <c r="AY68" s="2"/>
      <c r="AZ68" s="2"/>
      <c r="BA68" s="66"/>
      <c r="BB68" s="66"/>
      <c r="BC68" s="66"/>
      <c r="BD68" s="2"/>
      <c r="BE68" s="66"/>
      <c r="BF68" s="66"/>
      <c r="BG68" s="66"/>
      <c r="BH68" s="2"/>
      <c r="BI68" s="81"/>
      <c r="BJ68" s="2"/>
      <c r="BK68" s="2"/>
      <c r="BL68" s="2"/>
      <c r="BM68" s="2"/>
      <c r="BN68" s="2"/>
      <c r="BO68" s="2"/>
      <c r="BP68" s="66"/>
      <c r="BQ68" s="66"/>
      <c r="BR68" s="66"/>
      <c r="BS68" s="66"/>
      <c r="BT68" s="2"/>
      <c r="BU68" s="2"/>
      <c r="BV68" s="2"/>
      <c r="BW68" s="2"/>
      <c r="BX68" s="2"/>
      <c r="BY68" s="2"/>
      <c r="BZ68" s="2" t="s">
        <v>105</v>
      </c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1" t="e">
        <f t="shared" si="25"/>
        <v>#DIV/0!</v>
      </c>
      <c r="CN68" s="2"/>
    </row>
    <row r="69" spans="1:92" s="1" customFormat="1" x14ac:dyDescent="0.25">
      <c r="A69" s="132" t="s">
        <v>367</v>
      </c>
      <c r="B69" s="2" t="s">
        <v>368</v>
      </c>
      <c r="C69" s="23" t="s">
        <v>369</v>
      </c>
      <c r="D69" s="37">
        <v>1</v>
      </c>
      <c r="E69" s="9" t="s">
        <v>90</v>
      </c>
      <c r="F69" s="9" t="s">
        <v>259</v>
      </c>
      <c r="G69" s="9" t="s">
        <v>92</v>
      </c>
      <c r="H69" s="127">
        <v>42768</v>
      </c>
      <c r="I69"/>
      <c r="J69" s="53"/>
      <c r="K69" s="2" t="s">
        <v>200</v>
      </c>
      <c r="L69" s="10" t="s">
        <v>181</v>
      </c>
      <c r="M69" s="6">
        <v>1</v>
      </c>
      <c r="N69" s="10" t="s">
        <v>1373</v>
      </c>
      <c r="O69" s="119" t="s">
        <v>324</v>
      </c>
      <c r="P69" s="119" t="s">
        <v>95</v>
      </c>
      <c r="Q69" s="119" t="s">
        <v>324</v>
      </c>
      <c r="R69" s="5" t="s">
        <v>201</v>
      </c>
      <c r="S69" s="5" t="s">
        <v>97</v>
      </c>
      <c r="T69" s="5" t="s">
        <v>97</v>
      </c>
      <c r="U69" s="88" t="s">
        <v>95</v>
      </c>
      <c r="V69" s="44" t="s">
        <v>95</v>
      </c>
      <c r="W69" s="8" t="s">
        <v>202</v>
      </c>
      <c r="X69" s="129">
        <v>42817</v>
      </c>
      <c r="Y69" s="9">
        <v>25</v>
      </c>
      <c r="Z69" s="33">
        <f>(Y69-AH69)-3</f>
        <v>19.600000000000001</v>
      </c>
      <c r="AA69" s="128">
        <v>42824</v>
      </c>
      <c r="AB69" s="119">
        <v>989</v>
      </c>
      <c r="AC69" s="5" t="s">
        <v>100</v>
      </c>
      <c r="AD69" s="119">
        <v>6</v>
      </c>
      <c r="AE69" s="119">
        <v>124.29</v>
      </c>
      <c r="AF69" s="119">
        <v>2.1</v>
      </c>
      <c r="AG69" s="119">
        <v>2.11</v>
      </c>
      <c r="AH69" s="119">
        <v>2.4</v>
      </c>
      <c r="AI69" s="9">
        <v>300</v>
      </c>
      <c r="AJ69" s="130">
        <v>43102</v>
      </c>
      <c r="AK69" s="119" t="s">
        <v>100</v>
      </c>
      <c r="AL69" s="119">
        <v>8</v>
      </c>
      <c r="AM69" s="1">
        <v>28</v>
      </c>
      <c r="AN69" s="1">
        <v>15</v>
      </c>
      <c r="AO69" s="130">
        <v>43102</v>
      </c>
      <c r="AP69"/>
      <c r="AQ69" s="119" t="s">
        <v>184</v>
      </c>
      <c r="AR69" s="2"/>
      <c r="AS69" s="2"/>
      <c r="AT69" s="2"/>
      <c r="AU69" s="2"/>
      <c r="AV69" s="2"/>
      <c r="AW69" s="2"/>
      <c r="AX69" s="2"/>
      <c r="AY69" s="2"/>
      <c r="AZ69" s="2"/>
      <c r="BA69" s="134">
        <v>21680529</v>
      </c>
      <c r="BB69" s="134">
        <v>19307724</v>
      </c>
      <c r="BC69" s="66"/>
      <c r="BD69" s="1" t="str">
        <f t="shared" ref="BD69:BD107" si="26">CONCATENATE("preprocessing/",A69, "/outputs/salmon_hg38_100/quant.sf")</f>
        <v>preprocessing/TMRC30270/outputs/salmon_hg38_100/quant.sf</v>
      </c>
      <c r="BE69" s="66"/>
      <c r="BF69" s="66"/>
      <c r="BG69" s="66"/>
      <c r="BH69" s="2"/>
      <c r="BI69" s="97" t="str">
        <f t="shared" ref="BI69:BI107" si="27">CONCATENATE("preprocessing/", A69, "/outputs/02hisat2_hg38_100/hg38_100_sno_gene_gene_id.count.xz")</f>
        <v>preprocessing/TMRC30270/outputs/02hisat2_hg38_100/hg38_100_sno_gene_gene_id.count.xz</v>
      </c>
      <c r="BJ69" s="134">
        <v>16676953</v>
      </c>
      <c r="BK69" s="134">
        <v>1702681</v>
      </c>
      <c r="BL69" s="68">
        <f>(BK69+BJ69)/BB69</f>
        <v>0.95193167252649769</v>
      </c>
      <c r="BM69" s="2"/>
      <c r="BN69" s="2"/>
      <c r="BO69" s="1" t="str">
        <f t="shared" ref="BO69:BO107" si="28">CONCATENATE("preprocessing/", A69, "/outputs/03hisat2_lpanamensis_v36/sno_gene_gene_id.count.xz")</f>
        <v>preprocessing/TMRC30270/outputs/03hisat2_lpanamensis_v36/sno_gene_gene_id.count.xz</v>
      </c>
      <c r="BP69" s="66">
        <v>397</v>
      </c>
      <c r="BQ69" s="66">
        <v>12</v>
      </c>
      <c r="BR69" s="95">
        <f t="shared" ref="BR69:BR99" si="29">(BQ69+BP69)/BB69</f>
        <v>2.1183232161387845E-5</v>
      </c>
      <c r="BS69" s="66"/>
      <c r="BT69" s="2"/>
      <c r="BU69" s="2"/>
      <c r="BV69" s="2"/>
      <c r="BW69" s="2"/>
      <c r="BX69" s="2"/>
      <c r="BY69" s="2"/>
      <c r="BZ69" s="2" t="s">
        <v>105</v>
      </c>
      <c r="CA69" s="2"/>
      <c r="CB69" s="2"/>
      <c r="CC69" s="2"/>
      <c r="CD69" s="2"/>
      <c r="CE69" s="2"/>
      <c r="CF69" s="2"/>
      <c r="CG69" s="2" t="s">
        <v>370</v>
      </c>
      <c r="CH69" s="2">
        <v>0</v>
      </c>
      <c r="CI69" s="2">
        <v>0</v>
      </c>
      <c r="CJ69" s="2">
        <v>0</v>
      </c>
      <c r="CK69" s="2">
        <v>0</v>
      </c>
      <c r="CL69" s="2"/>
      <c r="CM69" s="2"/>
      <c r="CN69" s="2"/>
    </row>
    <row r="70" spans="1:92" s="1" customFormat="1" x14ac:dyDescent="0.25">
      <c r="A70" s="132" t="s">
        <v>371</v>
      </c>
      <c r="B70" s="24" t="s">
        <v>372</v>
      </c>
      <c r="C70" s="24" t="s">
        <v>373</v>
      </c>
      <c r="D70" s="38">
        <v>1</v>
      </c>
      <c r="E70" s="12" t="s">
        <v>90</v>
      </c>
      <c r="F70" s="9" t="s">
        <v>91</v>
      </c>
      <c r="G70" s="9" t="s">
        <v>92</v>
      </c>
      <c r="H70" s="127">
        <v>42761</v>
      </c>
      <c r="I70" s="53">
        <v>0.45833333333333331</v>
      </c>
      <c r="J70" s="53">
        <v>0.47013888888888888</v>
      </c>
      <c r="K70" s="2" t="s">
        <v>164</v>
      </c>
      <c r="L70" s="1" t="s">
        <v>181</v>
      </c>
      <c r="M70" s="2">
        <v>1</v>
      </c>
      <c r="N70" s="12" t="s">
        <v>1373</v>
      </c>
      <c r="O70" s="12" t="s">
        <v>234</v>
      </c>
      <c r="P70" s="12" t="s">
        <v>95</v>
      </c>
      <c r="Q70" s="12" t="s">
        <v>234</v>
      </c>
      <c r="R70" s="5" t="s">
        <v>151</v>
      </c>
      <c r="S70" s="5" t="s">
        <v>165</v>
      </c>
      <c r="T70" s="2" t="s">
        <v>153</v>
      </c>
      <c r="U70" s="93"/>
      <c r="V70" s="44" t="s">
        <v>155</v>
      </c>
      <c r="W70" s="8" t="s">
        <v>226</v>
      </c>
      <c r="X70" s="72"/>
      <c r="Y70" s="12"/>
      <c r="Z70" s="12"/>
      <c r="AA70" s="19"/>
      <c r="AE70" s="1">
        <v>533</v>
      </c>
      <c r="AH70" s="1">
        <v>0.7</v>
      </c>
      <c r="AI70" s="1">
        <v>300</v>
      </c>
      <c r="AJ70" s="30"/>
      <c r="AL70" s="1">
        <v>25</v>
      </c>
      <c r="AM70" s="1">
        <v>28</v>
      </c>
      <c r="AN70" s="1">
        <v>15</v>
      </c>
      <c r="AO70" s="31" t="s">
        <v>298</v>
      </c>
      <c r="AP70" s="1">
        <f>AM70-AN70</f>
        <v>13</v>
      </c>
      <c r="AQ70" s="1" t="s">
        <v>299</v>
      </c>
      <c r="AR70" s="2"/>
      <c r="AS70" s="2"/>
      <c r="AT70" s="2"/>
      <c r="AU70" s="2"/>
      <c r="AV70" s="2"/>
      <c r="AW70" s="2"/>
      <c r="AX70" s="2" t="s">
        <v>264</v>
      </c>
      <c r="AY70" s="2">
        <v>20211001</v>
      </c>
      <c r="AZ70" s="2">
        <v>20211010</v>
      </c>
      <c r="BA70" s="111">
        <v>34978361</v>
      </c>
      <c r="BB70" s="111">
        <v>33362039</v>
      </c>
      <c r="BC70" s="66"/>
      <c r="BD70" s="1" t="str">
        <f t="shared" si="26"/>
        <v>preprocessing/TMRC30225/outputs/salmon_hg38_100/quant.sf</v>
      </c>
      <c r="BE70" s="66"/>
      <c r="BF70" s="66"/>
      <c r="BG70" s="66"/>
      <c r="BH70" s="2"/>
      <c r="BI70" s="97" t="str">
        <f t="shared" si="27"/>
        <v>preprocessing/TMRC30225/outputs/02hisat2_hg38_100/hg38_100_sno_gene_gene_id.count.xz</v>
      </c>
      <c r="BJ70" s="111">
        <v>29861808</v>
      </c>
      <c r="BK70" s="111">
        <v>2896254</v>
      </c>
      <c r="BL70" s="68">
        <f>(BK70+BJ70)/BB70</f>
        <v>0.98189628038022492</v>
      </c>
      <c r="BM70" s="2"/>
      <c r="BN70" s="2"/>
      <c r="BO70" s="1" t="str">
        <f t="shared" si="28"/>
        <v>preprocessing/TMRC30225/outputs/03hisat2_lpanamensis_v36/sno_gene_gene_id.count.xz</v>
      </c>
      <c r="BP70" s="66">
        <v>958</v>
      </c>
      <c r="BQ70" s="66">
        <v>8</v>
      </c>
      <c r="BR70" s="95">
        <f t="shared" si="29"/>
        <v>2.8955064766874711E-5</v>
      </c>
      <c r="BS70" s="94">
        <f t="shared" ref="BS70:BS89" si="30">(BQ70+BP70)/(BK70+BJ70)</f>
        <v>2.9488923978469788E-5</v>
      </c>
      <c r="BT70" s="2"/>
      <c r="BU70" s="2"/>
      <c r="BV70" s="2"/>
      <c r="BW70" s="2"/>
      <c r="BX70" s="2"/>
      <c r="BY70" s="2"/>
      <c r="BZ70" s="2" t="s">
        <v>105</v>
      </c>
      <c r="CA70" s="2"/>
      <c r="CB70" s="2"/>
      <c r="CC70" s="2"/>
      <c r="CD70" s="2"/>
      <c r="CE70" s="2"/>
      <c r="CF70" s="2"/>
      <c r="CG70" s="2" t="s">
        <v>374</v>
      </c>
      <c r="CH70" s="2">
        <v>0</v>
      </c>
      <c r="CI70" s="2">
        <v>0</v>
      </c>
      <c r="CJ70" s="2">
        <v>1</v>
      </c>
      <c r="CK70" s="2">
        <v>0</v>
      </c>
      <c r="CL70" s="1">
        <f t="shared" ref="CL70:CL89" si="31">SUM(CH70:CK70)</f>
        <v>1</v>
      </c>
      <c r="CM70" s="118">
        <f t="shared" ref="CM70:CM89" si="32">+CL70/BP70</f>
        <v>1.0438413361169101E-3</v>
      </c>
      <c r="CN70" s="106" t="s">
        <v>101</v>
      </c>
    </row>
    <row r="71" spans="1:92" s="1" customFormat="1" x14ac:dyDescent="0.25">
      <c r="A71" s="132" t="s">
        <v>375</v>
      </c>
      <c r="B71" s="24" t="s">
        <v>372</v>
      </c>
      <c r="C71" s="24" t="s">
        <v>376</v>
      </c>
      <c r="D71" s="38">
        <v>1</v>
      </c>
      <c r="E71" s="12" t="s">
        <v>90</v>
      </c>
      <c r="F71" s="9" t="s">
        <v>91</v>
      </c>
      <c r="G71" s="9" t="s">
        <v>92</v>
      </c>
      <c r="H71" s="127">
        <v>42761</v>
      </c>
      <c r="I71" s="53">
        <v>0.45833333333333331</v>
      </c>
      <c r="J71" s="53">
        <v>0.47013888888888888</v>
      </c>
      <c r="K71" s="2" t="s">
        <v>150</v>
      </c>
      <c r="L71" s="1" t="s">
        <v>181</v>
      </c>
      <c r="M71" s="2">
        <v>1</v>
      </c>
      <c r="N71" s="12" t="s">
        <v>1373</v>
      </c>
      <c r="O71" s="12" t="s">
        <v>234</v>
      </c>
      <c r="P71" s="12" t="s">
        <v>95</v>
      </c>
      <c r="Q71" s="12" t="s">
        <v>234</v>
      </c>
      <c r="R71" s="5" t="s">
        <v>151</v>
      </c>
      <c r="S71" s="5" t="s">
        <v>152</v>
      </c>
      <c r="T71" s="2" t="s">
        <v>153</v>
      </c>
      <c r="U71" s="93"/>
      <c r="V71" s="44" t="s">
        <v>155</v>
      </c>
      <c r="W71" s="8" t="s">
        <v>226</v>
      </c>
      <c r="X71" s="72"/>
      <c r="Y71" s="12"/>
      <c r="Z71" s="12"/>
      <c r="AA71" s="19"/>
      <c r="AE71" s="1">
        <v>140</v>
      </c>
      <c r="AH71" s="1">
        <v>2.2000000000000002</v>
      </c>
      <c r="AI71" s="1">
        <v>300</v>
      </c>
      <c r="AJ71" s="30"/>
      <c r="AL71" s="1">
        <v>27</v>
      </c>
      <c r="AM71" s="1">
        <v>28</v>
      </c>
      <c r="AN71" s="1">
        <v>15</v>
      </c>
      <c r="AO71" s="31" t="s">
        <v>298</v>
      </c>
      <c r="AP71" s="1">
        <f>AM71-AN71</f>
        <v>13</v>
      </c>
      <c r="AQ71" s="1" t="s">
        <v>299</v>
      </c>
      <c r="AR71" s="2"/>
      <c r="AS71" s="2"/>
      <c r="AT71" s="2"/>
      <c r="AU71" s="2"/>
      <c r="AV71" s="2"/>
      <c r="AW71" s="2"/>
      <c r="AX71" s="2" t="s">
        <v>264</v>
      </c>
      <c r="AY71" s="2">
        <v>20211001</v>
      </c>
      <c r="AZ71" s="2">
        <v>20211010</v>
      </c>
      <c r="BA71" s="111">
        <v>41433983</v>
      </c>
      <c r="BB71" s="111">
        <v>39462832</v>
      </c>
      <c r="BC71" s="66"/>
      <c r="BD71" s="1" t="str">
        <f t="shared" si="26"/>
        <v>preprocessing/TMRC30226/outputs/salmon_hg38_100/quant.sf</v>
      </c>
      <c r="BE71" s="66"/>
      <c r="BF71" s="66"/>
      <c r="BG71" s="66"/>
      <c r="BH71" s="2"/>
      <c r="BI71" s="97" t="str">
        <f t="shared" si="27"/>
        <v>preprocessing/TMRC30226/outputs/02hisat2_hg38_100/hg38_100_sno_gene_gene_id.count.xz</v>
      </c>
      <c r="BJ71" s="111">
        <v>36690316</v>
      </c>
      <c r="BK71" s="111">
        <v>1752908</v>
      </c>
      <c r="BL71" s="68">
        <f>(BK71+BJ71)/BB71</f>
        <v>0.97416282744228799</v>
      </c>
      <c r="BM71" s="2"/>
      <c r="BN71" s="2"/>
      <c r="BO71" s="1" t="str">
        <f t="shared" si="28"/>
        <v>preprocessing/TMRC30226/outputs/03hisat2_lpanamensis_v36/sno_gene_gene_id.count.xz</v>
      </c>
      <c r="BP71" s="66">
        <v>203</v>
      </c>
      <c r="BQ71" s="66">
        <v>5</v>
      </c>
      <c r="BR71" s="95">
        <f t="shared" si="29"/>
        <v>5.2707823908836547E-6</v>
      </c>
      <c r="BS71" s="94">
        <f t="shared" si="30"/>
        <v>5.4105763866214757E-6</v>
      </c>
      <c r="BT71" s="2"/>
      <c r="BU71" s="2"/>
      <c r="BV71" s="2"/>
      <c r="BW71" s="2"/>
      <c r="BX71" s="2"/>
      <c r="BY71" s="2"/>
      <c r="BZ71" s="2" t="s">
        <v>105</v>
      </c>
      <c r="CA71" s="2"/>
      <c r="CB71" s="2"/>
      <c r="CC71" s="2"/>
      <c r="CD71" s="2"/>
      <c r="CE71" s="2"/>
      <c r="CF71" s="2"/>
      <c r="CG71" s="1" t="s">
        <v>377</v>
      </c>
      <c r="CH71" s="2">
        <v>0</v>
      </c>
      <c r="CI71" s="2">
        <v>0</v>
      </c>
      <c r="CJ71" s="2">
        <v>0</v>
      </c>
      <c r="CK71" s="2">
        <v>0</v>
      </c>
      <c r="CL71" s="1">
        <f t="shared" si="31"/>
        <v>0</v>
      </c>
      <c r="CM71" s="118">
        <f t="shared" si="32"/>
        <v>0</v>
      </c>
      <c r="CN71" s="2" t="s">
        <v>101</v>
      </c>
    </row>
    <row r="72" spans="1:92" x14ac:dyDescent="0.25">
      <c r="A72" s="132" t="s">
        <v>378</v>
      </c>
      <c r="B72" s="24" t="s">
        <v>372</v>
      </c>
      <c r="C72" s="24" t="s">
        <v>379</v>
      </c>
      <c r="D72" s="38">
        <v>1</v>
      </c>
      <c r="E72" s="12" t="s">
        <v>90</v>
      </c>
      <c r="F72" s="9" t="s">
        <v>91</v>
      </c>
      <c r="G72" s="9" t="s">
        <v>92</v>
      </c>
      <c r="H72" s="127">
        <v>42761</v>
      </c>
      <c r="I72" s="53">
        <v>0.45833333333333331</v>
      </c>
      <c r="J72" s="53">
        <v>0.47013888888888888</v>
      </c>
      <c r="K72" s="2" t="s">
        <v>171</v>
      </c>
      <c r="L72" s="1" t="s">
        <v>181</v>
      </c>
      <c r="M72" s="2">
        <v>1</v>
      </c>
      <c r="N72" s="12" t="s">
        <v>1373</v>
      </c>
      <c r="O72" s="12" t="s">
        <v>234</v>
      </c>
      <c r="P72" s="12" t="s">
        <v>95</v>
      </c>
      <c r="Q72" s="12" t="s">
        <v>234</v>
      </c>
      <c r="R72" s="5" t="s">
        <v>151</v>
      </c>
      <c r="S72" s="12" t="s">
        <v>196</v>
      </c>
      <c r="T72" s="2" t="s">
        <v>173</v>
      </c>
      <c r="W72" s="8" t="s">
        <v>226</v>
      </c>
      <c r="AE72" s="1">
        <v>25</v>
      </c>
      <c r="AH72" s="1">
        <v>12</v>
      </c>
      <c r="AI72" s="1">
        <v>300</v>
      </c>
      <c r="AJ72" s="30"/>
      <c r="AL72" s="1">
        <v>1</v>
      </c>
      <c r="AM72" s="1">
        <v>28</v>
      </c>
      <c r="AN72" s="1">
        <v>15</v>
      </c>
      <c r="AO72" s="31" t="s">
        <v>298</v>
      </c>
      <c r="AP72" s="1">
        <f>AM72-AN72</f>
        <v>13</v>
      </c>
      <c r="AQ72" s="1" t="s">
        <v>299</v>
      </c>
      <c r="AX72" s="2" t="s">
        <v>264</v>
      </c>
      <c r="AY72" s="2">
        <v>20211001</v>
      </c>
      <c r="AZ72" s="2">
        <v>20211010</v>
      </c>
      <c r="BA72" s="111">
        <v>32002060</v>
      </c>
      <c r="BB72" s="111">
        <v>30133304</v>
      </c>
      <c r="BD72" s="1" t="str">
        <f t="shared" si="26"/>
        <v>preprocessing/TMRC30227/outputs/salmon_hg38_100/quant.sf</v>
      </c>
      <c r="BI72" s="97" t="str">
        <f t="shared" si="27"/>
        <v>preprocessing/TMRC30227/outputs/02hisat2_hg38_100/hg38_100_sno_gene_gene_id.count.xz</v>
      </c>
      <c r="BJ72" s="111">
        <v>28273042</v>
      </c>
      <c r="BK72" s="111">
        <v>1156081</v>
      </c>
      <c r="BL72" s="68">
        <f>(BK72+BJ72)/BB72</f>
        <v>0.97663113875597574</v>
      </c>
      <c r="BO72" s="1" t="str">
        <f t="shared" si="28"/>
        <v>preprocessing/TMRC30227/outputs/03hisat2_lpanamensis_v36/sno_gene_gene_id.count.xz</v>
      </c>
      <c r="BP72" s="66">
        <v>120</v>
      </c>
      <c r="BQ72" s="66">
        <v>14</v>
      </c>
      <c r="BR72" s="95">
        <f t="shared" si="29"/>
        <v>4.446906983714763E-6</v>
      </c>
      <c r="BS72" s="94">
        <f t="shared" si="30"/>
        <v>4.5533127167941773E-6</v>
      </c>
      <c r="BZ72" s="2" t="s">
        <v>105</v>
      </c>
      <c r="CG72" s="2" t="s">
        <v>380</v>
      </c>
      <c r="CH72" s="2">
        <v>0</v>
      </c>
      <c r="CI72" s="2">
        <v>0</v>
      </c>
      <c r="CJ72" s="2">
        <v>0</v>
      </c>
      <c r="CK72" s="2">
        <v>0</v>
      </c>
      <c r="CL72" s="1">
        <f t="shared" si="31"/>
        <v>0</v>
      </c>
      <c r="CM72" s="118">
        <f t="shared" si="32"/>
        <v>0</v>
      </c>
      <c r="CN72" s="2" t="s">
        <v>101</v>
      </c>
    </row>
    <row r="73" spans="1:92" x14ac:dyDescent="0.2">
      <c r="A73" s="109" t="s">
        <v>381</v>
      </c>
      <c r="B73" s="25" t="s">
        <v>249</v>
      </c>
      <c r="C73" s="25" t="s">
        <v>382</v>
      </c>
      <c r="D73" s="39">
        <v>1</v>
      </c>
      <c r="E73" s="9" t="s">
        <v>90</v>
      </c>
      <c r="F73" s="9" t="s">
        <v>91</v>
      </c>
      <c r="G73" s="9" t="s">
        <v>92</v>
      </c>
      <c r="H73" s="126">
        <v>42019</v>
      </c>
      <c r="I73" s="56"/>
      <c r="J73" s="56"/>
      <c r="K73" s="5" t="s">
        <v>200</v>
      </c>
      <c r="L73" s="6" t="s">
        <v>181</v>
      </c>
      <c r="M73" s="6">
        <v>1</v>
      </c>
      <c r="N73" s="10" t="s">
        <v>1373</v>
      </c>
      <c r="O73" s="9" t="s">
        <v>234</v>
      </c>
      <c r="P73" s="9" t="s">
        <v>95</v>
      </c>
      <c r="Q73" s="9" t="s">
        <v>234</v>
      </c>
      <c r="R73" s="5" t="s">
        <v>201</v>
      </c>
      <c r="S73" s="5" t="s">
        <v>97</v>
      </c>
      <c r="T73" s="5" t="s">
        <v>97</v>
      </c>
      <c r="U73" s="90" t="s">
        <v>95</v>
      </c>
      <c r="V73" s="44" t="s">
        <v>95</v>
      </c>
      <c r="W73" s="8" t="s">
        <v>202</v>
      </c>
      <c r="X73" s="75">
        <v>42053</v>
      </c>
      <c r="Y73" s="9">
        <v>20</v>
      </c>
      <c r="Z73" s="9">
        <f>(Y73-AH73)-3</f>
        <v>16</v>
      </c>
      <c r="AA73" s="27">
        <v>42096</v>
      </c>
      <c r="AB73" s="17" t="s">
        <v>108</v>
      </c>
      <c r="AC73" s="5" t="s">
        <v>100</v>
      </c>
      <c r="AD73" s="17" t="s">
        <v>108</v>
      </c>
      <c r="AE73" s="5">
        <v>616</v>
      </c>
      <c r="AF73" s="5">
        <v>2</v>
      </c>
      <c r="AG73" s="5">
        <v>2.2999999999999998</v>
      </c>
      <c r="AH73" s="5">
        <v>1</v>
      </c>
      <c r="AI73" s="5">
        <v>616</v>
      </c>
      <c r="AJ73" s="27">
        <v>42208</v>
      </c>
      <c r="AK73" s="5" t="s">
        <v>100</v>
      </c>
      <c r="AL73" s="5">
        <v>3</v>
      </c>
      <c r="AM73" s="5">
        <v>27</v>
      </c>
      <c r="AN73" s="5">
        <v>15</v>
      </c>
      <c r="AO73" s="30">
        <v>42277</v>
      </c>
      <c r="AP73" s="5">
        <v>12</v>
      </c>
      <c r="AQ73" s="5" t="s">
        <v>184</v>
      </c>
      <c r="AR73" s="1" t="s">
        <v>208</v>
      </c>
      <c r="AS73" s="1"/>
      <c r="AT73" s="2" t="s">
        <v>383</v>
      </c>
      <c r="AU73" s="1">
        <v>182</v>
      </c>
      <c r="AV73" s="60">
        <f>(100 * 2)/AU73</f>
        <v>1.098901098901099</v>
      </c>
      <c r="AW73" s="60">
        <f>100-AV73</f>
        <v>98.901098901098905</v>
      </c>
      <c r="AX73" s="2" t="s">
        <v>204</v>
      </c>
      <c r="AY73" s="2">
        <v>20191107</v>
      </c>
      <c r="AZ73" s="2">
        <v>20191127</v>
      </c>
      <c r="BA73" s="66">
        <v>7066208</v>
      </c>
      <c r="BB73" s="66">
        <v>6829962</v>
      </c>
      <c r="BC73" s="68">
        <f>BB73/BA73</f>
        <v>0.96656679225972397</v>
      </c>
      <c r="BD73" s="1" t="str">
        <f t="shared" si="26"/>
        <v>preprocessing/TMRC30016/outputs/salmon_hg38_100/quant.sf</v>
      </c>
      <c r="BE73" s="65"/>
      <c r="BF73" s="68"/>
      <c r="BG73" s="65"/>
      <c r="BH73" s="1"/>
      <c r="BI73" s="97" t="str">
        <f t="shared" si="27"/>
        <v>preprocessing/TMRC30016/outputs/02hisat2_hg38_100/hg38_100_sno_gene_gene_id.count.xz</v>
      </c>
      <c r="BJ73" s="65">
        <v>4746863</v>
      </c>
      <c r="BK73" s="65">
        <v>1438286</v>
      </c>
      <c r="BL73" s="68">
        <f>(BK73+BJ73)/BB73</f>
        <v>0.90559054354914414</v>
      </c>
      <c r="BM73" s="1"/>
      <c r="BN73" s="1"/>
      <c r="BO73" s="1" t="str">
        <f t="shared" si="28"/>
        <v>preprocessing/TMRC30016/outputs/03hisat2_lpanamensis_v36/sno_gene_gene_id.count.xz</v>
      </c>
      <c r="BP73" s="65">
        <v>237948</v>
      </c>
      <c r="BQ73" s="65">
        <v>28594</v>
      </c>
      <c r="BR73" s="95">
        <f t="shared" si="29"/>
        <v>3.90254001413185E-2</v>
      </c>
      <c r="BS73" s="94">
        <f t="shared" si="30"/>
        <v>4.3093868878502362E-2</v>
      </c>
      <c r="BT73" s="5" t="s">
        <v>200</v>
      </c>
      <c r="BU73" s="27">
        <v>42096</v>
      </c>
      <c r="BV73" s="1" t="s">
        <v>251</v>
      </c>
      <c r="BW73" s="1" t="s">
        <v>159</v>
      </c>
      <c r="BX73" s="1"/>
      <c r="BY73" s="1"/>
      <c r="BZ73" s="1" t="s">
        <v>252</v>
      </c>
      <c r="CA73" s="1"/>
      <c r="CB73" s="1"/>
      <c r="CC73" s="1"/>
      <c r="CD73" s="1"/>
      <c r="CE73" s="1"/>
      <c r="CF73" s="1" t="s">
        <v>384</v>
      </c>
      <c r="CG73" s="1" t="s">
        <v>385</v>
      </c>
      <c r="CH73" s="1">
        <v>0</v>
      </c>
      <c r="CI73" s="1">
        <v>0</v>
      </c>
      <c r="CJ73" s="1"/>
      <c r="CK73" s="1"/>
      <c r="CL73" s="1">
        <f t="shared" si="31"/>
        <v>0</v>
      </c>
      <c r="CM73" s="118">
        <f t="shared" si="32"/>
        <v>0</v>
      </c>
      <c r="CN73" s="1" t="s">
        <v>95</v>
      </c>
    </row>
    <row r="74" spans="1:92" x14ac:dyDescent="0.25">
      <c r="A74" s="132" t="s">
        <v>386</v>
      </c>
      <c r="B74" s="24" t="s">
        <v>372</v>
      </c>
      <c r="C74" s="24" t="s">
        <v>387</v>
      </c>
      <c r="D74" s="38">
        <v>1</v>
      </c>
      <c r="E74" s="12" t="s">
        <v>90</v>
      </c>
      <c r="F74" s="9" t="s">
        <v>91</v>
      </c>
      <c r="G74" s="9" t="s">
        <v>92</v>
      </c>
      <c r="H74" s="127">
        <v>42768</v>
      </c>
      <c r="I74" s="53">
        <v>0.41666666666666669</v>
      </c>
      <c r="J74" s="53">
        <v>0.4375</v>
      </c>
      <c r="K74" s="2" t="s">
        <v>164</v>
      </c>
      <c r="L74" s="1" t="s">
        <v>181</v>
      </c>
      <c r="M74" s="2">
        <v>2</v>
      </c>
      <c r="N74" s="12" t="s">
        <v>1373</v>
      </c>
      <c r="O74" s="12" t="s">
        <v>234</v>
      </c>
      <c r="P74" s="12" t="s">
        <v>95</v>
      </c>
      <c r="Q74" s="12" t="s">
        <v>234</v>
      </c>
      <c r="R74" s="5" t="s">
        <v>151</v>
      </c>
      <c r="S74" s="5" t="s">
        <v>165</v>
      </c>
      <c r="T74" s="2" t="s">
        <v>153</v>
      </c>
      <c r="V74" s="44" t="s">
        <v>155</v>
      </c>
      <c r="W74" s="8" t="s">
        <v>226</v>
      </c>
      <c r="AE74" s="1">
        <v>194</v>
      </c>
      <c r="AH74" s="1">
        <v>1.6</v>
      </c>
      <c r="AI74" s="1">
        <v>300</v>
      </c>
      <c r="AJ74" s="30"/>
      <c r="AL74" s="1">
        <v>2</v>
      </c>
      <c r="AM74" s="1">
        <v>28</v>
      </c>
      <c r="AN74" s="1">
        <v>15</v>
      </c>
      <c r="AO74" s="31" t="s">
        <v>298</v>
      </c>
      <c r="AP74" s="1">
        <f>AM74-AN74</f>
        <v>13</v>
      </c>
      <c r="AQ74" s="1" t="s">
        <v>299</v>
      </c>
      <c r="AX74" s="2" t="s">
        <v>264</v>
      </c>
      <c r="AY74" s="2">
        <v>20211001</v>
      </c>
      <c r="AZ74" s="2">
        <v>20211010</v>
      </c>
      <c r="BA74" s="111">
        <v>47158632</v>
      </c>
      <c r="BB74" s="111">
        <v>45098283</v>
      </c>
      <c r="BD74" s="1" t="str">
        <f t="shared" si="26"/>
        <v>preprocessing/TMRC30228/outputs/salmon_hg38_100/quant.sf</v>
      </c>
      <c r="BI74" s="97" t="str">
        <f t="shared" si="27"/>
        <v>preprocessing/TMRC30228/outputs/02hisat2_hg38_100/hg38_100_sno_gene_gene_id.count.xz</v>
      </c>
      <c r="BJ74" s="134">
        <v>42275328</v>
      </c>
      <c r="BK74" s="134">
        <v>2055173</v>
      </c>
      <c r="BO74" s="1" t="str">
        <f t="shared" si="28"/>
        <v>preprocessing/TMRC30228/outputs/03hisat2_lpanamensis_v36/sno_gene_gene_id.count.xz</v>
      </c>
      <c r="BP74" s="66">
        <v>126</v>
      </c>
      <c r="BQ74" s="66">
        <v>9</v>
      </c>
      <c r="BR74" s="95">
        <f t="shared" si="29"/>
        <v>2.9934620792547689E-6</v>
      </c>
      <c r="BS74" s="94">
        <f t="shared" si="30"/>
        <v>3.0453073381688154E-6</v>
      </c>
      <c r="BZ74" s="2" t="s">
        <v>105</v>
      </c>
      <c r="CG74" s="2" t="s">
        <v>388</v>
      </c>
      <c r="CH74" s="2">
        <v>0</v>
      </c>
      <c r="CI74" s="2">
        <v>1</v>
      </c>
      <c r="CJ74" s="2">
        <v>0</v>
      </c>
      <c r="CK74" s="2">
        <v>0</v>
      </c>
      <c r="CL74" s="1">
        <f t="shared" si="31"/>
        <v>1</v>
      </c>
      <c r="CM74" s="1">
        <f t="shared" si="32"/>
        <v>7.9365079365079361E-3</v>
      </c>
      <c r="CN74" s="106" t="s">
        <v>101</v>
      </c>
    </row>
    <row r="75" spans="1:92" x14ac:dyDescent="0.25">
      <c r="A75" s="132" t="s">
        <v>389</v>
      </c>
      <c r="B75" s="24" t="s">
        <v>372</v>
      </c>
      <c r="C75" s="24" t="s">
        <v>390</v>
      </c>
      <c r="D75" s="38">
        <v>1</v>
      </c>
      <c r="E75" s="12" t="s">
        <v>90</v>
      </c>
      <c r="F75" s="9" t="s">
        <v>91</v>
      </c>
      <c r="G75" s="9" t="s">
        <v>92</v>
      </c>
      <c r="H75" s="127">
        <v>42768</v>
      </c>
      <c r="I75" s="53">
        <v>0.41666666666666669</v>
      </c>
      <c r="J75" s="53">
        <v>0.4375</v>
      </c>
      <c r="K75" s="2" t="s">
        <v>150</v>
      </c>
      <c r="L75" s="1" t="s">
        <v>181</v>
      </c>
      <c r="M75" s="2">
        <v>2</v>
      </c>
      <c r="N75" s="12" t="s">
        <v>1373</v>
      </c>
      <c r="O75" s="12" t="s">
        <v>234</v>
      </c>
      <c r="P75" s="12" t="s">
        <v>95</v>
      </c>
      <c r="Q75" s="12" t="s">
        <v>234</v>
      </c>
      <c r="R75" s="5" t="s">
        <v>151</v>
      </c>
      <c r="S75" s="5" t="s">
        <v>152</v>
      </c>
      <c r="T75" s="2" t="s">
        <v>153</v>
      </c>
      <c r="V75" s="44" t="s">
        <v>155</v>
      </c>
      <c r="W75" s="8" t="s">
        <v>226</v>
      </c>
      <c r="AE75" s="1">
        <v>90</v>
      </c>
      <c r="AH75" s="1">
        <v>3.4</v>
      </c>
      <c r="AI75" s="1">
        <v>300</v>
      </c>
      <c r="AJ75" s="30"/>
      <c r="AL75" s="1">
        <v>3</v>
      </c>
      <c r="AM75" s="1">
        <v>28</v>
      </c>
      <c r="AN75" s="1">
        <v>15</v>
      </c>
      <c r="AO75" s="31" t="s">
        <v>298</v>
      </c>
      <c r="AP75" s="1">
        <f>AM75-AN75</f>
        <v>13</v>
      </c>
      <c r="AQ75" s="1" t="s">
        <v>299</v>
      </c>
      <c r="AX75" s="2" t="s">
        <v>264</v>
      </c>
      <c r="AY75" s="2">
        <v>20211001</v>
      </c>
      <c r="AZ75" s="2">
        <v>20211010</v>
      </c>
      <c r="BA75" s="111">
        <v>39930158</v>
      </c>
      <c r="BB75" s="111">
        <v>38147366</v>
      </c>
      <c r="BD75" s="1" t="str">
        <f t="shared" si="26"/>
        <v>preprocessing/TMRC30229/outputs/salmon_hg38_100/quant.sf</v>
      </c>
      <c r="BI75" s="97" t="str">
        <f t="shared" si="27"/>
        <v>preprocessing/TMRC30229/outputs/02hisat2_hg38_100/hg38_100_sno_gene_gene_id.count.xz</v>
      </c>
      <c r="BJ75" s="111">
        <v>35490092</v>
      </c>
      <c r="BK75" s="111">
        <v>1849018</v>
      </c>
      <c r="BL75" s="68">
        <f t="shared" ref="BL75:BL99" si="33">(BK75+BJ75)/BB75</f>
        <v>0.97881227238598856</v>
      </c>
      <c r="BO75" s="1" t="str">
        <f t="shared" si="28"/>
        <v>preprocessing/TMRC30229/outputs/03hisat2_lpanamensis_v36/sno_gene_gene_id.count.xz</v>
      </c>
      <c r="BP75" s="66">
        <v>84</v>
      </c>
      <c r="BQ75" s="66">
        <v>13</v>
      </c>
      <c r="BR75" s="95">
        <f t="shared" si="29"/>
        <v>2.5427705808049761E-6</v>
      </c>
      <c r="BS75" s="94">
        <f t="shared" si="30"/>
        <v>2.5978123206471714E-6</v>
      </c>
      <c r="BZ75" s="2" t="s">
        <v>105</v>
      </c>
      <c r="CG75" s="2" t="s">
        <v>391</v>
      </c>
      <c r="CH75" s="2">
        <v>0</v>
      </c>
      <c r="CI75" s="2">
        <v>0</v>
      </c>
      <c r="CJ75" s="2">
        <v>0</v>
      </c>
      <c r="CK75" s="2">
        <v>0</v>
      </c>
      <c r="CL75" s="1">
        <f t="shared" si="31"/>
        <v>0</v>
      </c>
      <c r="CM75" s="118">
        <f t="shared" si="32"/>
        <v>0</v>
      </c>
      <c r="CN75" s="2" t="s">
        <v>101</v>
      </c>
    </row>
    <row r="76" spans="1:92" x14ac:dyDescent="0.25">
      <c r="A76" s="132" t="s">
        <v>392</v>
      </c>
      <c r="B76" s="24" t="s">
        <v>372</v>
      </c>
      <c r="C76" s="24" t="s">
        <v>393</v>
      </c>
      <c r="D76" s="38">
        <v>1</v>
      </c>
      <c r="E76" s="12" t="s">
        <v>90</v>
      </c>
      <c r="F76" s="9" t="s">
        <v>91</v>
      </c>
      <c r="G76" s="9" t="s">
        <v>92</v>
      </c>
      <c r="H76" s="127">
        <v>42768</v>
      </c>
      <c r="I76" s="53">
        <v>0.41666666666666669</v>
      </c>
      <c r="J76" s="53">
        <v>0.4375</v>
      </c>
      <c r="K76" s="2" t="s">
        <v>171</v>
      </c>
      <c r="L76" s="1" t="s">
        <v>181</v>
      </c>
      <c r="M76" s="2">
        <v>2</v>
      </c>
      <c r="N76" s="12" t="s">
        <v>1373</v>
      </c>
      <c r="O76" s="12" t="s">
        <v>234</v>
      </c>
      <c r="P76" s="12" t="s">
        <v>95</v>
      </c>
      <c r="Q76" s="12" t="s">
        <v>234</v>
      </c>
      <c r="R76" s="5" t="s">
        <v>151</v>
      </c>
      <c r="S76" s="12" t="s">
        <v>196</v>
      </c>
      <c r="T76" s="2" t="s">
        <v>173</v>
      </c>
      <c r="W76" s="8" t="s">
        <v>226</v>
      </c>
      <c r="AE76" s="1">
        <v>20</v>
      </c>
      <c r="AH76" s="1">
        <v>15</v>
      </c>
      <c r="AI76" s="1">
        <v>300</v>
      </c>
      <c r="AJ76" s="30"/>
      <c r="AL76" s="1">
        <v>4</v>
      </c>
      <c r="AM76" s="1">
        <v>28</v>
      </c>
      <c r="AN76" s="1">
        <v>15</v>
      </c>
      <c r="AO76" s="31" t="s">
        <v>298</v>
      </c>
      <c r="AP76" s="1">
        <f>AM76-AN76</f>
        <v>13</v>
      </c>
      <c r="AQ76" s="1" t="s">
        <v>299</v>
      </c>
      <c r="AX76" s="2" t="s">
        <v>264</v>
      </c>
      <c r="AY76" s="2">
        <v>20211001</v>
      </c>
      <c r="AZ76" s="2">
        <v>20211010</v>
      </c>
      <c r="BA76" s="111">
        <v>27318593</v>
      </c>
      <c r="BB76" s="111">
        <v>26005212</v>
      </c>
      <c r="BD76" s="1" t="str">
        <f t="shared" si="26"/>
        <v>preprocessing/TMRC30230/outputs/salmon_hg38_100/quant.sf</v>
      </c>
      <c r="BI76" s="97" t="str">
        <f t="shared" si="27"/>
        <v>preprocessing/TMRC30230/outputs/02hisat2_hg38_100/hg38_100_sno_gene_gene_id.count.xz</v>
      </c>
      <c r="BJ76" s="111">
        <v>24529174</v>
      </c>
      <c r="BK76" s="111">
        <v>968824</v>
      </c>
      <c r="BL76" s="68">
        <f t="shared" si="33"/>
        <v>0.98049567909694413</v>
      </c>
      <c r="BO76" s="1" t="str">
        <f t="shared" si="28"/>
        <v>preprocessing/TMRC30230/outputs/03hisat2_lpanamensis_v36/sno_gene_gene_id.count.xz</v>
      </c>
      <c r="BP76" s="66">
        <v>64</v>
      </c>
      <c r="BQ76" s="66">
        <v>3</v>
      </c>
      <c r="BR76" s="95">
        <f t="shared" si="29"/>
        <v>2.5764066064910373E-6</v>
      </c>
      <c r="BS76" s="94">
        <f t="shared" si="30"/>
        <v>2.6276572772497669E-6</v>
      </c>
      <c r="BZ76" s="2" t="s">
        <v>105</v>
      </c>
      <c r="CG76" s="2" t="s">
        <v>394</v>
      </c>
      <c r="CH76" s="2">
        <v>0</v>
      </c>
      <c r="CI76" s="2">
        <v>1</v>
      </c>
      <c r="CJ76" s="2">
        <v>0</v>
      </c>
      <c r="CK76" s="2">
        <v>0</v>
      </c>
      <c r="CL76" s="1">
        <f t="shared" si="31"/>
        <v>1</v>
      </c>
      <c r="CM76" s="118">
        <f t="shared" si="32"/>
        <v>1.5625E-2</v>
      </c>
      <c r="CN76" s="106" t="s">
        <v>101</v>
      </c>
    </row>
    <row r="77" spans="1:92" x14ac:dyDescent="0.2">
      <c r="A77" s="109" t="s">
        <v>395</v>
      </c>
      <c r="B77" s="25" t="s">
        <v>290</v>
      </c>
      <c r="C77" s="25" t="s">
        <v>396</v>
      </c>
      <c r="D77" s="39">
        <v>1</v>
      </c>
      <c r="E77" s="9" t="s">
        <v>90</v>
      </c>
      <c r="F77" s="9" t="s">
        <v>91</v>
      </c>
      <c r="G77" s="9" t="s">
        <v>92</v>
      </c>
      <c r="H77" s="126">
        <v>42019</v>
      </c>
      <c r="I77" s="56"/>
      <c r="J77" s="56"/>
      <c r="K77" s="5" t="s">
        <v>200</v>
      </c>
      <c r="L77" s="6" t="s">
        <v>181</v>
      </c>
      <c r="M77" s="6">
        <v>1</v>
      </c>
      <c r="N77" s="10" t="s">
        <v>260</v>
      </c>
      <c r="O77" s="9" t="s">
        <v>95</v>
      </c>
      <c r="P77" s="9" t="s">
        <v>95</v>
      </c>
      <c r="Q77" s="9" t="s">
        <v>284</v>
      </c>
      <c r="R77" s="5" t="s">
        <v>201</v>
      </c>
      <c r="S77" s="5" t="s">
        <v>97</v>
      </c>
      <c r="T77" s="5" t="s">
        <v>97</v>
      </c>
      <c r="U77" s="90" t="s">
        <v>95</v>
      </c>
      <c r="V77" s="44" t="s">
        <v>95</v>
      </c>
      <c r="W77" s="8" t="s">
        <v>202</v>
      </c>
      <c r="X77" s="75">
        <v>42053</v>
      </c>
      <c r="Y77" s="9">
        <v>20</v>
      </c>
      <c r="Z77" s="9">
        <f>(Y77-AH77)-3</f>
        <v>16</v>
      </c>
      <c r="AA77" s="27">
        <v>42096</v>
      </c>
      <c r="AB77" s="17" t="s">
        <v>108</v>
      </c>
      <c r="AC77" s="5" t="s">
        <v>100</v>
      </c>
      <c r="AD77" s="17" t="s">
        <v>108</v>
      </c>
      <c r="AE77" s="5">
        <v>610</v>
      </c>
      <c r="AF77" s="5">
        <v>2</v>
      </c>
      <c r="AG77" s="5">
        <v>2.2999999999999998</v>
      </c>
      <c r="AH77" s="5">
        <v>1</v>
      </c>
      <c r="AI77" s="5">
        <v>610</v>
      </c>
      <c r="AJ77" s="27">
        <v>42208</v>
      </c>
      <c r="AK77" s="5" t="s">
        <v>100</v>
      </c>
      <c r="AL77" s="5">
        <v>4</v>
      </c>
      <c r="AM77" s="5">
        <v>27</v>
      </c>
      <c r="AN77" s="5">
        <v>15</v>
      </c>
      <c r="AO77" s="30">
        <v>42277</v>
      </c>
      <c r="AP77" s="5">
        <v>12</v>
      </c>
      <c r="AQ77" s="5" t="s">
        <v>184</v>
      </c>
      <c r="AR77" s="1" t="s">
        <v>208</v>
      </c>
      <c r="AS77" s="1"/>
      <c r="AT77" s="2" t="s">
        <v>397</v>
      </c>
      <c r="AU77" s="1">
        <v>160</v>
      </c>
      <c r="AV77" s="60">
        <f>(100 * 2)/AU77</f>
        <v>1.25</v>
      </c>
      <c r="AW77" s="60">
        <f>100-AV77</f>
        <v>98.75</v>
      </c>
      <c r="AX77" s="2" t="s">
        <v>204</v>
      </c>
      <c r="AY77" s="2">
        <v>20191107</v>
      </c>
      <c r="AZ77" s="2">
        <v>20191127</v>
      </c>
      <c r="BA77" s="66">
        <v>6652542</v>
      </c>
      <c r="BB77" s="66">
        <v>6434675</v>
      </c>
      <c r="BC77" s="68">
        <f>BB77/BA77</f>
        <v>0.96725056376945839</v>
      </c>
      <c r="BD77" s="1" t="str">
        <f t="shared" si="26"/>
        <v>preprocessing/TMRC30017/outputs/salmon_hg38_100/quant.sf</v>
      </c>
      <c r="BE77" s="65"/>
      <c r="BF77" s="68"/>
      <c r="BG77" s="65"/>
      <c r="BH77" s="1"/>
      <c r="BI77" s="97" t="str">
        <f t="shared" si="27"/>
        <v>preprocessing/TMRC30017/outputs/02hisat2_hg38_100/hg38_100_sno_gene_gene_id.count.xz</v>
      </c>
      <c r="BJ77" s="65">
        <v>4304053</v>
      </c>
      <c r="BK77" s="65">
        <v>1537141</v>
      </c>
      <c r="BL77" s="68">
        <f t="shared" si="33"/>
        <v>0.90776830220640514</v>
      </c>
      <c r="BM77" s="1"/>
      <c r="BN77" s="1"/>
      <c r="BO77" s="1" t="str">
        <f t="shared" si="28"/>
        <v>preprocessing/TMRC30017/outputs/03hisat2_lpanamensis_v36/sno_gene_gene_id.count.xz</v>
      </c>
      <c r="BP77" s="65">
        <v>216858</v>
      </c>
      <c r="BQ77" s="65">
        <v>27053</v>
      </c>
      <c r="BR77" s="95">
        <f t="shared" si="29"/>
        <v>3.7905721734197921E-2</v>
      </c>
      <c r="BS77" s="94">
        <f t="shared" si="30"/>
        <v>4.1757044878153335E-2</v>
      </c>
      <c r="BT77" s="5" t="s">
        <v>200</v>
      </c>
      <c r="BU77" s="27">
        <v>42096</v>
      </c>
      <c r="BV77" s="1" t="s">
        <v>295</v>
      </c>
      <c r="BW77" s="1" t="s">
        <v>159</v>
      </c>
      <c r="BX77" s="1"/>
      <c r="BY77" s="1"/>
      <c r="BZ77" s="1" t="s">
        <v>252</v>
      </c>
      <c r="CA77" s="1"/>
      <c r="CB77" s="1"/>
      <c r="CC77" s="1"/>
      <c r="CD77" s="1"/>
      <c r="CE77" s="1" t="s">
        <v>100</v>
      </c>
      <c r="CF77" s="1" t="s">
        <v>398</v>
      </c>
      <c r="CG77" s="1" t="s">
        <v>399</v>
      </c>
      <c r="CH77" s="1">
        <v>0</v>
      </c>
      <c r="CI77" s="1">
        <v>1</v>
      </c>
      <c r="CJ77" s="1"/>
      <c r="CK77" s="1"/>
      <c r="CL77" s="1">
        <f t="shared" si="31"/>
        <v>1</v>
      </c>
      <c r="CM77" s="118">
        <f t="shared" si="32"/>
        <v>4.6113124717557112E-6</v>
      </c>
      <c r="CN77" s="1" t="s">
        <v>95</v>
      </c>
    </row>
    <row r="78" spans="1:92" x14ac:dyDescent="0.25">
      <c r="A78" s="132" t="s">
        <v>400</v>
      </c>
      <c r="B78" s="24" t="s">
        <v>372</v>
      </c>
      <c r="C78" s="24" t="s">
        <v>401</v>
      </c>
      <c r="D78" s="38">
        <v>1</v>
      </c>
      <c r="E78" s="12" t="s">
        <v>90</v>
      </c>
      <c r="F78" s="9" t="s">
        <v>91</v>
      </c>
      <c r="G78" s="9" t="s">
        <v>92</v>
      </c>
      <c r="H78" s="127">
        <v>42780</v>
      </c>
      <c r="I78" s="53">
        <v>0.44444444444444442</v>
      </c>
      <c r="J78" s="53">
        <v>0.45833333333333331</v>
      </c>
      <c r="K78" s="2" t="s">
        <v>164</v>
      </c>
      <c r="L78" s="1" t="s">
        <v>181</v>
      </c>
      <c r="M78" s="2">
        <v>3</v>
      </c>
      <c r="N78" s="12" t="s">
        <v>1373</v>
      </c>
      <c r="O78" s="12" t="s">
        <v>234</v>
      </c>
      <c r="P78" s="12" t="s">
        <v>95</v>
      </c>
      <c r="Q78" s="12" t="s">
        <v>234</v>
      </c>
      <c r="R78" s="5" t="s">
        <v>151</v>
      </c>
      <c r="S78" s="5" t="s">
        <v>165</v>
      </c>
      <c r="T78" s="2" t="s">
        <v>153</v>
      </c>
      <c r="V78" s="44" t="s">
        <v>155</v>
      </c>
      <c r="W78" s="8" t="s">
        <v>226</v>
      </c>
      <c r="AE78" s="1">
        <v>333</v>
      </c>
      <c r="AH78" s="1">
        <v>1</v>
      </c>
      <c r="AI78" s="1">
        <v>300</v>
      </c>
      <c r="AJ78" s="30"/>
      <c r="AL78" s="1">
        <v>5</v>
      </c>
      <c r="AM78" s="1">
        <v>28</v>
      </c>
      <c r="AN78" s="1">
        <v>15</v>
      </c>
      <c r="AO78" s="31" t="s">
        <v>298</v>
      </c>
      <c r="AP78" s="1">
        <f>AM78-AN78</f>
        <v>13</v>
      </c>
      <c r="AQ78" s="1" t="s">
        <v>299</v>
      </c>
      <c r="AX78" s="2" t="s">
        <v>264</v>
      </c>
      <c r="AY78" s="2">
        <v>20211001</v>
      </c>
      <c r="AZ78" s="2">
        <v>20211010</v>
      </c>
      <c r="BA78" s="111">
        <v>19803639</v>
      </c>
      <c r="BB78" s="111">
        <v>18993249</v>
      </c>
      <c r="BD78" s="1" t="str">
        <f t="shared" si="26"/>
        <v>preprocessing/TMRC30231/outputs/salmon_hg38_100/quant.sf</v>
      </c>
      <c r="BI78" s="97" t="str">
        <f t="shared" si="27"/>
        <v>preprocessing/TMRC30231/outputs/02hisat2_hg38_100/hg38_100_sno_gene_gene_id.count.xz</v>
      </c>
      <c r="BJ78" s="111">
        <v>17856160</v>
      </c>
      <c r="BK78" s="111">
        <v>819213</v>
      </c>
      <c r="BL78" s="68">
        <f t="shared" si="33"/>
        <v>0.98326373755222185</v>
      </c>
      <c r="BO78" s="1" t="str">
        <f t="shared" si="28"/>
        <v>preprocessing/TMRC30231/outputs/03hisat2_lpanamensis_v36/sno_gene_gene_id.count.xz</v>
      </c>
      <c r="BP78" s="111">
        <v>34</v>
      </c>
      <c r="BQ78" s="66">
        <v>7</v>
      </c>
      <c r="BR78" s="95">
        <f t="shared" si="29"/>
        <v>2.1586617434436835E-6</v>
      </c>
      <c r="BS78" s="94">
        <f t="shared" si="30"/>
        <v>2.1954046111957176E-6</v>
      </c>
      <c r="BZ78" s="2" t="s">
        <v>105</v>
      </c>
      <c r="CG78" s="2" t="s">
        <v>402</v>
      </c>
      <c r="CH78" s="2">
        <v>0</v>
      </c>
      <c r="CI78" s="2">
        <v>0</v>
      </c>
      <c r="CJ78" s="2">
        <v>0</v>
      </c>
      <c r="CK78" s="2">
        <v>0</v>
      </c>
      <c r="CL78" s="1">
        <f t="shared" si="31"/>
        <v>0</v>
      </c>
      <c r="CM78" s="118">
        <f t="shared" si="32"/>
        <v>0</v>
      </c>
      <c r="CN78" s="2" t="s">
        <v>101</v>
      </c>
    </row>
    <row r="79" spans="1:92" x14ac:dyDescent="0.25">
      <c r="A79" s="132" t="s">
        <v>403</v>
      </c>
      <c r="B79" s="24" t="s">
        <v>372</v>
      </c>
      <c r="C79" s="24" t="s">
        <v>404</v>
      </c>
      <c r="D79" s="38">
        <v>1</v>
      </c>
      <c r="E79" s="12" t="s">
        <v>90</v>
      </c>
      <c r="F79" s="9" t="s">
        <v>91</v>
      </c>
      <c r="G79" s="9" t="s">
        <v>92</v>
      </c>
      <c r="H79" s="127">
        <v>42780</v>
      </c>
      <c r="I79" s="53">
        <v>0.44444444444444442</v>
      </c>
      <c r="J79" s="53">
        <v>0.45833333333333331</v>
      </c>
      <c r="K79" s="2" t="s">
        <v>150</v>
      </c>
      <c r="L79" s="1" t="s">
        <v>181</v>
      </c>
      <c r="M79" s="2">
        <v>3</v>
      </c>
      <c r="N79" s="12" t="s">
        <v>1373</v>
      </c>
      <c r="O79" s="12" t="s">
        <v>234</v>
      </c>
      <c r="P79" s="12" t="s">
        <v>95</v>
      </c>
      <c r="Q79" s="12" t="s">
        <v>234</v>
      </c>
      <c r="R79" s="5" t="s">
        <v>151</v>
      </c>
      <c r="S79" s="5" t="s">
        <v>152</v>
      </c>
      <c r="T79" s="2" t="s">
        <v>153</v>
      </c>
      <c r="V79" s="44" t="s">
        <v>155</v>
      </c>
      <c r="W79" s="8" t="s">
        <v>226</v>
      </c>
      <c r="AE79" s="1">
        <v>137</v>
      </c>
      <c r="AH79" s="1">
        <v>2.2000000000000002</v>
      </c>
      <c r="AI79" s="1">
        <v>300</v>
      </c>
      <c r="AJ79" s="30"/>
      <c r="AL79" s="1">
        <v>6</v>
      </c>
      <c r="AM79" s="1">
        <v>28</v>
      </c>
      <c r="AN79" s="1">
        <v>15</v>
      </c>
      <c r="AO79" s="31" t="s">
        <v>298</v>
      </c>
      <c r="AP79" s="1">
        <f>AM79-AN79</f>
        <v>13</v>
      </c>
      <c r="AQ79" s="1" t="s">
        <v>299</v>
      </c>
      <c r="AX79" s="2" t="s">
        <v>264</v>
      </c>
      <c r="AY79" s="2">
        <v>20211001</v>
      </c>
      <c r="AZ79" s="2">
        <v>20211010</v>
      </c>
      <c r="BA79" s="111">
        <v>22810684</v>
      </c>
      <c r="BB79" s="111">
        <v>21827471</v>
      </c>
      <c r="BD79" s="1" t="str">
        <f t="shared" si="26"/>
        <v>preprocessing/TMRC30232/outputs/salmon_hg38_100/quant.sf</v>
      </c>
      <c r="BI79" s="97" t="str">
        <f t="shared" si="27"/>
        <v>preprocessing/TMRC30232/outputs/02hisat2_hg38_100/hg38_100_sno_gene_gene_id.count.xz</v>
      </c>
      <c r="BJ79" s="111">
        <v>20409806</v>
      </c>
      <c r="BK79" s="111">
        <v>967811</v>
      </c>
      <c r="BL79" s="68">
        <f t="shared" si="33"/>
        <v>0.97939046626152892</v>
      </c>
      <c r="BO79" s="1" t="str">
        <f t="shared" si="28"/>
        <v>preprocessing/TMRC30232/outputs/03hisat2_lpanamensis_v36/sno_gene_gene_id.count.xz</v>
      </c>
      <c r="BP79" s="66">
        <v>48</v>
      </c>
      <c r="BQ79" s="66">
        <v>8</v>
      </c>
      <c r="BR79" s="95">
        <f t="shared" si="29"/>
        <v>2.5655743626918574E-6</v>
      </c>
      <c r="BS79" s="94">
        <f t="shared" si="30"/>
        <v>2.6195623207207801E-6</v>
      </c>
      <c r="BZ79" s="2" t="s">
        <v>105</v>
      </c>
      <c r="CG79" s="2" t="s">
        <v>405</v>
      </c>
      <c r="CH79" s="2">
        <v>0</v>
      </c>
      <c r="CI79" s="2">
        <v>0</v>
      </c>
      <c r="CJ79" s="2">
        <v>0</v>
      </c>
      <c r="CK79" s="2">
        <v>0</v>
      </c>
      <c r="CL79" s="1">
        <f t="shared" si="31"/>
        <v>0</v>
      </c>
      <c r="CM79" s="118">
        <f t="shared" si="32"/>
        <v>0</v>
      </c>
      <c r="CN79" s="2" t="s">
        <v>101</v>
      </c>
    </row>
    <row r="80" spans="1:92" x14ac:dyDescent="0.25">
      <c r="A80" s="132" t="s">
        <v>406</v>
      </c>
      <c r="B80" s="24" t="s">
        <v>372</v>
      </c>
      <c r="C80" s="24" t="s">
        <v>407</v>
      </c>
      <c r="D80" s="38">
        <v>1</v>
      </c>
      <c r="E80" s="12" t="s">
        <v>90</v>
      </c>
      <c r="F80" s="9" t="s">
        <v>91</v>
      </c>
      <c r="G80" s="9" t="s">
        <v>92</v>
      </c>
      <c r="H80" s="127">
        <v>42780</v>
      </c>
      <c r="I80" s="53">
        <v>0.44444444444444442</v>
      </c>
      <c r="J80" s="53">
        <v>0.45833333333333331</v>
      </c>
      <c r="K80" s="2" t="s">
        <v>171</v>
      </c>
      <c r="L80" s="1" t="s">
        <v>181</v>
      </c>
      <c r="M80" s="2">
        <v>3</v>
      </c>
      <c r="N80" s="12" t="s">
        <v>1373</v>
      </c>
      <c r="O80" s="12" t="s">
        <v>234</v>
      </c>
      <c r="P80" s="12" t="s">
        <v>95</v>
      </c>
      <c r="Q80" s="12" t="s">
        <v>234</v>
      </c>
      <c r="R80" s="5" t="s">
        <v>151</v>
      </c>
      <c r="S80" s="12" t="s">
        <v>196</v>
      </c>
      <c r="T80" s="2" t="s">
        <v>173</v>
      </c>
      <c r="W80" s="8" t="s">
        <v>226</v>
      </c>
      <c r="AE80" s="1">
        <v>184</v>
      </c>
      <c r="AH80" s="1">
        <v>1.7</v>
      </c>
      <c r="AI80" s="1">
        <v>300</v>
      </c>
      <c r="AJ80" s="30"/>
      <c r="AL80" s="1">
        <v>7</v>
      </c>
      <c r="AM80" s="1">
        <v>28</v>
      </c>
      <c r="AN80" s="1">
        <v>15</v>
      </c>
      <c r="AO80" s="31" t="s">
        <v>298</v>
      </c>
      <c r="AP80" s="1">
        <f>AM80-AN80</f>
        <v>13</v>
      </c>
      <c r="AQ80" s="1" t="s">
        <v>299</v>
      </c>
      <c r="AX80" s="2" t="s">
        <v>264</v>
      </c>
      <c r="AY80" s="2">
        <v>20211001</v>
      </c>
      <c r="AZ80" s="2">
        <v>20211010</v>
      </c>
      <c r="BA80" s="111">
        <v>16250507</v>
      </c>
      <c r="BB80" s="111">
        <v>15514994</v>
      </c>
      <c r="BD80" s="1" t="str">
        <f t="shared" si="26"/>
        <v>preprocessing/TMRC30233/outputs/salmon_hg38_100/quant.sf</v>
      </c>
      <c r="BI80" s="97" t="str">
        <f t="shared" si="27"/>
        <v>preprocessing/TMRC30233/outputs/02hisat2_hg38_100/hg38_100_sno_gene_gene_id.count.xz</v>
      </c>
      <c r="BJ80" s="111">
        <v>14629605</v>
      </c>
      <c r="BK80" s="111">
        <v>591077</v>
      </c>
      <c r="BL80" s="68">
        <f t="shared" si="33"/>
        <v>0.98103047928990494</v>
      </c>
      <c r="BO80" s="1" t="str">
        <f t="shared" si="28"/>
        <v>preprocessing/TMRC30233/outputs/03hisat2_lpanamensis_v36/sno_gene_gene_id.count.xz</v>
      </c>
      <c r="BP80" s="66">
        <v>50</v>
      </c>
      <c r="BQ80" s="66">
        <v>2</v>
      </c>
      <c r="BR80" s="95">
        <f t="shared" si="29"/>
        <v>3.351596526560049E-6</v>
      </c>
      <c r="BS80" s="94">
        <f t="shared" si="30"/>
        <v>3.4164040744034992E-6</v>
      </c>
      <c r="BZ80" s="2" t="s">
        <v>105</v>
      </c>
      <c r="CG80" s="2" t="s">
        <v>141</v>
      </c>
      <c r="CH80" s="2">
        <v>0</v>
      </c>
      <c r="CI80" s="2">
        <v>0</v>
      </c>
      <c r="CJ80" s="2">
        <v>0</v>
      </c>
      <c r="CK80" s="2">
        <v>0</v>
      </c>
      <c r="CL80" s="1">
        <f t="shared" si="31"/>
        <v>0</v>
      </c>
      <c r="CM80" s="118">
        <f t="shared" si="32"/>
        <v>0</v>
      </c>
      <c r="CN80" s="2" t="s">
        <v>101</v>
      </c>
    </row>
    <row r="81" spans="1:92" ht="60" x14ac:dyDescent="0.2">
      <c r="A81" s="109" t="s">
        <v>408</v>
      </c>
      <c r="B81" s="23" t="s">
        <v>318</v>
      </c>
      <c r="C81" s="23" t="s">
        <v>409</v>
      </c>
      <c r="D81" s="37">
        <v>1</v>
      </c>
      <c r="E81" s="9" t="s">
        <v>90</v>
      </c>
      <c r="F81" s="9" t="s">
        <v>91</v>
      </c>
      <c r="G81" s="9" t="s">
        <v>92</v>
      </c>
      <c r="H81" s="126">
        <v>42144</v>
      </c>
      <c r="I81" s="56">
        <v>0.375</v>
      </c>
      <c r="J81" s="56"/>
      <c r="K81" s="12" t="s">
        <v>200</v>
      </c>
      <c r="L81" s="6" t="s">
        <v>181</v>
      </c>
      <c r="M81" s="5">
        <v>1</v>
      </c>
      <c r="N81" s="9" t="s">
        <v>1373</v>
      </c>
      <c r="O81" s="9" t="s">
        <v>1374</v>
      </c>
      <c r="P81" s="9" t="s">
        <v>1375</v>
      </c>
      <c r="Q81" s="9" t="s">
        <v>234</v>
      </c>
      <c r="R81" s="5" t="s">
        <v>201</v>
      </c>
      <c r="S81" s="5" t="s">
        <v>97</v>
      </c>
      <c r="T81" s="5" t="s">
        <v>97</v>
      </c>
      <c r="U81" s="88" t="s">
        <v>95</v>
      </c>
      <c r="V81" s="44" t="s">
        <v>95</v>
      </c>
      <c r="W81" s="8" t="s">
        <v>202</v>
      </c>
      <c r="X81" s="75">
        <v>42146</v>
      </c>
      <c r="Y81" s="9">
        <v>20</v>
      </c>
      <c r="Z81" s="9">
        <f>(Y81-AH81)-3</f>
        <v>16</v>
      </c>
      <c r="AA81" s="27">
        <v>42186</v>
      </c>
      <c r="AB81" s="5">
        <v>567</v>
      </c>
      <c r="AC81" s="5" t="s">
        <v>100</v>
      </c>
      <c r="AD81" s="5">
        <v>6.5</v>
      </c>
      <c r="AE81" s="5">
        <v>558</v>
      </c>
      <c r="AF81" s="5">
        <v>2.1</v>
      </c>
      <c r="AG81" s="5">
        <v>2</v>
      </c>
      <c r="AH81" s="5">
        <v>1</v>
      </c>
      <c r="AI81" s="5">
        <v>567</v>
      </c>
      <c r="AJ81" s="28">
        <v>42208</v>
      </c>
      <c r="AK81" s="5" t="s">
        <v>100</v>
      </c>
      <c r="AL81" s="5">
        <v>5</v>
      </c>
      <c r="AM81" s="5">
        <v>27</v>
      </c>
      <c r="AN81" s="5">
        <v>15</v>
      </c>
      <c r="AO81" s="30">
        <v>42277</v>
      </c>
      <c r="AP81" s="5">
        <v>12</v>
      </c>
      <c r="AQ81" s="5" t="s">
        <v>184</v>
      </c>
      <c r="AS81" s="1"/>
      <c r="AT81" s="2" t="s">
        <v>410</v>
      </c>
      <c r="AU81" s="1">
        <v>168</v>
      </c>
      <c r="AV81" s="60">
        <f>(100 * 2)/AU81</f>
        <v>1.1904761904761905</v>
      </c>
      <c r="AW81" s="60">
        <f>100-AV81</f>
        <v>98.80952380952381</v>
      </c>
      <c r="AX81" s="2" t="s">
        <v>204</v>
      </c>
      <c r="AY81" s="2">
        <v>20191107</v>
      </c>
      <c r="AZ81" s="2">
        <v>20191127</v>
      </c>
      <c r="BA81" s="66">
        <v>5771497</v>
      </c>
      <c r="BB81" s="66">
        <v>5591429</v>
      </c>
      <c r="BC81" s="68">
        <f t="shared" ref="BC81:BC89" si="34">BB81/BA81</f>
        <v>0.96880046892513327</v>
      </c>
      <c r="BD81" s="1" t="str">
        <f t="shared" si="26"/>
        <v>preprocessing/TMRC30018/outputs/salmon_hg38_100/quant.sf</v>
      </c>
      <c r="BE81" s="65"/>
      <c r="BF81" s="68"/>
      <c r="BG81" s="65"/>
      <c r="BH81" s="1"/>
      <c r="BI81" s="97" t="str">
        <f t="shared" si="27"/>
        <v>preprocessing/TMRC30018/outputs/02hisat2_hg38_100/hg38_100_sno_gene_gene_id.count.xz</v>
      </c>
      <c r="BJ81" s="65">
        <v>4258522</v>
      </c>
      <c r="BK81" s="65">
        <v>1081039</v>
      </c>
      <c r="BL81" s="68">
        <f t="shared" si="33"/>
        <v>0.95495462787777508</v>
      </c>
      <c r="BM81" s="1"/>
      <c r="BN81" s="1"/>
      <c r="BO81" s="1" t="str">
        <f t="shared" si="28"/>
        <v>preprocessing/TMRC30018/outputs/03hisat2_lpanamensis_v36/sno_gene_gene_id.count.xz</v>
      </c>
      <c r="BP81" s="65">
        <v>1791</v>
      </c>
      <c r="BQ81" s="65">
        <v>75</v>
      </c>
      <c r="BR81" s="95">
        <f t="shared" si="29"/>
        <v>3.3372506384325007E-4</v>
      </c>
      <c r="BS81" s="94">
        <f t="shared" si="30"/>
        <v>3.4946693183203638E-4</v>
      </c>
      <c r="BT81" s="12" t="s">
        <v>200</v>
      </c>
      <c r="BU81" s="27">
        <v>42186</v>
      </c>
      <c r="BV81" s="1" t="s">
        <v>320</v>
      </c>
      <c r="BW81" s="1" t="s">
        <v>159</v>
      </c>
      <c r="BX81" s="1"/>
      <c r="BY81" s="1"/>
      <c r="BZ81" s="1" t="s">
        <v>252</v>
      </c>
      <c r="CA81" s="1"/>
      <c r="CB81" s="1"/>
      <c r="CC81" s="1"/>
      <c r="CD81" s="1"/>
      <c r="CE81" s="1"/>
      <c r="CF81" s="1"/>
      <c r="CG81" s="1" t="s">
        <v>411</v>
      </c>
      <c r="CH81" s="1">
        <v>0</v>
      </c>
      <c r="CI81" s="1">
        <v>0</v>
      </c>
      <c r="CJ81" s="1"/>
      <c r="CK81" s="1"/>
      <c r="CL81" s="1">
        <f t="shared" si="31"/>
        <v>0</v>
      </c>
      <c r="CM81" s="118">
        <f t="shared" si="32"/>
        <v>0</v>
      </c>
      <c r="CN81" s="1" t="s">
        <v>95</v>
      </c>
    </row>
    <row r="82" spans="1:92" x14ac:dyDescent="0.25">
      <c r="A82" s="132" t="s">
        <v>412</v>
      </c>
      <c r="B82" s="24" t="s">
        <v>368</v>
      </c>
      <c r="C82" s="24" t="s">
        <v>413</v>
      </c>
      <c r="D82" s="38">
        <v>1</v>
      </c>
      <c r="E82" s="12" t="s">
        <v>90</v>
      </c>
      <c r="F82" s="9" t="s">
        <v>91</v>
      </c>
      <c r="G82" s="9" t="s">
        <v>92</v>
      </c>
      <c r="H82" s="127">
        <v>42768</v>
      </c>
      <c r="I82" s="53">
        <v>0.3611111111111111</v>
      </c>
      <c r="J82" s="53">
        <v>0.4375</v>
      </c>
      <c r="K82" s="2" t="s">
        <v>164</v>
      </c>
      <c r="L82" s="1" t="s">
        <v>181</v>
      </c>
      <c r="M82" s="2">
        <v>1</v>
      </c>
      <c r="N82" s="12" t="s">
        <v>1373</v>
      </c>
      <c r="O82" s="12" t="s">
        <v>234</v>
      </c>
      <c r="P82" s="12" t="s">
        <v>95</v>
      </c>
      <c r="Q82" s="12" t="s">
        <v>234</v>
      </c>
      <c r="R82" s="5" t="s">
        <v>151</v>
      </c>
      <c r="S82" s="5" t="s">
        <v>165</v>
      </c>
      <c r="T82" s="2" t="s">
        <v>153</v>
      </c>
      <c r="V82" s="44" t="s">
        <v>155</v>
      </c>
      <c r="W82" s="8" t="s">
        <v>226</v>
      </c>
      <c r="AE82" s="1">
        <v>213</v>
      </c>
      <c r="AH82" s="1">
        <v>1.4</v>
      </c>
      <c r="AI82" s="1">
        <v>300</v>
      </c>
      <c r="AJ82" s="30"/>
      <c r="AL82" s="1">
        <v>1</v>
      </c>
      <c r="AM82" s="1">
        <v>28</v>
      </c>
      <c r="AN82" s="1">
        <v>15</v>
      </c>
      <c r="AO82" s="31" t="s">
        <v>298</v>
      </c>
      <c r="AP82" s="1">
        <f t="shared" ref="AP82:AP89" si="35">AM82-AN82</f>
        <v>13</v>
      </c>
      <c r="AQ82" s="1" t="s">
        <v>299</v>
      </c>
      <c r="AX82" s="2" t="s">
        <v>300</v>
      </c>
      <c r="AY82" s="2">
        <v>20211001</v>
      </c>
      <c r="AZ82" s="2">
        <v>20211010</v>
      </c>
      <c r="BA82" s="111">
        <v>32070326</v>
      </c>
      <c r="BB82" s="111">
        <v>30389776</v>
      </c>
      <c r="BC82" s="68">
        <f t="shared" si="34"/>
        <v>0.94759797577361704</v>
      </c>
      <c r="BD82" s="1" t="str">
        <f t="shared" si="26"/>
        <v>preprocessing/TMRC30209/outputs/salmon_hg38_100/quant.sf</v>
      </c>
      <c r="BI82" s="97" t="str">
        <f t="shared" si="27"/>
        <v>preprocessing/TMRC30209/outputs/02hisat2_hg38_100/hg38_100_sno_gene_gene_id.count.xz</v>
      </c>
      <c r="BJ82" s="111">
        <v>28409177</v>
      </c>
      <c r="BK82" s="111">
        <v>1322314</v>
      </c>
      <c r="BL82" s="68">
        <f t="shared" si="33"/>
        <v>0.97833860308809117</v>
      </c>
      <c r="BO82" s="1" t="str">
        <f t="shared" si="28"/>
        <v>preprocessing/TMRC30209/outputs/03hisat2_lpanamensis_v36/sno_gene_gene_id.count.xz</v>
      </c>
      <c r="BP82" s="66">
        <v>119</v>
      </c>
      <c r="BQ82" s="66">
        <v>9</v>
      </c>
      <c r="BR82" s="95">
        <f t="shared" si="29"/>
        <v>4.2119428586772076E-6</v>
      </c>
      <c r="BS82" s="94">
        <f t="shared" si="30"/>
        <v>4.3051994936950859E-6</v>
      </c>
      <c r="BZ82" s="2" t="s">
        <v>105</v>
      </c>
      <c r="CG82" s="2" t="s">
        <v>414</v>
      </c>
      <c r="CH82" s="2">
        <v>0</v>
      </c>
      <c r="CI82" s="2">
        <v>0</v>
      </c>
      <c r="CJ82" s="2">
        <v>0</v>
      </c>
      <c r="CK82" s="2">
        <v>0</v>
      </c>
      <c r="CL82" s="1">
        <f t="shared" si="31"/>
        <v>0</v>
      </c>
      <c r="CM82" s="118">
        <f t="shared" si="32"/>
        <v>0</v>
      </c>
      <c r="CN82" s="2" t="s">
        <v>101</v>
      </c>
    </row>
    <row r="83" spans="1:92" x14ac:dyDescent="0.25">
      <c r="A83" s="132" t="s">
        <v>415</v>
      </c>
      <c r="B83" s="24" t="s">
        <v>368</v>
      </c>
      <c r="C83" s="24" t="s">
        <v>416</v>
      </c>
      <c r="D83" s="38">
        <v>1</v>
      </c>
      <c r="E83" s="12" t="s">
        <v>90</v>
      </c>
      <c r="F83" s="9" t="s">
        <v>91</v>
      </c>
      <c r="G83" s="9" t="s">
        <v>92</v>
      </c>
      <c r="H83" s="127">
        <v>42768</v>
      </c>
      <c r="I83" s="53">
        <v>0.3611111111111111</v>
      </c>
      <c r="J83" s="53">
        <v>0.4375</v>
      </c>
      <c r="K83" s="2" t="s">
        <v>150</v>
      </c>
      <c r="L83" s="1" t="s">
        <v>181</v>
      </c>
      <c r="M83" s="2">
        <v>1</v>
      </c>
      <c r="N83" s="12" t="s">
        <v>1373</v>
      </c>
      <c r="O83" s="12" t="s">
        <v>234</v>
      </c>
      <c r="P83" s="12" t="s">
        <v>95</v>
      </c>
      <c r="Q83" s="12" t="s">
        <v>234</v>
      </c>
      <c r="R83" s="5" t="s">
        <v>151</v>
      </c>
      <c r="S83" s="5" t="s">
        <v>152</v>
      </c>
      <c r="T83" s="2" t="s">
        <v>153</v>
      </c>
      <c r="V83" s="44" t="s">
        <v>155</v>
      </c>
      <c r="W83" s="8" t="s">
        <v>226</v>
      </c>
      <c r="AE83" s="1">
        <v>77</v>
      </c>
      <c r="AH83" s="1">
        <v>3.9</v>
      </c>
      <c r="AI83" s="1">
        <v>300</v>
      </c>
      <c r="AJ83" s="30"/>
      <c r="AL83" s="1">
        <v>2</v>
      </c>
      <c r="AM83" s="1">
        <v>28</v>
      </c>
      <c r="AN83" s="1">
        <v>15</v>
      </c>
      <c r="AO83" s="31" t="s">
        <v>298</v>
      </c>
      <c r="AP83" s="1">
        <f t="shared" si="35"/>
        <v>13</v>
      </c>
      <c r="AQ83" s="1" t="s">
        <v>299</v>
      </c>
      <c r="AX83" s="2" t="s">
        <v>300</v>
      </c>
      <c r="AY83" s="2">
        <v>20211001</v>
      </c>
      <c r="AZ83" s="2">
        <v>20211010</v>
      </c>
      <c r="BA83" s="111">
        <v>27576509</v>
      </c>
      <c r="BB83" s="111">
        <v>26407334</v>
      </c>
      <c r="BC83" s="68">
        <f t="shared" si="34"/>
        <v>0.95760250146238601</v>
      </c>
      <c r="BD83" s="1" t="str">
        <f t="shared" si="26"/>
        <v>preprocessing/TMRC30210/outputs/salmon_hg38_100/quant.sf</v>
      </c>
      <c r="BI83" s="97" t="str">
        <f t="shared" si="27"/>
        <v>preprocessing/TMRC30210/outputs/02hisat2_hg38_100/hg38_100_sno_gene_gene_id.count.xz</v>
      </c>
      <c r="BJ83" s="111">
        <v>24741057</v>
      </c>
      <c r="BK83" s="111">
        <v>1035444</v>
      </c>
      <c r="BL83" s="68">
        <f t="shared" si="33"/>
        <v>0.97611144691849616</v>
      </c>
      <c r="BO83" s="1" t="str">
        <f t="shared" si="28"/>
        <v>preprocessing/TMRC30210/outputs/03hisat2_lpanamensis_v36/sno_gene_gene_id.count.xz</v>
      </c>
      <c r="BP83" s="66">
        <v>60</v>
      </c>
      <c r="BQ83" s="66">
        <v>19</v>
      </c>
      <c r="BR83" s="95">
        <f t="shared" si="29"/>
        <v>2.9915931687765226E-6</v>
      </c>
      <c r="BS83" s="94">
        <f t="shared" si="30"/>
        <v>3.0648069728315726E-6</v>
      </c>
      <c r="BZ83" s="2" t="s">
        <v>105</v>
      </c>
      <c r="CG83" s="2" t="s">
        <v>417</v>
      </c>
      <c r="CH83" s="2">
        <v>0</v>
      </c>
      <c r="CI83" s="2">
        <v>0</v>
      </c>
      <c r="CJ83" s="2">
        <v>0</v>
      </c>
      <c r="CK83" s="2">
        <v>0</v>
      </c>
      <c r="CL83" s="1">
        <f t="shared" si="31"/>
        <v>0</v>
      </c>
      <c r="CM83" s="118">
        <f t="shared" si="32"/>
        <v>0</v>
      </c>
      <c r="CN83" s="2" t="s">
        <v>101</v>
      </c>
    </row>
    <row r="84" spans="1:92" x14ac:dyDescent="0.25">
      <c r="A84" s="132" t="s">
        <v>418</v>
      </c>
      <c r="B84" s="24" t="s">
        <v>368</v>
      </c>
      <c r="C84" s="24" t="s">
        <v>419</v>
      </c>
      <c r="D84" s="38">
        <v>1</v>
      </c>
      <c r="E84" s="12" t="s">
        <v>90</v>
      </c>
      <c r="F84" s="9" t="s">
        <v>91</v>
      </c>
      <c r="G84" s="9" t="s">
        <v>92</v>
      </c>
      <c r="H84" s="127">
        <v>42768</v>
      </c>
      <c r="I84" s="53">
        <v>0.3611111111111111</v>
      </c>
      <c r="J84" s="53">
        <v>0.4375</v>
      </c>
      <c r="K84" s="2" t="s">
        <v>171</v>
      </c>
      <c r="L84" s="1" t="s">
        <v>181</v>
      </c>
      <c r="M84" s="2">
        <v>1</v>
      </c>
      <c r="N84" s="12" t="s">
        <v>1373</v>
      </c>
      <c r="O84" s="12" t="s">
        <v>234</v>
      </c>
      <c r="P84" s="12" t="s">
        <v>95</v>
      </c>
      <c r="Q84" s="12" t="s">
        <v>234</v>
      </c>
      <c r="R84" s="5" t="s">
        <v>151</v>
      </c>
      <c r="S84" s="12" t="s">
        <v>196</v>
      </c>
      <c r="T84" s="2" t="s">
        <v>173</v>
      </c>
      <c r="W84" s="8" t="s">
        <v>226</v>
      </c>
      <c r="AE84" s="1">
        <v>86</v>
      </c>
      <c r="AH84" s="1">
        <v>3.5</v>
      </c>
      <c r="AI84" s="1">
        <v>300</v>
      </c>
      <c r="AJ84" s="30"/>
      <c r="AL84" s="1">
        <v>3</v>
      </c>
      <c r="AM84" s="1">
        <v>28</v>
      </c>
      <c r="AN84" s="1">
        <v>15</v>
      </c>
      <c r="AO84" s="31" t="s">
        <v>298</v>
      </c>
      <c r="AP84" s="1">
        <f t="shared" si="35"/>
        <v>13</v>
      </c>
      <c r="AQ84" s="1" t="s">
        <v>299</v>
      </c>
      <c r="AX84" s="2" t="s">
        <v>300</v>
      </c>
      <c r="AY84" s="2">
        <v>20211001</v>
      </c>
      <c r="AZ84" s="2">
        <v>20211010</v>
      </c>
      <c r="BA84" s="111">
        <v>25773814</v>
      </c>
      <c r="BB84" s="111">
        <v>24672566</v>
      </c>
      <c r="BC84" s="68">
        <f t="shared" si="34"/>
        <v>0.95727260233972356</v>
      </c>
      <c r="BD84" s="1" t="str">
        <f t="shared" si="26"/>
        <v>preprocessing/TMRC30211/outputs/salmon_hg38_100/quant.sf</v>
      </c>
      <c r="BI84" s="97" t="str">
        <f t="shared" si="27"/>
        <v>preprocessing/TMRC30211/outputs/02hisat2_hg38_100/hg38_100_sno_gene_gene_id.count.xz</v>
      </c>
      <c r="BJ84" s="111">
        <v>23324136</v>
      </c>
      <c r="BK84" s="111">
        <v>868274</v>
      </c>
      <c r="BL84" s="68">
        <f t="shared" si="33"/>
        <v>0.98053887058200595</v>
      </c>
      <c r="BO84" s="1" t="str">
        <f t="shared" si="28"/>
        <v>preprocessing/TMRC30211/outputs/03hisat2_lpanamensis_v36/sno_gene_gene_id.count.xz</v>
      </c>
      <c r="BP84" s="66">
        <v>50</v>
      </c>
      <c r="BQ84" s="66">
        <v>15</v>
      </c>
      <c r="BR84" s="95">
        <f t="shared" si="29"/>
        <v>2.6345050612084692E-6</v>
      </c>
      <c r="BS84" s="94">
        <f t="shared" si="30"/>
        <v>2.6867930892374924E-6</v>
      </c>
      <c r="BZ84" s="2" t="s">
        <v>105</v>
      </c>
      <c r="CG84" s="2" t="s">
        <v>420</v>
      </c>
      <c r="CH84" s="2">
        <v>0</v>
      </c>
      <c r="CI84" s="2">
        <v>0</v>
      </c>
      <c r="CJ84" s="2">
        <v>0</v>
      </c>
      <c r="CK84" s="2">
        <v>0</v>
      </c>
      <c r="CL84" s="1">
        <f t="shared" si="31"/>
        <v>0</v>
      </c>
      <c r="CM84" s="118">
        <f t="shared" si="32"/>
        <v>0</v>
      </c>
      <c r="CN84" s="2" t="s">
        <v>101</v>
      </c>
    </row>
    <row r="85" spans="1:92" x14ac:dyDescent="0.25">
      <c r="A85" s="132" t="s">
        <v>421</v>
      </c>
      <c r="B85" s="24" t="s">
        <v>368</v>
      </c>
      <c r="C85" s="24" t="s">
        <v>422</v>
      </c>
      <c r="D85" s="38">
        <v>1</v>
      </c>
      <c r="E85" s="12" t="s">
        <v>90</v>
      </c>
      <c r="F85" s="9" t="s">
        <v>91</v>
      </c>
      <c r="G85" s="9" t="s">
        <v>92</v>
      </c>
      <c r="H85" s="127">
        <v>42775</v>
      </c>
      <c r="I85" s="53">
        <v>0.40972222222222227</v>
      </c>
      <c r="J85" s="53">
        <v>0.46875</v>
      </c>
      <c r="K85" s="2" t="s">
        <v>164</v>
      </c>
      <c r="L85" s="1" t="s">
        <v>181</v>
      </c>
      <c r="M85" s="2">
        <v>2</v>
      </c>
      <c r="N85" s="12" t="s">
        <v>1373</v>
      </c>
      <c r="O85" s="12" t="s">
        <v>234</v>
      </c>
      <c r="P85" s="12" t="s">
        <v>95</v>
      </c>
      <c r="Q85" s="12" t="s">
        <v>234</v>
      </c>
      <c r="R85" s="5" t="s">
        <v>151</v>
      </c>
      <c r="S85" s="5" t="s">
        <v>165</v>
      </c>
      <c r="T85" s="2" t="s">
        <v>153</v>
      </c>
      <c r="V85" s="44" t="s">
        <v>155</v>
      </c>
      <c r="W85" s="8" t="s">
        <v>226</v>
      </c>
      <c r="AE85" s="1">
        <v>628</v>
      </c>
      <c r="AH85" s="1">
        <v>0.5</v>
      </c>
      <c r="AI85" s="1">
        <v>300</v>
      </c>
      <c r="AJ85" s="30"/>
      <c r="AL85" s="1">
        <v>4</v>
      </c>
      <c r="AM85" s="1">
        <v>28</v>
      </c>
      <c r="AN85" s="1">
        <v>15</v>
      </c>
      <c r="AO85" s="31" t="s">
        <v>298</v>
      </c>
      <c r="AP85" s="1">
        <f t="shared" si="35"/>
        <v>13</v>
      </c>
      <c r="AQ85" s="1" t="s">
        <v>299</v>
      </c>
      <c r="AX85" s="2" t="s">
        <v>300</v>
      </c>
      <c r="AY85" s="2">
        <v>20211001</v>
      </c>
      <c r="AZ85" s="2">
        <v>20211010</v>
      </c>
      <c r="BA85" s="111">
        <v>27195746</v>
      </c>
      <c r="BB85" s="111">
        <v>25981929</v>
      </c>
      <c r="BC85" s="68">
        <f t="shared" si="34"/>
        <v>0.95536739459178655</v>
      </c>
      <c r="BD85" s="1" t="str">
        <f t="shared" si="26"/>
        <v>preprocessing/TMRC30212/outputs/salmon_hg38_100/quant.sf</v>
      </c>
      <c r="BI85" s="97" t="str">
        <f t="shared" si="27"/>
        <v>preprocessing/TMRC30212/outputs/02hisat2_hg38_100/hg38_100_sno_gene_gene_id.count.xz</v>
      </c>
      <c r="BJ85" s="111">
        <v>24443969</v>
      </c>
      <c r="BK85" s="111">
        <v>1085721</v>
      </c>
      <c r="BL85" s="68">
        <f t="shared" si="33"/>
        <v>0.98259409453393554</v>
      </c>
      <c r="BO85" s="1" t="str">
        <f t="shared" si="28"/>
        <v>preprocessing/TMRC30212/outputs/03hisat2_lpanamensis_v36/sno_gene_gene_id.count.xz</v>
      </c>
      <c r="BP85" s="66">
        <v>85</v>
      </c>
      <c r="BQ85" s="66">
        <v>13</v>
      </c>
      <c r="BR85" s="95">
        <f t="shared" si="29"/>
        <v>3.7718523516864354E-6</v>
      </c>
      <c r="BS85" s="94">
        <f t="shared" si="30"/>
        <v>3.838667841246799E-6</v>
      </c>
      <c r="BZ85" s="2" t="s">
        <v>105</v>
      </c>
      <c r="CG85" s="2" t="s">
        <v>423</v>
      </c>
      <c r="CH85" s="2">
        <v>0</v>
      </c>
      <c r="CI85" s="2">
        <v>1</v>
      </c>
      <c r="CJ85" s="2">
        <v>0</v>
      </c>
      <c r="CK85" s="2">
        <v>0</v>
      </c>
      <c r="CL85" s="1">
        <f t="shared" si="31"/>
        <v>1</v>
      </c>
      <c r="CM85" s="118">
        <f t="shared" si="32"/>
        <v>1.1764705882352941E-2</v>
      </c>
      <c r="CN85" s="106" t="s">
        <v>101</v>
      </c>
    </row>
    <row r="86" spans="1:92" x14ac:dyDescent="0.25">
      <c r="A86" s="132" t="s">
        <v>424</v>
      </c>
      <c r="B86" s="24" t="s">
        <v>368</v>
      </c>
      <c r="C86" s="24" t="s">
        <v>425</v>
      </c>
      <c r="D86" s="38">
        <v>1</v>
      </c>
      <c r="E86" s="12" t="s">
        <v>90</v>
      </c>
      <c r="F86" s="9" t="s">
        <v>91</v>
      </c>
      <c r="G86" s="9" t="s">
        <v>92</v>
      </c>
      <c r="H86" s="127">
        <v>42775</v>
      </c>
      <c r="I86" s="53">
        <v>0.40972222222222227</v>
      </c>
      <c r="J86" s="53">
        <v>0.46875</v>
      </c>
      <c r="K86" s="2" t="s">
        <v>150</v>
      </c>
      <c r="L86" s="1" t="s">
        <v>181</v>
      </c>
      <c r="M86" s="2">
        <v>2</v>
      </c>
      <c r="N86" s="12" t="s">
        <v>1373</v>
      </c>
      <c r="O86" s="12" t="s">
        <v>234</v>
      </c>
      <c r="P86" s="12" t="s">
        <v>95</v>
      </c>
      <c r="Q86" s="12" t="s">
        <v>234</v>
      </c>
      <c r="R86" s="5" t="s">
        <v>151</v>
      </c>
      <c r="S86" s="5" t="s">
        <v>152</v>
      </c>
      <c r="T86" s="2" t="s">
        <v>153</v>
      </c>
      <c r="V86" s="44" t="s">
        <v>155</v>
      </c>
      <c r="W86" s="8" t="s">
        <v>226</v>
      </c>
      <c r="AE86" s="1">
        <v>180</v>
      </c>
      <c r="AH86" s="1">
        <v>1.7</v>
      </c>
      <c r="AI86" s="1">
        <v>300</v>
      </c>
      <c r="AJ86" s="30"/>
      <c r="AL86" s="1">
        <v>5</v>
      </c>
      <c r="AM86" s="1">
        <v>28</v>
      </c>
      <c r="AN86" s="1">
        <v>15</v>
      </c>
      <c r="AO86" s="31" t="s">
        <v>298</v>
      </c>
      <c r="AP86" s="1">
        <f t="shared" si="35"/>
        <v>13</v>
      </c>
      <c r="AQ86" s="1" t="s">
        <v>299</v>
      </c>
      <c r="AX86" s="2" t="s">
        <v>300</v>
      </c>
      <c r="AY86" s="2">
        <v>20211001</v>
      </c>
      <c r="AZ86" s="2">
        <v>20211010</v>
      </c>
      <c r="BA86" s="111">
        <v>29039090</v>
      </c>
      <c r="BB86" s="111">
        <v>27836783</v>
      </c>
      <c r="BC86" s="68">
        <f t="shared" si="34"/>
        <v>0.95859694639191517</v>
      </c>
      <c r="BD86" s="1" t="str">
        <f t="shared" si="26"/>
        <v>preprocessing/TMRC30213/outputs/salmon_hg38_100/quant.sf</v>
      </c>
      <c r="BI86" s="97" t="str">
        <f t="shared" si="27"/>
        <v>preprocessing/TMRC30213/outputs/02hisat2_hg38_100/hg38_100_sno_gene_gene_id.count.xz</v>
      </c>
      <c r="BJ86" s="111">
        <v>26065295</v>
      </c>
      <c r="BK86" s="111">
        <v>1218768</v>
      </c>
      <c r="BL86" s="68">
        <f t="shared" si="33"/>
        <v>0.98014425733031008</v>
      </c>
      <c r="BO86" s="1" t="str">
        <f t="shared" si="28"/>
        <v>preprocessing/TMRC30213/outputs/03hisat2_lpanamensis_v36/sno_gene_gene_id.count.xz</v>
      </c>
      <c r="BP86" s="66">
        <v>100</v>
      </c>
      <c r="BQ86" s="66">
        <v>31</v>
      </c>
      <c r="BR86" s="95">
        <f t="shared" si="29"/>
        <v>4.7060035637020267E-6</v>
      </c>
      <c r="BS86" s="94">
        <f t="shared" si="30"/>
        <v>4.8013376893316802E-6</v>
      </c>
      <c r="BZ86" s="2" t="s">
        <v>105</v>
      </c>
      <c r="CG86" s="2" t="s">
        <v>426</v>
      </c>
      <c r="CH86" s="2">
        <v>0</v>
      </c>
      <c r="CI86" s="2">
        <v>0</v>
      </c>
      <c r="CJ86" s="2">
        <v>0</v>
      </c>
      <c r="CK86" s="2">
        <v>0</v>
      </c>
      <c r="CL86" s="1">
        <f t="shared" si="31"/>
        <v>0</v>
      </c>
      <c r="CM86" s="118">
        <f t="shared" si="32"/>
        <v>0</v>
      </c>
      <c r="CN86" s="2" t="s">
        <v>101</v>
      </c>
    </row>
    <row r="87" spans="1:92" x14ac:dyDescent="0.25">
      <c r="A87" s="132" t="s">
        <v>427</v>
      </c>
      <c r="B87" s="24" t="s">
        <v>368</v>
      </c>
      <c r="C87" s="24" t="s">
        <v>428</v>
      </c>
      <c r="D87" s="38">
        <v>1</v>
      </c>
      <c r="E87" s="12" t="s">
        <v>90</v>
      </c>
      <c r="F87" s="9" t="s">
        <v>91</v>
      </c>
      <c r="G87" s="9" t="s">
        <v>92</v>
      </c>
      <c r="H87" s="127">
        <v>42788</v>
      </c>
      <c r="I87" s="53">
        <v>0.41666666666666669</v>
      </c>
      <c r="J87" s="53">
        <v>0.45833333333333331</v>
      </c>
      <c r="K87" s="2" t="s">
        <v>171</v>
      </c>
      <c r="L87" s="1" t="s">
        <v>181</v>
      </c>
      <c r="M87" s="2">
        <v>3</v>
      </c>
      <c r="N87" s="12" t="s">
        <v>1373</v>
      </c>
      <c r="O87" s="12" t="s">
        <v>234</v>
      </c>
      <c r="P87" s="12" t="s">
        <v>95</v>
      </c>
      <c r="Q87" s="12" t="s">
        <v>234</v>
      </c>
      <c r="R87" s="5" t="s">
        <v>151</v>
      </c>
      <c r="S87" s="12" t="s">
        <v>196</v>
      </c>
      <c r="T87" s="2" t="s">
        <v>173</v>
      </c>
      <c r="W87" s="8" t="s">
        <v>226</v>
      </c>
      <c r="AE87" s="1">
        <v>318</v>
      </c>
      <c r="AH87" s="1">
        <v>0.9</v>
      </c>
      <c r="AI87" s="1">
        <v>300</v>
      </c>
      <c r="AJ87" s="30"/>
      <c r="AL87" s="1">
        <v>8</v>
      </c>
      <c r="AM87" s="1">
        <v>28</v>
      </c>
      <c r="AN87" s="1">
        <v>15</v>
      </c>
      <c r="AO87" s="31" t="s">
        <v>298</v>
      </c>
      <c r="AP87" s="1">
        <f t="shared" si="35"/>
        <v>13</v>
      </c>
      <c r="AQ87" s="1" t="s">
        <v>299</v>
      </c>
      <c r="AX87" s="2" t="s">
        <v>300</v>
      </c>
      <c r="AY87" s="2">
        <v>20211001</v>
      </c>
      <c r="AZ87" s="2">
        <v>20211010</v>
      </c>
      <c r="BA87" s="111">
        <v>33672049</v>
      </c>
      <c r="BB87" s="111">
        <v>32111702</v>
      </c>
      <c r="BC87" s="68">
        <f t="shared" si="34"/>
        <v>0.95366046776660374</v>
      </c>
      <c r="BD87" s="1" t="str">
        <f t="shared" si="26"/>
        <v>preprocessing/TMRC30216/outputs/salmon_hg38_100/quant.sf</v>
      </c>
      <c r="BI87" s="97" t="str">
        <f t="shared" si="27"/>
        <v>preprocessing/TMRC30216/outputs/02hisat2_hg38_100/hg38_100_sno_gene_gene_id.count.xz</v>
      </c>
      <c r="BJ87" s="111">
        <v>30228993</v>
      </c>
      <c r="BK87" s="111">
        <v>1274110</v>
      </c>
      <c r="BL87" s="68">
        <f t="shared" si="33"/>
        <v>0.98104743871875744</v>
      </c>
      <c r="BO87" s="1" t="str">
        <f t="shared" si="28"/>
        <v>preprocessing/TMRC30216/outputs/03hisat2_lpanamensis_v36/sno_gene_gene_id.count.xz</v>
      </c>
      <c r="BP87" s="66">
        <v>90</v>
      </c>
      <c r="BQ87" s="66">
        <v>12</v>
      </c>
      <c r="BR87" s="95">
        <f t="shared" si="29"/>
        <v>3.1764121378555394E-6</v>
      </c>
      <c r="BS87" s="94">
        <f t="shared" si="30"/>
        <v>3.2377762914338946E-6</v>
      </c>
      <c r="BZ87" s="2" t="s">
        <v>105</v>
      </c>
      <c r="CG87" s="2" t="s">
        <v>429</v>
      </c>
      <c r="CH87" s="2">
        <v>0</v>
      </c>
      <c r="CI87" s="2">
        <v>0</v>
      </c>
      <c r="CJ87" s="2">
        <v>0</v>
      </c>
      <c r="CK87" s="2">
        <v>0</v>
      </c>
      <c r="CL87" s="1">
        <f t="shared" si="31"/>
        <v>0</v>
      </c>
      <c r="CM87" s="118">
        <f t="shared" si="32"/>
        <v>0</v>
      </c>
      <c r="CN87" s="2" t="s">
        <v>101</v>
      </c>
    </row>
    <row r="88" spans="1:92" x14ac:dyDescent="0.25">
      <c r="A88" s="132" t="s">
        <v>430</v>
      </c>
      <c r="B88" s="24" t="s">
        <v>368</v>
      </c>
      <c r="C88" s="24" t="s">
        <v>431</v>
      </c>
      <c r="D88" s="38">
        <v>1</v>
      </c>
      <c r="E88" s="12" t="s">
        <v>90</v>
      </c>
      <c r="F88" s="9" t="s">
        <v>91</v>
      </c>
      <c r="G88" s="9" t="s">
        <v>92</v>
      </c>
      <c r="H88" s="127">
        <v>42788</v>
      </c>
      <c r="I88" s="53">
        <v>0.41666666666666669</v>
      </c>
      <c r="J88" s="53">
        <v>0.45833333333333331</v>
      </c>
      <c r="K88" s="2" t="s">
        <v>164</v>
      </c>
      <c r="L88" s="1" t="s">
        <v>181</v>
      </c>
      <c r="M88" s="2">
        <v>3</v>
      </c>
      <c r="N88" s="12" t="s">
        <v>1373</v>
      </c>
      <c r="O88" s="12" t="s">
        <v>234</v>
      </c>
      <c r="P88" s="12" t="s">
        <v>95</v>
      </c>
      <c r="Q88" s="12" t="s">
        <v>234</v>
      </c>
      <c r="R88" s="5" t="s">
        <v>151</v>
      </c>
      <c r="S88" s="5" t="s">
        <v>165</v>
      </c>
      <c r="T88" s="2" t="s">
        <v>153</v>
      </c>
      <c r="V88" s="44" t="s">
        <v>155</v>
      </c>
      <c r="W88" s="8" t="s">
        <v>226</v>
      </c>
      <c r="AE88" s="1">
        <v>433</v>
      </c>
      <c r="AH88" s="1">
        <v>0.7</v>
      </c>
      <c r="AI88" s="1">
        <v>300</v>
      </c>
      <c r="AJ88" s="30"/>
      <c r="AL88" s="1">
        <v>6</v>
      </c>
      <c r="AM88" s="1">
        <v>28</v>
      </c>
      <c r="AN88" s="1">
        <v>15</v>
      </c>
      <c r="AO88" s="31" t="s">
        <v>298</v>
      </c>
      <c r="AP88" s="1">
        <f t="shared" si="35"/>
        <v>13</v>
      </c>
      <c r="AQ88" s="1" t="s">
        <v>299</v>
      </c>
      <c r="AX88" s="2" t="s">
        <v>300</v>
      </c>
      <c r="AY88" s="2">
        <v>20211001</v>
      </c>
      <c r="AZ88" s="2">
        <v>20211010</v>
      </c>
      <c r="BA88" s="111">
        <v>24462022</v>
      </c>
      <c r="BB88" s="111">
        <v>23421023</v>
      </c>
      <c r="BC88" s="68">
        <f t="shared" si="34"/>
        <v>0.95744427831844803</v>
      </c>
      <c r="BD88" s="1" t="str">
        <f t="shared" si="26"/>
        <v>preprocessing/TMRC30214/outputs/salmon_hg38_100/quant.sf</v>
      </c>
      <c r="BI88" s="97" t="str">
        <f t="shared" si="27"/>
        <v>preprocessing/TMRC30214/outputs/02hisat2_hg38_100/hg38_100_sno_gene_gene_id.count.xz</v>
      </c>
      <c r="BJ88" s="111">
        <v>22088237</v>
      </c>
      <c r="BK88" s="111">
        <v>929109</v>
      </c>
      <c r="BL88" s="68">
        <f t="shared" si="33"/>
        <v>0.98276433100296257</v>
      </c>
      <c r="BO88" s="1" t="str">
        <f t="shared" si="28"/>
        <v>preprocessing/TMRC30214/outputs/03hisat2_lpanamensis_v36/sno_gene_gene_id.count.xz</v>
      </c>
      <c r="BP88" s="66">
        <v>60</v>
      </c>
      <c r="BQ88" s="66">
        <v>17</v>
      </c>
      <c r="BR88" s="95">
        <f t="shared" si="29"/>
        <v>3.2876446088627299E-6</v>
      </c>
      <c r="BS88" s="94">
        <f t="shared" si="30"/>
        <v>3.3453031465921397E-6</v>
      </c>
      <c r="BZ88" s="2" t="s">
        <v>105</v>
      </c>
      <c r="CG88" s="2" t="s">
        <v>432</v>
      </c>
      <c r="CH88" s="2">
        <v>0</v>
      </c>
      <c r="CI88" s="2">
        <v>0</v>
      </c>
      <c r="CJ88" s="2">
        <v>0</v>
      </c>
      <c r="CK88" s="2">
        <v>0</v>
      </c>
      <c r="CL88" s="1">
        <f t="shared" si="31"/>
        <v>0</v>
      </c>
      <c r="CM88" s="118">
        <f t="shared" si="32"/>
        <v>0</v>
      </c>
      <c r="CN88" s="2" t="s">
        <v>101</v>
      </c>
    </row>
    <row r="89" spans="1:92" x14ac:dyDescent="0.25">
      <c r="A89" s="132" t="s">
        <v>433</v>
      </c>
      <c r="B89" s="24" t="s">
        <v>368</v>
      </c>
      <c r="C89" s="24" t="s">
        <v>434</v>
      </c>
      <c r="D89" s="38">
        <v>1</v>
      </c>
      <c r="E89" s="12" t="s">
        <v>90</v>
      </c>
      <c r="F89" s="9" t="s">
        <v>91</v>
      </c>
      <c r="G89" s="9" t="s">
        <v>92</v>
      </c>
      <c r="H89" s="127">
        <v>42788</v>
      </c>
      <c r="I89" s="53">
        <v>0.41666666666666669</v>
      </c>
      <c r="J89" s="53">
        <v>0.45833333333333331</v>
      </c>
      <c r="K89" s="2" t="s">
        <v>150</v>
      </c>
      <c r="L89" s="1" t="s">
        <v>181</v>
      </c>
      <c r="M89" s="2">
        <v>3</v>
      </c>
      <c r="N89" s="12" t="s">
        <v>1373</v>
      </c>
      <c r="O89" s="12" t="s">
        <v>234</v>
      </c>
      <c r="P89" s="12" t="s">
        <v>95</v>
      </c>
      <c r="Q89" s="12" t="s">
        <v>234</v>
      </c>
      <c r="R89" s="5" t="s">
        <v>151</v>
      </c>
      <c r="S89" s="5" t="s">
        <v>152</v>
      </c>
      <c r="T89" s="2" t="s">
        <v>153</v>
      </c>
      <c r="V89" s="44" t="s">
        <v>155</v>
      </c>
      <c r="W89" s="8" t="s">
        <v>226</v>
      </c>
      <c r="AE89" s="1">
        <v>89</v>
      </c>
      <c r="AH89" s="1">
        <v>3.4</v>
      </c>
      <c r="AI89" s="1">
        <v>300</v>
      </c>
      <c r="AJ89" s="30"/>
      <c r="AL89" s="1">
        <v>7</v>
      </c>
      <c r="AM89" s="1">
        <v>28</v>
      </c>
      <c r="AN89" s="1">
        <v>15</v>
      </c>
      <c r="AO89" s="31" t="s">
        <v>298</v>
      </c>
      <c r="AP89" s="1">
        <f t="shared" si="35"/>
        <v>13</v>
      </c>
      <c r="AQ89" s="1" t="s">
        <v>299</v>
      </c>
      <c r="AX89" s="2" t="s">
        <v>300</v>
      </c>
      <c r="AY89" s="2">
        <v>20211001</v>
      </c>
      <c r="AZ89" s="2">
        <v>20211010</v>
      </c>
      <c r="BA89" s="111">
        <v>32441620</v>
      </c>
      <c r="BB89" s="111">
        <v>31021801</v>
      </c>
      <c r="BC89" s="68">
        <f t="shared" si="34"/>
        <v>0.95623464549550852</v>
      </c>
      <c r="BD89" s="1" t="str">
        <f t="shared" si="26"/>
        <v>preprocessing/TMRC30215/outputs/salmon_hg38_100/quant.sf</v>
      </c>
      <c r="BI89" s="97" t="str">
        <f t="shared" si="27"/>
        <v>preprocessing/TMRC30215/outputs/02hisat2_hg38_100/hg38_100_sno_gene_gene_id.count.xz</v>
      </c>
      <c r="BJ89" s="111">
        <v>29014608</v>
      </c>
      <c r="BK89" s="111">
        <v>1415254</v>
      </c>
      <c r="BL89" s="68">
        <f t="shared" si="33"/>
        <v>0.98091861268789649</v>
      </c>
      <c r="BO89" s="1" t="str">
        <f t="shared" si="28"/>
        <v>preprocessing/TMRC30215/outputs/03hisat2_lpanamensis_v36/sno_gene_gene_id.count.xz</v>
      </c>
      <c r="BP89" s="66">
        <v>111</v>
      </c>
      <c r="BQ89" s="66">
        <v>27</v>
      </c>
      <c r="BR89" s="95">
        <f t="shared" si="29"/>
        <v>4.448484470646949E-6</v>
      </c>
      <c r="BS89" s="94">
        <f t="shared" si="30"/>
        <v>4.5350189231880184E-6</v>
      </c>
      <c r="BZ89" s="2" t="s">
        <v>105</v>
      </c>
      <c r="CG89" s="2" t="s">
        <v>435</v>
      </c>
      <c r="CH89" s="2">
        <v>0</v>
      </c>
      <c r="CI89" s="2">
        <v>0</v>
      </c>
      <c r="CJ89" s="2">
        <v>0</v>
      </c>
      <c r="CK89" s="2">
        <v>0</v>
      </c>
      <c r="CL89" s="1">
        <f t="shared" si="31"/>
        <v>0</v>
      </c>
      <c r="CM89" s="118">
        <f t="shared" si="32"/>
        <v>0</v>
      </c>
      <c r="CN89" s="2" t="s">
        <v>101</v>
      </c>
    </row>
    <row r="90" spans="1:92" x14ac:dyDescent="0.25">
      <c r="A90" s="132" t="s">
        <v>436</v>
      </c>
      <c r="B90" s="2" t="s">
        <v>437</v>
      </c>
      <c r="C90" s="23" t="s">
        <v>438</v>
      </c>
      <c r="D90" s="37">
        <v>1</v>
      </c>
      <c r="E90" s="9" t="s">
        <v>90</v>
      </c>
      <c r="F90" s="9" t="s">
        <v>259</v>
      </c>
      <c r="G90" s="9" t="s">
        <v>92</v>
      </c>
      <c r="H90" s="127">
        <v>43019</v>
      </c>
      <c r="I90"/>
      <c r="J90" s="53">
        <v>0.58333333333333337</v>
      </c>
      <c r="K90" s="2" t="s">
        <v>171</v>
      </c>
      <c r="L90" s="10" t="s">
        <v>181</v>
      </c>
      <c r="M90" s="6">
        <v>1</v>
      </c>
      <c r="N90" s="10" t="s">
        <v>1376</v>
      </c>
      <c r="O90" s="119" t="s">
        <v>324</v>
      </c>
      <c r="P90" s="119" t="s">
        <v>95</v>
      </c>
      <c r="Q90" s="119" t="s">
        <v>324</v>
      </c>
      <c r="R90" s="5" t="s">
        <v>151</v>
      </c>
      <c r="S90" s="5" t="s">
        <v>196</v>
      </c>
      <c r="T90" s="5" t="s">
        <v>439</v>
      </c>
      <c r="U90" s="122">
        <v>18620000</v>
      </c>
      <c r="V90"/>
      <c r="W90" s="8" t="s">
        <v>226</v>
      </c>
      <c r="X90" s="129">
        <v>43040</v>
      </c>
      <c r="Y90" s="9">
        <v>20</v>
      </c>
      <c r="Z90" s="33">
        <f t="shared" ref="Z90:Z112" si="36">(Y90-AH90)-3</f>
        <v>16.3</v>
      </c>
      <c r="AA90" s="128">
        <v>43043</v>
      </c>
      <c r="AB90" s="119">
        <v>369</v>
      </c>
      <c r="AC90"/>
      <c r="AD90" s="119">
        <v>3.1</v>
      </c>
      <c r="AE90" s="119">
        <v>456.08</v>
      </c>
      <c r="AF90" s="119">
        <v>1.95</v>
      </c>
      <c r="AG90" s="119">
        <v>1.89</v>
      </c>
      <c r="AH90" s="119">
        <v>0.7</v>
      </c>
      <c r="AI90" s="9">
        <v>300</v>
      </c>
      <c r="AJ90" s="130">
        <v>43078</v>
      </c>
      <c r="AK90" s="119" t="s">
        <v>100</v>
      </c>
      <c r="AL90" s="119">
        <v>1</v>
      </c>
      <c r="AM90" s="1">
        <v>28</v>
      </c>
      <c r="AN90" s="1">
        <v>15</v>
      </c>
      <c r="AO90" s="130">
        <v>43102</v>
      </c>
      <c r="AP90"/>
      <c r="AQ90" s="1" t="s">
        <v>184</v>
      </c>
      <c r="BA90" s="134">
        <v>22415183</v>
      </c>
      <c r="BB90" s="134">
        <v>20388821</v>
      </c>
      <c r="BD90" s="1" t="str">
        <f t="shared" si="26"/>
        <v>preprocessing/TMRC30271/outputs/salmon_hg38_100/quant.sf</v>
      </c>
      <c r="BI90" s="97" t="str">
        <f t="shared" si="27"/>
        <v>preprocessing/TMRC30271/outputs/02hisat2_hg38_100/hg38_100_sno_gene_gene_id.count.xz</v>
      </c>
      <c r="BJ90" s="134">
        <v>19172165</v>
      </c>
      <c r="BK90" s="134">
        <v>689783</v>
      </c>
      <c r="BL90" s="68">
        <f t="shared" si="33"/>
        <v>0.97415873139501297</v>
      </c>
      <c r="BO90" s="1" t="str">
        <f t="shared" si="28"/>
        <v>preprocessing/TMRC30271/outputs/03hisat2_lpanamensis_v36/sno_gene_gene_id.count.xz</v>
      </c>
      <c r="BP90" s="66">
        <v>32</v>
      </c>
      <c r="BQ90" s="66">
        <v>15</v>
      </c>
      <c r="BR90" s="95">
        <f t="shared" si="29"/>
        <v>2.3051847872910358E-6</v>
      </c>
      <c r="BZ90" s="2" t="s">
        <v>105</v>
      </c>
      <c r="CG90" s="2" t="s">
        <v>414</v>
      </c>
      <c r="CH90" s="2">
        <v>0</v>
      </c>
      <c r="CI90" s="2">
        <v>0</v>
      </c>
      <c r="CJ90" s="2">
        <v>0</v>
      </c>
      <c r="CK90" s="2">
        <v>0</v>
      </c>
    </row>
    <row r="91" spans="1:92" x14ac:dyDescent="0.25">
      <c r="A91" s="132" t="s">
        <v>440</v>
      </c>
      <c r="B91" s="2" t="s">
        <v>437</v>
      </c>
      <c r="C91" s="23" t="s">
        <v>441</v>
      </c>
      <c r="D91" s="37">
        <v>1</v>
      </c>
      <c r="E91" s="9" t="s">
        <v>90</v>
      </c>
      <c r="F91" s="9" t="s">
        <v>259</v>
      </c>
      <c r="G91" s="9" t="s">
        <v>92</v>
      </c>
      <c r="H91" s="127">
        <v>43019</v>
      </c>
      <c r="I91"/>
      <c r="J91" s="53">
        <v>0.58333333333333337</v>
      </c>
      <c r="K91" s="2" t="s">
        <v>164</v>
      </c>
      <c r="L91" s="10" t="s">
        <v>181</v>
      </c>
      <c r="M91" s="6">
        <v>1</v>
      </c>
      <c r="N91" s="10" t="s">
        <v>1376</v>
      </c>
      <c r="O91" s="119" t="s">
        <v>324</v>
      </c>
      <c r="P91" s="119" t="s">
        <v>95</v>
      </c>
      <c r="Q91" s="119" t="s">
        <v>324</v>
      </c>
      <c r="R91" s="5" t="s">
        <v>151</v>
      </c>
      <c r="S91" s="5" t="s">
        <v>165</v>
      </c>
      <c r="T91" s="5" t="s">
        <v>153</v>
      </c>
      <c r="U91" s="122">
        <v>17750000</v>
      </c>
      <c r="V91"/>
      <c r="W91" s="8" t="s">
        <v>226</v>
      </c>
      <c r="X91" s="129">
        <v>43040</v>
      </c>
      <c r="Y91" s="9">
        <v>30</v>
      </c>
      <c r="Z91" s="33">
        <f t="shared" si="36"/>
        <v>26.5</v>
      </c>
      <c r="AA91" s="128">
        <v>43043</v>
      </c>
      <c r="AB91" s="119">
        <v>488</v>
      </c>
      <c r="AC91" s="5" t="s">
        <v>100</v>
      </c>
      <c r="AD91" s="119">
        <v>9.6</v>
      </c>
      <c r="AE91" s="119">
        <v>561.36</v>
      </c>
      <c r="AF91" s="119">
        <v>1.94</v>
      </c>
      <c r="AG91" s="119">
        <v>2.2000000000000002</v>
      </c>
      <c r="AH91" s="119">
        <v>0.5</v>
      </c>
      <c r="AI91" s="9">
        <v>300</v>
      </c>
      <c r="AJ91" s="130">
        <v>43078</v>
      </c>
      <c r="AK91" s="119" t="s">
        <v>100</v>
      </c>
      <c r="AL91" s="119">
        <v>25</v>
      </c>
      <c r="AM91" s="1">
        <v>28</v>
      </c>
      <c r="AN91" s="1">
        <v>15</v>
      </c>
      <c r="AO91" s="130">
        <v>43102</v>
      </c>
      <c r="AP91"/>
      <c r="AQ91" s="1" t="s">
        <v>184</v>
      </c>
      <c r="BA91" s="134">
        <v>30159639</v>
      </c>
      <c r="BB91" s="134">
        <v>27884027</v>
      </c>
      <c r="BD91" s="1" t="str">
        <f t="shared" si="26"/>
        <v>preprocessing/TMRC30273/outputs/salmon_hg38_100/quant.sf</v>
      </c>
      <c r="BI91" s="97" t="str">
        <f t="shared" si="27"/>
        <v>preprocessing/TMRC30273/outputs/02hisat2_hg38_100/hg38_100_sno_gene_gene_id.count.xz</v>
      </c>
      <c r="BJ91" s="134">
        <v>26127244</v>
      </c>
      <c r="BK91" s="134">
        <v>1179082</v>
      </c>
      <c r="BL91" s="68">
        <f t="shared" si="33"/>
        <v>0.97928200973266877</v>
      </c>
      <c r="BO91" s="1" t="str">
        <f t="shared" si="28"/>
        <v>preprocessing/TMRC30273/outputs/03hisat2_lpanamensis_v36/sno_gene_gene_id.count.xz</v>
      </c>
      <c r="BP91" s="66">
        <v>51</v>
      </c>
      <c r="BQ91" s="66">
        <v>69</v>
      </c>
      <c r="BR91" s="95">
        <f t="shared" si="29"/>
        <v>4.3035390835046893E-6</v>
      </c>
      <c r="BZ91" s="2" t="s">
        <v>105</v>
      </c>
      <c r="CG91" s="2" t="s">
        <v>442</v>
      </c>
      <c r="CH91" s="2">
        <v>0</v>
      </c>
      <c r="CI91" s="2">
        <v>0</v>
      </c>
      <c r="CJ91" s="2">
        <v>0</v>
      </c>
      <c r="CK91" s="2">
        <v>0</v>
      </c>
    </row>
    <row r="92" spans="1:92" x14ac:dyDescent="0.25">
      <c r="A92" s="132" t="s">
        <v>443</v>
      </c>
      <c r="B92" s="2" t="s">
        <v>437</v>
      </c>
      <c r="C92" s="23" t="s">
        <v>444</v>
      </c>
      <c r="D92" s="37">
        <v>1</v>
      </c>
      <c r="E92" s="9" t="s">
        <v>90</v>
      </c>
      <c r="F92" s="9" t="s">
        <v>259</v>
      </c>
      <c r="G92" s="9" t="s">
        <v>92</v>
      </c>
      <c r="H92" s="127">
        <v>43019</v>
      </c>
      <c r="I92"/>
      <c r="J92" s="53">
        <v>0.58333333333333337</v>
      </c>
      <c r="K92" s="2" t="s">
        <v>150</v>
      </c>
      <c r="L92" s="10" t="s">
        <v>181</v>
      </c>
      <c r="M92" s="6">
        <v>1</v>
      </c>
      <c r="N92" s="10" t="s">
        <v>1376</v>
      </c>
      <c r="O92" s="119" t="s">
        <v>324</v>
      </c>
      <c r="P92" s="119" t="s">
        <v>95</v>
      </c>
      <c r="Q92" s="119" t="s">
        <v>324</v>
      </c>
      <c r="R92" s="5" t="s">
        <v>151</v>
      </c>
      <c r="S92" s="5" t="s">
        <v>152</v>
      </c>
      <c r="T92" s="5" t="s">
        <v>153</v>
      </c>
      <c r="U92" s="122">
        <v>19000000</v>
      </c>
      <c r="V92"/>
      <c r="W92" s="8" t="s">
        <v>226</v>
      </c>
      <c r="X92" s="129">
        <v>43040</v>
      </c>
      <c r="Y92" s="9">
        <v>30</v>
      </c>
      <c r="Z92" s="33">
        <f t="shared" si="36"/>
        <v>24.9</v>
      </c>
      <c r="AA92" s="128">
        <v>43043</v>
      </c>
      <c r="AB92" s="119">
        <v>81</v>
      </c>
      <c r="AC92" s="5" t="s">
        <v>100</v>
      </c>
      <c r="AD92" s="119">
        <v>7.9</v>
      </c>
      <c r="AE92" s="119">
        <v>145.1</v>
      </c>
      <c r="AF92" s="119">
        <v>1.91</v>
      </c>
      <c r="AG92" s="119">
        <v>1.63</v>
      </c>
      <c r="AH92" s="119">
        <v>2.1</v>
      </c>
      <c r="AI92" s="9">
        <v>300</v>
      </c>
      <c r="AJ92" s="130">
        <v>43078</v>
      </c>
      <c r="AK92" s="119" t="s">
        <v>100</v>
      </c>
      <c r="AL92" s="119">
        <v>27</v>
      </c>
      <c r="AM92" s="1">
        <v>28</v>
      </c>
      <c r="AN92" s="1">
        <v>15</v>
      </c>
      <c r="AO92" s="130">
        <v>43102</v>
      </c>
      <c r="AP92"/>
      <c r="AQ92" s="1" t="s">
        <v>184</v>
      </c>
      <c r="BA92" s="134">
        <v>32862567</v>
      </c>
      <c r="BB92" s="134">
        <v>30335866</v>
      </c>
      <c r="BD92" s="1" t="str">
        <f t="shared" si="26"/>
        <v>preprocessing/TMRC30275/outputs/salmon_hg38_100/quant.sf</v>
      </c>
      <c r="BI92" s="97" t="str">
        <f t="shared" si="27"/>
        <v>preprocessing/TMRC30275/outputs/02hisat2_hg38_100/hg38_100_sno_gene_gene_id.count.xz</v>
      </c>
      <c r="BJ92" s="134">
        <v>28423804</v>
      </c>
      <c r="BK92" s="134">
        <v>1242340</v>
      </c>
      <c r="BL92" s="68">
        <f t="shared" si="33"/>
        <v>0.97792309604743111</v>
      </c>
      <c r="BO92" s="1" t="str">
        <f t="shared" si="28"/>
        <v>preprocessing/TMRC30275/outputs/03hisat2_lpanamensis_v36/sno_gene_gene_id.count.xz</v>
      </c>
      <c r="BP92" s="66">
        <v>90</v>
      </c>
      <c r="BQ92" s="66">
        <v>48</v>
      </c>
      <c r="BR92" s="95">
        <f t="shared" si="29"/>
        <v>4.5490707270397356E-6</v>
      </c>
      <c r="BZ92" s="2" t="s">
        <v>105</v>
      </c>
      <c r="CG92" s="2" t="s">
        <v>325</v>
      </c>
      <c r="CH92" s="2">
        <v>0</v>
      </c>
      <c r="CI92" s="2">
        <v>0</v>
      </c>
      <c r="CJ92" s="2">
        <v>0</v>
      </c>
      <c r="CK92" s="2">
        <v>0</v>
      </c>
    </row>
    <row r="93" spans="1:92" x14ac:dyDescent="0.25">
      <c r="A93" s="132" t="s">
        <v>445</v>
      </c>
      <c r="B93" s="2" t="s">
        <v>437</v>
      </c>
      <c r="C93" s="23" t="s">
        <v>446</v>
      </c>
      <c r="D93" s="37">
        <v>1</v>
      </c>
      <c r="E93" s="9" t="s">
        <v>90</v>
      </c>
      <c r="F93" s="9" t="s">
        <v>259</v>
      </c>
      <c r="G93" s="9" t="s">
        <v>92</v>
      </c>
      <c r="H93" s="127">
        <v>43026</v>
      </c>
      <c r="I93"/>
      <c r="J93" s="53">
        <v>0.49305555555555558</v>
      </c>
      <c r="K93" s="2" t="s">
        <v>171</v>
      </c>
      <c r="L93" s="10" t="s">
        <v>181</v>
      </c>
      <c r="M93" s="6">
        <v>2</v>
      </c>
      <c r="N93" s="10" t="s">
        <v>1376</v>
      </c>
      <c r="O93" s="119" t="s">
        <v>324</v>
      </c>
      <c r="P93" s="119" t="s">
        <v>95</v>
      </c>
      <c r="Q93" s="119" t="s">
        <v>324</v>
      </c>
      <c r="R93" s="5" t="s">
        <v>151</v>
      </c>
      <c r="S93" s="5" t="s">
        <v>196</v>
      </c>
      <c r="T93" s="5" t="s">
        <v>439</v>
      </c>
      <c r="U93" s="122">
        <v>23000000</v>
      </c>
      <c r="V93"/>
      <c r="W93" s="8" t="s">
        <v>226</v>
      </c>
      <c r="X93" s="129">
        <v>43040</v>
      </c>
      <c r="Y93" s="9">
        <v>20</v>
      </c>
      <c r="Z93" s="33">
        <f t="shared" si="36"/>
        <v>16.2</v>
      </c>
      <c r="AA93" s="128">
        <v>43043</v>
      </c>
      <c r="AB93" s="119">
        <v>327</v>
      </c>
      <c r="AC93"/>
      <c r="AD93" s="119">
        <v>3</v>
      </c>
      <c r="AE93" s="119">
        <v>384.88</v>
      </c>
      <c r="AF93" s="119">
        <v>1.91</v>
      </c>
      <c r="AG93" s="119">
        <v>1.78</v>
      </c>
      <c r="AH93" s="119">
        <v>0.8</v>
      </c>
      <c r="AI93" s="9">
        <v>300</v>
      </c>
      <c r="AJ93" s="130">
        <v>43078</v>
      </c>
      <c r="AK93" s="119" t="s">
        <v>100</v>
      </c>
      <c r="AL93" s="119">
        <v>7</v>
      </c>
      <c r="AM93" s="1">
        <v>28</v>
      </c>
      <c r="AN93" s="1">
        <v>15</v>
      </c>
      <c r="AO93" s="130">
        <v>43102</v>
      </c>
      <c r="AP93"/>
      <c r="AQ93" s="1" t="s">
        <v>184</v>
      </c>
      <c r="BA93" s="134">
        <v>33305700</v>
      </c>
      <c r="BB93" s="134">
        <v>30812803</v>
      </c>
      <c r="BD93" s="1" t="str">
        <f t="shared" si="26"/>
        <v>preprocessing/TMRC30272/outputs/salmon_hg38_100/quant.sf</v>
      </c>
      <c r="BI93" s="97" t="str">
        <f t="shared" si="27"/>
        <v>preprocessing/TMRC30272/outputs/02hisat2_hg38_100/hg38_100_sno_gene_gene_id.count.xz</v>
      </c>
      <c r="BJ93" s="134">
        <v>28884236</v>
      </c>
      <c r="BK93" s="134">
        <v>1288181</v>
      </c>
      <c r="BL93" s="68">
        <f t="shared" si="33"/>
        <v>0.97921688591589673</v>
      </c>
      <c r="BO93" s="1" t="str">
        <f t="shared" si="28"/>
        <v>preprocessing/TMRC30272/outputs/03hisat2_lpanamensis_v36/sno_gene_gene_id.count.xz</v>
      </c>
      <c r="BP93" s="66">
        <v>219</v>
      </c>
      <c r="BQ93" s="66">
        <v>14</v>
      </c>
      <c r="BR93" s="95">
        <f t="shared" si="29"/>
        <v>7.5617917655852344E-6</v>
      </c>
      <c r="BZ93" s="2" t="s">
        <v>105</v>
      </c>
      <c r="CG93" s="2" t="s">
        <v>447</v>
      </c>
      <c r="CH93" s="2">
        <v>0</v>
      </c>
      <c r="CI93" s="2">
        <v>0</v>
      </c>
      <c r="CJ93" s="2">
        <v>0</v>
      </c>
      <c r="CK93" s="2">
        <v>0</v>
      </c>
    </row>
    <row r="94" spans="1:92" x14ac:dyDescent="0.25">
      <c r="A94" s="132" t="s">
        <v>448</v>
      </c>
      <c r="B94" s="2" t="s">
        <v>437</v>
      </c>
      <c r="C94" s="23" t="s">
        <v>449</v>
      </c>
      <c r="D94" s="37">
        <v>1</v>
      </c>
      <c r="E94" s="9" t="s">
        <v>90</v>
      </c>
      <c r="F94" s="9" t="s">
        <v>259</v>
      </c>
      <c r="G94" s="9" t="s">
        <v>92</v>
      </c>
      <c r="H94" s="127">
        <v>43026</v>
      </c>
      <c r="I94"/>
      <c r="J94" s="53">
        <v>0.49305555555555558</v>
      </c>
      <c r="K94" s="2" t="s">
        <v>164</v>
      </c>
      <c r="L94" s="10" t="s">
        <v>181</v>
      </c>
      <c r="M94" s="6">
        <v>2</v>
      </c>
      <c r="N94" s="10" t="s">
        <v>1376</v>
      </c>
      <c r="O94" s="119" t="s">
        <v>324</v>
      </c>
      <c r="P94" s="119" t="s">
        <v>95</v>
      </c>
      <c r="Q94" s="119" t="s">
        <v>324</v>
      </c>
      <c r="R94" s="5" t="s">
        <v>151</v>
      </c>
      <c r="S94" s="5" t="s">
        <v>165</v>
      </c>
      <c r="T94" s="5" t="s">
        <v>153</v>
      </c>
      <c r="U94" s="122">
        <v>13900000</v>
      </c>
      <c r="V94"/>
      <c r="W94" s="8" t="s">
        <v>226</v>
      </c>
      <c r="X94" s="129">
        <v>43040</v>
      </c>
      <c r="Y94" s="9">
        <v>30</v>
      </c>
      <c r="Z94" s="33">
        <f t="shared" si="36"/>
        <v>26.6</v>
      </c>
      <c r="AA94" s="128">
        <v>43043</v>
      </c>
      <c r="AB94" s="119">
        <v>610</v>
      </c>
      <c r="AC94" s="5" t="s">
        <v>100</v>
      </c>
      <c r="AD94" s="119">
        <v>9.8000000000000007</v>
      </c>
      <c r="AE94" s="119">
        <v>684.37</v>
      </c>
      <c r="AF94" s="119">
        <v>1.95</v>
      </c>
      <c r="AG94" s="119">
        <v>2.21</v>
      </c>
      <c r="AH94" s="119">
        <v>0.4</v>
      </c>
      <c r="AI94" s="9">
        <v>300</v>
      </c>
      <c r="AJ94" s="130">
        <v>43078</v>
      </c>
      <c r="AK94" s="119" t="s">
        <v>100</v>
      </c>
      <c r="AL94" s="119">
        <v>3</v>
      </c>
      <c r="AM94" s="1">
        <v>28</v>
      </c>
      <c r="AN94" s="1">
        <v>15</v>
      </c>
      <c r="AO94" s="130">
        <v>43102</v>
      </c>
      <c r="AP94"/>
      <c r="AQ94" s="1" t="s">
        <v>184</v>
      </c>
      <c r="BA94" s="134">
        <v>29935934</v>
      </c>
      <c r="BB94" s="134">
        <v>27879502</v>
      </c>
      <c r="BD94" s="1" t="str">
        <f t="shared" si="26"/>
        <v>preprocessing/TMRC30274/outputs/salmon_hg38_100/quant.sf</v>
      </c>
      <c r="BI94" s="97" t="str">
        <f t="shared" si="27"/>
        <v>preprocessing/TMRC30274/outputs/02hisat2_hg38_100/hg38_100_sno_gene_gene_id.count.xz</v>
      </c>
      <c r="BJ94" s="134">
        <v>26213538</v>
      </c>
      <c r="BK94" s="134">
        <v>1102654</v>
      </c>
      <c r="BL94" s="68">
        <f t="shared" si="33"/>
        <v>0.97979483277714219</v>
      </c>
      <c r="BO94" s="1" t="str">
        <f t="shared" si="28"/>
        <v>preprocessing/TMRC30274/outputs/03hisat2_lpanamensis_v36/sno_gene_gene_id.count.xz</v>
      </c>
      <c r="BP94" s="66">
        <v>46</v>
      </c>
      <c r="BQ94" s="66">
        <v>39</v>
      </c>
      <c r="BR94" s="95">
        <f t="shared" si="29"/>
        <v>3.0488349469083055E-6</v>
      </c>
      <c r="BZ94" s="2" t="s">
        <v>105</v>
      </c>
      <c r="CG94" s="2" t="s">
        <v>450</v>
      </c>
      <c r="CH94" s="2">
        <v>0</v>
      </c>
      <c r="CI94" s="2">
        <v>0</v>
      </c>
      <c r="CJ94" s="2">
        <v>0</v>
      </c>
      <c r="CK94" s="2">
        <v>0</v>
      </c>
    </row>
    <row r="95" spans="1:92" x14ac:dyDescent="0.25">
      <c r="A95" s="132" t="s">
        <v>451</v>
      </c>
      <c r="B95" s="2" t="s">
        <v>437</v>
      </c>
      <c r="C95" s="23" t="s">
        <v>452</v>
      </c>
      <c r="D95" s="37">
        <v>1</v>
      </c>
      <c r="E95" s="9" t="s">
        <v>90</v>
      </c>
      <c r="F95" s="9" t="s">
        <v>259</v>
      </c>
      <c r="G95" s="9" t="s">
        <v>92</v>
      </c>
      <c r="H95" s="127">
        <v>43026</v>
      </c>
      <c r="I95"/>
      <c r="J95" s="53">
        <v>0.49305555555555558</v>
      </c>
      <c r="K95" s="2" t="s">
        <v>150</v>
      </c>
      <c r="L95" s="10" t="s">
        <v>181</v>
      </c>
      <c r="M95" s="6">
        <v>2</v>
      </c>
      <c r="N95" s="10" t="s">
        <v>1376</v>
      </c>
      <c r="O95" s="119" t="s">
        <v>324</v>
      </c>
      <c r="P95" s="119" t="s">
        <v>95</v>
      </c>
      <c r="Q95" s="119" t="s">
        <v>324</v>
      </c>
      <c r="R95" s="5" t="s">
        <v>151</v>
      </c>
      <c r="S95" s="5" t="s">
        <v>152</v>
      </c>
      <c r="T95" s="5" t="s">
        <v>153</v>
      </c>
      <c r="U95" s="122">
        <v>63000000</v>
      </c>
      <c r="V95"/>
      <c r="W95" s="8" t="s">
        <v>226</v>
      </c>
      <c r="X95" s="129">
        <v>43040</v>
      </c>
      <c r="Y95" s="9">
        <v>30</v>
      </c>
      <c r="Z95" s="33">
        <f t="shared" si="36"/>
        <v>25.1</v>
      </c>
      <c r="AA95" s="128">
        <v>43043</v>
      </c>
      <c r="AB95" s="119">
        <v>104</v>
      </c>
      <c r="AC95" s="5" t="s">
        <v>100</v>
      </c>
      <c r="AD95" s="119">
        <v>7.5</v>
      </c>
      <c r="AE95" s="119">
        <v>154.86000000000001</v>
      </c>
      <c r="AF95" s="119">
        <v>1.92</v>
      </c>
      <c r="AG95" s="119">
        <v>1.71</v>
      </c>
      <c r="AH95" s="119">
        <v>1.9</v>
      </c>
      <c r="AI95" s="9">
        <v>300</v>
      </c>
      <c r="AJ95" s="130">
        <v>43078</v>
      </c>
      <c r="AK95" s="119" t="s">
        <v>100</v>
      </c>
      <c r="AL95" s="119">
        <v>4</v>
      </c>
      <c r="AM95" s="1">
        <v>28</v>
      </c>
      <c r="AN95" s="1">
        <v>15</v>
      </c>
      <c r="AO95" s="130">
        <v>43102</v>
      </c>
      <c r="AP95"/>
      <c r="AQ95" s="1" t="s">
        <v>184</v>
      </c>
      <c r="BA95" s="134">
        <v>33320596</v>
      </c>
      <c r="BB95" s="134">
        <v>30886885</v>
      </c>
      <c r="BD95" s="1" t="str">
        <f t="shared" si="26"/>
        <v>preprocessing/TMRC30276/outputs/salmon_hg38_100/quant.sf</v>
      </c>
      <c r="BI95" s="97" t="str">
        <f t="shared" si="27"/>
        <v>preprocessing/TMRC30276/outputs/02hisat2_hg38_100/hg38_100_sno_gene_gene_id.count.xz</v>
      </c>
      <c r="BJ95" s="134">
        <v>28883180</v>
      </c>
      <c r="BK95" s="134">
        <v>1377964</v>
      </c>
      <c r="BL95" s="68">
        <f t="shared" si="33"/>
        <v>0.97974088354976552</v>
      </c>
      <c r="BO95" s="1" t="str">
        <f t="shared" si="28"/>
        <v>preprocessing/TMRC30276/outputs/03hisat2_lpanamensis_v36/sno_gene_gene_id.count.xz</v>
      </c>
      <c r="BP95" s="66">
        <v>72</v>
      </c>
      <c r="BQ95" s="66">
        <v>33</v>
      </c>
      <c r="BR95" s="95">
        <f t="shared" si="29"/>
        <v>3.3995011151173062E-6</v>
      </c>
      <c r="BZ95" s="2" t="s">
        <v>105</v>
      </c>
      <c r="CG95" s="2" t="s">
        <v>453</v>
      </c>
      <c r="CH95" s="2">
        <v>0</v>
      </c>
      <c r="CI95" s="2">
        <v>0</v>
      </c>
      <c r="CJ95" s="2">
        <v>0</v>
      </c>
      <c r="CK95" s="2">
        <v>0</v>
      </c>
    </row>
    <row r="96" spans="1:92" x14ac:dyDescent="0.25">
      <c r="A96" s="132" t="s">
        <v>454</v>
      </c>
      <c r="B96" s="2" t="s">
        <v>437</v>
      </c>
      <c r="C96" s="23" t="s">
        <v>455</v>
      </c>
      <c r="D96" s="37">
        <v>1</v>
      </c>
      <c r="E96" s="9" t="s">
        <v>90</v>
      </c>
      <c r="F96" s="9" t="s">
        <v>259</v>
      </c>
      <c r="G96" s="9" t="s">
        <v>92</v>
      </c>
      <c r="H96" s="127">
        <v>43040</v>
      </c>
      <c r="I96"/>
      <c r="J96" s="53">
        <v>0.39583333333333331</v>
      </c>
      <c r="K96" s="2" t="s">
        <v>171</v>
      </c>
      <c r="L96" s="10" t="s">
        <v>181</v>
      </c>
      <c r="M96" s="6">
        <v>3</v>
      </c>
      <c r="N96" s="10" t="s">
        <v>1376</v>
      </c>
      <c r="O96" s="119" t="s">
        <v>324</v>
      </c>
      <c r="P96" s="119" t="s">
        <v>95</v>
      </c>
      <c r="Q96" s="119" t="s">
        <v>324</v>
      </c>
      <c r="R96" s="5" t="s">
        <v>151</v>
      </c>
      <c r="S96" s="5" t="s">
        <v>196</v>
      </c>
      <c r="T96" s="5" t="s">
        <v>439</v>
      </c>
      <c r="U96" s="122">
        <v>32200000</v>
      </c>
      <c r="V96"/>
      <c r="W96" s="8" t="s">
        <v>226</v>
      </c>
      <c r="X96" s="129">
        <v>43040</v>
      </c>
      <c r="Y96" s="9">
        <v>20</v>
      </c>
      <c r="Z96" s="33">
        <f t="shared" si="36"/>
        <v>16.2</v>
      </c>
      <c r="AA96" s="128">
        <v>43043</v>
      </c>
      <c r="AB96" s="119">
        <v>353</v>
      </c>
      <c r="AC96"/>
      <c r="AD96" s="119">
        <v>2.2999999999999998</v>
      </c>
      <c r="AE96" s="119">
        <v>382.76</v>
      </c>
      <c r="AF96" s="119">
        <v>1.93</v>
      </c>
      <c r="AG96" s="119">
        <v>1.47</v>
      </c>
      <c r="AH96" s="119">
        <v>0.8</v>
      </c>
      <c r="AI96" s="9">
        <v>300</v>
      </c>
      <c r="AJ96" s="130">
        <v>43102</v>
      </c>
      <c r="AK96" s="119" t="s">
        <v>100</v>
      </c>
      <c r="AL96" s="119">
        <v>23</v>
      </c>
      <c r="AM96" s="1">
        <v>28</v>
      </c>
      <c r="AN96" s="1">
        <v>15</v>
      </c>
      <c r="AO96" s="130">
        <v>43102</v>
      </c>
      <c r="AP96"/>
      <c r="AQ96" s="1" t="s">
        <v>184</v>
      </c>
      <c r="BA96" s="134">
        <v>22836127</v>
      </c>
      <c r="BB96" s="134">
        <v>20498027</v>
      </c>
      <c r="BD96" s="1" t="str">
        <f t="shared" si="26"/>
        <v>preprocessing/TMRC30254/outputs/salmon_hg38_100/quant.sf</v>
      </c>
      <c r="BI96" s="97" t="str">
        <f t="shared" si="27"/>
        <v>preprocessing/TMRC30254/outputs/02hisat2_hg38_100/hg38_100_sno_gene_gene_id.count.xz</v>
      </c>
      <c r="BJ96" s="134">
        <v>18621826</v>
      </c>
      <c r="BK96" s="134">
        <v>1249512</v>
      </c>
      <c r="BL96" s="68">
        <f t="shared" si="33"/>
        <v>0.96942686239997633</v>
      </c>
      <c r="BO96" s="1" t="str">
        <f t="shared" si="28"/>
        <v>preprocessing/TMRC30254/outputs/03hisat2_lpanamensis_v36/sno_gene_gene_id.count.xz</v>
      </c>
      <c r="BP96" s="66">
        <v>1018</v>
      </c>
      <c r="BQ96" s="66">
        <v>15</v>
      </c>
      <c r="BR96" s="95">
        <f t="shared" si="29"/>
        <v>5.0395094122961203E-5</v>
      </c>
      <c r="BZ96" s="2" t="s">
        <v>105</v>
      </c>
      <c r="CG96" s="2" t="s">
        <v>456</v>
      </c>
      <c r="CH96" s="2">
        <v>0</v>
      </c>
      <c r="CI96" s="2">
        <v>0</v>
      </c>
      <c r="CJ96" s="2">
        <v>10</v>
      </c>
      <c r="CK96" s="2">
        <v>0</v>
      </c>
    </row>
    <row r="97" spans="1:92" x14ac:dyDescent="0.25">
      <c r="A97" s="132" t="s">
        <v>457</v>
      </c>
      <c r="B97" s="2" t="s">
        <v>437</v>
      </c>
      <c r="C97" s="23" t="s">
        <v>458</v>
      </c>
      <c r="D97" s="37">
        <v>1</v>
      </c>
      <c r="E97" s="9" t="s">
        <v>90</v>
      </c>
      <c r="F97" s="9" t="s">
        <v>259</v>
      </c>
      <c r="G97" s="9" t="s">
        <v>92</v>
      </c>
      <c r="H97" s="127">
        <v>43040</v>
      </c>
      <c r="I97"/>
      <c r="J97" s="53">
        <v>0.39583333333333331</v>
      </c>
      <c r="K97" s="2" t="s">
        <v>164</v>
      </c>
      <c r="L97" s="10" t="s">
        <v>181</v>
      </c>
      <c r="M97" s="6">
        <v>3</v>
      </c>
      <c r="N97" s="10" t="s">
        <v>1376</v>
      </c>
      <c r="O97" s="119" t="s">
        <v>324</v>
      </c>
      <c r="P97" s="119" t="s">
        <v>95</v>
      </c>
      <c r="Q97" s="119" t="s">
        <v>324</v>
      </c>
      <c r="R97" s="5" t="s">
        <v>151</v>
      </c>
      <c r="S97" s="5" t="s">
        <v>165</v>
      </c>
      <c r="T97" s="5" t="s">
        <v>153</v>
      </c>
      <c r="U97" s="122">
        <v>13500000</v>
      </c>
      <c r="V97"/>
      <c r="W97" s="8" t="s">
        <v>226</v>
      </c>
      <c r="X97" s="129">
        <v>43040</v>
      </c>
      <c r="Y97" s="9">
        <v>30</v>
      </c>
      <c r="Z97" s="33">
        <f t="shared" si="36"/>
        <v>26.6</v>
      </c>
      <c r="AA97" s="128">
        <v>43043</v>
      </c>
      <c r="AB97" s="119">
        <v>864</v>
      </c>
      <c r="AC97" s="5" t="s">
        <v>100</v>
      </c>
      <c r="AD97" s="119">
        <v>9.8000000000000007</v>
      </c>
      <c r="AE97" s="119">
        <v>754.36</v>
      </c>
      <c r="AF97" s="119">
        <v>1.95</v>
      </c>
      <c r="AG97" s="119">
        <v>2.2400000000000002</v>
      </c>
      <c r="AH97" s="119">
        <v>0.4</v>
      </c>
      <c r="AI97" s="9">
        <v>300</v>
      </c>
      <c r="AJ97" s="130">
        <v>43078</v>
      </c>
      <c r="AK97" s="119" t="s">
        <v>100</v>
      </c>
      <c r="AL97" s="119">
        <v>13</v>
      </c>
      <c r="AM97" s="1">
        <v>28</v>
      </c>
      <c r="AN97" s="1">
        <v>15</v>
      </c>
      <c r="AO97" s="130">
        <v>43102</v>
      </c>
      <c r="AP97"/>
      <c r="AQ97" s="1" t="s">
        <v>184</v>
      </c>
      <c r="BA97" s="134">
        <v>29126581</v>
      </c>
      <c r="BB97" s="134">
        <v>26595114</v>
      </c>
      <c r="BD97" s="1" t="str">
        <f t="shared" si="26"/>
        <v>preprocessing/TMRC30255/outputs/salmon_hg38_100/quant.sf</v>
      </c>
      <c r="BI97" s="97" t="str">
        <f t="shared" si="27"/>
        <v>preprocessing/TMRC30255/outputs/02hisat2_hg38_100/hg38_100_sno_gene_gene_id.count.xz</v>
      </c>
      <c r="BJ97" s="134">
        <v>24778498</v>
      </c>
      <c r="BK97" s="134">
        <v>1118018</v>
      </c>
      <c r="BL97" s="68">
        <f t="shared" si="33"/>
        <v>0.97373209229334379</v>
      </c>
      <c r="BO97" s="1" t="str">
        <f t="shared" si="28"/>
        <v>preprocessing/TMRC30255/outputs/03hisat2_lpanamensis_v36/sno_gene_gene_id.count.xz</v>
      </c>
      <c r="BP97" s="134">
        <v>12035</v>
      </c>
      <c r="BQ97" s="134">
        <v>820</v>
      </c>
      <c r="BR97" s="95">
        <f t="shared" si="29"/>
        <v>4.8335946219294266E-4</v>
      </c>
      <c r="BZ97" s="2" t="s">
        <v>105</v>
      </c>
      <c r="CG97" s="2" t="s">
        <v>459</v>
      </c>
      <c r="CH97" s="2">
        <v>0</v>
      </c>
      <c r="CI97" s="2">
        <v>0</v>
      </c>
      <c r="CJ97" s="2">
        <v>241</v>
      </c>
      <c r="CK97" s="2">
        <v>0</v>
      </c>
    </row>
    <row r="98" spans="1:92" x14ac:dyDescent="0.25">
      <c r="A98" s="132" t="s">
        <v>460</v>
      </c>
      <c r="B98" s="2" t="s">
        <v>437</v>
      </c>
      <c r="C98" s="23" t="s">
        <v>461</v>
      </c>
      <c r="D98" s="37">
        <v>1</v>
      </c>
      <c r="E98" s="9" t="s">
        <v>90</v>
      </c>
      <c r="F98" s="9" t="s">
        <v>259</v>
      </c>
      <c r="G98" s="9" t="s">
        <v>92</v>
      </c>
      <c r="H98" s="127">
        <v>43040</v>
      </c>
      <c r="I98"/>
      <c r="J98" s="53">
        <v>0.39583333333333331</v>
      </c>
      <c r="K98" s="2" t="s">
        <v>150</v>
      </c>
      <c r="L98" s="10" t="s">
        <v>181</v>
      </c>
      <c r="M98" s="6">
        <v>3</v>
      </c>
      <c r="N98" s="10" t="s">
        <v>1376</v>
      </c>
      <c r="O98" s="119" t="s">
        <v>324</v>
      </c>
      <c r="P98" s="119" t="s">
        <v>95</v>
      </c>
      <c r="Q98" s="119" t="s">
        <v>324</v>
      </c>
      <c r="R98" s="5" t="s">
        <v>151</v>
      </c>
      <c r="S98" s="5" t="s">
        <v>152</v>
      </c>
      <c r="T98" s="5" t="s">
        <v>153</v>
      </c>
      <c r="U98" s="122">
        <v>37240000</v>
      </c>
      <c r="V98"/>
      <c r="W98" s="8" t="s">
        <v>226</v>
      </c>
      <c r="X98" s="129">
        <v>43040</v>
      </c>
      <c r="Y98" s="9">
        <v>30</v>
      </c>
      <c r="Z98" s="33">
        <f t="shared" si="36"/>
        <v>25.3</v>
      </c>
      <c r="AA98" s="128">
        <v>43043</v>
      </c>
      <c r="AB98" s="119">
        <v>130</v>
      </c>
      <c r="AC98" s="5" t="s">
        <v>100</v>
      </c>
      <c r="AD98" s="119">
        <v>6.8</v>
      </c>
      <c r="AE98" s="119">
        <v>180.43</v>
      </c>
      <c r="AF98" s="119">
        <v>1.92</v>
      </c>
      <c r="AG98" s="119">
        <v>1.76</v>
      </c>
      <c r="AH98" s="119">
        <v>1.7</v>
      </c>
      <c r="AI98" s="9">
        <v>300</v>
      </c>
      <c r="AJ98" s="130">
        <v>43078</v>
      </c>
      <c r="AK98" s="119" t="s">
        <v>100</v>
      </c>
      <c r="AL98" s="119">
        <v>14</v>
      </c>
      <c r="AM98" s="1">
        <v>28</v>
      </c>
      <c r="AN98" s="1">
        <v>15</v>
      </c>
      <c r="AO98" s="130">
        <v>43102</v>
      </c>
      <c r="AP98"/>
      <c r="AQ98" s="1" t="s">
        <v>184</v>
      </c>
      <c r="BA98" s="134">
        <v>24267822</v>
      </c>
      <c r="BB98" s="134">
        <v>22442511</v>
      </c>
      <c r="BD98" s="1" t="str">
        <f t="shared" si="26"/>
        <v>preprocessing/TMRC30256/outputs/salmon_hg38_100/quant.sf</v>
      </c>
      <c r="BI98" s="97" t="str">
        <f t="shared" si="27"/>
        <v>preprocessing/TMRC30256/outputs/02hisat2_hg38_100/hg38_100_sno_gene_gene_id.count.xz</v>
      </c>
      <c r="BJ98" s="134">
        <v>20830202</v>
      </c>
      <c r="BK98" s="134">
        <v>953547</v>
      </c>
      <c r="BL98" s="68">
        <f t="shared" si="33"/>
        <v>0.97064668922296615</v>
      </c>
      <c r="BO98" s="1" t="str">
        <f t="shared" si="28"/>
        <v>preprocessing/TMRC30256/outputs/03hisat2_lpanamensis_v36/sno_gene_gene_id.count.xz</v>
      </c>
      <c r="BP98" s="134">
        <v>21448</v>
      </c>
      <c r="BQ98" s="134">
        <v>1273</v>
      </c>
      <c r="BR98" s="95">
        <f t="shared" si="29"/>
        <v>1.0124089946976075E-3</v>
      </c>
      <c r="BZ98" s="2" t="s">
        <v>105</v>
      </c>
      <c r="CG98" s="2" t="s">
        <v>462</v>
      </c>
      <c r="CH98" s="2">
        <v>0</v>
      </c>
      <c r="CI98" s="2">
        <v>0</v>
      </c>
      <c r="CJ98" s="2">
        <v>512</v>
      </c>
      <c r="CK98" s="2">
        <v>0</v>
      </c>
    </row>
    <row r="99" spans="1:92" x14ac:dyDescent="0.25">
      <c r="A99" s="132" t="s">
        <v>463</v>
      </c>
      <c r="B99" s="119" t="s">
        <v>464</v>
      </c>
      <c r="C99" s="23" t="s">
        <v>465</v>
      </c>
      <c r="D99" s="37">
        <v>1</v>
      </c>
      <c r="E99" s="9" t="s">
        <v>90</v>
      </c>
      <c r="F99" s="9" t="s">
        <v>259</v>
      </c>
      <c r="G99" s="9" t="s">
        <v>92</v>
      </c>
      <c r="H99" s="127">
        <v>43034</v>
      </c>
      <c r="I99"/>
      <c r="J99" s="53">
        <v>0.41666666666666669</v>
      </c>
      <c r="K99" s="2" t="s">
        <v>171</v>
      </c>
      <c r="L99" s="10" t="s">
        <v>181</v>
      </c>
      <c r="M99" s="6">
        <v>2</v>
      </c>
      <c r="N99" s="10" t="s">
        <v>1376</v>
      </c>
      <c r="O99" s="119" t="s">
        <v>324</v>
      </c>
      <c r="P99" s="119" t="s">
        <v>95</v>
      </c>
      <c r="Q99" s="119" t="s">
        <v>324</v>
      </c>
      <c r="R99" s="5" t="s">
        <v>151</v>
      </c>
      <c r="S99" s="5" t="s">
        <v>196</v>
      </c>
      <c r="T99" s="5" t="s">
        <v>439</v>
      </c>
      <c r="U99" s="122">
        <v>4550000</v>
      </c>
      <c r="V99"/>
      <c r="W99" s="8" t="s">
        <v>226</v>
      </c>
      <c r="X99" s="129">
        <v>43050</v>
      </c>
      <c r="Y99" s="9">
        <v>20</v>
      </c>
      <c r="Z99" s="123">
        <f t="shared" si="36"/>
        <v>10.729096989966557</v>
      </c>
      <c r="AA99" s="128">
        <v>43054</v>
      </c>
      <c r="AB99" s="119">
        <v>131</v>
      </c>
      <c r="AC99" s="5" t="s">
        <v>100</v>
      </c>
      <c r="AD99" s="5" t="s">
        <v>108</v>
      </c>
      <c r="AE99" s="119">
        <v>47.84</v>
      </c>
      <c r="AF99" s="119">
        <v>1.88</v>
      </c>
      <c r="AG99" s="119">
        <v>1.03</v>
      </c>
      <c r="AH99" s="124">
        <v>6.270903010033444</v>
      </c>
      <c r="AI99" s="9">
        <v>300</v>
      </c>
      <c r="AJ99" s="130">
        <v>43083</v>
      </c>
      <c r="AK99" s="119" t="s">
        <v>100</v>
      </c>
      <c r="AL99" s="119">
        <v>18</v>
      </c>
      <c r="AM99" s="1">
        <v>28</v>
      </c>
      <c r="AN99" s="1">
        <v>15</v>
      </c>
      <c r="AO99" s="130">
        <v>43102</v>
      </c>
      <c r="AP99"/>
      <c r="AQ99" s="1" t="s">
        <v>184</v>
      </c>
      <c r="BA99" s="134">
        <v>24040084</v>
      </c>
      <c r="BB99" s="134">
        <v>21480736</v>
      </c>
      <c r="BD99" s="1" t="str">
        <f t="shared" si="26"/>
        <v>preprocessing/TMRC30277/outputs/salmon_hg38_100/quant.sf</v>
      </c>
      <c r="BI99" s="97" t="str">
        <f t="shared" si="27"/>
        <v>preprocessing/TMRC30277/outputs/02hisat2_hg38_100/hg38_100_sno_gene_gene_id.count.xz</v>
      </c>
      <c r="BJ99" s="134">
        <v>19733031</v>
      </c>
      <c r="BK99" s="134">
        <v>767920</v>
      </c>
      <c r="BL99" s="68">
        <f t="shared" si="33"/>
        <v>0.95438773606267491</v>
      </c>
      <c r="BO99" s="1" t="str">
        <f t="shared" si="28"/>
        <v>preprocessing/TMRC30277/outputs/03hisat2_lpanamensis_v36/sno_gene_gene_id.count.xz</v>
      </c>
      <c r="BP99" s="66">
        <v>142</v>
      </c>
      <c r="BQ99" s="66">
        <v>13</v>
      </c>
      <c r="BR99" s="95">
        <f t="shared" si="29"/>
        <v>7.2157676533988406E-6</v>
      </c>
      <c r="BZ99" s="2" t="s">
        <v>105</v>
      </c>
      <c r="CG99" s="2" t="s">
        <v>466</v>
      </c>
      <c r="CH99" s="2">
        <v>0</v>
      </c>
      <c r="CI99" s="2">
        <v>0</v>
      </c>
      <c r="CJ99" s="2">
        <v>0</v>
      </c>
      <c r="CK99" s="2">
        <v>0</v>
      </c>
    </row>
    <row r="100" spans="1:92" x14ac:dyDescent="0.25">
      <c r="A100" s="132" t="s">
        <v>467</v>
      </c>
      <c r="B100" s="119" t="s">
        <v>464</v>
      </c>
      <c r="C100" s="119" t="s">
        <v>468</v>
      </c>
      <c r="D100" s="37">
        <v>1</v>
      </c>
      <c r="E100" s="9" t="s">
        <v>90</v>
      </c>
      <c r="F100" s="9" t="s">
        <v>259</v>
      </c>
      <c r="G100" s="9" t="s">
        <v>92</v>
      </c>
      <c r="H100" s="127">
        <v>43027</v>
      </c>
      <c r="I100"/>
      <c r="J100" s="53">
        <v>0.4375</v>
      </c>
      <c r="K100" s="2" t="s">
        <v>164</v>
      </c>
      <c r="L100" s="10" t="s">
        <v>181</v>
      </c>
      <c r="M100" s="6">
        <v>1</v>
      </c>
      <c r="N100" s="10" t="s">
        <v>1376</v>
      </c>
      <c r="O100" s="119" t="s">
        <v>324</v>
      </c>
      <c r="P100" s="119" t="s">
        <v>95</v>
      </c>
      <c r="Q100" s="119" t="s">
        <v>234</v>
      </c>
      <c r="R100" s="5" t="s">
        <v>151</v>
      </c>
      <c r="S100" s="5" t="s">
        <v>165</v>
      </c>
      <c r="T100" s="5" t="s">
        <v>153</v>
      </c>
      <c r="U100" s="122">
        <v>18870000</v>
      </c>
      <c r="V100"/>
      <c r="W100" s="8" t="s">
        <v>226</v>
      </c>
      <c r="X100" s="129">
        <v>43040</v>
      </c>
      <c r="Y100" s="9">
        <v>30</v>
      </c>
      <c r="Z100" s="123">
        <f t="shared" si="36"/>
        <v>26.40508061157713</v>
      </c>
      <c r="AA100" s="27"/>
      <c r="AB100" s="119">
        <v>634</v>
      </c>
      <c r="AC100" s="5" t="s">
        <v>100</v>
      </c>
      <c r="AD100" s="5" t="s">
        <v>108</v>
      </c>
      <c r="AE100" s="119">
        <v>504.27</v>
      </c>
      <c r="AF100" s="119">
        <v>1.89</v>
      </c>
      <c r="AG100" s="119">
        <v>2.21</v>
      </c>
      <c r="AH100" s="124">
        <v>0.59491938842286873</v>
      </c>
      <c r="AI100" s="9">
        <v>300</v>
      </c>
      <c r="AJ100" s="130">
        <v>43083</v>
      </c>
      <c r="AK100" s="119" t="s">
        <v>100</v>
      </c>
      <c r="AL100" s="119">
        <v>3</v>
      </c>
      <c r="AM100" s="1">
        <v>28</v>
      </c>
      <c r="AN100" s="1">
        <v>15</v>
      </c>
      <c r="AO100" s="130">
        <v>43102</v>
      </c>
      <c r="AP100"/>
      <c r="AQ100" s="1" t="s">
        <v>184</v>
      </c>
      <c r="BA100" s="134">
        <v>26111572</v>
      </c>
      <c r="BB100" s="134">
        <v>24290080</v>
      </c>
      <c r="BD100" s="1" t="str">
        <f t="shared" si="26"/>
        <v>preprocessing/TMRC30239/outputs/salmon_hg38_100/quant.sf</v>
      </c>
      <c r="BI100" s="97" t="str">
        <f t="shared" si="27"/>
        <v>preprocessing/TMRC30239/outputs/02hisat2_hg38_100/hg38_100_sno_gene_gene_id.count.xz</v>
      </c>
      <c r="BJ100" s="134">
        <v>22716220</v>
      </c>
      <c r="BK100" s="134">
        <v>1094635</v>
      </c>
      <c r="BO100" s="1" t="str">
        <f t="shared" si="28"/>
        <v>preprocessing/TMRC30239/outputs/03hisat2_lpanamensis_v36/sno_gene_gene_id.count.xz</v>
      </c>
      <c r="BP100" s="66">
        <v>472</v>
      </c>
      <c r="BQ100" s="66">
        <v>34</v>
      </c>
      <c r="BZ100" s="2" t="s">
        <v>105</v>
      </c>
      <c r="CG100" s="2" t="s">
        <v>469</v>
      </c>
      <c r="CH100" s="2">
        <v>0</v>
      </c>
      <c r="CI100" s="2">
        <v>0</v>
      </c>
      <c r="CJ100" s="2">
        <v>9</v>
      </c>
      <c r="CK100" s="2">
        <v>0</v>
      </c>
    </row>
    <row r="101" spans="1:92" x14ac:dyDescent="0.25">
      <c r="A101" s="132" t="s">
        <v>470</v>
      </c>
      <c r="B101" s="119" t="s">
        <v>464</v>
      </c>
      <c r="C101" s="119" t="s">
        <v>471</v>
      </c>
      <c r="D101" s="37">
        <v>1</v>
      </c>
      <c r="E101" s="9" t="s">
        <v>90</v>
      </c>
      <c r="F101" s="9" t="s">
        <v>259</v>
      </c>
      <c r="G101" s="9" t="s">
        <v>92</v>
      </c>
      <c r="H101" s="127">
        <v>43027</v>
      </c>
      <c r="I101"/>
      <c r="J101" s="53">
        <v>0.4375</v>
      </c>
      <c r="K101" s="2" t="s">
        <v>150</v>
      </c>
      <c r="L101" s="10" t="s">
        <v>181</v>
      </c>
      <c r="M101" s="6">
        <v>1</v>
      </c>
      <c r="N101" s="10" t="s">
        <v>1376</v>
      </c>
      <c r="O101" s="119" t="s">
        <v>324</v>
      </c>
      <c r="P101" s="119" t="s">
        <v>95</v>
      </c>
      <c r="Q101" s="119" t="s">
        <v>234</v>
      </c>
      <c r="R101" s="5" t="s">
        <v>151</v>
      </c>
      <c r="S101" s="5" t="s">
        <v>152</v>
      </c>
      <c r="T101" s="5" t="s">
        <v>153</v>
      </c>
      <c r="U101" s="122">
        <v>27540000</v>
      </c>
      <c r="V101"/>
      <c r="W101" s="8" t="s">
        <v>226</v>
      </c>
      <c r="X101" s="129">
        <v>43040</v>
      </c>
      <c r="Y101" s="9">
        <v>30</v>
      </c>
      <c r="Z101" s="123">
        <f t="shared" si="36"/>
        <v>25.494278257378035</v>
      </c>
      <c r="AA101" s="27"/>
      <c r="AB101" s="119">
        <v>170</v>
      </c>
      <c r="AC101" s="5" t="s">
        <v>100</v>
      </c>
      <c r="AD101" s="5" t="s">
        <v>108</v>
      </c>
      <c r="AE101" s="119">
        <v>199.24</v>
      </c>
      <c r="AF101" s="119">
        <v>1.86</v>
      </c>
      <c r="AG101" s="119">
        <v>1.84</v>
      </c>
      <c r="AH101" s="124">
        <v>1.5057217426219633</v>
      </c>
      <c r="AI101" s="9">
        <v>300</v>
      </c>
      <c r="AJ101" s="130">
        <v>43083</v>
      </c>
      <c r="AK101" s="119" t="s">
        <v>100</v>
      </c>
      <c r="AL101" s="119">
        <v>4</v>
      </c>
      <c r="AM101" s="1">
        <v>28</v>
      </c>
      <c r="AN101" s="1">
        <v>15</v>
      </c>
      <c r="AO101" s="130">
        <v>43102</v>
      </c>
      <c r="AP101"/>
      <c r="AQ101" s="1" t="s">
        <v>184</v>
      </c>
      <c r="BA101" s="134">
        <v>32729644</v>
      </c>
      <c r="BB101" s="134">
        <v>30311729</v>
      </c>
      <c r="BD101" s="1" t="str">
        <f t="shared" si="26"/>
        <v>preprocessing/TMRC30240/outputs/salmon_hg38_100/quant.sf</v>
      </c>
      <c r="BI101" s="97" t="str">
        <f t="shared" si="27"/>
        <v>preprocessing/TMRC30240/outputs/02hisat2_hg38_100/hg38_100_sno_gene_gene_id.count.xz</v>
      </c>
      <c r="BJ101" s="134">
        <v>28259387</v>
      </c>
      <c r="BK101" s="134">
        <v>1365759</v>
      </c>
      <c r="BL101" s="68">
        <f t="shared" ref="BL101:BL107" si="37">(BK101+BJ101)/BB101</f>
        <v>0.97734926305259595</v>
      </c>
      <c r="BO101" s="1" t="str">
        <f t="shared" si="28"/>
        <v>preprocessing/TMRC30240/outputs/03hisat2_lpanamensis_v36/sno_gene_gene_id.count.xz</v>
      </c>
      <c r="BP101" s="66">
        <v>879</v>
      </c>
      <c r="BQ101" s="66">
        <v>66</v>
      </c>
      <c r="BZ101" s="2" t="s">
        <v>105</v>
      </c>
      <c r="CG101" s="2" t="s">
        <v>472</v>
      </c>
      <c r="CH101" s="2">
        <v>0</v>
      </c>
      <c r="CI101" s="2">
        <v>0</v>
      </c>
      <c r="CJ101" s="2">
        <v>4</v>
      </c>
      <c r="CK101" s="2">
        <v>0</v>
      </c>
    </row>
    <row r="102" spans="1:92" x14ac:dyDescent="0.25">
      <c r="A102" s="132" t="s">
        <v>473</v>
      </c>
      <c r="B102" s="119" t="s">
        <v>464</v>
      </c>
      <c r="C102" s="23" t="s">
        <v>474</v>
      </c>
      <c r="D102" s="37">
        <v>1</v>
      </c>
      <c r="E102" s="9" t="s">
        <v>90</v>
      </c>
      <c r="F102" s="9" t="s">
        <v>259</v>
      </c>
      <c r="G102" s="9" t="s">
        <v>92</v>
      </c>
      <c r="H102" s="127">
        <v>43046</v>
      </c>
      <c r="I102"/>
      <c r="J102" s="53">
        <v>0.39583333333333331</v>
      </c>
      <c r="K102" s="2" t="s">
        <v>171</v>
      </c>
      <c r="L102" s="10" t="s">
        <v>181</v>
      </c>
      <c r="M102" s="6">
        <v>3</v>
      </c>
      <c r="N102" s="10" t="s">
        <v>1376</v>
      </c>
      <c r="O102" s="119" t="s">
        <v>324</v>
      </c>
      <c r="P102" s="119" t="s">
        <v>95</v>
      </c>
      <c r="Q102" s="119" t="s">
        <v>234</v>
      </c>
      <c r="R102" s="5" t="s">
        <v>151</v>
      </c>
      <c r="S102" s="5" t="s">
        <v>196</v>
      </c>
      <c r="T102" s="5" t="s">
        <v>439</v>
      </c>
      <c r="U102" s="122">
        <v>1350000</v>
      </c>
      <c r="V102"/>
      <c r="W102" s="8" t="s">
        <v>226</v>
      </c>
      <c r="X102" s="129">
        <v>43050</v>
      </c>
      <c r="Y102" s="9">
        <v>20</v>
      </c>
      <c r="Z102" s="123">
        <f t="shared" si="36"/>
        <v>4.1685201026518381</v>
      </c>
      <c r="AA102" s="128">
        <v>43054</v>
      </c>
      <c r="AB102" s="119"/>
      <c r="AC102" s="5"/>
      <c r="AD102" s="5" t="s">
        <v>108</v>
      </c>
      <c r="AE102" s="119">
        <v>23.38</v>
      </c>
      <c r="AF102" s="119">
        <v>1.88</v>
      </c>
      <c r="AG102" s="119">
        <v>0.3</v>
      </c>
      <c r="AH102" s="124">
        <v>12.831479897348162</v>
      </c>
      <c r="AI102" s="9">
        <v>300</v>
      </c>
      <c r="AJ102" s="130">
        <v>43083</v>
      </c>
      <c r="AK102" s="119" t="s">
        <v>100</v>
      </c>
      <c r="AL102" s="119">
        <v>21</v>
      </c>
      <c r="AM102" s="1">
        <v>28</v>
      </c>
      <c r="AN102" s="1">
        <v>15</v>
      </c>
      <c r="AO102" s="130">
        <v>43102</v>
      </c>
      <c r="AP102"/>
      <c r="AQ102" s="1" t="s">
        <v>184</v>
      </c>
      <c r="BA102" s="134">
        <v>24326316</v>
      </c>
      <c r="BB102" s="134">
        <v>22101773</v>
      </c>
      <c r="BD102" s="1" t="str">
        <f t="shared" si="26"/>
        <v>preprocessing/TMRC30278/outputs/salmon_hg38_100/quant.sf</v>
      </c>
      <c r="BI102" s="97" t="str">
        <f t="shared" si="27"/>
        <v>preprocessing/TMRC30278/outputs/02hisat2_hg38_100/hg38_100_sno_gene_gene_id.count.xz</v>
      </c>
      <c r="BJ102" s="134">
        <v>20487483</v>
      </c>
      <c r="BK102" s="134">
        <v>1035617</v>
      </c>
      <c r="BL102" s="68">
        <f t="shared" si="37"/>
        <v>0.97381780185689171</v>
      </c>
      <c r="BO102" s="1" t="str">
        <f t="shared" si="28"/>
        <v>preprocessing/TMRC30278/outputs/03hisat2_lpanamensis_v36/sno_gene_gene_id.count.xz</v>
      </c>
      <c r="BP102" s="66">
        <v>104</v>
      </c>
      <c r="BQ102" s="66">
        <v>13</v>
      </c>
      <c r="BR102" s="95">
        <f t="shared" ref="BR102:BR107" si="38">(BQ102+BP102)/BB102</f>
        <v>5.2936929539544181E-6</v>
      </c>
      <c r="BZ102" s="2" t="s">
        <v>105</v>
      </c>
      <c r="CG102" s="2" t="s">
        <v>475</v>
      </c>
      <c r="CH102" s="2">
        <v>0</v>
      </c>
      <c r="CI102" s="2">
        <v>1</v>
      </c>
      <c r="CJ102" s="2">
        <v>0</v>
      </c>
      <c r="CK102" s="2">
        <v>0</v>
      </c>
    </row>
    <row r="103" spans="1:92" x14ac:dyDescent="0.25">
      <c r="A103" s="132" t="s">
        <v>476</v>
      </c>
      <c r="B103" s="119" t="s">
        <v>464</v>
      </c>
      <c r="C103" s="119" t="s">
        <v>477</v>
      </c>
      <c r="D103" s="37">
        <v>1</v>
      </c>
      <c r="E103" s="9" t="s">
        <v>90</v>
      </c>
      <c r="F103" s="9" t="s">
        <v>259</v>
      </c>
      <c r="G103" s="9" t="s">
        <v>92</v>
      </c>
      <c r="H103" s="127">
        <v>43046</v>
      </c>
      <c r="I103"/>
      <c r="J103" s="53">
        <v>0.39583333333333331</v>
      </c>
      <c r="K103" s="2" t="s">
        <v>164</v>
      </c>
      <c r="L103" s="10" t="s">
        <v>181</v>
      </c>
      <c r="M103" s="6">
        <v>3</v>
      </c>
      <c r="N103" s="10" t="s">
        <v>1376</v>
      </c>
      <c r="O103" s="119" t="s">
        <v>324</v>
      </c>
      <c r="P103" s="119" t="s">
        <v>95</v>
      </c>
      <c r="Q103" s="119" t="s">
        <v>234</v>
      </c>
      <c r="R103" s="5" t="s">
        <v>151</v>
      </c>
      <c r="S103" s="5" t="s">
        <v>165</v>
      </c>
      <c r="T103" s="5" t="s">
        <v>153</v>
      </c>
      <c r="U103" s="122">
        <v>12500000</v>
      </c>
      <c r="V103"/>
      <c r="W103" s="8" t="s">
        <v>226</v>
      </c>
      <c r="X103" s="129">
        <v>43050</v>
      </c>
      <c r="Y103" s="9">
        <v>30</v>
      </c>
      <c r="Z103" s="123">
        <f t="shared" si="36"/>
        <v>26.618495345643218</v>
      </c>
      <c r="AA103" s="128">
        <v>43054</v>
      </c>
      <c r="AB103" s="119">
        <v>917</v>
      </c>
      <c r="AC103" s="5" t="s">
        <v>100</v>
      </c>
      <c r="AD103" s="5" t="s">
        <v>108</v>
      </c>
      <c r="AE103" s="119">
        <v>786.36</v>
      </c>
      <c r="AF103" s="119">
        <v>2.02</v>
      </c>
      <c r="AG103" s="119">
        <v>2.11</v>
      </c>
      <c r="AH103" s="124">
        <v>0.38150465435678316</v>
      </c>
      <c r="AI103" s="9">
        <v>300</v>
      </c>
      <c r="AJ103" s="130">
        <v>43083</v>
      </c>
      <c r="AK103" s="119" t="s">
        <v>100</v>
      </c>
      <c r="AL103" s="119">
        <v>19</v>
      </c>
      <c r="AM103" s="1">
        <v>28</v>
      </c>
      <c r="AN103" s="1">
        <v>15</v>
      </c>
      <c r="AO103" s="130">
        <v>43102</v>
      </c>
      <c r="AP103"/>
      <c r="AQ103" s="1" t="s">
        <v>184</v>
      </c>
      <c r="BA103" s="134">
        <v>23080135</v>
      </c>
      <c r="BB103" s="134">
        <v>20707821</v>
      </c>
      <c r="BD103" s="1" t="str">
        <f t="shared" si="26"/>
        <v>preprocessing/TMRC30279/outputs/salmon_hg38_100/quant.sf</v>
      </c>
      <c r="BI103" s="97" t="str">
        <f t="shared" si="27"/>
        <v>preprocessing/TMRC30279/outputs/02hisat2_hg38_100/hg38_100_sno_gene_gene_id.count.xz</v>
      </c>
      <c r="BJ103" s="134">
        <v>19283026</v>
      </c>
      <c r="BK103" s="134">
        <v>837315</v>
      </c>
      <c r="BL103" s="68">
        <f t="shared" si="37"/>
        <v>0.9716300425814961</v>
      </c>
      <c r="BO103" s="1" t="str">
        <f t="shared" si="28"/>
        <v>preprocessing/TMRC30279/outputs/03hisat2_lpanamensis_v36/sno_gene_gene_id.count.xz</v>
      </c>
      <c r="BP103" s="66">
        <v>71</v>
      </c>
      <c r="BQ103" s="66">
        <v>7</v>
      </c>
      <c r="BR103" s="95">
        <f t="shared" si="38"/>
        <v>3.7666927872324183E-6</v>
      </c>
      <c r="BZ103" s="2" t="s">
        <v>105</v>
      </c>
      <c r="CG103" s="2" t="s">
        <v>475</v>
      </c>
      <c r="CH103" s="2">
        <v>0</v>
      </c>
      <c r="CI103" s="2">
        <v>0</v>
      </c>
      <c r="CJ103" s="2">
        <v>0</v>
      </c>
      <c r="CK103" s="2">
        <v>0</v>
      </c>
    </row>
    <row r="104" spans="1:92" x14ac:dyDescent="0.25">
      <c r="A104" s="132" t="s">
        <v>478</v>
      </c>
      <c r="B104" s="119" t="s">
        <v>464</v>
      </c>
      <c r="C104" s="119" t="s">
        <v>479</v>
      </c>
      <c r="D104" s="37">
        <v>1</v>
      </c>
      <c r="E104" s="9" t="s">
        <v>90</v>
      </c>
      <c r="F104" s="9" t="s">
        <v>259</v>
      </c>
      <c r="G104" s="9" t="s">
        <v>92</v>
      </c>
      <c r="H104" s="127">
        <v>43046</v>
      </c>
      <c r="I104"/>
      <c r="J104" s="53">
        <v>0.39583333333333331</v>
      </c>
      <c r="K104" s="2" t="s">
        <v>150</v>
      </c>
      <c r="L104" s="10" t="s">
        <v>181</v>
      </c>
      <c r="M104" s="6">
        <v>3</v>
      </c>
      <c r="N104" s="10" t="s">
        <v>1376</v>
      </c>
      <c r="O104" s="119" t="s">
        <v>324</v>
      </c>
      <c r="P104" s="119" t="s">
        <v>95</v>
      </c>
      <c r="Q104" s="119" t="s">
        <v>234</v>
      </c>
      <c r="R104" s="5" t="s">
        <v>151</v>
      </c>
      <c r="S104" s="5" t="s">
        <v>152</v>
      </c>
      <c r="T104" s="5" t="s">
        <v>153</v>
      </c>
      <c r="U104" s="122">
        <v>39500000</v>
      </c>
      <c r="V104"/>
      <c r="W104" s="8" t="s">
        <v>226</v>
      </c>
      <c r="X104" s="129">
        <v>43050</v>
      </c>
      <c r="Y104" s="9">
        <v>30</v>
      </c>
      <c r="Z104" s="123">
        <f t="shared" si="36"/>
        <v>26.030600704430157</v>
      </c>
      <c r="AA104" s="128">
        <v>43054</v>
      </c>
      <c r="AB104" s="119">
        <v>609</v>
      </c>
      <c r="AC104" s="5" t="s">
        <v>100</v>
      </c>
      <c r="AD104" s="5" t="s">
        <v>108</v>
      </c>
      <c r="AE104" s="119">
        <v>309.47000000000003</v>
      </c>
      <c r="AF104" s="119">
        <v>1.94</v>
      </c>
      <c r="AG104" s="119">
        <v>1.77</v>
      </c>
      <c r="AH104" s="124">
        <v>0.96939929556984517</v>
      </c>
      <c r="AI104" s="9">
        <v>300</v>
      </c>
      <c r="AJ104" s="130">
        <v>43083</v>
      </c>
      <c r="AK104" s="119" t="s">
        <v>100</v>
      </c>
      <c r="AL104" s="119">
        <v>20</v>
      </c>
      <c r="AM104" s="1">
        <v>28</v>
      </c>
      <c r="AN104" s="1">
        <v>15</v>
      </c>
      <c r="AO104" s="130">
        <v>43102</v>
      </c>
      <c r="AP104"/>
      <c r="AQ104" s="1" t="s">
        <v>184</v>
      </c>
      <c r="BA104" s="134">
        <v>27805895</v>
      </c>
      <c r="BB104" s="134">
        <v>24938493</v>
      </c>
      <c r="BD104" s="1" t="str">
        <f t="shared" si="26"/>
        <v>preprocessing/TMRC30280/outputs/salmon_hg38_100/quant.sf</v>
      </c>
      <c r="BI104" s="97" t="str">
        <f t="shared" si="27"/>
        <v>preprocessing/TMRC30280/outputs/02hisat2_hg38_100/hg38_100_sno_gene_gene_id.count.xz</v>
      </c>
      <c r="BJ104" s="134">
        <v>22793083</v>
      </c>
      <c r="BK104" s="134">
        <v>1299272</v>
      </c>
      <c r="BL104" s="68">
        <f t="shared" si="37"/>
        <v>0.96607100517260602</v>
      </c>
      <c r="BO104" s="1" t="str">
        <f t="shared" si="28"/>
        <v>preprocessing/TMRC30280/outputs/03hisat2_lpanamensis_v36/sno_gene_gene_id.count.xz</v>
      </c>
      <c r="BP104" s="66">
        <v>249</v>
      </c>
      <c r="BQ104" s="66">
        <v>41</v>
      </c>
      <c r="BR104" s="95">
        <f t="shared" si="38"/>
        <v>1.1628609635714556E-5</v>
      </c>
      <c r="BZ104" s="2" t="s">
        <v>105</v>
      </c>
      <c r="CG104" s="2" t="s">
        <v>480</v>
      </c>
      <c r="CH104" s="2">
        <v>0</v>
      </c>
      <c r="CI104" s="2">
        <v>0</v>
      </c>
      <c r="CJ104" s="2">
        <v>0</v>
      </c>
      <c r="CK104" s="2">
        <v>0</v>
      </c>
    </row>
    <row r="105" spans="1:92" x14ac:dyDescent="0.25">
      <c r="A105" s="132" t="s">
        <v>481</v>
      </c>
      <c r="B105" s="2" t="s">
        <v>482</v>
      </c>
      <c r="C105" s="23" t="s">
        <v>483</v>
      </c>
      <c r="D105" s="37">
        <v>1</v>
      </c>
      <c r="E105" s="9" t="s">
        <v>90</v>
      </c>
      <c r="F105" s="9" t="s">
        <v>259</v>
      </c>
      <c r="G105" s="9" t="s">
        <v>92</v>
      </c>
      <c r="H105" s="127">
        <v>43029</v>
      </c>
      <c r="I105"/>
      <c r="J105" s="53">
        <v>0.39583333333333331</v>
      </c>
      <c r="K105" s="2" t="s">
        <v>171</v>
      </c>
      <c r="L105" s="10" t="s">
        <v>181</v>
      </c>
      <c r="M105" s="6">
        <v>1</v>
      </c>
      <c r="N105" s="10" t="s">
        <v>1376</v>
      </c>
      <c r="O105" s="119" t="s">
        <v>324</v>
      </c>
      <c r="P105" s="119" t="s">
        <v>95</v>
      </c>
      <c r="Q105" s="119" t="s">
        <v>234</v>
      </c>
      <c r="R105" s="5" t="s">
        <v>151</v>
      </c>
      <c r="S105" s="5" t="s">
        <v>196</v>
      </c>
      <c r="T105" s="5" t="s">
        <v>439</v>
      </c>
      <c r="U105" s="122">
        <v>2790000</v>
      </c>
      <c r="V105"/>
      <c r="W105" s="8" t="s">
        <v>226</v>
      </c>
      <c r="X105" s="129">
        <v>43040</v>
      </c>
      <c r="Y105" s="9">
        <v>20</v>
      </c>
      <c r="Z105" s="33">
        <f t="shared" si="36"/>
        <v>9.6999999999999993</v>
      </c>
      <c r="AA105" s="128">
        <v>43043</v>
      </c>
      <c r="AB105" s="119">
        <v>26</v>
      </c>
      <c r="AC105" s="5" t="s">
        <v>100</v>
      </c>
      <c r="AD105" s="119">
        <v>9.3000000000000007</v>
      </c>
      <c r="AE105" s="119">
        <v>41.24</v>
      </c>
      <c r="AF105" s="119">
        <v>1.73</v>
      </c>
      <c r="AG105" s="119">
        <v>2.4700000000000002</v>
      </c>
      <c r="AH105" s="119">
        <v>7.3</v>
      </c>
      <c r="AI105" s="9">
        <v>300</v>
      </c>
      <c r="AJ105" s="130">
        <v>43078</v>
      </c>
      <c r="AK105" s="119" t="s">
        <v>100</v>
      </c>
      <c r="AL105" s="119">
        <v>19</v>
      </c>
      <c r="AM105" s="1">
        <v>28</v>
      </c>
      <c r="AN105" s="1">
        <v>15</v>
      </c>
      <c r="AO105" s="130">
        <v>43102</v>
      </c>
      <c r="AP105"/>
      <c r="AQ105" s="1" t="s">
        <v>184</v>
      </c>
      <c r="BA105" s="134">
        <v>27266355</v>
      </c>
      <c r="BB105" s="134">
        <v>25009283</v>
      </c>
      <c r="BD105" s="1" t="str">
        <f t="shared" si="26"/>
        <v>preprocessing/TMRC30257/outputs/salmon_hg38_100/quant.sf</v>
      </c>
      <c r="BI105" s="97" t="str">
        <f t="shared" si="27"/>
        <v>preprocessing/TMRC30257/outputs/02hisat2_hg38_100/hg38_100_sno_gene_gene_id.count.xz</v>
      </c>
      <c r="BJ105" s="134">
        <v>23511325</v>
      </c>
      <c r="BK105" s="134">
        <v>803806</v>
      </c>
      <c r="BL105" s="68">
        <f t="shared" si="37"/>
        <v>0.97224422627389995</v>
      </c>
      <c r="BO105" s="1" t="str">
        <f t="shared" si="28"/>
        <v>preprocessing/TMRC30257/outputs/03hisat2_lpanamensis_v36/sno_gene_gene_id.count.xz</v>
      </c>
      <c r="BP105" s="66">
        <v>788</v>
      </c>
      <c r="BQ105" s="66">
        <v>65</v>
      </c>
      <c r="BR105" s="95">
        <f t="shared" si="38"/>
        <v>3.4107335264269672E-5</v>
      </c>
      <c r="BZ105" s="2" t="s">
        <v>105</v>
      </c>
      <c r="CG105" s="2" t="s">
        <v>484</v>
      </c>
      <c r="CH105" s="2">
        <v>0</v>
      </c>
      <c r="CI105" s="2">
        <v>0</v>
      </c>
      <c r="CJ105" s="2">
        <v>13</v>
      </c>
      <c r="CK105" s="2">
        <v>0</v>
      </c>
    </row>
    <row r="106" spans="1:92" x14ac:dyDescent="0.2">
      <c r="A106" s="109" t="s">
        <v>485</v>
      </c>
      <c r="B106" s="23" t="s">
        <v>332</v>
      </c>
      <c r="C106" s="23" t="s">
        <v>486</v>
      </c>
      <c r="D106" s="37">
        <v>1</v>
      </c>
      <c r="E106" s="9" t="s">
        <v>90</v>
      </c>
      <c r="F106" s="9" t="s">
        <v>91</v>
      </c>
      <c r="G106" s="9" t="s">
        <v>92</v>
      </c>
      <c r="H106" s="126">
        <v>42144</v>
      </c>
      <c r="I106" s="56">
        <v>0.58333333333333337</v>
      </c>
      <c r="J106" s="56"/>
      <c r="K106" s="12" t="s">
        <v>200</v>
      </c>
      <c r="L106" s="6" t="s">
        <v>181</v>
      </c>
      <c r="M106" s="5">
        <v>1</v>
      </c>
      <c r="N106" s="9" t="s">
        <v>260</v>
      </c>
      <c r="O106" s="9" t="s">
        <v>95</v>
      </c>
      <c r="P106" s="9" t="s">
        <v>95</v>
      </c>
      <c r="Q106" s="9" t="s">
        <v>284</v>
      </c>
      <c r="R106" s="5" t="s">
        <v>201</v>
      </c>
      <c r="S106" s="5" t="s">
        <v>97</v>
      </c>
      <c r="T106" s="5" t="s">
        <v>97</v>
      </c>
      <c r="U106" s="88" t="s">
        <v>95</v>
      </c>
      <c r="V106" s="44" t="s">
        <v>95</v>
      </c>
      <c r="W106" s="8" t="s">
        <v>202</v>
      </c>
      <c r="X106" s="75">
        <v>42146</v>
      </c>
      <c r="Y106" s="9">
        <v>20</v>
      </c>
      <c r="Z106" s="9">
        <f t="shared" si="36"/>
        <v>16</v>
      </c>
      <c r="AA106" s="27">
        <v>42186</v>
      </c>
      <c r="AB106" s="5">
        <v>373</v>
      </c>
      <c r="AC106" s="5" t="s">
        <v>100</v>
      </c>
      <c r="AD106" s="5">
        <v>6.6</v>
      </c>
      <c r="AE106" s="5">
        <v>279</v>
      </c>
      <c r="AF106" s="5">
        <v>2.1</v>
      </c>
      <c r="AG106" s="5">
        <v>2.2000000000000002</v>
      </c>
      <c r="AH106" s="5">
        <v>1</v>
      </c>
      <c r="AI106" s="5">
        <v>373</v>
      </c>
      <c r="AJ106" s="28">
        <v>42208</v>
      </c>
      <c r="AK106" s="5" t="s">
        <v>100</v>
      </c>
      <c r="AL106" s="5">
        <v>6</v>
      </c>
      <c r="AM106" s="5">
        <v>27</v>
      </c>
      <c r="AN106" s="5">
        <v>15</v>
      </c>
      <c r="AO106" s="30">
        <v>42277</v>
      </c>
      <c r="AP106" s="5">
        <v>12</v>
      </c>
      <c r="AQ106" s="5" t="s">
        <v>184</v>
      </c>
      <c r="AS106" s="1"/>
      <c r="AT106" s="2" t="s">
        <v>487</v>
      </c>
      <c r="AU106" s="1">
        <v>147</v>
      </c>
      <c r="AV106" s="60">
        <f>(100 * 2)/AU106</f>
        <v>1.3605442176870748</v>
      </c>
      <c r="AW106" s="60">
        <f>100-AV106</f>
        <v>98.639455782312922</v>
      </c>
      <c r="AX106" s="2" t="s">
        <v>204</v>
      </c>
      <c r="AY106" s="2">
        <v>20191107</v>
      </c>
      <c r="AZ106" s="2">
        <v>20191127</v>
      </c>
      <c r="BA106" s="66">
        <v>9848643</v>
      </c>
      <c r="BB106" s="66">
        <v>9521651</v>
      </c>
      <c r="BC106" s="68">
        <f>BB106/BA106</f>
        <v>0.96679826855334283</v>
      </c>
      <c r="BD106" s="1" t="str">
        <f t="shared" si="26"/>
        <v>preprocessing/TMRC30019/outputs/salmon_hg38_100/quant.sf</v>
      </c>
      <c r="BE106" s="65"/>
      <c r="BF106" s="68"/>
      <c r="BG106" s="65"/>
      <c r="BH106" s="1"/>
      <c r="BI106" s="97" t="str">
        <f t="shared" si="27"/>
        <v>preprocessing/TMRC30019/outputs/02hisat2_hg38_100/hg38_100_sno_gene_gene_id.count.xz</v>
      </c>
      <c r="BJ106" s="65">
        <v>6745185</v>
      </c>
      <c r="BK106" s="65">
        <v>2301104</v>
      </c>
      <c r="BL106" s="68">
        <f t="shared" si="37"/>
        <v>0.95007567490133804</v>
      </c>
      <c r="BM106" s="1"/>
      <c r="BN106" s="1"/>
      <c r="BO106" s="1" t="str">
        <f t="shared" si="28"/>
        <v>preprocessing/TMRC30019/outputs/03hisat2_lpanamensis_v36/sno_gene_gene_id.count.xz</v>
      </c>
      <c r="BP106" s="65">
        <v>7942</v>
      </c>
      <c r="BQ106" s="65">
        <v>652</v>
      </c>
      <c r="BR106" s="95">
        <f t="shared" si="38"/>
        <v>9.0257456401206053E-4</v>
      </c>
      <c r="BS106" s="94">
        <f>(BQ106+BP106)/(BK106+BJ106)</f>
        <v>9.5000281330830799E-4</v>
      </c>
      <c r="BT106" s="12" t="s">
        <v>200</v>
      </c>
      <c r="BU106" s="27">
        <v>42186</v>
      </c>
      <c r="BV106" s="1" t="s">
        <v>334</v>
      </c>
      <c r="BW106" s="1" t="s">
        <v>159</v>
      </c>
      <c r="BX106" s="1"/>
      <c r="BY106" s="1"/>
      <c r="BZ106" s="1" t="s">
        <v>252</v>
      </c>
      <c r="CA106" s="1"/>
      <c r="CB106" s="1"/>
      <c r="CC106" s="1"/>
      <c r="CD106" s="1"/>
      <c r="CE106" s="1" t="s">
        <v>100</v>
      </c>
      <c r="CF106" s="1"/>
      <c r="CG106" s="1" t="s">
        <v>488</v>
      </c>
      <c r="CH106" s="1">
        <v>0</v>
      </c>
      <c r="CI106" s="1">
        <v>1</v>
      </c>
      <c r="CJ106" s="1"/>
      <c r="CK106" s="1"/>
      <c r="CL106" s="1">
        <f>SUM(CH106:CK106)</f>
        <v>1</v>
      </c>
      <c r="CM106" s="118">
        <f>+CL106/BP106</f>
        <v>1.2591286829513975E-4</v>
      </c>
      <c r="CN106" s="1" t="s">
        <v>95</v>
      </c>
    </row>
    <row r="107" spans="1:92" x14ac:dyDescent="0.25">
      <c r="A107" s="132" t="s">
        <v>489</v>
      </c>
      <c r="B107" s="2" t="s">
        <v>482</v>
      </c>
      <c r="C107" s="23" t="s">
        <v>490</v>
      </c>
      <c r="D107" s="37">
        <v>1</v>
      </c>
      <c r="E107" s="9" t="s">
        <v>90</v>
      </c>
      <c r="F107" s="9" t="s">
        <v>259</v>
      </c>
      <c r="G107" s="9" t="s">
        <v>92</v>
      </c>
      <c r="H107" s="127">
        <v>43029</v>
      </c>
      <c r="I107"/>
      <c r="J107" s="53">
        <v>0.39583333333333331</v>
      </c>
      <c r="K107" s="2" t="s">
        <v>164</v>
      </c>
      <c r="L107" s="10" t="s">
        <v>181</v>
      </c>
      <c r="M107" s="6">
        <v>1</v>
      </c>
      <c r="N107" s="10" t="s">
        <v>1376</v>
      </c>
      <c r="O107" s="119" t="s">
        <v>324</v>
      </c>
      <c r="P107" s="119" t="s">
        <v>95</v>
      </c>
      <c r="Q107" s="119" t="s">
        <v>234</v>
      </c>
      <c r="R107" s="5" t="s">
        <v>151</v>
      </c>
      <c r="S107" s="5" t="s">
        <v>165</v>
      </c>
      <c r="T107" s="5" t="s">
        <v>153</v>
      </c>
      <c r="U107" s="122">
        <v>18000000</v>
      </c>
      <c r="V107"/>
      <c r="W107" s="8" t="s">
        <v>226</v>
      </c>
      <c r="X107" s="129">
        <v>43040</v>
      </c>
      <c r="Y107" s="9">
        <v>30</v>
      </c>
      <c r="Z107" s="33">
        <f t="shared" si="36"/>
        <v>26.3</v>
      </c>
      <c r="AA107" s="128">
        <v>43043</v>
      </c>
      <c r="AB107" s="119">
        <v>535</v>
      </c>
      <c r="AC107" s="5" t="s">
        <v>100</v>
      </c>
      <c r="AD107" s="119">
        <v>9.6999999999999993</v>
      </c>
      <c r="AE107" s="119">
        <v>441.08</v>
      </c>
      <c r="AF107" s="119">
        <v>1.91</v>
      </c>
      <c r="AG107" s="119">
        <v>2.19</v>
      </c>
      <c r="AH107" s="119">
        <v>0.7</v>
      </c>
      <c r="AI107" s="9">
        <v>300</v>
      </c>
      <c r="AJ107" s="130">
        <v>43102</v>
      </c>
      <c r="AK107" s="119" t="s">
        <v>100</v>
      </c>
      <c r="AL107" s="119">
        <v>16</v>
      </c>
      <c r="AM107" s="1">
        <v>28</v>
      </c>
      <c r="AN107" s="1">
        <v>15</v>
      </c>
      <c r="AO107" s="130">
        <v>43102</v>
      </c>
      <c r="AP107"/>
      <c r="AQ107" s="1" t="s">
        <v>184</v>
      </c>
      <c r="BA107" s="134">
        <v>20255168</v>
      </c>
      <c r="BB107" s="134">
        <v>17285074</v>
      </c>
      <c r="BD107" s="1" t="str">
        <f t="shared" si="26"/>
        <v>preprocessing/TMRC30258/outputs/salmon_hg38_100/quant.sf</v>
      </c>
      <c r="BI107" s="97" t="str">
        <f t="shared" si="27"/>
        <v>preprocessing/TMRC30258/outputs/02hisat2_hg38_100/hg38_100_sno_gene_gene_id.count.xz</v>
      </c>
      <c r="BJ107" s="134">
        <v>15646216</v>
      </c>
      <c r="BK107" s="134">
        <v>663258</v>
      </c>
      <c r="BL107" s="68">
        <f t="shared" si="37"/>
        <v>0.94355823990108456</v>
      </c>
      <c r="BO107" s="1" t="str">
        <f t="shared" si="28"/>
        <v>preprocessing/TMRC30258/outputs/03hisat2_lpanamensis_v36/sno_gene_gene_id.count.xz</v>
      </c>
      <c r="BP107" s="134">
        <v>7268</v>
      </c>
      <c r="BQ107" s="66">
        <v>588</v>
      </c>
      <c r="BR107" s="95">
        <f t="shared" si="38"/>
        <v>4.5449617398224618E-4</v>
      </c>
      <c r="BZ107" s="2" t="s">
        <v>105</v>
      </c>
      <c r="CG107" s="2" t="s">
        <v>491</v>
      </c>
      <c r="CH107" s="2">
        <v>0</v>
      </c>
      <c r="CI107" s="2">
        <v>0</v>
      </c>
      <c r="CJ107" s="2">
        <v>136</v>
      </c>
      <c r="CK107" s="2">
        <v>0</v>
      </c>
    </row>
    <row r="108" spans="1:92" x14ac:dyDescent="0.25">
      <c r="A108" s="132" t="s">
        <v>492</v>
      </c>
      <c r="B108" s="2" t="s">
        <v>482</v>
      </c>
      <c r="C108" s="23" t="s">
        <v>493</v>
      </c>
      <c r="D108" s="37">
        <v>1</v>
      </c>
      <c r="E108" s="9" t="s">
        <v>90</v>
      </c>
      <c r="F108" s="9" t="s">
        <v>259</v>
      </c>
      <c r="G108" s="9" t="s">
        <v>92</v>
      </c>
      <c r="H108" s="127">
        <v>43029</v>
      </c>
      <c r="I108"/>
      <c r="J108" s="53">
        <v>0.39583333333333331</v>
      </c>
      <c r="K108" s="2" t="s">
        <v>150</v>
      </c>
      <c r="L108" s="10" t="s">
        <v>181</v>
      </c>
      <c r="M108" s="6">
        <v>1</v>
      </c>
      <c r="N108" s="10" t="s">
        <v>1376</v>
      </c>
      <c r="O108" s="119" t="s">
        <v>324</v>
      </c>
      <c r="P108" s="119" t="s">
        <v>95</v>
      </c>
      <c r="Q108" s="119" t="s">
        <v>234</v>
      </c>
      <c r="R108" s="5" t="s">
        <v>151</v>
      </c>
      <c r="S108" s="5" t="s">
        <v>152</v>
      </c>
      <c r="T108" s="5" t="s">
        <v>153</v>
      </c>
      <c r="U108" s="122">
        <v>43250000</v>
      </c>
      <c r="V108"/>
      <c r="W108" s="8" t="s">
        <v>226</v>
      </c>
      <c r="X108" s="129">
        <v>43040</v>
      </c>
      <c r="Y108" s="9">
        <v>30</v>
      </c>
      <c r="Z108" s="33">
        <f t="shared" si="36"/>
        <v>25.9</v>
      </c>
      <c r="AA108" s="128">
        <v>43043</v>
      </c>
      <c r="AB108" s="119">
        <v>196</v>
      </c>
      <c r="AC108" s="5" t="s">
        <v>100</v>
      </c>
      <c r="AD108" s="119">
        <v>6</v>
      </c>
      <c r="AE108" s="119">
        <v>267.39</v>
      </c>
      <c r="AF108" s="119">
        <v>1.92</v>
      </c>
      <c r="AG108" s="119">
        <v>1.7</v>
      </c>
      <c r="AH108" s="119">
        <v>1.1000000000000001</v>
      </c>
      <c r="AI108" s="9">
        <v>300</v>
      </c>
      <c r="AJ108" s="130">
        <v>43102</v>
      </c>
      <c r="AK108" s="119" t="s">
        <v>100</v>
      </c>
      <c r="AL108" s="119">
        <v>18</v>
      </c>
      <c r="AM108" s="1">
        <v>28</v>
      </c>
      <c r="AN108" s="1">
        <v>15</v>
      </c>
      <c r="AO108" s="130">
        <v>43102</v>
      </c>
      <c r="AP108"/>
      <c r="AQ108" s="1" t="s">
        <v>184</v>
      </c>
      <c r="BZ108" s="2" t="s">
        <v>105</v>
      </c>
      <c r="CH108" s="2" t="s">
        <v>494</v>
      </c>
    </row>
    <row r="109" spans="1:92" x14ac:dyDescent="0.25">
      <c r="A109" s="132" t="s">
        <v>495</v>
      </c>
      <c r="B109" s="119" t="s">
        <v>496</v>
      </c>
      <c r="C109" s="23" t="s">
        <v>497</v>
      </c>
      <c r="D109" s="37">
        <v>1</v>
      </c>
      <c r="E109" s="9" t="s">
        <v>90</v>
      </c>
      <c r="F109" s="9" t="s">
        <v>259</v>
      </c>
      <c r="G109" s="9" t="s">
        <v>92</v>
      </c>
      <c r="H109" s="127">
        <v>43046</v>
      </c>
      <c r="I109"/>
      <c r="J109" s="53">
        <v>0.39583333333333331</v>
      </c>
      <c r="K109" s="2" t="s">
        <v>171</v>
      </c>
      <c r="L109" s="10" t="s">
        <v>181</v>
      </c>
      <c r="M109" s="6">
        <v>1</v>
      </c>
      <c r="N109" s="10" t="s">
        <v>1376</v>
      </c>
      <c r="O109" s="119" t="s">
        <v>324</v>
      </c>
      <c r="P109" s="119" t="s">
        <v>95</v>
      </c>
      <c r="Q109" s="119" t="s">
        <v>234</v>
      </c>
      <c r="R109" s="5" t="s">
        <v>151</v>
      </c>
      <c r="S109" s="5" t="s">
        <v>196</v>
      </c>
      <c r="T109" s="5" t="s">
        <v>439</v>
      </c>
      <c r="U109" s="122">
        <v>1700000</v>
      </c>
      <c r="V109"/>
      <c r="W109" s="8" t="s">
        <v>226</v>
      </c>
      <c r="X109" s="129">
        <v>43050</v>
      </c>
      <c r="Y109" s="9">
        <v>20</v>
      </c>
      <c r="Z109" s="123">
        <f t="shared" si="36"/>
        <v>5.7090703801279634</v>
      </c>
      <c r="AA109" s="125"/>
      <c r="AB109" s="119"/>
      <c r="AC109"/>
      <c r="AD109"/>
      <c r="AE109" s="119">
        <v>26.57</v>
      </c>
      <c r="AF109" s="119">
        <v>1.89</v>
      </c>
      <c r="AG109" s="119">
        <v>0.97</v>
      </c>
      <c r="AH109" s="124">
        <v>11.290929619872037</v>
      </c>
      <c r="AI109" s="9">
        <v>300</v>
      </c>
      <c r="AJ109" s="130">
        <v>43083</v>
      </c>
      <c r="AK109" s="119" t="s">
        <v>100</v>
      </c>
      <c r="AL109" s="119">
        <v>16</v>
      </c>
      <c r="AM109" s="1">
        <v>28</v>
      </c>
      <c r="AN109" s="1">
        <v>15</v>
      </c>
      <c r="AO109" s="130">
        <v>43102</v>
      </c>
      <c r="AP109"/>
      <c r="AQ109" s="1" t="s">
        <v>184</v>
      </c>
      <c r="BA109" s="134">
        <v>18917312</v>
      </c>
      <c r="BB109" s="134">
        <v>16731460</v>
      </c>
      <c r="BD109" s="1" t="str">
        <f>CONCATENATE("preprocessing/",A109, "/outputs/salmon_hg38_100/quant.sf")</f>
        <v>preprocessing/TMRC30281/outputs/salmon_hg38_100/quant.sf</v>
      </c>
      <c r="BI109" s="97" t="str">
        <f>CONCATENATE("preprocessing/", A109, "/outputs/02hisat2_hg38_100/hg38_100_sno_gene_gene_id.count.xz")</f>
        <v>preprocessing/TMRC30281/outputs/02hisat2_hg38_100/hg38_100_sno_gene_gene_id.count.xz</v>
      </c>
      <c r="BJ109" s="134">
        <v>15096641</v>
      </c>
      <c r="BK109" s="134">
        <v>899455</v>
      </c>
      <c r="BL109" s="68">
        <f>(BK109+BJ109)/BB109</f>
        <v>0.95604902381501677</v>
      </c>
      <c r="BO109" s="1" t="str">
        <f>CONCATENATE("preprocessing/", A109, "/outputs/03hisat2_lpanamensis_v36/sno_gene_gene_id.count.xz")</f>
        <v>preprocessing/TMRC30281/outputs/03hisat2_lpanamensis_v36/sno_gene_gene_id.count.xz</v>
      </c>
      <c r="BP109" s="66">
        <v>937</v>
      </c>
      <c r="BQ109" s="66">
        <v>54</v>
      </c>
      <c r="BR109" s="95">
        <f>(BQ109+BP109)/BB109</f>
        <v>5.9229738468728968E-5</v>
      </c>
      <c r="BZ109" s="2" t="s">
        <v>105</v>
      </c>
      <c r="CG109" s="2" t="s">
        <v>498</v>
      </c>
      <c r="CH109" s="2">
        <v>0</v>
      </c>
      <c r="CI109" s="2">
        <v>0</v>
      </c>
      <c r="CJ109" s="2">
        <v>14</v>
      </c>
      <c r="CK109" s="2">
        <v>0</v>
      </c>
    </row>
    <row r="110" spans="1:92" x14ac:dyDescent="0.25">
      <c r="A110" s="132" t="s">
        <v>499</v>
      </c>
      <c r="B110" s="119" t="s">
        <v>496</v>
      </c>
      <c r="C110" s="119" t="s">
        <v>500</v>
      </c>
      <c r="D110" s="37">
        <v>1</v>
      </c>
      <c r="E110" s="9" t="s">
        <v>90</v>
      </c>
      <c r="F110" s="9" t="s">
        <v>259</v>
      </c>
      <c r="G110" s="9" t="s">
        <v>92</v>
      </c>
      <c r="H110" s="127">
        <v>43046</v>
      </c>
      <c r="I110"/>
      <c r="J110" s="53">
        <v>0.39583333333333331</v>
      </c>
      <c r="K110" s="2" t="s">
        <v>164</v>
      </c>
      <c r="L110" s="10" t="s">
        <v>181</v>
      </c>
      <c r="M110" s="6">
        <v>1</v>
      </c>
      <c r="N110" s="10" t="s">
        <v>1376</v>
      </c>
      <c r="O110" s="119" t="s">
        <v>324</v>
      </c>
      <c r="P110" s="119" t="s">
        <v>95</v>
      </c>
      <c r="Q110" s="119" t="s">
        <v>234</v>
      </c>
      <c r="R110" s="5" t="s">
        <v>151</v>
      </c>
      <c r="S110" s="5" t="s">
        <v>165</v>
      </c>
      <c r="T110" s="5" t="s">
        <v>153</v>
      </c>
      <c r="U110" s="122">
        <v>14790000</v>
      </c>
      <c r="V110"/>
      <c r="W110" s="8" t="s">
        <v>226</v>
      </c>
      <c r="X110" s="129">
        <v>43050</v>
      </c>
      <c r="Y110" s="9">
        <v>30</v>
      </c>
      <c r="Z110" s="123">
        <f t="shared" si="36"/>
        <v>26.640718562874252</v>
      </c>
      <c r="AA110" s="125"/>
      <c r="AB110" s="119"/>
      <c r="AC110"/>
      <c r="AD110"/>
      <c r="AE110" s="119">
        <v>835</v>
      </c>
      <c r="AF110" s="119">
        <v>1.98</v>
      </c>
      <c r="AG110" s="119">
        <v>2.2400000000000002</v>
      </c>
      <c r="AH110" s="124">
        <v>0.3592814371257485</v>
      </c>
      <c r="AI110" s="9">
        <v>300</v>
      </c>
      <c r="AJ110" s="130">
        <v>43083</v>
      </c>
      <c r="AK110" s="119" t="s">
        <v>100</v>
      </c>
      <c r="AL110" s="119">
        <v>5</v>
      </c>
      <c r="AM110" s="1">
        <v>28</v>
      </c>
      <c r="AN110" s="1">
        <v>15</v>
      </c>
      <c r="AO110" s="130">
        <v>43102</v>
      </c>
      <c r="AP110"/>
      <c r="AQ110" s="1" t="s">
        <v>184</v>
      </c>
      <c r="BA110" s="134">
        <v>30007936</v>
      </c>
      <c r="BB110" s="134">
        <v>27996399</v>
      </c>
      <c r="BD110" s="1" t="str">
        <f>CONCATENATE("preprocessing/",A110, "/outputs/salmon_hg38_100/quant.sf")</f>
        <v>preprocessing/TMRC30283/outputs/salmon_hg38_100/quant.sf</v>
      </c>
      <c r="BI110" s="97" t="str">
        <f>CONCATENATE("preprocessing/", A110, "/outputs/02hisat2_hg38_100/hg38_100_sno_gene_gene_id.count.xz")</f>
        <v>preprocessing/TMRC30283/outputs/02hisat2_hg38_100/hg38_100_sno_gene_gene_id.count.xz</v>
      </c>
      <c r="BJ110" s="134">
        <v>26139178</v>
      </c>
      <c r="BK110" s="134">
        <v>1227660</v>
      </c>
      <c r="BL110" s="68">
        <f>(BK110+BJ110)/BB110</f>
        <v>0.97751278655515661</v>
      </c>
      <c r="BO110" s="1" t="str">
        <f>CONCATENATE("preprocessing/", A110, "/outputs/03hisat2_lpanamensis_v36/sno_gene_gene_id.count.xz")</f>
        <v>preprocessing/TMRC30283/outputs/03hisat2_lpanamensis_v36/sno_gene_gene_id.count.xz</v>
      </c>
      <c r="BP110" s="66">
        <v>187</v>
      </c>
      <c r="BQ110" s="66">
        <v>27</v>
      </c>
      <c r="BR110" s="95">
        <f>(BQ110+BP110)/BB110</f>
        <v>7.6438401953051171E-6</v>
      </c>
      <c r="BZ110" s="2" t="s">
        <v>105</v>
      </c>
      <c r="CG110" s="2" t="s">
        <v>501</v>
      </c>
      <c r="CH110" s="2">
        <v>0</v>
      </c>
      <c r="CI110" s="2">
        <v>2</v>
      </c>
      <c r="CJ110" s="2">
        <v>2</v>
      </c>
      <c r="CK110" s="2">
        <v>0</v>
      </c>
    </row>
    <row r="111" spans="1:92" x14ac:dyDescent="0.25">
      <c r="A111" s="132" t="s">
        <v>502</v>
      </c>
      <c r="B111" s="119" t="s">
        <v>496</v>
      </c>
      <c r="C111" s="119" t="s">
        <v>503</v>
      </c>
      <c r="D111" s="37">
        <v>1</v>
      </c>
      <c r="E111" s="9" t="s">
        <v>90</v>
      </c>
      <c r="F111" s="9" t="s">
        <v>259</v>
      </c>
      <c r="G111" s="9" t="s">
        <v>92</v>
      </c>
      <c r="H111" s="127">
        <v>43046</v>
      </c>
      <c r="I111"/>
      <c r="J111" s="53">
        <v>0.39583333333333331</v>
      </c>
      <c r="K111" s="2" t="s">
        <v>150</v>
      </c>
      <c r="L111" s="10" t="s">
        <v>181</v>
      </c>
      <c r="M111" s="6">
        <v>1</v>
      </c>
      <c r="N111" s="10" t="s">
        <v>1376</v>
      </c>
      <c r="O111" s="119" t="s">
        <v>324</v>
      </c>
      <c r="P111" s="119" t="s">
        <v>95</v>
      </c>
      <c r="Q111" s="119" t="s">
        <v>234</v>
      </c>
      <c r="R111" s="5" t="s">
        <v>151</v>
      </c>
      <c r="S111" s="5" t="s">
        <v>152</v>
      </c>
      <c r="T111" s="5" t="s">
        <v>153</v>
      </c>
      <c r="U111" s="122">
        <v>38500000</v>
      </c>
      <c r="V111"/>
      <c r="W111" s="8" t="s">
        <v>226</v>
      </c>
      <c r="X111" s="129">
        <v>43050</v>
      </c>
      <c r="Y111" s="9">
        <v>30</v>
      </c>
      <c r="Z111" s="123">
        <f t="shared" si="36"/>
        <v>25.378553669873526</v>
      </c>
      <c r="AA111" s="125"/>
      <c r="AB111" s="119"/>
      <c r="AC111"/>
      <c r="AD111"/>
      <c r="AE111" s="119">
        <v>185.02</v>
      </c>
      <c r="AF111" s="119">
        <v>1.96</v>
      </c>
      <c r="AG111" s="119">
        <v>1.59</v>
      </c>
      <c r="AH111" s="124">
        <v>1.6214463301264728</v>
      </c>
      <c r="AI111" s="9">
        <v>300</v>
      </c>
      <c r="AJ111" s="130">
        <v>43083</v>
      </c>
      <c r="AK111" s="119" t="s">
        <v>100</v>
      </c>
      <c r="AL111" s="119">
        <v>14</v>
      </c>
      <c r="AM111" s="1">
        <v>28</v>
      </c>
      <c r="AN111" s="1">
        <v>15</v>
      </c>
      <c r="AO111" s="130">
        <v>43102</v>
      </c>
      <c r="AP111"/>
      <c r="AQ111" s="1" t="s">
        <v>184</v>
      </c>
      <c r="BA111" s="134">
        <v>28592175</v>
      </c>
      <c r="BB111" s="134">
        <v>25536169</v>
      </c>
      <c r="BD111" s="1" t="str">
        <f>CONCATENATE("preprocessing/",A111, "/outputs/salmon_hg38_100/quant.sf")</f>
        <v>preprocessing/TMRC30284/outputs/salmon_hg38_100/quant.sf</v>
      </c>
      <c r="BI111" s="97" t="str">
        <f>CONCATENATE("preprocessing/", A111, "/outputs/02hisat2_hg38_100/hg38_100_sno_gene_gene_id.count.xz")</f>
        <v>preprocessing/TMRC30284/outputs/02hisat2_hg38_100/hg38_100_sno_gene_gene_id.count.xz</v>
      </c>
      <c r="BJ111" s="134">
        <v>23376878</v>
      </c>
      <c r="BK111" s="134">
        <v>1007825</v>
      </c>
      <c r="BL111" s="68">
        <f>(BK111+BJ111)/BB111</f>
        <v>0.95490842812013033</v>
      </c>
      <c r="BO111" s="1" t="str">
        <f>CONCATENATE("preprocessing/", A111, "/outputs/03hisat2_lpanamensis_v36/sno_gene_gene_id.count.xz")</f>
        <v>preprocessing/TMRC30284/outputs/03hisat2_lpanamensis_v36/sno_gene_gene_id.count.xz</v>
      </c>
      <c r="BP111" s="66">
        <v>82</v>
      </c>
      <c r="BQ111" s="66">
        <v>32</v>
      </c>
      <c r="BR111" s="95">
        <f>(BQ111+BP111)/BB111</f>
        <v>4.4642561693572754E-6</v>
      </c>
      <c r="BZ111" s="2" t="s">
        <v>105</v>
      </c>
      <c r="CG111" s="2" t="s">
        <v>504</v>
      </c>
      <c r="CH111" s="2">
        <v>0</v>
      </c>
      <c r="CI111" s="2">
        <v>0</v>
      </c>
      <c r="CJ111" s="2">
        <v>0</v>
      </c>
      <c r="CK111" s="2">
        <v>0</v>
      </c>
    </row>
    <row r="112" spans="1:92" x14ac:dyDescent="0.25">
      <c r="A112" s="132" t="s">
        <v>505</v>
      </c>
      <c r="B112" s="119" t="s">
        <v>496</v>
      </c>
      <c r="C112" s="23" t="s">
        <v>506</v>
      </c>
      <c r="D112" s="37">
        <v>1</v>
      </c>
      <c r="E112" s="9" t="s">
        <v>90</v>
      </c>
      <c r="F112" s="9" t="s">
        <v>259</v>
      </c>
      <c r="G112" s="9" t="s">
        <v>92</v>
      </c>
      <c r="H112" s="127">
        <v>43054</v>
      </c>
      <c r="I112"/>
      <c r="J112" s="53">
        <v>0.39583333333333331</v>
      </c>
      <c r="K112" s="2" t="s">
        <v>171</v>
      </c>
      <c r="L112" s="10" t="s">
        <v>181</v>
      </c>
      <c r="M112" s="6">
        <v>2</v>
      </c>
      <c r="N112" s="10" t="s">
        <v>1376</v>
      </c>
      <c r="O112" s="119" t="s">
        <v>324</v>
      </c>
      <c r="P112" s="119" t="s">
        <v>95</v>
      </c>
      <c r="Q112" s="119" t="s">
        <v>234</v>
      </c>
      <c r="R112" s="5" t="s">
        <v>151</v>
      </c>
      <c r="S112" s="5" t="s">
        <v>196</v>
      </c>
      <c r="T112" s="5" t="s">
        <v>153</v>
      </c>
      <c r="U112" s="122">
        <v>2850000</v>
      </c>
      <c r="V112"/>
      <c r="W112" s="8" t="s">
        <v>226</v>
      </c>
      <c r="X112" s="129">
        <v>43071</v>
      </c>
      <c r="Y112" s="9">
        <v>20</v>
      </c>
      <c r="Z112" s="123">
        <f t="shared" si="36"/>
        <v>5.8000000000000007</v>
      </c>
      <c r="AA112" s="125"/>
      <c r="AB112" s="119"/>
      <c r="AC112" s="5"/>
      <c r="AD112"/>
      <c r="AE112" s="119">
        <v>26.68</v>
      </c>
      <c r="AF112" s="119">
        <v>1.91</v>
      </c>
      <c r="AG112" s="119">
        <v>0.31</v>
      </c>
      <c r="AH112" s="124">
        <v>11.2</v>
      </c>
      <c r="AI112" s="9">
        <v>300</v>
      </c>
      <c r="AJ112" s="130">
        <v>43083</v>
      </c>
      <c r="AK112" s="119" t="s">
        <v>100</v>
      </c>
      <c r="AL112" s="119">
        <v>22</v>
      </c>
      <c r="AM112" s="1">
        <v>28</v>
      </c>
      <c r="AN112" s="1">
        <v>15</v>
      </c>
      <c r="AO112" s="130">
        <v>43102</v>
      </c>
      <c r="AP112"/>
      <c r="AQ112" s="1" t="s">
        <v>184</v>
      </c>
      <c r="BA112" s="134">
        <v>21594535</v>
      </c>
      <c r="BB112" s="134">
        <v>19585125</v>
      </c>
      <c r="BD112" s="1" t="str">
        <f>CONCATENATE("preprocessing/",A112, "/outputs/salmon_hg38_100/quant.sf")</f>
        <v>preprocessing/TMRC30282/outputs/salmon_hg38_100/quant.sf</v>
      </c>
      <c r="BI112" s="97" t="str">
        <f>CONCATENATE("preprocessing/", A112, "/outputs/02hisat2_hg38_100/hg38_100_sno_gene_gene_id.count.xz")</f>
        <v>preprocessing/TMRC30282/outputs/02hisat2_hg38_100/hg38_100_sno_gene_gene_id.count.xz</v>
      </c>
      <c r="BJ112" s="134">
        <v>17270006</v>
      </c>
      <c r="BK112" s="134">
        <v>1668089</v>
      </c>
      <c r="BL112" s="68">
        <f>(BK112+BJ112)/BB112</f>
        <v>0.96696319272917586</v>
      </c>
      <c r="BO112" s="1" t="str">
        <f>CONCATENATE("preprocessing/", A112, "/outputs/03hisat2_lpanamensis_v36/sno_gene_gene_id.count.xz")</f>
        <v>preprocessing/TMRC30282/outputs/03hisat2_lpanamensis_v36/sno_gene_gene_id.count.xz</v>
      </c>
      <c r="BP112" s="66">
        <v>918</v>
      </c>
      <c r="BQ112" s="66">
        <v>14</v>
      </c>
      <c r="BR112" s="95">
        <f>(BQ112+BP112)/BB112</f>
        <v>4.7587135645036731E-5</v>
      </c>
      <c r="BZ112" s="2" t="s">
        <v>105</v>
      </c>
      <c r="CG112" s="2" t="s">
        <v>507</v>
      </c>
      <c r="CH112" s="2">
        <v>0</v>
      </c>
      <c r="CI112" s="2">
        <v>0</v>
      </c>
      <c r="CJ112" s="2">
        <v>0</v>
      </c>
      <c r="CK112" s="2">
        <v>0</v>
      </c>
    </row>
    <row r="113" spans="1:92" x14ac:dyDescent="0.2">
      <c r="A113" s="109"/>
      <c r="B113" s="24" t="s">
        <v>508</v>
      </c>
      <c r="C113" s="24" t="s">
        <v>509</v>
      </c>
      <c r="D113" s="42">
        <v>1</v>
      </c>
      <c r="E113" s="9" t="s">
        <v>90</v>
      </c>
      <c r="F113" s="12" t="s">
        <v>91</v>
      </c>
      <c r="G113" s="9" t="s">
        <v>92</v>
      </c>
      <c r="H113" s="126">
        <v>42229</v>
      </c>
      <c r="I113" s="73"/>
      <c r="J113" s="73"/>
      <c r="K113" s="9" t="s">
        <v>200</v>
      </c>
      <c r="L113" s="10" t="s">
        <v>181</v>
      </c>
      <c r="M113" s="9">
        <v>1</v>
      </c>
      <c r="N113" s="9" t="s">
        <v>1373</v>
      </c>
      <c r="O113" s="12" t="s">
        <v>234</v>
      </c>
      <c r="P113" s="12" t="s">
        <v>95</v>
      </c>
      <c r="Q113" s="12" t="s">
        <v>234</v>
      </c>
      <c r="R113" s="12" t="s">
        <v>201</v>
      </c>
      <c r="S113" s="5" t="s">
        <v>97</v>
      </c>
      <c r="T113" s="5" t="s">
        <v>97</v>
      </c>
      <c r="U113" s="93" t="s">
        <v>95</v>
      </c>
      <c r="V113" s="42" t="s">
        <v>95</v>
      </c>
      <c r="W113" s="12" t="s">
        <v>202</v>
      </c>
      <c r="X113" s="19"/>
      <c r="AB113" s="76">
        <v>530</v>
      </c>
      <c r="AC113" s="12" t="s">
        <v>100</v>
      </c>
      <c r="AD113" s="12" t="s">
        <v>108</v>
      </c>
      <c r="AE113" s="12">
        <v>979</v>
      </c>
      <c r="AF113" s="12">
        <v>2.0499999999999998</v>
      </c>
      <c r="AG113" s="12">
        <v>2.2000000000000002</v>
      </c>
      <c r="AH113" s="12"/>
      <c r="AI113" s="12"/>
      <c r="AJ113" s="26"/>
      <c r="AK113" s="12"/>
      <c r="AL113" s="12"/>
      <c r="AM113" s="12"/>
      <c r="AN113" s="12"/>
      <c r="AO113" s="26"/>
      <c r="AP113" s="12"/>
      <c r="AQ113" s="5" t="s">
        <v>184</v>
      </c>
      <c r="AR113" s="12"/>
      <c r="AS113" s="12"/>
      <c r="AT113" s="12"/>
      <c r="AU113" s="12"/>
      <c r="AV113" s="12"/>
      <c r="AW113" s="12"/>
      <c r="AX113" s="12"/>
      <c r="AY113" s="12"/>
      <c r="AZ113" s="12"/>
      <c r="BC113" s="67"/>
      <c r="BD113" s="12"/>
      <c r="BE113" s="67"/>
      <c r="BF113" s="67"/>
      <c r="BG113" s="67"/>
      <c r="BH113" s="12"/>
      <c r="BI113" s="98"/>
      <c r="BJ113" s="65"/>
      <c r="BK113" s="65"/>
      <c r="BL113" s="12"/>
      <c r="BM113" s="12"/>
      <c r="BN113" s="12"/>
      <c r="BO113" s="12"/>
      <c r="BP113" s="67"/>
      <c r="BQ113" s="67"/>
      <c r="BR113" s="67"/>
      <c r="BS113" s="67"/>
      <c r="BT113" s="9" t="s">
        <v>200</v>
      </c>
      <c r="BU113" s="19"/>
      <c r="BV113" s="2" t="s">
        <v>510</v>
      </c>
      <c r="BW113" s="2" t="s">
        <v>159</v>
      </c>
      <c r="BZ113" s="1" t="s">
        <v>252</v>
      </c>
      <c r="CM113" s="1" t="e">
        <f>+CL113/BP113</f>
        <v>#DIV/0!</v>
      </c>
    </row>
    <row r="114" spans="1:92" x14ac:dyDescent="0.2">
      <c r="A114" s="109" t="s">
        <v>511</v>
      </c>
      <c r="B114" s="62" t="s">
        <v>290</v>
      </c>
      <c r="C114" s="62" t="s">
        <v>512</v>
      </c>
      <c r="D114" s="37">
        <v>2</v>
      </c>
      <c r="E114" s="9" t="s">
        <v>90</v>
      </c>
      <c r="F114" s="9" t="s">
        <v>91</v>
      </c>
      <c r="G114" s="9" t="s">
        <v>92</v>
      </c>
      <c r="H114" s="126">
        <v>42019</v>
      </c>
      <c r="I114" s="56"/>
      <c r="J114" s="56"/>
      <c r="K114" s="2" t="s">
        <v>164</v>
      </c>
      <c r="L114" s="6" t="s">
        <v>181</v>
      </c>
      <c r="M114" s="6">
        <v>1</v>
      </c>
      <c r="N114" s="10" t="s">
        <v>260</v>
      </c>
      <c r="O114" s="9" t="s">
        <v>95</v>
      </c>
      <c r="P114" s="9" t="s">
        <v>95</v>
      </c>
      <c r="Q114" s="9" t="s">
        <v>284</v>
      </c>
      <c r="R114" s="5" t="s">
        <v>151</v>
      </c>
      <c r="S114" s="5" t="s">
        <v>165</v>
      </c>
      <c r="T114" s="2" t="s">
        <v>153</v>
      </c>
      <c r="U114" s="88" t="s">
        <v>279</v>
      </c>
      <c r="V114" s="44">
        <v>99</v>
      </c>
      <c r="W114" s="8" t="s">
        <v>226</v>
      </c>
      <c r="X114" s="75">
        <v>42049</v>
      </c>
      <c r="Y114" s="9">
        <v>20</v>
      </c>
      <c r="Z114" s="9">
        <f>(Y114-AH114)-3</f>
        <v>16</v>
      </c>
      <c r="AA114" s="27">
        <v>42049</v>
      </c>
      <c r="AB114" s="5">
        <v>378</v>
      </c>
      <c r="AC114" s="5" t="s">
        <v>100</v>
      </c>
      <c r="AD114" s="5">
        <v>9.6999999999999993</v>
      </c>
      <c r="AE114" s="5" t="s">
        <v>98</v>
      </c>
      <c r="AF114" s="5" t="s">
        <v>98</v>
      </c>
      <c r="AG114" s="5" t="s">
        <v>98</v>
      </c>
      <c r="AH114" s="5">
        <v>1</v>
      </c>
      <c r="AI114" s="5">
        <v>300</v>
      </c>
      <c r="AJ114" s="28">
        <v>42053</v>
      </c>
      <c r="AK114" s="5" t="s">
        <v>100</v>
      </c>
      <c r="AL114" s="5">
        <v>5</v>
      </c>
      <c r="AM114" s="5">
        <v>28</v>
      </c>
      <c r="AN114" s="5">
        <v>28</v>
      </c>
      <c r="AO114" s="30">
        <v>42053</v>
      </c>
      <c r="AP114" s="17">
        <v>0</v>
      </c>
      <c r="AQ114" s="5" t="s">
        <v>184</v>
      </c>
      <c r="AR114" s="1"/>
      <c r="AS114" s="1" t="s">
        <v>236</v>
      </c>
      <c r="AT114" s="2" t="s">
        <v>513</v>
      </c>
      <c r="AU114" s="1">
        <v>160</v>
      </c>
      <c r="AV114" s="60">
        <f>(100 * 2)/AU114</f>
        <v>1.25</v>
      </c>
      <c r="AW114" s="60">
        <f>100-AV114</f>
        <v>98.75</v>
      </c>
      <c r="AX114" s="99" t="s">
        <v>514</v>
      </c>
      <c r="AY114" s="99">
        <v>20200901</v>
      </c>
      <c r="AZ114" s="99">
        <v>20200910</v>
      </c>
      <c r="BA114" s="66">
        <v>689453</v>
      </c>
      <c r="BB114" s="66">
        <v>539760</v>
      </c>
      <c r="BC114" s="68">
        <f>BB114/BA114</f>
        <v>0.78288150171222692</v>
      </c>
      <c r="BD114" s="1" t="str">
        <f>CONCATENATE("preprocessing/",A114, "/outputs/salmon_hg38_100/quant.sf")</f>
        <v>preprocessing/TMRC30050/outputs/salmon_hg38_100/quant.sf</v>
      </c>
      <c r="BE114" s="65"/>
      <c r="BF114" s="65"/>
      <c r="BG114" s="65"/>
      <c r="BH114" s="1"/>
      <c r="BI114" s="97" t="str">
        <f>CONCATENATE("preprocessing/", A114, "/outputs/02hisat2_hg38_100/hg38_100_sno_gene_gene_id.count.xz")</f>
        <v>preprocessing/TMRC30050/outputs/02hisat2_hg38_100/hg38_100_sno_gene_gene_id.count.xz</v>
      </c>
      <c r="BJ114" s="65">
        <v>464723</v>
      </c>
      <c r="BK114" s="65">
        <v>60070</v>
      </c>
      <c r="BL114" s="68">
        <f>(BK114+BJ114)/BB114</f>
        <v>0.97227100933748334</v>
      </c>
      <c r="BM114" s="1"/>
      <c r="BN114" s="1"/>
      <c r="BO114" s="1" t="str">
        <f>CONCATENATE("preprocessing/", A114, "/outputs/03hisat2_lpanamensis_v36/sno_gene_gene_id.count.xz")</f>
        <v>preprocessing/TMRC30050/outputs/03hisat2_lpanamensis_v36/sno_gene_gene_id.count.xz</v>
      </c>
      <c r="BP114" s="65">
        <v>562</v>
      </c>
      <c r="BQ114" s="65">
        <v>48</v>
      </c>
      <c r="BR114" s="95">
        <f>(BQ114+BP114)/BB114</f>
        <v>1.1301319104787312E-3</v>
      </c>
      <c r="BS114" s="94">
        <f>(BQ114+BP114)/(BK114+BJ114)</f>
        <v>1.162363065056127E-3</v>
      </c>
      <c r="BT114" s="2" t="s">
        <v>169</v>
      </c>
      <c r="BU114" s="27">
        <v>42049</v>
      </c>
      <c r="BV114" s="1" t="s">
        <v>295</v>
      </c>
      <c r="BW114" s="1" t="s">
        <v>159</v>
      </c>
      <c r="BX114" s="1"/>
      <c r="BY114" s="1"/>
      <c r="BZ114" s="1" t="s">
        <v>252</v>
      </c>
      <c r="CA114" s="1" t="s">
        <v>515</v>
      </c>
      <c r="CB114" s="1">
        <v>3</v>
      </c>
      <c r="CC114" s="1">
        <f>(100 * 2)/CB114</f>
        <v>66.666666666666671</v>
      </c>
      <c r="CD114" s="1">
        <f>100-CC114</f>
        <v>33.333333333333329</v>
      </c>
      <c r="CE114" s="1"/>
      <c r="CF114" s="1"/>
      <c r="CG114" s="1" t="s">
        <v>516</v>
      </c>
      <c r="CH114" s="1">
        <v>0</v>
      </c>
      <c r="CI114" s="1">
        <v>0</v>
      </c>
      <c r="CJ114" s="1">
        <v>11</v>
      </c>
      <c r="CK114" s="1">
        <v>0</v>
      </c>
      <c r="CL114" s="1">
        <f>SUM(CH114:CK114)</f>
        <v>11</v>
      </c>
      <c r="CM114" s="118">
        <f>+CL114/BP114</f>
        <v>1.9572953736654804E-2</v>
      </c>
      <c r="CN114" s="1" t="s">
        <v>100</v>
      </c>
    </row>
    <row r="115" spans="1:92" x14ac:dyDescent="0.25">
      <c r="A115" s="132" t="s">
        <v>517</v>
      </c>
      <c r="B115" s="119" t="s">
        <v>496</v>
      </c>
      <c r="C115" s="23" t="s">
        <v>518</v>
      </c>
      <c r="D115" s="37">
        <v>1</v>
      </c>
      <c r="E115" s="9" t="s">
        <v>90</v>
      </c>
      <c r="F115" s="9" t="s">
        <v>259</v>
      </c>
      <c r="G115" s="9" t="s">
        <v>92</v>
      </c>
      <c r="H115" s="127">
        <v>43068</v>
      </c>
      <c r="I115"/>
      <c r="J115" s="53">
        <v>0.3888888888888889</v>
      </c>
      <c r="K115" s="2" t="s">
        <v>150</v>
      </c>
      <c r="L115" s="10" t="s">
        <v>181</v>
      </c>
      <c r="M115" s="6">
        <v>3</v>
      </c>
      <c r="N115" s="10" t="s">
        <v>1376</v>
      </c>
      <c r="O115" s="119" t="s">
        <v>324</v>
      </c>
      <c r="P115" s="119" t="s">
        <v>95</v>
      </c>
      <c r="Q115" s="119" t="s">
        <v>234</v>
      </c>
      <c r="R115" s="5" t="s">
        <v>151</v>
      </c>
      <c r="S115" s="5" t="s">
        <v>152</v>
      </c>
      <c r="T115" s="5" t="s">
        <v>439</v>
      </c>
      <c r="U115" s="122">
        <v>19700000</v>
      </c>
      <c r="V115"/>
      <c r="W115" s="8" t="s">
        <v>226</v>
      </c>
      <c r="X115" s="129">
        <v>43071</v>
      </c>
      <c r="Y115" s="9">
        <v>30</v>
      </c>
      <c r="Z115" s="123">
        <f>(Y115-AH115)-3</f>
        <v>25.1</v>
      </c>
      <c r="AA115" s="125"/>
      <c r="AB115" s="119"/>
      <c r="AC115" s="5"/>
      <c r="AD115"/>
      <c r="AE115" s="119">
        <v>155.93</v>
      </c>
      <c r="AF115" s="119">
        <v>1.93</v>
      </c>
      <c r="AG115" s="119">
        <v>0.9</v>
      </c>
      <c r="AH115" s="124">
        <v>1.9</v>
      </c>
      <c r="AI115" s="9">
        <v>300</v>
      </c>
      <c r="AJ115" s="130">
        <v>43083</v>
      </c>
      <c r="AK115" s="119" t="s">
        <v>100</v>
      </c>
      <c r="AL115" s="119">
        <v>23</v>
      </c>
      <c r="AM115" s="1">
        <v>28</v>
      </c>
      <c r="AN115" s="1">
        <v>15</v>
      </c>
      <c r="AO115" s="130">
        <v>43102</v>
      </c>
      <c r="AP115"/>
      <c r="AQ115" s="1" t="s">
        <v>184</v>
      </c>
      <c r="BA115" s="134">
        <v>28753098</v>
      </c>
      <c r="BB115" s="134">
        <v>26890090</v>
      </c>
      <c r="BD115" s="1" t="str">
        <f>CONCATENATE("preprocessing/",A115, "/outputs/salmon_hg38_100/quant.sf")</f>
        <v>preprocessing/TMRC30285/outputs/salmon_hg38_100/quant.sf</v>
      </c>
      <c r="BI115" s="97" t="str">
        <f>CONCATENATE("preprocessing/", A115, "/outputs/02hisat2_hg38_100/hg38_100_sno_gene_gene_id.count.xz")</f>
        <v>preprocessing/TMRC30285/outputs/02hisat2_hg38_100/hg38_100_sno_gene_gene_id.count.xz</v>
      </c>
      <c r="BJ115" s="134">
        <v>24924679</v>
      </c>
      <c r="BK115" s="134">
        <v>1144109</v>
      </c>
      <c r="BL115" s="68">
        <f>(BK115+BJ115)/BB115</f>
        <v>0.96945707507858847</v>
      </c>
      <c r="BO115" s="1" t="str">
        <f>CONCATENATE("preprocessing/", A115, "/outputs/03hisat2_lpanamensis_v36/sno_gene_gene_id.count.xz")</f>
        <v>preprocessing/TMRC30285/outputs/03hisat2_lpanamensis_v36/sno_gene_gene_id.count.xz</v>
      </c>
      <c r="BP115" s="134">
        <v>78</v>
      </c>
      <c r="BQ115" s="134">
        <v>42</v>
      </c>
      <c r="BR115" s="95">
        <f>(BQ115+BP115)/BB115</f>
        <v>4.4626105751226565E-6</v>
      </c>
      <c r="BZ115" s="2" t="s">
        <v>105</v>
      </c>
      <c r="CG115" s="2" t="s">
        <v>519</v>
      </c>
      <c r="CH115" s="2">
        <v>0</v>
      </c>
      <c r="CI115" s="2">
        <v>0</v>
      </c>
      <c r="CJ115" s="2">
        <v>0</v>
      </c>
      <c r="CK115" s="2">
        <v>0</v>
      </c>
    </row>
    <row r="116" spans="1:92" ht="30" x14ac:dyDescent="0.2">
      <c r="A116" s="109" t="s">
        <v>520</v>
      </c>
      <c r="B116" s="23" t="s">
        <v>290</v>
      </c>
      <c r="C116" s="23" t="s">
        <v>521</v>
      </c>
      <c r="D116" s="37">
        <v>2</v>
      </c>
      <c r="E116" s="9" t="s">
        <v>90</v>
      </c>
      <c r="F116" s="9" t="s">
        <v>91</v>
      </c>
      <c r="G116" s="9" t="s">
        <v>92</v>
      </c>
      <c r="H116" s="126">
        <v>42019</v>
      </c>
      <c r="I116" s="56"/>
      <c r="J116" s="56"/>
      <c r="K116" s="2" t="s">
        <v>171</v>
      </c>
      <c r="L116" s="6" t="s">
        <v>181</v>
      </c>
      <c r="M116" s="6">
        <v>1</v>
      </c>
      <c r="N116" s="10" t="s">
        <v>260</v>
      </c>
      <c r="O116" s="9" t="s">
        <v>95</v>
      </c>
      <c r="P116" s="9" t="s">
        <v>95</v>
      </c>
      <c r="Q116" s="9" t="s">
        <v>284</v>
      </c>
      <c r="R116" s="5" t="s">
        <v>151</v>
      </c>
      <c r="S116" s="5" t="s">
        <v>196</v>
      </c>
      <c r="T116" s="5" t="s">
        <v>173</v>
      </c>
      <c r="U116" s="88" t="s">
        <v>241</v>
      </c>
      <c r="V116" s="44" t="s">
        <v>293</v>
      </c>
      <c r="W116" s="8" t="s">
        <v>226</v>
      </c>
      <c r="X116" s="75">
        <v>42399</v>
      </c>
      <c r="Y116" s="9">
        <v>28</v>
      </c>
      <c r="Z116" s="9">
        <f>(Y116-AH116)-3</f>
        <v>20</v>
      </c>
      <c r="AA116" s="27">
        <v>42403</v>
      </c>
      <c r="AB116" s="5">
        <v>61</v>
      </c>
      <c r="AC116" s="5" t="s">
        <v>100</v>
      </c>
      <c r="AD116" s="5">
        <v>2.6</v>
      </c>
      <c r="AE116" s="5" t="s">
        <v>98</v>
      </c>
      <c r="AF116" s="5" t="s">
        <v>98</v>
      </c>
      <c r="AG116" s="5" t="s">
        <v>98</v>
      </c>
      <c r="AH116" s="5">
        <v>5</v>
      </c>
      <c r="AI116" s="5">
        <v>300</v>
      </c>
      <c r="AJ116" s="28">
        <v>42410</v>
      </c>
      <c r="AK116" s="5" t="s">
        <v>100</v>
      </c>
      <c r="AL116" s="5">
        <v>21</v>
      </c>
      <c r="AM116" s="5">
        <v>28</v>
      </c>
      <c r="AN116" s="5">
        <v>15</v>
      </c>
      <c r="AO116" s="30">
        <v>42416</v>
      </c>
      <c r="AP116" s="5">
        <f>AM116-AN116</f>
        <v>13</v>
      </c>
      <c r="AQ116" s="5" t="s">
        <v>184</v>
      </c>
      <c r="AR116" s="1" t="s">
        <v>522</v>
      </c>
      <c r="AS116" s="1"/>
      <c r="AT116" s="2" t="s">
        <v>523</v>
      </c>
      <c r="AU116" s="1">
        <v>130</v>
      </c>
      <c r="AV116" s="60">
        <f>(100 * 2)/AU116</f>
        <v>1.5384615384615385</v>
      </c>
      <c r="AW116" s="60">
        <f>100-AV116</f>
        <v>98.461538461538467</v>
      </c>
      <c r="AX116" s="2" t="s">
        <v>524</v>
      </c>
      <c r="AY116" s="99">
        <v>20200901</v>
      </c>
      <c r="AZ116" s="2">
        <v>20200910</v>
      </c>
      <c r="BA116" s="66">
        <v>97961566</v>
      </c>
      <c r="BB116" s="66">
        <v>91605458</v>
      </c>
      <c r="BC116" s="68">
        <f>BB116/BA116</f>
        <v>0.93511630877766894</v>
      </c>
      <c r="BD116" s="1" t="str">
        <f>CONCATENATE("preprocessing/",A116, "/outputs/salmon_hg38_100/quant.sf")</f>
        <v>preprocessing/TMRC30071/outputs/salmon_hg38_100/quant.sf</v>
      </c>
      <c r="BE116" s="65"/>
      <c r="BF116" s="65"/>
      <c r="BG116" s="65"/>
      <c r="BH116" s="1"/>
      <c r="BI116" s="97" t="str">
        <f>CONCATENATE("preprocessing/", A116, "/outputs/02hisat2_hg38_100/hg38_100_sno_gene_gene_id.count.xz")</f>
        <v>preprocessing/TMRC30071/outputs/02hisat2_hg38_100/hg38_100_sno_gene_gene_id.count.xz</v>
      </c>
      <c r="BJ116" s="65">
        <v>76232045</v>
      </c>
      <c r="BK116" s="65">
        <v>13161346</v>
      </c>
      <c r="BL116" s="68">
        <f>(BK116+BJ116)/BB116</f>
        <v>0.97585223579145253</v>
      </c>
      <c r="BM116" s="1"/>
      <c r="BN116" s="1"/>
      <c r="BO116" s="1" t="str">
        <f>CONCATENATE("preprocessing/", A116, "/outputs/03hisat2_lpanamensis_v36/sno_gene_gene_id.count.xz")</f>
        <v>preprocessing/TMRC30071/outputs/03hisat2_lpanamensis_v36/sno_gene_gene_id.count.xz</v>
      </c>
      <c r="BP116" s="65">
        <v>56603</v>
      </c>
      <c r="BQ116" s="65">
        <v>3674</v>
      </c>
      <c r="BR116" s="95">
        <f>(BQ116+BP116)/BB116</f>
        <v>6.5800664410192678E-4</v>
      </c>
      <c r="BS116" s="94">
        <f>(BQ116+BP116)/(BK116+BJ116)</f>
        <v>6.7428922122441911E-4</v>
      </c>
      <c r="BT116" s="2" t="s">
        <v>177</v>
      </c>
      <c r="BU116" s="27"/>
      <c r="BV116" s="1" t="s">
        <v>295</v>
      </c>
      <c r="BW116" s="1" t="s">
        <v>159</v>
      </c>
      <c r="BX116" s="1"/>
      <c r="BY116" s="1"/>
      <c r="BZ116" s="1" t="s">
        <v>252</v>
      </c>
      <c r="CA116" s="1"/>
      <c r="CB116" s="1"/>
      <c r="CC116" s="1"/>
      <c r="CD116" s="1"/>
      <c r="CE116" s="1"/>
      <c r="CF116" s="1" t="s">
        <v>525</v>
      </c>
      <c r="CG116" s="1" t="s">
        <v>526</v>
      </c>
      <c r="CH116" s="1">
        <v>1</v>
      </c>
      <c r="CI116" s="1">
        <v>0</v>
      </c>
      <c r="CJ116" s="1">
        <v>1115</v>
      </c>
      <c r="CK116" s="1">
        <v>0</v>
      </c>
      <c r="CL116" s="1">
        <f>SUM(CH116:CK116)</f>
        <v>1116</v>
      </c>
      <c r="CM116" s="118">
        <f t="shared" ref="CM116:CM147" si="39">+CL116/BP116</f>
        <v>1.9716269455682563E-2</v>
      </c>
      <c r="CN116" s="1" t="s">
        <v>100</v>
      </c>
    </row>
    <row r="117" spans="1:92" x14ac:dyDescent="0.2">
      <c r="A117" s="109" t="s">
        <v>527</v>
      </c>
      <c r="B117" s="23" t="s">
        <v>528</v>
      </c>
      <c r="C117" s="23" t="s">
        <v>529</v>
      </c>
      <c r="D117" s="37">
        <v>1</v>
      </c>
      <c r="E117" s="9" t="s">
        <v>90</v>
      </c>
      <c r="F117" s="9" t="s">
        <v>91</v>
      </c>
      <c r="G117" s="9" t="s">
        <v>92</v>
      </c>
      <c r="H117" s="126">
        <v>42152</v>
      </c>
      <c r="I117" s="53">
        <v>0.36805555555555558</v>
      </c>
      <c r="K117" s="12" t="s">
        <v>200</v>
      </c>
      <c r="L117" s="6" t="s">
        <v>181</v>
      </c>
      <c r="M117" s="5">
        <v>1</v>
      </c>
      <c r="N117" s="9" t="s">
        <v>1373</v>
      </c>
      <c r="O117" s="9" t="s">
        <v>234</v>
      </c>
      <c r="P117" s="9" t="s">
        <v>95</v>
      </c>
      <c r="Q117" s="9" t="s">
        <v>234</v>
      </c>
      <c r="R117" s="5" t="s">
        <v>201</v>
      </c>
      <c r="S117" s="5" t="s">
        <v>97</v>
      </c>
      <c r="T117" s="5" t="s">
        <v>97</v>
      </c>
      <c r="U117" s="88" t="s">
        <v>95</v>
      </c>
      <c r="V117" s="44" t="s">
        <v>95</v>
      </c>
      <c r="W117" s="8" t="s">
        <v>202</v>
      </c>
      <c r="X117" s="75">
        <v>42165</v>
      </c>
      <c r="Y117" s="9">
        <v>20</v>
      </c>
      <c r="Z117" s="9">
        <f>(Y117-AH117)-3</f>
        <v>15.100000000000001</v>
      </c>
      <c r="AA117" s="27">
        <v>42187</v>
      </c>
      <c r="AB117" s="5">
        <v>159</v>
      </c>
      <c r="AC117" s="5" t="s">
        <v>100</v>
      </c>
      <c r="AD117" s="17" t="s">
        <v>108</v>
      </c>
      <c r="AE117" s="5">
        <v>173</v>
      </c>
      <c r="AF117" s="5">
        <v>2.1</v>
      </c>
      <c r="AG117" s="5">
        <v>2.2000000000000002</v>
      </c>
      <c r="AH117" s="5">
        <v>1.9</v>
      </c>
      <c r="AI117" s="5">
        <v>300</v>
      </c>
      <c r="AJ117" s="28">
        <v>42208</v>
      </c>
      <c r="AK117" s="5" t="s">
        <v>100</v>
      </c>
      <c r="AL117" s="5">
        <v>7</v>
      </c>
      <c r="AM117" s="5">
        <v>27</v>
      </c>
      <c r="AN117" s="5">
        <v>15</v>
      </c>
      <c r="AO117" s="30">
        <v>42277</v>
      </c>
      <c r="AP117" s="5">
        <v>12</v>
      </c>
      <c r="AQ117" s="5" t="s">
        <v>184</v>
      </c>
      <c r="AR117" s="1" t="s">
        <v>208</v>
      </c>
      <c r="AS117" s="1"/>
      <c r="AT117" s="2" t="s">
        <v>530</v>
      </c>
      <c r="AU117" s="1">
        <v>136</v>
      </c>
      <c r="AV117" s="60">
        <f>(100 * 2)/AU117</f>
        <v>1.4705882352941178</v>
      </c>
      <c r="AW117" s="60">
        <f>100-AV117</f>
        <v>98.529411764705884</v>
      </c>
      <c r="AX117" s="2" t="s">
        <v>204</v>
      </c>
      <c r="AY117" s="2">
        <v>20191107</v>
      </c>
      <c r="AZ117" s="2">
        <v>20191127</v>
      </c>
      <c r="BA117" s="66">
        <v>10592852</v>
      </c>
      <c r="BB117" s="66">
        <v>10235416</v>
      </c>
      <c r="BC117" s="68">
        <f>BB117/BA117</f>
        <v>0.96625686831081936</v>
      </c>
      <c r="BD117" s="1" t="str">
        <f>CONCATENATE("preprocessing/",A117, "/outputs/salmon_hg38_100/quant.sf")</f>
        <v>preprocessing/TMRC30020/outputs/salmon_hg38_100/quant.sf</v>
      </c>
      <c r="BE117" s="65"/>
      <c r="BF117" s="68"/>
      <c r="BG117" s="65"/>
      <c r="BH117" s="1"/>
      <c r="BI117" s="97" t="str">
        <f>CONCATENATE("preprocessing/", A117, "/outputs/02hisat2_hg38_100/hg38_100_sno_gene_gene_id.count.xz")</f>
        <v>preprocessing/TMRC30020/outputs/02hisat2_hg38_100/hg38_100_sno_gene_gene_id.count.xz</v>
      </c>
      <c r="BJ117" s="65">
        <v>7338522</v>
      </c>
      <c r="BK117" s="65">
        <v>2384278</v>
      </c>
      <c r="BL117" s="68">
        <f>(BK117+BJ117)/BB117</f>
        <v>0.94991742397182488</v>
      </c>
      <c r="BM117" s="1"/>
      <c r="BN117" s="1"/>
      <c r="BO117" s="1" t="str">
        <f>CONCATENATE("preprocessing/", A117, "/outputs/03hisat2_lpanamensis_v36/sno_gene_gene_id.count.xz")</f>
        <v>preprocessing/TMRC30020/outputs/03hisat2_lpanamensis_v36/sno_gene_gene_id.count.xz</v>
      </c>
      <c r="BP117" s="65">
        <v>4793</v>
      </c>
      <c r="BQ117" s="65">
        <v>340</v>
      </c>
      <c r="BR117" s="95">
        <f>(BQ117+BP117)/BB117</f>
        <v>5.0149402818605517E-4</v>
      </c>
      <c r="BS117" s="94">
        <f>(BQ117+BP117)/(BK117+BJ117)</f>
        <v>5.2793433990208584E-4</v>
      </c>
      <c r="BT117" s="12" t="s">
        <v>200</v>
      </c>
      <c r="BU117" s="27">
        <v>42187</v>
      </c>
      <c r="BV117" s="1" t="s">
        <v>531</v>
      </c>
      <c r="BW117" s="1" t="s">
        <v>159</v>
      </c>
      <c r="BX117" s="1"/>
      <c r="BY117" s="1"/>
      <c r="BZ117" s="1" t="s">
        <v>252</v>
      </c>
      <c r="CA117" s="1"/>
      <c r="CB117" s="1"/>
      <c r="CC117" s="1"/>
      <c r="CD117" s="1"/>
      <c r="CE117" s="1" t="s">
        <v>100</v>
      </c>
      <c r="CF117" s="1"/>
      <c r="CG117" s="1" t="s">
        <v>532</v>
      </c>
      <c r="CH117" s="1">
        <v>0</v>
      </c>
      <c r="CI117" s="1">
        <v>0</v>
      </c>
      <c r="CJ117" s="1"/>
      <c r="CK117" s="1"/>
      <c r="CL117" s="1">
        <f>SUM(CH117:CK117)</f>
        <v>0</v>
      </c>
      <c r="CM117" s="118">
        <f t="shared" si="39"/>
        <v>0</v>
      </c>
      <c r="CN117" s="1" t="s">
        <v>95</v>
      </c>
    </row>
    <row r="118" spans="1:92" x14ac:dyDescent="0.2">
      <c r="A118" s="109"/>
      <c r="B118" s="24" t="s">
        <v>508</v>
      </c>
      <c r="C118" s="24" t="s">
        <v>533</v>
      </c>
      <c r="D118" s="42">
        <v>1</v>
      </c>
      <c r="E118" s="9" t="s">
        <v>90</v>
      </c>
      <c r="F118" s="12" t="s">
        <v>91</v>
      </c>
      <c r="G118" s="12" t="s">
        <v>92</v>
      </c>
      <c r="H118" s="126">
        <v>42236</v>
      </c>
      <c r="I118" s="73"/>
      <c r="J118" s="73"/>
      <c r="K118" s="12" t="s">
        <v>164</v>
      </c>
      <c r="L118" s="10" t="s">
        <v>181</v>
      </c>
      <c r="M118" s="9">
        <v>2</v>
      </c>
      <c r="N118" s="9" t="s">
        <v>1373</v>
      </c>
      <c r="O118" s="12" t="s">
        <v>234</v>
      </c>
      <c r="P118" s="12" t="s">
        <v>95</v>
      </c>
      <c r="Q118" s="12" t="s">
        <v>234</v>
      </c>
      <c r="R118" s="12" t="s">
        <v>151</v>
      </c>
      <c r="S118" s="12" t="s">
        <v>165</v>
      </c>
      <c r="T118" s="12" t="s">
        <v>153</v>
      </c>
      <c r="W118" s="12" t="s">
        <v>226</v>
      </c>
      <c r="X118" s="19"/>
      <c r="AB118" s="12"/>
      <c r="AC118" s="12"/>
      <c r="AD118" s="12"/>
      <c r="AE118" s="12"/>
      <c r="AF118" s="12"/>
      <c r="AG118" s="12"/>
      <c r="AH118" s="12"/>
      <c r="AI118" s="12"/>
      <c r="AJ118" s="26"/>
      <c r="AK118" s="12"/>
      <c r="AL118" s="12"/>
      <c r="AM118" s="12"/>
      <c r="AN118" s="12"/>
      <c r="AO118" s="26"/>
      <c r="AP118" s="12"/>
      <c r="AQ118" s="5" t="s">
        <v>184</v>
      </c>
      <c r="AR118" s="12"/>
      <c r="AS118" s="12"/>
      <c r="AT118" s="12"/>
      <c r="AU118" s="12"/>
      <c r="AV118" s="12"/>
      <c r="AW118" s="12"/>
      <c r="AX118" s="2" t="s">
        <v>285</v>
      </c>
      <c r="AY118" s="12"/>
      <c r="AZ118" s="12"/>
      <c r="BC118" s="67"/>
      <c r="BD118" s="12"/>
      <c r="BE118" s="67"/>
      <c r="BF118" s="67"/>
      <c r="BG118" s="67"/>
      <c r="BH118" s="12"/>
      <c r="BI118" s="98"/>
      <c r="BJ118" s="65"/>
      <c r="BK118" s="65"/>
      <c r="BL118" s="12"/>
      <c r="BM118" s="12"/>
      <c r="BN118" s="12"/>
      <c r="BO118" s="12"/>
      <c r="BP118" s="67"/>
      <c r="BQ118" s="67"/>
      <c r="BR118" s="67"/>
      <c r="BS118" s="67"/>
      <c r="BT118" s="2" t="s">
        <v>169</v>
      </c>
      <c r="BU118" s="19"/>
      <c r="BV118" s="2" t="s">
        <v>510</v>
      </c>
      <c r="BW118" s="2" t="s">
        <v>210</v>
      </c>
      <c r="BZ118" s="1" t="s">
        <v>252</v>
      </c>
      <c r="CM118" s="1" t="e">
        <f t="shared" si="39"/>
        <v>#DIV/0!</v>
      </c>
    </row>
    <row r="119" spans="1:92" x14ac:dyDescent="0.2">
      <c r="A119" s="109"/>
      <c r="B119" s="24" t="s">
        <v>508</v>
      </c>
      <c r="C119" s="24" t="s">
        <v>534</v>
      </c>
      <c r="D119" s="42">
        <v>2</v>
      </c>
      <c r="E119" s="9" t="s">
        <v>90</v>
      </c>
      <c r="F119" s="12" t="s">
        <v>91</v>
      </c>
      <c r="G119" s="12" t="s">
        <v>92</v>
      </c>
      <c r="H119" s="126">
        <v>42236</v>
      </c>
      <c r="I119" s="73"/>
      <c r="J119" s="73"/>
      <c r="K119" s="12" t="s">
        <v>150</v>
      </c>
      <c r="L119" s="10" t="s">
        <v>181</v>
      </c>
      <c r="M119" s="9">
        <v>2</v>
      </c>
      <c r="N119" s="9" t="s">
        <v>1373</v>
      </c>
      <c r="O119" s="12" t="s">
        <v>234</v>
      </c>
      <c r="P119" s="12" t="s">
        <v>95</v>
      </c>
      <c r="Q119" s="12" t="s">
        <v>234</v>
      </c>
      <c r="R119" s="12" t="s">
        <v>151</v>
      </c>
      <c r="S119" s="12" t="s">
        <v>152</v>
      </c>
      <c r="T119" s="12" t="s">
        <v>153</v>
      </c>
      <c r="W119" s="12" t="s">
        <v>226</v>
      </c>
      <c r="X119" s="19"/>
      <c r="AB119" s="12"/>
      <c r="AC119" s="12"/>
      <c r="AD119" s="12"/>
      <c r="AE119" s="12"/>
      <c r="AF119" s="12"/>
      <c r="AG119" s="12"/>
      <c r="AH119" s="12"/>
      <c r="AI119" s="12"/>
      <c r="AJ119" s="26"/>
      <c r="AK119" s="12"/>
      <c r="AL119" s="12"/>
      <c r="AM119" s="12"/>
      <c r="AN119" s="12"/>
      <c r="AO119" s="26"/>
      <c r="AP119" s="12"/>
      <c r="AQ119" s="5" t="s">
        <v>184</v>
      </c>
      <c r="AR119" s="12"/>
      <c r="AS119" s="12"/>
      <c r="AT119" s="99" t="s">
        <v>535</v>
      </c>
      <c r="AU119" s="12">
        <v>37.1</v>
      </c>
      <c r="AV119" s="12"/>
      <c r="AW119" s="12"/>
      <c r="AX119" s="12"/>
      <c r="AY119" s="12"/>
      <c r="AZ119" s="12"/>
      <c r="BC119" s="67"/>
      <c r="BD119" s="12"/>
      <c r="BE119" s="67"/>
      <c r="BF119" s="67"/>
      <c r="BG119" s="67"/>
      <c r="BH119" s="12"/>
      <c r="BI119" s="98"/>
      <c r="BJ119" s="65"/>
      <c r="BK119" s="65"/>
      <c r="BL119" s="12"/>
      <c r="BM119" s="12"/>
      <c r="BN119" s="12"/>
      <c r="BO119" s="12"/>
      <c r="BP119" s="67"/>
      <c r="BQ119" s="67"/>
      <c r="BR119" s="67"/>
      <c r="BS119" s="67"/>
      <c r="BT119" s="2" t="s">
        <v>157</v>
      </c>
      <c r="BU119" s="19"/>
      <c r="BV119" s="2" t="s">
        <v>510</v>
      </c>
      <c r="BW119" s="2" t="s">
        <v>210</v>
      </c>
      <c r="BZ119" s="1" t="s">
        <v>252</v>
      </c>
      <c r="CM119" s="1" t="e">
        <f t="shared" si="39"/>
        <v>#DIV/0!</v>
      </c>
    </row>
    <row r="120" spans="1:92" x14ac:dyDescent="0.2">
      <c r="A120" s="109"/>
      <c r="B120" s="24" t="s">
        <v>508</v>
      </c>
      <c r="C120" s="24" t="s">
        <v>536</v>
      </c>
      <c r="D120" s="42">
        <v>1</v>
      </c>
      <c r="E120" s="9" t="s">
        <v>90</v>
      </c>
      <c r="F120" s="12" t="s">
        <v>91</v>
      </c>
      <c r="G120" s="12" t="s">
        <v>92</v>
      </c>
      <c r="H120" s="126">
        <v>42236</v>
      </c>
      <c r="I120" s="73"/>
      <c r="J120" s="73"/>
      <c r="K120" s="12" t="s">
        <v>171</v>
      </c>
      <c r="L120" s="10" t="s">
        <v>181</v>
      </c>
      <c r="M120" s="9">
        <v>2</v>
      </c>
      <c r="N120" s="9" t="s">
        <v>1373</v>
      </c>
      <c r="O120" s="12" t="s">
        <v>234</v>
      </c>
      <c r="P120" s="12" t="s">
        <v>95</v>
      </c>
      <c r="Q120" s="12" t="s">
        <v>234</v>
      </c>
      <c r="R120" s="12" t="s">
        <v>151</v>
      </c>
      <c r="S120" s="12" t="s">
        <v>196</v>
      </c>
      <c r="T120" s="12" t="s">
        <v>173</v>
      </c>
      <c r="W120" s="12" t="s">
        <v>226</v>
      </c>
      <c r="X120" s="19"/>
      <c r="AB120" s="12"/>
      <c r="AC120" s="12"/>
      <c r="AD120" s="12"/>
      <c r="AE120" s="12"/>
      <c r="AF120" s="12"/>
      <c r="AG120" s="12"/>
      <c r="AH120" s="12"/>
      <c r="AI120" s="12"/>
      <c r="AJ120" s="26"/>
      <c r="AK120" s="12"/>
      <c r="AL120" s="12"/>
      <c r="AM120" s="12"/>
      <c r="AN120" s="12"/>
      <c r="AO120" s="26"/>
      <c r="AP120" s="12"/>
      <c r="AQ120" s="5" t="s">
        <v>184</v>
      </c>
      <c r="AR120" s="12"/>
      <c r="AS120" s="12"/>
      <c r="AT120" s="12"/>
      <c r="AU120" s="12"/>
      <c r="AV120" s="12"/>
      <c r="AW120" s="12"/>
      <c r="AX120" s="12"/>
      <c r="AY120" s="12"/>
      <c r="AZ120" s="12"/>
      <c r="BC120" s="67"/>
      <c r="BD120" s="12"/>
      <c r="BE120" s="67"/>
      <c r="BF120" s="67"/>
      <c r="BG120" s="67"/>
      <c r="BH120" s="12"/>
      <c r="BI120" s="98"/>
      <c r="BJ120" s="65"/>
      <c r="BK120" s="65"/>
      <c r="BL120" s="12"/>
      <c r="BM120" s="12"/>
      <c r="BN120" s="12"/>
      <c r="BO120" s="12"/>
      <c r="BP120" s="67"/>
      <c r="BQ120" s="67"/>
      <c r="BR120" s="67"/>
      <c r="BS120" s="67"/>
      <c r="BT120" s="12" t="s">
        <v>177</v>
      </c>
      <c r="BU120" s="19"/>
      <c r="BV120" s="2" t="s">
        <v>510</v>
      </c>
      <c r="BW120" s="2" t="s">
        <v>210</v>
      </c>
      <c r="BZ120" s="1" t="s">
        <v>252</v>
      </c>
      <c r="CM120" s="1" t="e">
        <f t="shared" si="39"/>
        <v>#DIV/0!</v>
      </c>
    </row>
    <row r="121" spans="1:92" x14ac:dyDescent="0.2">
      <c r="A121" s="109" t="s">
        <v>537</v>
      </c>
      <c r="B121" s="63" t="s">
        <v>290</v>
      </c>
      <c r="C121" s="63" t="s">
        <v>538</v>
      </c>
      <c r="D121" s="42">
        <v>2</v>
      </c>
      <c r="E121" s="9" t="s">
        <v>90</v>
      </c>
      <c r="F121" s="9" t="s">
        <v>91</v>
      </c>
      <c r="G121" s="9" t="s">
        <v>92</v>
      </c>
      <c r="H121" s="126">
        <v>42026</v>
      </c>
      <c r="I121" s="57"/>
      <c r="J121" s="57">
        <v>0.54166666666666663</v>
      </c>
      <c r="K121" s="12" t="s">
        <v>164</v>
      </c>
      <c r="L121" s="10" t="s">
        <v>181</v>
      </c>
      <c r="M121" s="10">
        <v>2</v>
      </c>
      <c r="N121" s="10" t="s">
        <v>260</v>
      </c>
      <c r="O121" s="9" t="s">
        <v>95</v>
      </c>
      <c r="P121" s="9" t="s">
        <v>95</v>
      </c>
      <c r="Q121" s="9" t="s">
        <v>284</v>
      </c>
      <c r="R121" s="9" t="s">
        <v>151</v>
      </c>
      <c r="S121" s="9" t="s">
        <v>165</v>
      </c>
      <c r="T121" s="12" t="s">
        <v>153</v>
      </c>
      <c r="U121" s="88" t="s">
        <v>154</v>
      </c>
      <c r="V121" s="44">
        <v>100</v>
      </c>
      <c r="W121" s="8" t="s">
        <v>226</v>
      </c>
      <c r="X121" s="75">
        <v>42049</v>
      </c>
      <c r="Y121" s="9">
        <v>20</v>
      </c>
      <c r="Z121" s="9">
        <f t="shared" ref="Z121:Z126" si="40">(Y121-AH121)-3</f>
        <v>15.7</v>
      </c>
      <c r="AA121" s="27">
        <v>42049</v>
      </c>
      <c r="AB121" s="9">
        <v>235</v>
      </c>
      <c r="AC121" s="9" t="s">
        <v>100</v>
      </c>
      <c r="AD121" s="9">
        <v>9.6999999999999993</v>
      </c>
      <c r="AE121" s="9" t="s">
        <v>98</v>
      </c>
      <c r="AF121" s="9" t="s">
        <v>98</v>
      </c>
      <c r="AG121" s="9" t="s">
        <v>98</v>
      </c>
      <c r="AH121" s="9">
        <v>1.3</v>
      </c>
      <c r="AI121" s="9">
        <v>300</v>
      </c>
      <c r="AJ121" s="27">
        <v>42053</v>
      </c>
      <c r="AK121" s="9"/>
      <c r="AL121" s="9">
        <v>12</v>
      </c>
      <c r="AM121" s="9">
        <v>28</v>
      </c>
      <c r="AN121" s="9">
        <v>28</v>
      </c>
      <c r="AO121" s="26">
        <v>42053</v>
      </c>
      <c r="AP121" s="33">
        <v>0</v>
      </c>
      <c r="AQ121" s="5" t="s">
        <v>184</v>
      </c>
      <c r="AR121" s="12" t="s">
        <v>294</v>
      </c>
      <c r="AS121" s="12" t="s">
        <v>236</v>
      </c>
      <c r="AT121" s="2" t="s">
        <v>539</v>
      </c>
      <c r="AU121" s="12">
        <v>7.8</v>
      </c>
      <c r="AV121" s="60">
        <f>(100 * 2)/AU121</f>
        <v>25.641025641025642</v>
      </c>
      <c r="AW121" s="60">
        <f>100-AV121</f>
        <v>74.358974358974365</v>
      </c>
      <c r="AX121" s="99" t="s">
        <v>514</v>
      </c>
      <c r="AY121" s="99">
        <v>20200901</v>
      </c>
      <c r="AZ121" s="99">
        <v>20200910</v>
      </c>
      <c r="BA121" s="66">
        <v>2397697</v>
      </c>
      <c r="BB121" s="66">
        <v>1876370</v>
      </c>
      <c r="BC121" s="68">
        <f t="shared" ref="BC121:BC126" si="41">BB121/BA121</f>
        <v>0.78257177616688012</v>
      </c>
      <c r="BD121" s="1" t="str">
        <f t="shared" ref="BD121:BD126" si="42">CONCATENATE("preprocessing/",A121, "/outputs/salmon_hg38_100/quant.sf")</f>
        <v>preprocessing/TMRC30056/outputs/salmon_hg38_100/quant.sf</v>
      </c>
      <c r="BE121" s="67"/>
      <c r="BF121" s="67"/>
      <c r="BG121" s="67"/>
      <c r="BH121" s="12"/>
      <c r="BI121" s="97" t="str">
        <f t="shared" ref="BI121:BI126" si="43">CONCATENATE("preprocessing/", A121, "/outputs/02hisat2_hg38_100/hg38_100_sno_gene_gene_id.count.xz")</f>
        <v>preprocessing/TMRC30056/outputs/02hisat2_hg38_100/hg38_100_sno_gene_gene_id.count.xz</v>
      </c>
      <c r="BJ121" s="65">
        <v>1616275</v>
      </c>
      <c r="BK121" s="65">
        <v>205270</v>
      </c>
      <c r="BL121" s="68">
        <f t="shared" ref="BL121:BL126" si="44">(BK121+BJ121)/BB121</f>
        <v>0.97078134909426184</v>
      </c>
      <c r="BM121" s="12"/>
      <c r="BN121" s="12"/>
      <c r="BO121" s="1" t="str">
        <f t="shared" ref="BO121:BO126" si="45">CONCATENATE("preprocessing/", A121, "/outputs/03hisat2_lpanamensis_v36/sno_gene_gene_id.count.xz")</f>
        <v>preprocessing/TMRC30056/outputs/03hisat2_lpanamensis_v36/sno_gene_gene_id.count.xz</v>
      </c>
      <c r="BP121" s="67">
        <v>4069</v>
      </c>
      <c r="BQ121" s="67">
        <v>279</v>
      </c>
      <c r="BR121" s="95">
        <f t="shared" ref="BR121:BR126" si="46">(BQ121+BP121)/BB121</f>
        <v>2.3172402031582258E-3</v>
      </c>
      <c r="BS121" s="94">
        <f t="shared" ref="BS121:BS126" si="47">(BQ121+BP121)/(BK121+BJ121)</f>
        <v>2.3869846750972389E-3</v>
      </c>
      <c r="BT121" s="12" t="s">
        <v>169</v>
      </c>
      <c r="BU121" s="27">
        <v>42049</v>
      </c>
      <c r="BV121" s="12" t="s">
        <v>295</v>
      </c>
      <c r="BW121" s="1" t="s">
        <v>210</v>
      </c>
      <c r="BX121" s="12"/>
      <c r="BY121" s="12"/>
      <c r="BZ121" s="1" t="s">
        <v>252</v>
      </c>
      <c r="CA121" s="1" t="s">
        <v>540</v>
      </c>
      <c r="CB121" s="12">
        <v>8.4</v>
      </c>
      <c r="CC121" s="1">
        <f>(100 * 2)/CB121</f>
        <v>23.80952380952381</v>
      </c>
      <c r="CD121" s="1">
        <f>100-CC121</f>
        <v>76.19047619047619</v>
      </c>
      <c r="CE121" s="12"/>
      <c r="CF121" s="12"/>
      <c r="CG121" s="12" t="s">
        <v>541</v>
      </c>
      <c r="CH121" s="12">
        <v>0</v>
      </c>
      <c r="CI121" s="12">
        <v>0</v>
      </c>
      <c r="CJ121" s="12">
        <v>87</v>
      </c>
      <c r="CK121" s="12">
        <v>0</v>
      </c>
      <c r="CL121" s="1">
        <f t="shared" ref="CL121:CL126" si="48">SUM(CH121:CK121)</f>
        <v>87</v>
      </c>
      <c r="CM121" s="118">
        <f t="shared" si="39"/>
        <v>2.1381174735807324E-2</v>
      </c>
      <c r="CN121" s="12" t="s">
        <v>100</v>
      </c>
    </row>
    <row r="122" spans="1:92" x14ac:dyDescent="0.2">
      <c r="A122" s="109" t="s">
        <v>542</v>
      </c>
      <c r="B122" s="62" t="s">
        <v>290</v>
      </c>
      <c r="C122" s="62" t="s">
        <v>543</v>
      </c>
      <c r="D122" s="37">
        <v>2</v>
      </c>
      <c r="E122" s="9" t="s">
        <v>90</v>
      </c>
      <c r="F122" s="9" t="s">
        <v>91</v>
      </c>
      <c r="G122" s="9" t="s">
        <v>92</v>
      </c>
      <c r="H122" s="126">
        <v>42019</v>
      </c>
      <c r="I122" s="56"/>
      <c r="J122" s="56"/>
      <c r="K122" s="2" t="s">
        <v>150</v>
      </c>
      <c r="L122" s="6" t="s">
        <v>181</v>
      </c>
      <c r="M122" s="6">
        <v>1</v>
      </c>
      <c r="N122" s="10" t="s">
        <v>260</v>
      </c>
      <c r="O122" s="9" t="s">
        <v>95</v>
      </c>
      <c r="P122" s="9" t="s">
        <v>95</v>
      </c>
      <c r="Q122" s="9" t="s">
        <v>284</v>
      </c>
      <c r="R122" s="5" t="s">
        <v>151</v>
      </c>
      <c r="S122" s="5" t="s">
        <v>152</v>
      </c>
      <c r="T122" s="2" t="s">
        <v>153</v>
      </c>
      <c r="U122" s="88" t="s">
        <v>239</v>
      </c>
      <c r="V122" s="46" t="s">
        <v>254</v>
      </c>
      <c r="W122" s="8" t="s">
        <v>226</v>
      </c>
      <c r="X122" s="75">
        <v>42049</v>
      </c>
      <c r="Y122" s="9">
        <v>20</v>
      </c>
      <c r="Z122" s="9">
        <f t="shared" si="40"/>
        <v>15.7</v>
      </c>
      <c r="AA122" s="27">
        <v>42049</v>
      </c>
      <c r="AB122" s="5">
        <v>239</v>
      </c>
      <c r="AC122" s="5" t="s">
        <v>100</v>
      </c>
      <c r="AD122" s="5">
        <v>7.5</v>
      </c>
      <c r="AE122" s="5" t="s">
        <v>98</v>
      </c>
      <c r="AF122" s="5" t="s">
        <v>98</v>
      </c>
      <c r="AG122" s="5" t="s">
        <v>98</v>
      </c>
      <c r="AH122" s="5">
        <v>1.3</v>
      </c>
      <c r="AI122" s="5">
        <v>300</v>
      </c>
      <c r="AJ122" s="28">
        <v>42053</v>
      </c>
      <c r="AK122" s="5" t="s">
        <v>100</v>
      </c>
      <c r="AL122" s="5">
        <v>7</v>
      </c>
      <c r="AM122" s="5">
        <v>28</v>
      </c>
      <c r="AN122" s="5">
        <v>28</v>
      </c>
      <c r="AO122" s="30">
        <v>42053</v>
      </c>
      <c r="AP122" s="17">
        <v>0</v>
      </c>
      <c r="AQ122" s="5" t="s">
        <v>184</v>
      </c>
      <c r="AR122" s="1"/>
      <c r="AS122" s="1" t="s">
        <v>236</v>
      </c>
      <c r="AT122" s="2" t="s">
        <v>544</v>
      </c>
      <c r="AU122" s="1">
        <v>217</v>
      </c>
      <c r="AV122" s="60">
        <f>(100 * 2)/AU122</f>
        <v>0.92165898617511521</v>
      </c>
      <c r="AW122" s="60">
        <f>100-AV122</f>
        <v>99.078341013824883</v>
      </c>
      <c r="AX122" s="99" t="s">
        <v>514</v>
      </c>
      <c r="AY122" s="99">
        <v>20200901</v>
      </c>
      <c r="AZ122" s="99">
        <v>20200910</v>
      </c>
      <c r="BA122" s="66">
        <v>2500640</v>
      </c>
      <c r="BB122" s="66">
        <v>1978602</v>
      </c>
      <c r="BC122" s="68">
        <f t="shared" si="41"/>
        <v>0.79123824300978951</v>
      </c>
      <c r="BD122" s="1" t="str">
        <f t="shared" si="42"/>
        <v>preprocessing/TMRC30052/outputs/salmon_hg38_100/quant.sf</v>
      </c>
      <c r="BE122" s="65"/>
      <c r="BF122" s="65"/>
      <c r="BG122" s="65"/>
      <c r="BH122" s="1"/>
      <c r="BI122" s="97" t="str">
        <f t="shared" si="43"/>
        <v>preprocessing/TMRC30052/outputs/02hisat2_hg38_100/hg38_100_sno_gene_gene_id.count.xz</v>
      </c>
      <c r="BJ122" s="65">
        <v>1713229</v>
      </c>
      <c r="BK122" s="65">
        <v>206285</v>
      </c>
      <c r="BL122" s="68">
        <f t="shared" si="44"/>
        <v>0.97013649030982485</v>
      </c>
      <c r="BM122" s="1"/>
      <c r="BN122" s="1"/>
      <c r="BO122" s="1" t="str">
        <f t="shared" si="45"/>
        <v>preprocessing/TMRC30052/outputs/03hisat2_lpanamensis_v36/sno_gene_gene_id.count.xz</v>
      </c>
      <c r="BP122" s="65">
        <v>2302</v>
      </c>
      <c r="BQ122" s="65">
        <v>138</v>
      </c>
      <c r="BR122" s="95">
        <f t="shared" si="46"/>
        <v>1.2331939419853008E-3</v>
      </c>
      <c r="BS122" s="94">
        <f t="shared" si="47"/>
        <v>1.2711550944666202E-3</v>
      </c>
      <c r="BT122" s="2" t="s">
        <v>157</v>
      </c>
      <c r="BU122" s="27">
        <v>42049</v>
      </c>
      <c r="BV122" s="1" t="s">
        <v>295</v>
      </c>
      <c r="BW122" s="1" t="s">
        <v>159</v>
      </c>
      <c r="BX122" s="1"/>
      <c r="BY122" s="1"/>
      <c r="BZ122" s="1" t="s">
        <v>252</v>
      </c>
      <c r="CA122" s="1" t="s">
        <v>545</v>
      </c>
      <c r="CB122" s="1">
        <v>8.6999999999999993</v>
      </c>
      <c r="CC122" s="1">
        <f>(100 * 2)/CB122</f>
        <v>22.988505747126439</v>
      </c>
      <c r="CD122" s="1">
        <f>100-CC122</f>
        <v>77.011494252873561</v>
      </c>
      <c r="CE122" s="1"/>
      <c r="CF122" s="1"/>
      <c r="CG122" s="1" t="s">
        <v>546</v>
      </c>
      <c r="CH122" s="1">
        <v>0</v>
      </c>
      <c r="CI122" s="1">
        <v>0</v>
      </c>
      <c r="CJ122" s="1">
        <v>53</v>
      </c>
      <c r="CK122" s="1">
        <v>0</v>
      </c>
      <c r="CL122" s="1">
        <f t="shared" si="48"/>
        <v>53</v>
      </c>
      <c r="CM122" s="118">
        <f t="shared" si="39"/>
        <v>2.3023457862728063E-2</v>
      </c>
      <c r="CN122" s="1" t="s">
        <v>100</v>
      </c>
    </row>
    <row r="123" spans="1:92" ht="60" x14ac:dyDescent="0.25">
      <c r="A123" s="110" t="s">
        <v>547</v>
      </c>
      <c r="B123" s="23" t="s">
        <v>318</v>
      </c>
      <c r="C123" s="23" t="s">
        <v>548</v>
      </c>
      <c r="D123" s="37">
        <v>1</v>
      </c>
      <c r="E123" s="9" t="s">
        <v>90</v>
      </c>
      <c r="F123" s="9" t="s">
        <v>91</v>
      </c>
      <c r="G123" s="9" t="s">
        <v>92</v>
      </c>
      <c r="H123" s="126">
        <v>42151</v>
      </c>
      <c r="I123" s="56">
        <v>0.4236111111111111</v>
      </c>
      <c r="J123" s="56">
        <v>0.85833333333333339</v>
      </c>
      <c r="K123" s="12" t="s">
        <v>171</v>
      </c>
      <c r="L123" s="6" t="s">
        <v>181</v>
      </c>
      <c r="M123" s="5">
        <v>2</v>
      </c>
      <c r="N123" s="9" t="s">
        <v>1373</v>
      </c>
      <c r="O123" s="9" t="s">
        <v>1374</v>
      </c>
      <c r="P123" s="9" t="s">
        <v>1375</v>
      </c>
      <c r="Q123" s="9" t="s">
        <v>234</v>
      </c>
      <c r="R123" s="5" t="s">
        <v>151</v>
      </c>
      <c r="S123" s="5" t="s">
        <v>196</v>
      </c>
      <c r="T123" s="2" t="s">
        <v>173</v>
      </c>
      <c r="U123" s="88" t="s">
        <v>279</v>
      </c>
      <c r="V123" s="44">
        <v>98</v>
      </c>
      <c r="W123" s="8" t="s">
        <v>226</v>
      </c>
      <c r="X123" s="75">
        <v>42628</v>
      </c>
      <c r="Y123" s="9">
        <v>15</v>
      </c>
      <c r="Z123" s="9">
        <f t="shared" si="40"/>
        <v>6.1999999999999993</v>
      </c>
      <c r="AA123" s="27">
        <v>42630</v>
      </c>
      <c r="AB123" s="5">
        <v>52</v>
      </c>
      <c r="AC123" s="5" t="s">
        <v>100</v>
      </c>
      <c r="AD123" s="5">
        <v>7.6</v>
      </c>
      <c r="AE123" s="5" t="s">
        <v>98</v>
      </c>
      <c r="AF123" s="5" t="s">
        <v>98</v>
      </c>
      <c r="AG123" s="5" t="s">
        <v>98</v>
      </c>
      <c r="AH123" s="5">
        <v>5.8</v>
      </c>
      <c r="AI123" s="5">
        <v>300</v>
      </c>
      <c r="AJ123" s="103">
        <v>42636</v>
      </c>
      <c r="AK123" s="34" t="s">
        <v>101</v>
      </c>
      <c r="AL123" s="5">
        <v>12</v>
      </c>
      <c r="AM123" s="5">
        <v>27</v>
      </c>
      <c r="AN123" s="5">
        <v>15</v>
      </c>
      <c r="AO123" s="30">
        <v>42647</v>
      </c>
      <c r="AP123" s="5">
        <v>12</v>
      </c>
      <c r="AQ123" s="5" t="s">
        <v>184</v>
      </c>
      <c r="AS123" s="1"/>
      <c r="AT123" s="2" t="s">
        <v>549</v>
      </c>
      <c r="AU123" s="1">
        <v>145</v>
      </c>
      <c r="AV123" s="60">
        <f>(100 * 4)/AU123</f>
        <v>2.7586206896551726</v>
      </c>
      <c r="AW123" s="1"/>
      <c r="AX123" s="1" t="s">
        <v>550</v>
      </c>
      <c r="AY123" s="1">
        <v>20210427</v>
      </c>
      <c r="AZ123" s="1">
        <v>20210427</v>
      </c>
      <c r="BA123" s="66">
        <v>14262771</v>
      </c>
      <c r="BB123" s="66">
        <v>9882095</v>
      </c>
      <c r="BC123" s="68">
        <f t="shared" si="41"/>
        <v>0.69285940298697923</v>
      </c>
      <c r="BD123" s="1" t="str">
        <f t="shared" si="42"/>
        <v>preprocessing/TMRC30113/outputs/salmon_hg38_100/quant.sf</v>
      </c>
      <c r="BE123" s="65"/>
      <c r="BF123" s="65"/>
      <c r="BG123" s="65"/>
      <c r="BH123" s="1"/>
      <c r="BI123" s="97" t="str">
        <f t="shared" si="43"/>
        <v>preprocessing/TMRC30113/outputs/02hisat2_hg38_100/hg38_100_sno_gene_gene_id.count.xz</v>
      </c>
      <c r="BJ123" s="65">
        <v>9390151</v>
      </c>
      <c r="BK123" s="65">
        <v>306350</v>
      </c>
      <c r="BL123" s="68">
        <f t="shared" si="44"/>
        <v>0.98121916455974167</v>
      </c>
      <c r="BM123" s="1"/>
      <c r="BN123" s="1"/>
      <c r="BO123" s="1" t="str">
        <f t="shared" si="45"/>
        <v>preprocessing/TMRC30113/outputs/03hisat2_lpanamensis_v36/sno_gene_gene_id.count.xz</v>
      </c>
      <c r="BP123" s="111">
        <v>5127</v>
      </c>
      <c r="BQ123" s="111">
        <v>319</v>
      </c>
      <c r="BR123" s="95">
        <f t="shared" si="46"/>
        <v>5.5109771763983239E-4</v>
      </c>
      <c r="BS123" s="94">
        <f t="shared" si="47"/>
        <v>5.6164589680339331E-4</v>
      </c>
      <c r="BT123" s="12" t="s">
        <v>177</v>
      </c>
      <c r="BU123" s="18"/>
      <c r="BV123" s="1" t="s">
        <v>320</v>
      </c>
      <c r="BW123" s="1" t="s">
        <v>210</v>
      </c>
      <c r="BX123" s="1"/>
      <c r="BY123" s="1"/>
      <c r="BZ123" s="1" t="s">
        <v>252</v>
      </c>
      <c r="CA123" s="1"/>
      <c r="CB123" s="1"/>
      <c r="CC123" s="1"/>
      <c r="CD123" s="1"/>
      <c r="CE123" s="1"/>
      <c r="CF123" s="1"/>
      <c r="CG123" s="1" t="s">
        <v>551</v>
      </c>
      <c r="CH123" s="1">
        <v>0</v>
      </c>
      <c r="CI123" s="1">
        <v>20</v>
      </c>
      <c r="CJ123" s="1">
        <v>71</v>
      </c>
      <c r="CK123" s="1">
        <v>0</v>
      </c>
      <c r="CL123" s="1">
        <f t="shared" si="48"/>
        <v>91</v>
      </c>
      <c r="CM123" s="118">
        <f t="shared" si="39"/>
        <v>1.7749171055197972E-2</v>
      </c>
      <c r="CN123" s="1" t="s">
        <v>100</v>
      </c>
    </row>
    <row r="124" spans="1:92" x14ac:dyDescent="0.25">
      <c r="A124" s="110" t="s">
        <v>552</v>
      </c>
      <c r="B124" s="23" t="s">
        <v>290</v>
      </c>
      <c r="C124" s="23" t="s">
        <v>553</v>
      </c>
      <c r="D124" s="37">
        <v>2</v>
      </c>
      <c r="E124" s="9" t="s">
        <v>90</v>
      </c>
      <c r="F124" s="9" t="s">
        <v>91</v>
      </c>
      <c r="G124" s="9" t="s">
        <v>92</v>
      </c>
      <c r="H124" s="126">
        <v>42039</v>
      </c>
      <c r="I124" s="56"/>
      <c r="J124" s="56">
        <v>0.44444444444444442</v>
      </c>
      <c r="K124" s="2" t="s">
        <v>164</v>
      </c>
      <c r="L124" s="6" t="s">
        <v>181</v>
      </c>
      <c r="M124" s="6">
        <v>3</v>
      </c>
      <c r="N124" s="10" t="s">
        <v>260</v>
      </c>
      <c r="O124" s="9" t="s">
        <v>95</v>
      </c>
      <c r="P124" s="9" t="s">
        <v>95</v>
      </c>
      <c r="Q124" s="9" t="s">
        <v>284</v>
      </c>
      <c r="R124" s="5" t="s">
        <v>151</v>
      </c>
      <c r="S124" s="5" t="s">
        <v>165</v>
      </c>
      <c r="T124" s="2" t="s">
        <v>153</v>
      </c>
      <c r="U124" s="88" t="s">
        <v>271</v>
      </c>
      <c r="V124" s="44">
        <v>98</v>
      </c>
      <c r="W124" s="8" t="s">
        <v>226</v>
      </c>
      <c r="X124" s="75">
        <v>42627</v>
      </c>
      <c r="Y124" s="9">
        <v>23</v>
      </c>
      <c r="Z124" s="9">
        <f t="shared" si="40"/>
        <v>19.100000000000001</v>
      </c>
      <c r="AA124" s="27">
        <v>42630</v>
      </c>
      <c r="AB124" s="5">
        <v>344</v>
      </c>
      <c r="AC124" s="5" t="s">
        <v>100</v>
      </c>
      <c r="AD124" s="5">
        <v>9.3000000000000007</v>
      </c>
      <c r="AE124" s="5" t="s">
        <v>98</v>
      </c>
      <c r="AF124" s="5" t="s">
        <v>98</v>
      </c>
      <c r="AG124" s="5" t="s">
        <v>98</v>
      </c>
      <c r="AH124" s="5">
        <v>0.9</v>
      </c>
      <c r="AI124" s="5">
        <v>300</v>
      </c>
      <c r="AJ124" s="28">
        <v>42636</v>
      </c>
      <c r="AK124" s="5" t="s">
        <v>100</v>
      </c>
      <c r="AL124" s="5">
        <v>12</v>
      </c>
      <c r="AM124" s="5">
        <v>27</v>
      </c>
      <c r="AN124" s="5">
        <v>15</v>
      </c>
      <c r="AO124" s="30">
        <v>42647</v>
      </c>
      <c r="AP124" s="5">
        <v>12</v>
      </c>
      <c r="AQ124" s="5" t="s">
        <v>184</v>
      </c>
      <c r="AR124" s="1"/>
      <c r="AS124" s="1"/>
      <c r="AT124" s="2" t="s">
        <v>554</v>
      </c>
      <c r="AU124" s="1">
        <v>154</v>
      </c>
      <c r="AV124" s="60">
        <f>(100 * 4)/AU124</f>
        <v>2.5974025974025974</v>
      </c>
      <c r="AW124" s="1"/>
      <c r="AX124" s="2" t="s">
        <v>555</v>
      </c>
      <c r="AY124" s="1">
        <v>20210301</v>
      </c>
      <c r="AZ124" s="2">
        <v>20210308</v>
      </c>
      <c r="BA124" s="66">
        <v>136339032</v>
      </c>
      <c r="BB124" s="66">
        <v>102601162</v>
      </c>
      <c r="BC124" s="68">
        <f t="shared" si="41"/>
        <v>0.75254430440726616</v>
      </c>
      <c r="BD124" s="1" t="str">
        <f t="shared" si="42"/>
        <v>preprocessing/TMRC30105/outputs/salmon_hg38_100/quant.sf</v>
      </c>
      <c r="BE124" s="65"/>
      <c r="BF124" s="65"/>
      <c r="BG124" s="65"/>
      <c r="BH124" s="1"/>
      <c r="BI124" s="97" t="str">
        <f t="shared" si="43"/>
        <v>preprocessing/TMRC30105/outputs/02hisat2_hg38_100/hg38_100_sno_gene_gene_id.count.xz</v>
      </c>
      <c r="BJ124" s="65">
        <v>94549351</v>
      </c>
      <c r="BK124" s="65">
        <v>5076828</v>
      </c>
      <c r="BL124" s="68">
        <f t="shared" si="44"/>
        <v>0.97100439271828132</v>
      </c>
      <c r="BM124" s="1"/>
      <c r="BN124" s="1"/>
      <c r="BO124" s="1" t="str">
        <f t="shared" si="45"/>
        <v>preprocessing/TMRC30105/outputs/03hisat2_lpanamensis_v36/sno_gene_gene_id.count.xz</v>
      </c>
      <c r="BP124" s="111">
        <v>26033</v>
      </c>
      <c r="BQ124" s="111">
        <v>1698</v>
      </c>
      <c r="BR124" s="95">
        <f t="shared" si="46"/>
        <v>2.7027959001088114E-4</v>
      </c>
      <c r="BS124" s="94">
        <f t="shared" si="47"/>
        <v>2.7835053274501273E-4</v>
      </c>
      <c r="BT124" s="2" t="s">
        <v>169</v>
      </c>
      <c r="BU124" s="18"/>
      <c r="BV124" s="12" t="s">
        <v>295</v>
      </c>
      <c r="BW124" s="1" t="s">
        <v>210</v>
      </c>
      <c r="BX124" s="1"/>
      <c r="BY124" s="1"/>
      <c r="BZ124" s="1" t="s">
        <v>252</v>
      </c>
      <c r="CA124" s="1"/>
      <c r="CB124" s="1"/>
      <c r="CC124" s="1"/>
      <c r="CD124" s="1"/>
      <c r="CE124" s="1"/>
      <c r="CF124" s="1" t="s">
        <v>525</v>
      </c>
      <c r="CG124" s="1" t="s">
        <v>556</v>
      </c>
      <c r="CH124" s="1">
        <v>0</v>
      </c>
      <c r="CI124" s="1">
        <v>0</v>
      </c>
      <c r="CJ124" s="1">
        <v>388</v>
      </c>
      <c r="CK124" s="1">
        <v>0</v>
      </c>
      <c r="CL124" s="1">
        <f t="shared" si="48"/>
        <v>388</v>
      </c>
      <c r="CM124" s="118">
        <f t="shared" si="39"/>
        <v>1.4904160104482771E-2</v>
      </c>
      <c r="CN124" s="1" t="s">
        <v>100</v>
      </c>
    </row>
    <row r="125" spans="1:92" x14ac:dyDescent="0.2">
      <c r="A125" s="109" t="s">
        <v>557</v>
      </c>
      <c r="B125" s="62" t="s">
        <v>290</v>
      </c>
      <c r="C125" s="62" t="s">
        <v>558</v>
      </c>
      <c r="D125" s="37">
        <v>2</v>
      </c>
      <c r="E125" s="9" t="s">
        <v>90</v>
      </c>
      <c r="F125" s="9" t="s">
        <v>91</v>
      </c>
      <c r="G125" s="9" t="s">
        <v>92</v>
      </c>
      <c r="H125" s="126">
        <v>42026</v>
      </c>
      <c r="I125" s="56"/>
      <c r="J125" s="56">
        <v>0.54166666666666663</v>
      </c>
      <c r="K125" s="2" t="s">
        <v>150</v>
      </c>
      <c r="L125" s="6" t="s">
        <v>181</v>
      </c>
      <c r="M125" s="6">
        <v>2</v>
      </c>
      <c r="N125" s="10" t="s">
        <v>260</v>
      </c>
      <c r="O125" s="9" t="s">
        <v>95</v>
      </c>
      <c r="P125" s="9" t="s">
        <v>95</v>
      </c>
      <c r="Q125" s="9" t="s">
        <v>284</v>
      </c>
      <c r="R125" s="5" t="s">
        <v>151</v>
      </c>
      <c r="S125" s="5" t="s">
        <v>152</v>
      </c>
      <c r="T125" s="2" t="s">
        <v>153</v>
      </c>
      <c r="U125" s="88" t="s">
        <v>279</v>
      </c>
      <c r="V125" s="46" t="s">
        <v>108</v>
      </c>
      <c r="W125" s="8" t="s">
        <v>226</v>
      </c>
      <c r="X125" s="75">
        <v>42049</v>
      </c>
      <c r="Y125" s="9">
        <v>20</v>
      </c>
      <c r="Z125" s="9">
        <f t="shared" si="40"/>
        <v>11.4</v>
      </c>
      <c r="AA125" s="27">
        <v>42049</v>
      </c>
      <c r="AB125" s="5">
        <v>54</v>
      </c>
      <c r="AC125" s="5" t="s">
        <v>100</v>
      </c>
      <c r="AD125" s="5">
        <v>8.1</v>
      </c>
      <c r="AE125" s="5" t="s">
        <v>98</v>
      </c>
      <c r="AF125" s="5" t="s">
        <v>98</v>
      </c>
      <c r="AG125" s="5" t="s">
        <v>98</v>
      </c>
      <c r="AH125" s="5">
        <v>5.6</v>
      </c>
      <c r="AI125" s="5">
        <v>300</v>
      </c>
      <c r="AJ125" s="28">
        <v>42053</v>
      </c>
      <c r="AK125" s="5"/>
      <c r="AL125" s="5">
        <v>14</v>
      </c>
      <c r="AM125" s="5">
        <v>28</v>
      </c>
      <c r="AN125" s="5">
        <v>28</v>
      </c>
      <c r="AO125" s="30">
        <v>42053</v>
      </c>
      <c r="AP125" s="17">
        <v>0</v>
      </c>
      <c r="AQ125" s="5" t="s">
        <v>184</v>
      </c>
      <c r="AR125" s="1" t="s">
        <v>294</v>
      </c>
      <c r="AS125" s="1" t="s">
        <v>236</v>
      </c>
      <c r="AT125" s="2" t="s">
        <v>559</v>
      </c>
      <c r="AU125" s="1">
        <v>10.4</v>
      </c>
      <c r="AV125" s="60">
        <f>(100 * 2)/AU125</f>
        <v>19.23076923076923</v>
      </c>
      <c r="AW125" s="60">
        <f>100-AV125</f>
        <v>80.769230769230774</v>
      </c>
      <c r="AX125" s="99" t="s">
        <v>514</v>
      </c>
      <c r="AY125" s="99">
        <v>20200901</v>
      </c>
      <c r="AZ125" s="99">
        <v>20200910</v>
      </c>
      <c r="BA125" s="66">
        <v>13228711</v>
      </c>
      <c r="BB125" s="66">
        <v>10279518</v>
      </c>
      <c r="BC125" s="68">
        <f t="shared" si="41"/>
        <v>0.77706119666534401</v>
      </c>
      <c r="BD125" s="1" t="str">
        <f t="shared" si="42"/>
        <v>preprocessing/TMRC30058/outputs/salmon_hg38_100/quant.sf</v>
      </c>
      <c r="BE125" s="65"/>
      <c r="BF125" s="65"/>
      <c r="BG125" s="65"/>
      <c r="BH125" s="1"/>
      <c r="BI125" s="97" t="str">
        <f t="shared" si="43"/>
        <v>preprocessing/TMRC30058/outputs/02hisat2_hg38_100/hg38_100_sno_gene_gene_id.count.xz</v>
      </c>
      <c r="BJ125" s="65">
        <v>8882941</v>
      </c>
      <c r="BK125" s="65">
        <v>1106273</v>
      </c>
      <c r="BL125" s="68">
        <f t="shared" si="44"/>
        <v>0.97175898714317155</v>
      </c>
      <c r="BM125" s="1"/>
      <c r="BN125" s="1"/>
      <c r="BO125" s="1" t="str">
        <f t="shared" si="45"/>
        <v>preprocessing/TMRC30058/outputs/03hisat2_lpanamensis_v36/sno_gene_gene_id.count.xz</v>
      </c>
      <c r="BP125" s="65">
        <v>12239</v>
      </c>
      <c r="BQ125" s="65">
        <v>768</v>
      </c>
      <c r="BR125" s="95">
        <f t="shared" si="46"/>
        <v>1.2653317013501995E-3</v>
      </c>
      <c r="BS125" s="94">
        <f t="shared" si="47"/>
        <v>1.3021044498596186E-3</v>
      </c>
      <c r="BT125" s="2" t="s">
        <v>157</v>
      </c>
      <c r="BU125" s="27">
        <v>42049</v>
      </c>
      <c r="BV125" s="12" t="s">
        <v>295</v>
      </c>
      <c r="BW125" s="1" t="s">
        <v>210</v>
      </c>
      <c r="BX125" s="1"/>
      <c r="BY125" s="1"/>
      <c r="BZ125" s="1" t="s">
        <v>252</v>
      </c>
      <c r="CA125" s="1" t="s">
        <v>560</v>
      </c>
      <c r="CB125" s="1">
        <v>9.1</v>
      </c>
      <c r="CC125" s="1">
        <f>(100 * 2)/CB125</f>
        <v>21.978021978021978</v>
      </c>
      <c r="CD125" s="1">
        <f>100-CC125</f>
        <v>78.021978021978015</v>
      </c>
      <c r="CE125" s="1"/>
      <c r="CF125" s="1"/>
      <c r="CG125" s="1" t="s">
        <v>561</v>
      </c>
      <c r="CH125" s="1">
        <v>0</v>
      </c>
      <c r="CI125" s="1">
        <v>0</v>
      </c>
      <c r="CJ125" s="1">
        <v>215</v>
      </c>
      <c r="CK125" s="1">
        <v>0</v>
      </c>
      <c r="CL125" s="1">
        <f t="shared" si="48"/>
        <v>215</v>
      </c>
      <c r="CM125" s="118">
        <f t="shared" si="39"/>
        <v>1.7566794672767384E-2</v>
      </c>
      <c r="CN125" s="1" t="s">
        <v>100</v>
      </c>
    </row>
    <row r="126" spans="1:92" ht="60" x14ac:dyDescent="0.25">
      <c r="A126" s="109" t="s">
        <v>562</v>
      </c>
      <c r="B126" s="24" t="s">
        <v>318</v>
      </c>
      <c r="C126" s="24" t="s">
        <v>563</v>
      </c>
      <c r="D126" s="38">
        <v>1</v>
      </c>
      <c r="E126" s="9" t="s">
        <v>90</v>
      </c>
      <c r="F126" s="9" t="s">
        <v>91</v>
      </c>
      <c r="G126" s="9" t="s">
        <v>92</v>
      </c>
      <c r="H126" s="126">
        <v>42167</v>
      </c>
      <c r="I126" s="56">
        <v>0.44791666666666669</v>
      </c>
      <c r="J126" s="56">
        <v>0.73958333333333337</v>
      </c>
      <c r="K126" s="12" t="s">
        <v>171</v>
      </c>
      <c r="L126" s="6" t="s">
        <v>181</v>
      </c>
      <c r="M126" s="5">
        <v>3</v>
      </c>
      <c r="N126" s="9" t="s">
        <v>1373</v>
      </c>
      <c r="O126" s="9" t="s">
        <v>1374</v>
      </c>
      <c r="P126" s="9" t="s">
        <v>1375</v>
      </c>
      <c r="Q126" s="9" t="s">
        <v>234</v>
      </c>
      <c r="R126" s="5" t="s">
        <v>151</v>
      </c>
      <c r="S126" s="5" t="s">
        <v>196</v>
      </c>
      <c r="T126" s="2" t="s">
        <v>173</v>
      </c>
      <c r="U126" s="88" t="s">
        <v>311</v>
      </c>
      <c r="V126" s="45">
        <v>100</v>
      </c>
      <c r="W126" s="8" t="s">
        <v>226</v>
      </c>
      <c r="X126" s="72">
        <v>42628</v>
      </c>
      <c r="Y126" s="32">
        <v>15</v>
      </c>
      <c r="Z126" s="9">
        <f t="shared" si="40"/>
        <v>9.6999999999999993</v>
      </c>
      <c r="AA126" s="26">
        <v>42640</v>
      </c>
      <c r="AB126" s="1">
        <v>133</v>
      </c>
      <c r="AC126" s="1" t="s">
        <v>100</v>
      </c>
      <c r="AD126" s="1">
        <v>9.5</v>
      </c>
      <c r="AE126" s="5" t="s">
        <v>98</v>
      </c>
      <c r="AF126" s="5" t="s">
        <v>98</v>
      </c>
      <c r="AG126" s="5" t="s">
        <v>98</v>
      </c>
      <c r="AH126" s="1">
        <v>2.2999999999999998</v>
      </c>
      <c r="AI126" s="1">
        <v>300</v>
      </c>
      <c r="AJ126" s="30">
        <v>42663</v>
      </c>
      <c r="AK126" s="5" t="s">
        <v>100</v>
      </c>
      <c r="AL126" s="5">
        <v>9</v>
      </c>
      <c r="AM126" s="5"/>
      <c r="AN126" s="5">
        <v>15</v>
      </c>
      <c r="AO126" s="107">
        <v>42738</v>
      </c>
      <c r="AP126" s="34">
        <v>12</v>
      </c>
      <c r="AQ126" s="5" t="s">
        <v>184</v>
      </c>
      <c r="AT126" s="2" t="s">
        <v>564</v>
      </c>
      <c r="AU126" s="2">
        <v>51.9</v>
      </c>
      <c r="AX126" s="12" t="s">
        <v>245</v>
      </c>
      <c r="AY126" s="2">
        <v>20210501</v>
      </c>
      <c r="AZ126" s="2">
        <v>20210530</v>
      </c>
      <c r="BA126" s="66">
        <v>29373345</v>
      </c>
      <c r="BB126" s="66">
        <v>26858082</v>
      </c>
      <c r="BC126" s="68">
        <f t="shared" si="41"/>
        <v>0.91436920105626374</v>
      </c>
      <c r="BD126" s="1" t="str">
        <f t="shared" si="42"/>
        <v>preprocessing/TMRC30164/outputs/salmon_hg38_100/quant.sf</v>
      </c>
      <c r="BI126" s="97" t="str">
        <f t="shared" si="43"/>
        <v>preprocessing/TMRC30164/outputs/02hisat2_hg38_100/hg38_100_sno_gene_gene_id.count.xz</v>
      </c>
      <c r="BJ126" s="65">
        <v>25366122</v>
      </c>
      <c r="BK126" s="65">
        <v>863010</v>
      </c>
      <c r="BL126" s="68">
        <f t="shared" si="44"/>
        <v>0.97658246780242908</v>
      </c>
      <c r="BO126" s="1" t="str">
        <f t="shared" si="45"/>
        <v>preprocessing/TMRC30164/outputs/03hisat2_lpanamensis_v36/sno_gene_gene_id.count.xz</v>
      </c>
      <c r="BP126" s="111">
        <v>809</v>
      </c>
      <c r="BQ126" s="111">
        <v>52</v>
      </c>
      <c r="BR126" s="95">
        <f t="shared" si="46"/>
        <v>3.2057389652768203E-5</v>
      </c>
      <c r="BS126" s="94">
        <f t="shared" si="47"/>
        <v>3.282609580827913E-5</v>
      </c>
      <c r="BT126" s="12" t="s">
        <v>177</v>
      </c>
      <c r="BU126" s="20"/>
      <c r="BV126" s="2" t="s">
        <v>320</v>
      </c>
      <c r="BW126" s="2" t="s">
        <v>210</v>
      </c>
      <c r="BZ126" s="1" t="s">
        <v>252</v>
      </c>
      <c r="CG126" s="2" t="s">
        <v>565</v>
      </c>
      <c r="CH126" s="2">
        <v>0</v>
      </c>
      <c r="CI126" s="2">
        <v>0</v>
      </c>
      <c r="CJ126" s="2">
        <v>14</v>
      </c>
      <c r="CK126" s="2">
        <v>0</v>
      </c>
      <c r="CL126" s="1">
        <f t="shared" si="48"/>
        <v>14</v>
      </c>
      <c r="CM126" s="118">
        <f t="shared" si="39"/>
        <v>1.73053152039555E-2</v>
      </c>
      <c r="CN126" s="2" t="s">
        <v>100</v>
      </c>
    </row>
    <row r="127" spans="1:92" ht="30" x14ac:dyDescent="0.2">
      <c r="A127" s="109"/>
      <c r="B127" s="24" t="s">
        <v>566</v>
      </c>
      <c r="C127" s="24" t="s">
        <v>567</v>
      </c>
      <c r="D127" s="42">
        <v>1</v>
      </c>
      <c r="E127" s="9" t="s">
        <v>90</v>
      </c>
      <c r="F127" s="12" t="s">
        <v>91</v>
      </c>
      <c r="G127" s="12" t="s">
        <v>92</v>
      </c>
      <c r="H127" s="126">
        <v>42243</v>
      </c>
      <c r="I127" s="73"/>
      <c r="J127" s="73"/>
      <c r="K127" s="12" t="s">
        <v>200</v>
      </c>
      <c r="L127" s="10" t="s">
        <v>181</v>
      </c>
      <c r="M127" s="9">
        <v>1</v>
      </c>
      <c r="N127" s="9" t="s">
        <v>1373</v>
      </c>
      <c r="O127" s="12" t="s">
        <v>1374</v>
      </c>
      <c r="P127" s="9" t="s">
        <v>1377</v>
      </c>
      <c r="Q127" s="12" t="s">
        <v>234</v>
      </c>
      <c r="R127" s="12" t="s">
        <v>201</v>
      </c>
      <c r="S127" s="5" t="s">
        <v>97</v>
      </c>
      <c r="T127" s="5" t="s">
        <v>97</v>
      </c>
      <c r="U127" s="93" t="s">
        <v>95</v>
      </c>
      <c r="V127" s="42" t="s">
        <v>95</v>
      </c>
      <c r="W127" s="12" t="s">
        <v>202</v>
      </c>
      <c r="X127" s="19"/>
      <c r="AB127" s="12">
        <v>411</v>
      </c>
      <c r="AC127" s="12" t="s">
        <v>100</v>
      </c>
      <c r="AD127" s="12">
        <v>7.4</v>
      </c>
      <c r="AE127" s="12">
        <v>297</v>
      </c>
      <c r="AF127" s="12">
        <v>2.04</v>
      </c>
      <c r="AG127" s="12">
        <v>2.2000000000000002</v>
      </c>
      <c r="AH127" s="12"/>
      <c r="AI127" s="12"/>
      <c r="AJ127" s="26"/>
      <c r="AK127" s="12"/>
      <c r="AL127" s="12"/>
      <c r="AM127" s="12"/>
      <c r="AN127" s="12"/>
      <c r="AO127" s="26"/>
      <c r="AP127" s="12"/>
      <c r="AQ127" s="12" t="s">
        <v>235</v>
      </c>
      <c r="AR127" s="12"/>
      <c r="AS127" s="12"/>
      <c r="AT127" s="12"/>
      <c r="AU127" s="12"/>
      <c r="AV127" s="12"/>
      <c r="AW127" s="12"/>
      <c r="AX127" s="12"/>
      <c r="AY127" s="12"/>
      <c r="AZ127" s="12"/>
      <c r="BC127" s="67"/>
      <c r="BD127" s="12"/>
      <c r="BE127" s="67"/>
      <c r="BF127" s="67"/>
      <c r="BG127" s="67"/>
      <c r="BH127" s="12"/>
      <c r="BI127" s="98"/>
      <c r="BJ127" s="65"/>
      <c r="BK127" s="65"/>
      <c r="BL127" s="12"/>
      <c r="BM127" s="12"/>
      <c r="BN127" s="12"/>
      <c r="BO127" s="12"/>
      <c r="BP127" s="67"/>
      <c r="BQ127" s="67"/>
      <c r="BR127" s="67"/>
      <c r="BS127" s="67"/>
      <c r="BT127" s="12" t="s">
        <v>200</v>
      </c>
      <c r="BU127" s="19"/>
      <c r="BV127" s="2" t="s">
        <v>568</v>
      </c>
      <c r="BW127" s="2" t="s">
        <v>159</v>
      </c>
      <c r="BZ127" s="1" t="s">
        <v>252</v>
      </c>
      <c r="CM127" s="1" t="e">
        <f t="shared" si="39"/>
        <v>#DIV/0!</v>
      </c>
    </row>
    <row r="128" spans="1:92" x14ac:dyDescent="0.2">
      <c r="A128" s="109"/>
      <c r="B128" s="24" t="s">
        <v>508</v>
      </c>
      <c r="C128" s="24" t="s">
        <v>569</v>
      </c>
      <c r="D128" s="42">
        <v>1</v>
      </c>
      <c r="E128" s="9" t="s">
        <v>90</v>
      </c>
      <c r="F128" s="12" t="s">
        <v>91</v>
      </c>
      <c r="G128" s="12" t="s">
        <v>92</v>
      </c>
      <c r="H128" s="126">
        <v>42244</v>
      </c>
      <c r="I128" s="73"/>
      <c r="J128" s="73"/>
      <c r="K128" s="12" t="s">
        <v>164</v>
      </c>
      <c r="L128" s="10" t="s">
        <v>181</v>
      </c>
      <c r="M128" s="9">
        <v>3</v>
      </c>
      <c r="N128" s="9" t="s">
        <v>1373</v>
      </c>
      <c r="O128" s="12" t="s">
        <v>234</v>
      </c>
      <c r="P128" s="12" t="s">
        <v>95</v>
      </c>
      <c r="Q128" s="12" t="s">
        <v>234</v>
      </c>
      <c r="R128" s="12" t="s">
        <v>151</v>
      </c>
      <c r="S128" s="12" t="s">
        <v>165</v>
      </c>
      <c r="T128" s="12" t="s">
        <v>153</v>
      </c>
      <c r="U128" s="92">
        <v>5000000</v>
      </c>
      <c r="V128" s="44"/>
      <c r="W128" s="21" t="s">
        <v>226</v>
      </c>
      <c r="X128" s="18"/>
      <c r="Y128" s="9"/>
      <c r="Z128" s="9"/>
      <c r="AA128" s="18"/>
      <c r="AB128" s="12"/>
      <c r="AC128" s="12"/>
      <c r="AD128" s="12"/>
      <c r="AE128" s="12"/>
      <c r="AF128" s="12"/>
      <c r="AG128" s="12"/>
      <c r="AH128" s="12"/>
      <c r="AI128" s="12"/>
      <c r="AJ128" s="26"/>
      <c r="AK128" s="12"/>
      <c r="AL128" s="12"/>
      <c r="AM128" s="12"/>
      <c r="AN128" s="12"/>
      <c r="AO128" s="26"/>
      <c r="AP128" s="12"/>
      <c r="AQ128" s="12" t="s">
        <v>184</v>
      </c>
      <c r="AR128" s="12"/>
      <c r="AS128" s="12"/>
      <c r="AT128" s="12"/>
      <c r="AU128" s="12"/>
      <c r="AV128" s="12"/>
      <c r="AW128" s="12"/>
      <c r="AX128" s="12"/>
      <c r="AY128" s="12"/>
      <c r="AZ128" s="12"/>
      <c r="BC128" s="67"/>
      <c r="BD128" s="12"/>
      <c r="BE128" s="67"/>
      <c r="BF128" s="67"/>
      <c r="BG128" s="67"/>
      <c r="BH128" s="12"/>
      <c r="BI128" s="98"/>
      <c r="BJ128" s="65"/>
      <c r="BK128" s="65"/>
      <c r="BL128" s="12"/>
      <c r="BM128" s="12"/>
      <c r="BN128" s="12"/>
      <c r="BO128" s="12"/>
      <c r="BP128" s="67"/>
      <c r="BQ128" s="67"/>
      <c r="BR128" s="67"/>
      <c r="BS128" s="67"/>
      <c r="BT128" s="2" t="s">
        <v>169</v>
      </c>
      <c r="BU128" s="18"/>
      <c r="BV128" s="2" t="s">
        <v>510</v>
      </c>
      <c r="BW128" s="2" t="s">
        <v>210</v>
      </c>
      <c r="BZ128" s="1" t="s">
        <v>252</v>
      </c>
      <c r="CM128" s="1" t="e">
        <f t="shared" si="39"/>
        <v>#DIV/0!</v>
      </c>
    </row>
    <row r="129" spans="1:92" x14ac:dyDescent="0.2">
      <c r="A129" s="109"/>
      <c r="B129" s="24" t="s">
        <v>508</v>
      </c>
      <c r="C129" s="24" t="s">
        <v>570</v>
      </c>
      <c r="D129" s="42">
        <v>2</v>
      </c>
      <c r="E129" s="9" t="s">
        <v>90</v>
      </c>
      <c r="F129" s="12" t="s">
        <v>91</v>
      </c>
      <c r="G129" s="12" t="s">
        <v>92</v>
      </c>
      <c r="H129" s="126">
        <v>42244</v>
      </c>
      <c r="I129" s="57"/>
      <c r="J129" s="57"/>
      <c r="K129" s="12" t="s">
        <v>150</v>
      </c>
      <c r="L129" s="10" t="s">
        <v>181</v>
      </c>
      <c r="M129" s="9">
        <v>3</v>
      </c>
      <c r="N129" s="9" t="s">
        <v>1373</v>
      </c>
      <c r="O129" s="12" t="s">
        <v>234</v>
      </c>
      <c r="P129" s="12" t="s">
        <v>95</v>
      </c>
      <c r="Q129" s="12" t="s">
        <v>234</v>
      </c>
      <c r="R129" s="12" t="s">
        <v>151</v>
      </c>
      <c r="S129" s="12" t="s">
        <v>152</v>
      </c>
      <c r="T129" s="12" t="s">
        <v>153</v>
      </c>
      <c r="U129" s="93">
        <v>59000000</v>
      </c>
      <c r="W129" s="12" t="s">
        <v>226</v>
      </c>
      <c r="X129" s="19"/>
      <c r="AB129" s="12"/>
      <c r="AC129" s="12"/>
      <c r="AD129" s="12"/>
      <c r="AE129" s="12"/>
      <c r="AF129" s="12"/>
      <c r="AG129" s="12"/>
      <c r="AH129" s="12"/>
      <c r="AI129" s="12"/>
      <c r="AJ129" s="26"/>
      <c r="AK129" s="12"/>
      <c r="AL129" s="12"/>
      <c r="AM129" s="9"/>
      <c r="AN129" s="9"/>
      <c r="AO129" s="26"/>
      <c r="AP129" s="9"/>
      <c r="AQ129" s="12" t="s">
        <v>184</v>
      </c>
      <c r="AR129" s="12"/>
      <c r="AS129" s="12"/>
      <c r="AT129" s="12"/>
      <c r="AU129" s="12"/>
      <c r="AV129" s="12"/>
      <c r="AW129" s="12"/>
      <c r="AX129" s="12"/>
      <c r="AY129" s="12"/>
      <c r="AZ129" s="12"/>
      <c r="BC129" s="67"/>
      <c r="BD129" s="12"/>
      <c r="BE129" s="67"/>
      <c r="BF129" s="67"/>
      <c r="BG129" s="67"/>
      <c r="BH129" s="12"/>
      <c r="BI129" s="98"/>
      <c r="BJ129" s="65"/>
      <c r="BK129" s="65"/>
      <c r="BL129" s="12"/>
      <c r="BM129" s="12"/>
      <c r="BN129" s="12"/>
      <c r="BO129" s="12"/>
      <c r="BP129" s="67"/>
      <c r="BQ129" s="67"/>
      <c r="BR129" s="67"/>
      <c r="BS129" s="67"/>
      <c r="BT129" s="2" t="s">
        <v>157</v>
      </c>
      <c r="BU129" s="19"/>
      <c r="BV129" s="2" t="s">
        <v>510</v>
      </c>
      <c r="BW129" s="2" t="s">
        <v>210</v>
      </c>
      <c r="BZ129" s="1" t="s">
        <v>252</v>
      </c>
      <c r="CM129" s="1" t="e">
        <f t="shared" si="39"/>
        <v>#DIV/0!</v>
      </c>
    </row>
    <row r="130" spans="1:92" x14ac:dyDescent="0.2">
      <c r="A130" s="109"/>
      <c r="B130" s="24" t="s">
        <v>508</v>
      </c>
      <c r="C130" s="24" t="s">
        <v>571</v>
      </c>
      <c r="D130" s="42">
        <v>1</v>
      </c>
      <c r="E130" s="9" t="s">
        <v>90</v>
      </c>
      <c r="F130" s="12" t="s">
        <v>91</v>
      </c>
      <c r="G130" s="12" t="s">
        <v>92</v>
      </c>
      <c r="H130" s="126">
        <v>42244</v>
      </c>
      <c r="I130" s="73"/>
      <c r="J130" s="73"/>
      <c r="K130" s="12" t="s">
        <v>171</v>
      </c>
      <c r="L130" s="10" t="s">
        <v>181</v>
      </c>
      <c r="M130" s="9">
        <v>3</v>
      </c>
      <c r="N130" s="9" t="s">
        <v>1373</v>
      </c>
      <c r="O130" s="12" t="s">
        <v>234</v>
      </c>
      <c r="P130" s="12" t="s">
        <v>95</v>
      </c>
      <c r="Q130" s="12" t="s">
        <v>234</v>
      </c>
      <c r="R130" s="12" t="s">
        <v>151</v>
      </c>
      <c r="S130" s="12" t="s">
        <v>196</v>
      </c>
      <c r="T130" s="12" t="s">
        <v>173</v>
      </c>
      <c r="U130" s="92">
        <v>15000000</v>
      </c>
      <c r="V130" s="44"/>
      <c r="W130" s="21" t="s">
        <v>226</v>
      </c>
      <c r="X130" s="18"/>
      <c r="Y130" s="9"/>
      <c r="Z130" s="9"/>
      <c r="AA130" s="18"/>
      <c r="AB130" s="12"/>
      <c r="AC130" s="12"/>
      <c r="AD130" s="12"/>
      <c r="AE130" s="12"/>
      <c r="AF130" s="12"/>
      <c r="AG130" s="12"/>
      <c r="AH130" s="12"/>
      <c r="AI130" s="12"/>
      <c r="AJ130" s="26"/>
      <c r="AK130" s="12"/>
      <c r="AL130" s="12"/>
      <c r="AM130" s="12"/>
      <c r="AN130" s="12"/>
      <c r="AO130" s="26"/>
      <c r="AP130" s="12"/>
      <c r="AQ130" s="12" t="s">
        <v>184</v>
      </c>
      <c r="AR130" s="12"/>
      <c r="AS130" s="12"/>
      <c r="AT130" s="12"/>
      <c r="AU130" s="12"/>
      <c r="AV130" s="12"/>
      <c r="AW130" s="12"/>
      <c r="AX130" s="12"/>
      <c r="AY130" s="12"/>
      <c r="AZ130" s="12"/>
      <c r="BC130" s="67"/>
      <c r="BD130" s="12"/>
      <c r="BE130" s="67"/>
      <c r="BF130" s="67"/>
      <c r="BG130" s="67"/>
      <c r="BH130" s="12"/>
      <c r="BI130" s="98"/>
      <c r="BJ130" s="65"/>
      <c r="BK130" s="65"/>
      <c r="BL130" s="12"/>
      <c r="BM130" s="12"/>
      <c r="BN130" s="12"/>
      <c r="BO130" s="12"/>
      <c r="BP130" s="67"/>
      <c r="BQ130" s="67"/>
      <c r="BR130" s="67"/>
      <c r="BS130" s="67"/>
      <c r="BT130" s="12" t="s">
        <v>177</v>
      </c>
      <c r="BU130" s="18"/>
      <c r="BV130" s="2" t="s">
        <v>510</v>
      </c>
      <c r="BW130" s="2" t="s">
        <v>210</v>
      </c>
      <c r="BZ130" s="1" t="s">
        <v>252</v>
      </c>
      <c r="CM130" s="1" t="e">
        <f t="shared" si="39"/>
        <v>#DIV/0!</v>
      </c>
    </row>
    <row r="131" spans="1:92" ht="60" x14ac:dyDescent="0.25">
      <c r="A131" s="110" t="s">
        <v>572</v>
      </c>
      <c r="B131" s="23" t="s">
        <v>318</v>
      </c>
      <c r="C131" s="23" t="s">
        <v>573</v>
      </c>
      <c r="D131" s="37">
        <v>2</v>
      </c>
      <c r="E131" s="9" t="s">
        <v>90</v>
      </c>
      <c r="F131" s="9" t="s">
        <v>91</v>
      </c>
      <c r="G131" s="9" t="s">
        <v>92</v>
      </c>
      <c r="H131" s="126">
        <v>42144</v>
      </c>
      <c r="I131" s="56">
        <v>0.375</v>
      </c>
      <c r="J131" s="56">
        <v>0.83333333333333337</v>
      </c>
      <c r="K131" s="2" t="s">
        <v>164</v>
      </c>
      <c r="L131" s="6" t="s">
        <v>181</v>
      </c>
      <c r="M131" s="5">
        <v>1</v>
      </c>
      <c r="N131" s="9" t="s">
        <v>1373</v>
      </c>
      <c r="O131" s="9" t="s">
        <v>1374</v>
      </c>
      <c r="P131" s="9" t="s">
        <v>1375</v>
      </c>
      <c r="Q131" s="9" t="s">
        <v>234</v>
      </c>
      <c r="R131" s="5" t="s">
        <v>151</v>
      </c>
      <c r="S131" s="5" t="s">
        <v>165</v>
      </c>
      <c r="T131" s="2" t="s">
        <v>153</v>
      </c>
      <c r="U131" s="88" t="s">
        <v>574</v>
      </c>
      <c r="V131" s="44">
        <v>99</v>
      </c>
      <c r="W131" s="8" t="s">
        <v>226</v>
      </c>
      <c r="X131" s="75">
        <v>42628</v>
      </c>
      <c r="Y131" s="9">
        <v>20</v>
      </c>
      <c r="Z131" s="9">
        <f>(Y131-AH131)-3</f>
        <v>15.899999999999999</v>
      </c>
      <c r="AA131" s="102">
        <v>42630</v>
      </c>
      <c r="AB131" s="101">
        <v>283</v>
      </c>
      <c r="AC131" s="5" t="s">
        <v>100</v>
      </c>
      <c r="AD131" s="5">
        <v>9.1999999999999993</v>
      </c>
      <c r="AE131" s="5" t="s">
        <v>98</v>
      </c>
      <c r="AF131" s="5" t="s">
        <v>98</v>
      </c>
      <c r="AG131" s="5" t="s">
        <v>98</v>
      </c>
      <c r="AH131" s="5">
        <v>1.1000000000000001</v>
      </c>
      <c r="AI131" s="5">
        <v>300</v>
      </c>
      <c r="AJ131" s="28">
        <v>42636</v>
      </c>
      <c r="AK131" s="5" t="s">
        <v>100</v>
      </c>
      <c r="AL131" s="5">
        <v>8</v>
      </c>
      <c r="AM131" s="5">
        <v>27</v>
      </c>
      <c r="AN131" s="5">
        <v>15</v>
      </c>
      <c r="AO131" s="30">
        <v>42647</v>
      </c>
      <c r="AP131" s="5">
        <v>12</v>
      </c>
      <c r="AQ131" s="5" t="s">
        <v>184</v>
      </c>
      <c r="AR131" s="1"/>
      <c r="AS131" s="1"/>
      <c r="AT131" s="2" t="s">
        <v>575</v>
      </c>
      <c r="AU131" s="1">
        <v>172</v>
      </c>
      <c r="AV131" s="60">
        <f>(100 * 4)/AU131</f>
        <v>2.3255813953488373</v>
      </c>
      <c r="AW131" s="1"/>
      <c r="AX131" s="1"/>
      <c r="AY131" s="1">
        <v>20210301</v>
      </c>
      <c r="AZ131" s="2">
        <v>20210316</v>
      </c>
      <c r="BA131" s="66">
        <v>39604194</v>
      </c>
      <c r="BB131" s="66">
        <v>37444874</v>
      </c>
      <c r="BC131" s="68">
        <f>BB131/BA131</f>
        <v>0.9454774916010158</v>
      </c>
      <c r="BD131" s="1" t="str">
        <f>CONCATENATE("preprocessing/",A131, "/outputs/salmon_hg38_100/quant.sf")</f>
        <v>preprocessing/TMRC30080/outputs/salmon_hg38_100/quant.sf</v>
      </c>
      <c r="BE131" s="65"/>
      <c r="BF131" s="65"/>
      <c r="BG131" s="65"/>
      <c r="BH131" s="1"/>
      <c r="BI131" s="97" t="str">
        <f>CONCATENATE("preprocessing/", A131, "/outputs/02hisat2_hg38_100/hg38_100_sno_gene_gene_id.count.xz")</f>
        <v>preprocessing/TMRC30080/outputs/02hisat2_hg38_100/hg38_100_sno_gene_gene_id.count.xz</v>
      </c>
      <c r="BJ131" s="65">
        <v>34650131</v>
      </c>
      <c r="BK131" s="65">
        <v>1772675</v>
      </c>
      <c r="BL131" s="68">
        <f>(BK131+BJ131)/BB131</f>
        <v>0.97270472855643741</v>
      </c>
      <c r="BM131" s="1"/>
      <c r="BN131" s="1"/>
      <c r="BO131" s="1" t="str">
        <f>CONCATENATE("preprocessing/", A131, "/outputs/03hisat2_lpanamensis_v36/sno_gene_gene_id.count.xz")</f>
        <v>preprocessing/TMRC30080/outputs/03hisat2_lpanamensis_v36/sno_gene_gene_id.count.xz</v>
      </c>
      <c r="BP131" s="111">
        <v>3944</v>
      </c>
      <c r="BQ131" s="111">
        <v>297</v>
      </c>
      <c r="BR131" s="95">
        <f>(BQ131+BP131)/BB131</f>
        <v>1.1325982830119819E-4</v>
      </c>
      <c r="BS131" s="94">
        <f>(BQ131+BP131)/(BK131+BJ131)</f>
        <v>1.1643803610298449E-4</v>
      </c>
      <c r="BT131" s="2" t="s">
        <v>169</v>
      </c>
      <c r="BU131" s="27">
        <v>42186</v>
      </c>
      <c r="BV131" s="1" t="s">
        <v>320</v>
      </c>
      <c r="BW131" s="1" t="s">
        <v>159</v>
      </c>
      <c r="BX131" s="1"/>
      <c r="BY131" s="1"/>
      <c r="BZ131" s="1" t="s">
        <v>252</v>
      </c>
      <c r="CA131" s="1"/>
      <c r="CB131" s="1"/>
      <c r="CC131" s="1"/>
      <c r="CD131" s="1"/>
      <c r="CE131" s="1"/>
      <c r="CF131" s="1"/>
      <c r="CG131" s="1" t="s">
        <v>576</v>
      </c>
      <c r="CH131" s="1">
        <v>0</v>
      </c>
      <c r="CI131" s="1">
        <v>0</v>
      </c>
      <c r="CJ131" s="1">
        <v>55</v>
      </c>
      <c r="CK131" s="1">
        <v>0</v>
      </c>
      <c r="CL131" s="1">
        <f>SUM(CH131:CK131)</f>
        <v>55</v>
      </c>
      <c r="CM131" s="118">
        <f t="shared" si="39"/>
        <v>1.3945233265720081E-2</v>
      </c>
      <c r="CN131" s="1" t="s">
        <v>100</v>
      </c>
    </row>
    <row r="132" spans="1:92" x14ac:dyDescent="0.25">
      <c r="A132" s="110" t="s">
        <v>577</v>
      </c>
      <c r="B132" s="23" t="s">
        <v>290</v>
      </c>
      <c r="C132" s="23" t="s">
        <v>578</v>
      </c>
      <c r="D132" s="37">
        <v>2</v>
      </c>
      <c r="E132" s="9" t="s">
        <v>90</v>
      </c>
      <c r="F132" s="9" t="s">
        <v>91</v>
      </c>
      <c r="G132" s="9" t="s">
        <v>92</v>
      </c>
      <c r="H132" s="126">
        <v>42039</v>
      </c>
      <c r="I132" s="56"/>
      <c r="J132" s="56">
        <v>0.44444444444444442</v>
      </c>
      <c r="K132" s="2" t="s">
        <v>150</v>
      </c>
      <c r="L132" s="6" t="s">
        <v>181</v>
      </c>
      <c r="M132" s="6">
        <v>3</v>
      </c>
      <c r="N132" s="10" t="s">
        <v>260</v>
      </c>
      <c r="O132" s="9" t="s">
        <v>95</v>
      </c>
      <c r="P132" s="9" t="s">
        <v>95</v>
      </c>
      <c r="Q132" s="9" t="s">
        <v>284</v>
      </c>
      <c r="R132" s="5" t="s">
        <v>151</v>
      </c>
      <c r="S132" s="5" t="s">
        <v>152</v>
      </c>
      <c r="T132" s="2" t="s">
        <v>153</v>
      </c>
      <c r="U132" s="88" t="s">
        <v>579</v>
      </c>
      <c r="V132" s="44">
        <v>98</v>
      </c>
      <c r="W132" s="8" t="s">
        <v>226</v>
      </c>
      <c r="X132" s="75">
        <v>42627</v>
      </c>
      <c r="Y132" s="9">
        <v>23</v>
      </c>
      <c r="Z132" s="9">
        <f>(Y132-AH132)-3</f>
        <v>17.399999999999999</v>
      </c>
      <c r="AA132" s="27">
        <v>42630</v>
      </c>
      <c r="AB132" s="5">
        <v>115</v>
      </c>
      <c r="AC132" s="5" t="s">
        <v>100</v>
      </c>
      <c r="AD132" s="5">
        <v>7.6</v>
      </c>
      <c r="AE132" s="5" t="s">
        <v>98</v>
      </c>
      <c r="AF132" s="5" t="s">
        <v>98</v>
      </c>
      <c r="AG132" s="5" t="s">
        <v>98</v>
      </c>
      <c r="AH132" s="5">
        <v>2.6</v>
      </c>
      <c r="AI132" s="5">
        <v>300</v>
      </c>
      <c r="AJ132" s="28">
        <v>42636</v>
      </c>
      <c r="AK132" s="5" t="s">
        <v>100</v>
      </c>
      <c r="AL132" s="5">
        <v>13</v>
      </c>
      <c r="AM132" s="5">
        <v>27</v>
      </c>
      <c r="AN132" s="5">
        <v>15</v>
      </c>
      <c r="AO132" s="30">
        <v>42647</v>
      </c>
      <c r="AP132" s="5">
        <v>12</v>
      </c>
      <c r="AQ132" s="5" t="s">
        <v>184</v>
      </c>
      <c r="AR132" s="1"/>
      <c r="AS132" s="1"/>
      <c r="AT132" s="2" t="s">
        <v>580</v>
      </c>
      <c r="AU132" s="1">
        <v>97.3</v>
      </c>
      <c r="AV132" s="60">
        <f>(100 * 4)/AU132</f>
        <v>4.1109969167523124</v>
      </c>
      <c r="AW132" s="1"/>
      <c r="AX132" s="1"/>
      <c r="AY132" s="1">
        <v>20210301</v>
      </c>
      <c r="AZ132" s="2">
        <v>20210316</v>
      </c>
      <c r="BA132" s="66">
        <v>182180710</v>
      </c>
      <c r="BB132" s="66">
        <v>137733025</v>
      </c>
      <c r="BC132" s="68">
        <f>BB132/BA132</f>
        <v>0.75602419707333446</v>
      </c>
      <c r="BD132" s="1" t="str">
        <f>CONCATENATE("preprocessing/",A132, "/outputs/salmon_hg38_100/quant.sf")</f>
        <v>preprocessing/TMRC30094/outputs/salmon_hg38_100/quant.sf</v>
      </c>
      <c r="BE132" s="65"/>
      <c r="BF132" s="65"/>
      <c r="BG132" s="65"/>
      <c r="BH132" s="1"/>
      <c r="BI132" s="97" t="str">
        <f>CONCATENATE("preprocessing/", A132, "/outputs/02hisat2_hg38_100/hg38_100_sno_gene_gene_id.count.xz")</f>
        <v>preprocessing/TMRC30094/outputs/02hisat2_hg38_100/hg38_100_sno_gene_gene_id.count.xz</v>
      </c>
      <c r="BJ132" s="65">
        <v>123850637</v>
      </c>
      <c r="BK132" s="65">
        <v>9512350</v>
      </c>
      <c r="BL132" s="68">
        <f>(BK132+BJ132)/BB132</f>
        <v>0.96827167631002076</v>
      </c>
      <c r="BM132" s="1"/>
      <c r="BN132" s="1"/>
      <c r="BO132" s="1" t="str">
        <f>CONCATENATE("preprocessing/", A132, "/outputs/03hisat2_lpanamensis_v36/sno_gene_gene_id.count.xz")</f>
        <v>preprocessing/TMRC30094/outputs/03hisat2_lpanamensis_v36/sno_gene_gene_id.count.xz</v>
      </c>
      <c r="BP132" s="111">
        <v>56390</v>
      </c>
      <c r="BQ132" s="111">
        <v>3801</v>
      </c>
      <c r="BR132" s="95">
        <f>(BQ132+BP132)/BB132</f>
        <v>4.3701211092982237E-4</v>
      </c>
      <c r="BS132" s="94">
        <f>(BQ132+BP132)/(BK132+BJ132)</f>
        <v>4.5133212260760179E-4</v>
      </c>
      <c r="BT132" s="2" t="s">
        <v>157</v>
      </c>
      <c r="BU132" s="18"/>
      <c r="BV132" s="12" t="s">
        <v>295</v>
      </c>
      <c r="BW132" s="1" t="s">
        <v>210</v>
      </c>
      <c r="BX132" s="1"/>
      <c r="BY132" s="1"/>
      <c r="BZ132" s="1" t="s">
        <v>252</v>
      </c>
      <c r="CA132" s="1"/>
      <c r="CB132" s="1"/>
      <c r="CC132" s="1"/>
      <c r="CD132" s="1"/>
      <c r="CE132" s="1"/>
      <c r="CF132" s="1" t="s">
        <v>581</v>
      </c>
      <c r="CG132" s="1" t="s">
        <v>582</v>
      </c>
      <c r="CH132" s="1">
        <v>0</v>
      </c>
      <c r="CI132" s="1">
        <v>0</v>
      </c>
      <c r="CJ132" s="1"/>
      <c r="CK132" s="1"/>
      <c r="CL132" s="1">
        <f>SUM(CH132:CK132)</f>
        <v>0</v>
      </c>
      <c r="CM132" s="118">
        <f t="shared" si="39"/>
        <v>0</v>
      </c>
      <c r="CN132" s="1" t="s">
        <v>95</v>
      </c>
    </row>
    <row r="133" spans="1:92" x14ac:dyDescent="0.25">
      <c r="A133" s="110" t="s">
        <v>583</v>
      </c>
      <c r="B133" s="23" t="s">
        <v>332</v>
      </c>
      <c r="C133" s="23" t="s">
        <v>584</v>
      </c>
      <c r="D133" s="38">
        <v>1</v>
      </c>
      <c r="E133" s="9" t="s">
        <v>90</v>
      </c>
      <c r="F133" s="9" t="s">
        <v>91</v>
      </c>
      <c r="G133" s="9" t="s">
        <v>92</v>
      </c>
      <c r="H133" s="126">
        <v>42151</v>
      </c>
      <c r="I133" s="56">
        <v>0.36527777777777781</v>
      </c>
      <c r="J133" s="56">
        <v>0.85833333333333339</v>
      </c>
      <c r="K133" s="12" t="s">
        <v>171</v>
      </c>
      <c r="L133" s="6" t="s">
        <v>181</v>
      </c>
      <c r="M133" s="5">
        <v>2</v>
      </c>
      <c r="N133" s="9" t="s">
        <v>260</v>
      </c>
      <c r="O133" s="9" t="s">
        <v>95</v>
      </c>
      <c r="P133" s="9" t="s">
        <v>95</v>
      </c>
      <c r="Q133" s="9" t="s">
        <v>284</v>
      </c>
      <c r="R133" s="5" t="s">
        <v>151</v>
      </c>
      <c r="S133" s="5" t="s">
        <v>196</v>
      </c>
      <c r="T133" s="2" t="s">
        <v>173</v>
      </c>
      <c r="U133" s="88" t="s">
        <v>241</v>
      </c>
      <c r="V133" s="44">
        <v>99</v>
      </c>
      <c r="W133" s="8" t="s">
        <v>226</v>
      </c>
      <c r="X133" s="75">
        <v>42627</v>
      </c>
      <c r="Y133" s="9">
        <v>13</v>
      </c>
      <c r="Z133" s="9">
        <f>(Y133-AH133)-3</f>
        <v>-0.69999999999999929</v>
      </c>
      <c r="AA133" s="27">
        <v>42630</v>
      </c>
      <c r="AB133" s="1">
        <v>28</v>
      </c>
      <c r="AC133" s="1" t="s">
        <v>100</v>
      </c>
      <c r="AD133" s="1">
        <v>7.3</v>
      </c>
      <c r="AE133" s="5" t="s">
        <v>98</v>
      </c>
      <c r="AF133" s="5" t="s">
        <v>98</v>
      </c>
      <c r="AG133" s="5" t="s">
        <v>98</v>
      </c>
      <c r="AH133" s="1">
        <v>10.7</v>
      </c>
      <c r="AI133" s="5">
        <v>300</v>
      </c>
      <c r="AJ133" s="28">
        <v>42636</v>
      </c>
      <c r="AK133" s="1" t="s">
        <v>100</v>
      </c>
      <c r="AL133" s="1">
        <v>19</v>
      </c>
      <c r="AM133" s="5">
        <v>27</v>
      </c>
      <c r="AN133" s="1">
        <v>15</v>
      </c>
      <c r="AO133" s="30">
        <v>42647</v>
      </c>
      <c r="AP133" s="5">
        <v>12</v>
      </c>
      <c r="AQ133" s="5" t="s">
        <v>184</v>
      </c>
      <c r="AS133" s="1"/>
      <c r="AT133" s="2" t="s">
        <v>585</v>
      </c>
      <c r="AU133" s="2">
        <v>177</v>
      </c>
      <c r="AV133" s="60">
        <f>(100 * 4)/AU133</f>
        <v>2.2598870056497176</v>
      </c>
      <c r="AX133" s="2" t="s">
        <v>245</v>
      </c>
      <c r="AY133" s="1">
        <v>20210501</v>
      </c>
      <c r="AZ133" s="2">
        <v>20210530</v>
      </c>
      <c r="BA133" s="66">
        <v>28579099</v>
      </c>
      <c r="BB133" s="66">
        <v>26072052</v>
      </c>
      <c r="BC133" s="68">
        <f>BB133/BA133</f>
        <v>0.91227690558054331</v>
      </c>
      <c r="BD133" s="1" t="str">
        <f>CONCATENATE("preprocessing/",A133, "/outputs/salmon_hg38_100/quant.sf")</f>
        <v>preprocessing/TMRC30119/outputs/salmon_hg38_100/quant.sf</v>
      </c>
      <c r="BI133" s="97" t="str">
        <f>CONCATENATE("preprocessing/", A133, "/outputs/02hisat2_hg38_100/hg38_100_sno_gene_gene_id.count.xz")</f>
        <v>preprocessing/TMRC30119/outputs/02hisat2_hg38_100/hg38_100_sno_gene_gene_id.count.xz</v>
      </c>
      <c r="BJ133" s="65">
        <v>24684253</v>
      </c>
      <c r="BK133" s="65">
        <v>745038</v>
      </c>
      <c r="BL133" s="68">
        <f>(BK133+BJ133)/BB133</f>
        <v>0.97534674294144552</v>
      </c>
      <c r="BO133" s="1" t="str">
        <f>CONCATENATE("preprocessing/", A133, "/outputs/03hisat2_lpanamensis_v36/sno_gene_gene_id.count.xz")</f>
        <v>preprocessing/TMRC30119/outputs/03hisat2_lpanamensis_v36/sno_gene_gene_id.count.xz</v>
      </c>
      <c r="BP133" s="111">
        <v>757</v>
      </c>
      <c r="BQ133" s="111">
        <v>57</v>
      </c>
      <c r="BR133" s="95">
        <f>(BQ133+BP133)/BB133</f>
        <v>3.1221171237308056E-5</v>
      </c>
      <c r="BS133" s="94">
        <f>(BQ133+BP133)/(BK133+BJ133)</f>
        <v>3.2010330134646698E-5</v>
      </c>
      <c r="BT133" s="12" t="s">
        <v>177</v>
      </c>
      <c r="BU133" s="18"/>
      <c r="BV133" s="1" t="s">
        <v>334</v>
      </c>
      <c r="BW133" s="1" t="s">
        <v>210</v>
      </c>
      <c r="BZ133" s="1" t="s">
        <v>252</v>
      </c>
      <c r="CG133" s="2" t="s">
        <v>586</v>
      </c>
      <c r="CH133" s="2">
        <v>0</v>
      </c>
      <c r="CI133" s="2">
        <v>0</v>
      </c>
      <c r="CJ133" s="2">
        <v>11</v>
      </c>
      <c r="CK133" s="2">
        <v>0</v>
      </c>
      <c r="CL133" s="1">
        <f>SUM(CH133:CK133)</f>
        <v>11</v>
      </c>
      <c r="CM133" s="118">
        <f t="shared" si="39"/>
        <v>1.4531043593130779E-2</v>
      </c>
      <c r="CN133" s="2" t="s">
        <v>100</v>
      </c>
    </row>
    <row r="134" spans="1:92" ht="30" x14ac:dyDescent="0.2">
      <c r="A134" s="109"/>
      <c r="B134" s="24" t="s">
        <v>566</v>
      </c>
      <c r="C134" s="24" t="s">
        <v>587</v>
      </c>
      <c r="D134" s="42">
        <v>1</v>
      </c>
      <c r="E134" s="12" t="s">
        <v>90</v>
      </c>
      <c r="F134" s="12" t="s">
        <v>91</v>
      </c>
      <c r="G134" s="12" t="s">
        <v>92</v>
      </c>
      <c r="H134" s="126">
        <v>42250</v>
      </c>
      <c r="I134" s="73"/>
      <c r="J134" s="73"/>
      <c r="K134" s="12" t="s">
        <v>164</v>
      </c>
      <c r="L134" s="12" t="s">
        <v>181</v>
      </c>
      <c r="M134" s="12">
        <v>2</v>
      </c>
      <c r="N134" s="12" t="s">
        <v>1376</v>
      </c>
      <c r="O134" s="12" t="s">
        <v>1374</v>
      </c>
      <c r="P134" s="9" t="s">
        <v>1377</v>
      </c>
      <c r="Q134" s="12" t="s">
        <v>234</v>
      </c>
      <c r="R134" s="12" t="s">
        <v>151</v>
      </c>
      <c r="S134" s="12" t="s">
        <v>165</v>
      </c>
      <c r="T134" s="12" t="s">
        <v>153</v>
      </c>
      <c r="W134" s="12" t="s">
        <v>226</v>
      </c>
      <c r="X134" s="19"/>
      <c r="AB134" s="12"/>
      <c r="AC134" s="12"/>
      <c r="AD134" s="12"/>
      <c r="AE134" s="12"/>
      <c r="AF134" s="12"/>
      <c r="AG134" s="12"/>
      <c r="AH134" s="12"/>
      <c r="AI134" s="12"/>
      <c r="AJ134" s="26"/>
      <c r="AK134" s="12"/>
      <c r="AL134" s="12"/>
      <c r="AM134" s="12"/>
      <c r="AN134" s="12"/>
      <c r="AO134" s="26"/>
      <c r="AP134" s="12"/>
      <c r="AQ134" s="12" t="s">
        <v>235</v>
      </c>
      <c r="AR134" s="12"/>
      <c r="AS134" s="12"/>
      <c r="AT134" s="12"/>
      <c r="AU134" s="12"/>
      <c r="AV134" s="12"/>
      <c r="AW134" s="12"/>
      <c r="AX134" s="12"/>
      <c r="AY134" s="12"/>
      <c r="AZ134" s="12"/>
      <c r="BC134" s="67"/>
      <c r="BD134" s="12"/>
      <c r="BE134" s="67"/>
      <c r="BF134" s="67"/>
      <c r="BG134" s="67"/>
      <c r="BH134" s="12"/>
      <c r="BI134" s="98"/>
      <c r="BJ134" s="65"/>
      <c r="BK134" s="65"/>
      <c r="BL134" s="12"/>
      <c r="BM134" s="12"/>
      <c r="BN134" s="12"/>
      <c r="BO134" s="12"/>
      <c r="BP134" s="67"/>
      <c r="BQ134" s="67"/>
      <c r="BR134" s="67"/>
      <c r="BS134" s="67"/>
      <c r="BT134" s="2" t="s">
        <v>169</v>
      </c>
      <c r="BV134" s="2" t="s">
        <v>568</v>
      </c>
      <c r="BW134" s="2" t="s">
        <v>210</v>
      </c>
      <c r="BZ134" s="1" t="s">
        <v>252</v>
      </c>
      <c r="CM134" s="1" t="e">
        <f t="shared" si="39"/>
        <v>#DIV/0!</v>
      </c>
    </row>
    <row r="135" spans="1:92" ht="30" x14ac:dyDescent="0.2">
      <c r="A135" s="109"/>
      <c r="B135" s="24" t="s">
        <v>566</v>
      </c>
      <c r="C135" s="24" t="s">
        <v>588</v>
      </c>
      <c r="D135" s="42">
        <v>0</v>
      </c>
      <c r="E135" s="12" t="s">
        <v>90</v>
      </c>
      <c r="F135" s="12" t="s">
        <v>91</v>
      </c>
      <c r="G135" s="12" t="s">
        <v>92</v>
      </c>
      <c r="H135" s="126">
        <v>42251</v>
      </c>
      <c r="I135" s="73"/>
      <c r="J135" s="73"/>
      <c r="K135" s="12" t="s">
        <v>150</v>
      </c>
      <c r="L135" s="12" t="s">
        <v>181</v>
      </c>
      <c r="M135" s="12">
        <v>2</v>
      </c>
      <c r="N135" s="12" t="s">
        <v>1376</v>
      </c>
      <c r="O135" s="12" t="s">
        <v>1374</v>
      </c>
      <c r="P135" s="9" t="s">
        <v>1377</v>
      </c>
      <c r="Q135" s="12" t="s">
        <v>234</v>
      </c>
      <c r="R135" s="12" t="s">
        <v>95</v>
      </c>
      <c r="S135" s="5" t="s">
        <v>97</v>
      </c>
      <c r="T135" s="5" t="s">
        <v>97</v>
      </c>
      <c r="U135" s="93" t="s">
        <v>95</v>
      </c>
      <c r="W135" s="12" t="s">
        <v>95</v>
      </c>
      <c r="X135" s="19"/>
      <c r="AB135" s="12"/>
      <c r="AC135" s="12"/>
      <c r="AD135" s="12"/>
      <c r="AE135" s="12"/>
      <c r="AF135" s="12"/>
      <c r="AG135" s="12"/>
      <c r="AH135" s="12"/>
      <c r="AI135" s="12"/>
      <c r="AJ135" s="26"/>
      <c r="AK135" s="12"/>
      <c r="AL135" s="12"/>
      <c r="AM135" s="12"/>
      <c r="AN135" s="12"/>
      <c r="AO135" s="26"/>
      <c r="AP135" s="12"/>
      <c r="AQ135" s="12" t="s">
        <v>235</v>
      </c>
      <c r="AR135" s="12"/>
      <c r="AS135" s="12"/>
      <c r="AT135" s="12"/>
      <c r="AU135" s="12"/>
      <c r="AV135" s="12"/>
      <c r="AW135" s="12"/>
      <c r="AX135" s="12"/>
      <c r="AY135" s="12"/>
      <c r="AZ135" s="12"/>
      <c r="BC135" s="67"/>
      <c r="BD135" s="12"/>
      <c r="BE135" s="67"/>
      <c r="BF135" s="67"/>
      <c r="BG135" s="67"/>
      <c r="BH135" s="12"/>
      <c r="BI135" s="98"/>
      <c r="BJ135" s="65"/>
      <c r="BK135" s="65"/>
      <c r="BL135" s="12"/>
      <c r="BM135" s="12"/>
      <c r="BN135" s="12"/>
      <c r="BO135" s="12"/>
      <c r="BP135" s="67"/>
      <c r="BQ135" s="67"/>
      <c r="BR135" s="67"/>
      <c r="BS135" s="67"/>
      <c r="BT135" s="2" t="s">
        <v>157</v>
      </c>
      <c r="BV135" s="2" t="s">
        <v>568</v>
      </c>
      <c r="BW135" s="2" t="s">
        <v>210</v>
      </c>
      <c r="BZ135" s="1" t="s">
        <v>252</v>
      </c>
      <c r="CM135" s="1" t="e">
        <f t="shared" si="39"/>
        <v>#DIV/0!</v>
      </c>
    </row>
    <row r="136" spans="1:92" ht="30" x14ac:dyDescent="0.2">
      <c r="A136" s="109"/>
      <c r="B136" s="24" t="s">
        <v>566</v>
      </c>
      <c r="C136" s="24" t="s">
        <v>589</v>
      </c>
      <c r="D136" s="42">
        <v>1</v>
      </c>
      <c r="E136" s="12" t="s">
        <v>90</v>
      </c>
      <c r="F136" s="12" t="s">
        <v>91</v>
      </c>
      <c r="G136" s="12" t="s">
        <v>92</v>
      </c>
      <c r="H136" s="126">
        <v>42252</v>
      </c>
      <c r="I136" s="73"/>
      <c r="J136" s="73"/>
      <c r="K136" s="12" t="s">
        <v>171</v>
      </c>
      <c r="L136" s="12" t="s">
        <v>181</v>
      </c>
      <c r="M136" s="12">
        <v>2</v>
      </c>
      <c r="N136" s="12" t="s">
        <v>1376</v>
      </c>
      <c r="O136" s="12" t="s">
        <v>1374</v>
      </c>
      <c r="P136" s="9" t="s">
        <v>1377</v>
      </c>
      <c r="Q136" s="12" t="s">
        <v>234</v>
      </c>
      <c r="R136" s="12" t="s">
        <v>151</v>
      </c>
      <c r="S136" s="12" t="s">
        <v>196</v>
      </c>
      <c r="T136" s="12" t="s">
        <v>173</v>
      </c>
      <c r="W136" s="12" t="s">
        <v>226</v>
      </c>
      <c r="X136" s="19"/>
      <c r="AB136" s="12"/>
      <c r="AC136" s="12"/>
      <c r="AD136" s="12"/>
      <c r="AE136" s="12"/>
      <c r="AF136" s="12"/>
      <c r="AG136" s="12"/>
      <c r="AH136" s="12"/>
      <c r="AI136" s="12"/>
      <c r="AJ136" s="26"/>
      <c r="AK136" s="12"/>
      <c r="AL136" s="12"/>
      <c r="AM136" s="12"/>
      <c r="AN136" s="12"/>
      <c r="AO136" s="26"/>
      <c r="AP136" s="12"/>
      <c r="AQ136" s="12" t="s">
        <v>235</v>
      </c>
      <c r="AR136" s="12"/>
      <c r="AS136" s="12"/>
      <c r="AT136" s="2" t="s">
        <v>590</v>
      </c>
      <c r="AU136" s="12"/>
      <c r="AV136" s="12"/>
      <c r="AW136" s="12"/>
      <c r="AX136" s="12"/>
      <c r="AY136" s="12"/>
      <c r="AZ136" s="12"/>
      <c r="BC136" s="67"/>
      <c r="BD136" s="12"/>
      <c r="BE136" s="67"/>
      <c r="BF136" s="67"/>
      <c r="BG136" s="67"/>
      <c r="BH136" s="12"/>
      <c r="BI136" s="98"/>
      <c r="BJ136" s="65"/>
      <c r="BK136" s="65"/>
      <c r="BL136" s="12"/>
      <c r="BM136" s="12"/>
      <c r="BN136" s="12"/>
      <c r="BO136" s="12"/>
      <c r="BP136" s="67"/>
      <c r="BQ136" s="67"/>
      <c r="BR136" s="67"/>
      <c r="BS136" s="67"/>
      <c r="BT136" s="12" t="s">
        <v>177</v>
      </c>
      <c r="BV136" s="2" t="s">
        <v>568</v>
      </c>
      <c r="BW136" s="2" t="s">
        <v>210</v>
      </c>
      <c r="BZ136" s="1" t="s">
        <v>252</v>
      </c>
      <c r="CM136" s="1" t="e">
        <f t="shared" si="39"/>
        <v>#DIV/0!</v>
      </c>
    </row>
    <row r="137" spans="1:92" x14ac:dyDescent="0.2">
      <c r="A137" s="109" t="s">
        <v>591</v>
      </c>
      <c r="B137" s="2" t="s">
        <v>592</v>
      </c>
      <c r="C137" s="2" t="s">
        <v>593</v>
      </c>
      <c r="D137" s="38">
        <v>1</v>
      </c>
      <c r="E137" s="12" t="s">
        <v>90</v>
      </c>
      <c r="F137" s="12" t="s">
        <v>594</v>
      </c>
      <c r="G137" s="12" t="s">
        <v>92</v>
      </c>
      <c r="H137" s="9">
        <v>20190629</v>
      </c>
      <c r="K137" s="2" t="s">
        <v>595</v>
      </c>
      <c r="L137" s="1" t="s">
        <v>95</v>
      </c>
      <c r="M137" s="2" t="s">
        <v>95</v>
      </c>
      <c r="N137" s="12" t="s">
        <v>95</v>
      </c>
      <c r="O137" s="12" t="s">
        <v>95</v>
      </c>
      <c r="P137" s="12" t="s">
        <v>95</v>
      </c>
      <c r="Q137" s="12" t="s">
        <v>95</v>
      </c>
      <c r="R137" s="5" t="s">
        <v>96</v>
      </c>
      <c r="S137" s="5" t="s">
        <v>172</v>
      </c>
      <c r="T137" s="5" t="s">
        <v>596</v>
      </c>
      <c r="U137" s="93" t="s">
        <v>95</v>
      </c>
      <c r="V137" s="84" t="s">
        <v>95</v>
      </c>
      <c r="W137" s="8" t="s">
        <v>99</v>
      </c>
      <c r="X137" s="126">
        <v>42381</v>
      </c>
      <c r="Y137" s="9">
        <v>30</v>
      </c>
      <c r="Z137" s="86">
        <f t="shared" ref="Z137:Z150" si="49">Y137-(1.5+AH137)</f>
        <v>25.706703910614525</v>
      </c>
      <c r="AA137" s="27">
        <v>42382</v>
      </c>
      <c r="AB137" s="2">
        <v>179</v>
      </c>
      <c r="AC137" s="5" t="s">
        <v>100</v>
      </c>
      <c r="AD137" s="9" t="s">
        <v>597</v>
      </c>
      <c r="AE137" s="1" t="s">
        <v>95</v>
      </c>
      <c r="AF137" s="1" t="s">
        <v>95</v>
      </c>
      <c r="AG137" s="1" t="s">
        <v>95</v>
      </c>
      <c r="AH137" s="60">
        <v>2.7932960893854748</v>
      </c>
      <c r="AI137" s="9">
        <v>0.5</v>
      </c>
      <c r="AJ137" s="9">
        <v>20200115</v>
      </c>
      <c r="AK137" s="5" t="s">
        <v>100</v>
      </c>
      <c r="AL137" s="2">
        <v>1</v>
      </c>
      <c r="AM137" s="1">
        <v>28</v>
      </c>
      <c r="AN137" s="1">
        <v>15</v>
      </c>
      <c r="AO137" s="2">
        <v>20200217</v>
      </c>
      <c r="AP137" s="1">
        <f t="shared" ref="AP137:AP144" si="50">AM137-AN137</f>
        <v>13</v>
      </c>
      <c r="AQ137" s="1" t="s">
        <v>97</v>
      </c>
      <c r="AT137" s="2" t="s">
        <v>598</v>
      </c>
      <c r="AU137" s="2">
        <v>38.5</v>
      </c>
      <c r="AV137" s="60">
        <f t="shared" ref="AV137:AV144" si="51">(100 * 2)/AU137</f>
        <v>5.1948051948051948</v>
      </c>
      <c r="AW137" s="60">
        <f t="shared" ref="AW137:AW144" si="52">100-AV137</f>
        <v>94.805194805194802</v>
      </c>
      <c r="AX137" s="2" t="s">
        <v>524</v>
      </c>
      <c r="AY137" s="99">
        <v>20200901</v>
      </c>
      <c r="AZ137" s="2">
        <v>20200910</v>
      </c>
      <c r="BA137" s="66">
        <v>30651064</v>
      </c>
      <c r="BB137" s="66">
        <v>28531680</v>
      </c>
      <c r="BC137" s="68">
        <f t="shared" ref="BC137:BC158" si="53">BB137/BA137</f>
        <v>0.93085447213186467</v>
      </c>
      <c r="BD137" s="1" t="str">
        <f t="shared" ref="BD137:BD158" si="54">CONCATENATE("preprocessing/",A137, "/outputs/salmon_hg38_100/quant.sf")</f>
        <v>preprocessing/TMRC30059/outputs/salmon_hg38_100/quant.sf</v>
      </c>
      <c r="BI137" s="97" t="str">
        <f t="shared" ref="BI137:BI158" si="55">CONCATENATE("preprocessing/", A137, "/outputs/02hisat2_hg38_100/hg38_100_sno_gene_gene_id.count.xz")</f>
        <v>preprocessing/TMRC30059/outputs/02hisat2_hg38_100/hg38_100_sno_gene_gene_id.count.xz</v>
      </c>
      <c r="BJ137" s="65">
        <v>25232575</v>
      </c>
      <c r="BK137" s="65">
        <v>2524799</v>
      </c>
      <c r="BL137" s="68">
        <f t="shared" ref="BL137:BL158" si="56">(BK137+BJ137)/BB137</f>
        <v>0.97286153496744676</v>
      </c>
      <c r="BO137" s="1" t="str">
        <f t="shared" ref="BO137:BO158" si="57">CONCATENATE("preprocessing/", A137, "/outputs/03hisat2_lpanamensis_v36/sno_gene_gene_id.count.xz")</f>
        <v>preprocessing/TMRC30059/outputs/03hisat2_lpanamensis_v36/sno_gene_gene_id.count.xz</v>
      </c>
      <c r="BP137" s="67">
        <v>14007</v>
      </c>
      <c r="BQ137" s="66">
        <v>873</v>
      </c>
      <c r="BR137" s="95">
        <f t="shared" ref="BR137:BR158" si="58">(BQ137+BP137)/BB137</f>
        <v>5.2152554634006835E-4</v>
      </c>
      <c r="BS137" s="94">
        <f t="shared" ref="BS137:BS158" si="59">(BQ137+BP137)/(BK137+BJ137)</f>
        <v>5.3607376547940022E-4</v>
      </c>
      <c r="BT137" s="2" t="s">
        <v>599</v>
      </c>
      <c r="BV137" s="2" t="s">
        <v>600</v>
      </c>
      <c r="BW137" s="2" t="s">
        <v>600</v>
      </c>
      <c r="BX137" s="2" t="s">
        <v>601</v>
      </c>
      <c r="BY137" s="2" t="s">
        <v>97</v>
      </c>
      <c r="BZ137" s="2" t="s">
        <v>602</v>
      </c>
      <c r="CG137" s="2" t="s">
        <v>603</v>
      </c>
      <c r="CH137" s="2">
        <v>0</v>
      </c>
      <c r="CI137" s="2">
        <v>0</v>
      </c>
      <c r="CJ137" s="106">
        <v>294</v>
      </c>
      <c r="CK137" s="2">
        <v>0</v>
      </c>
      <c r="CL137" s="1">
        <f t="shared" ref="CL137:CL155" si="60">SUM(CH137:CK137)</f>
        <v>294</v>
      </c>
      <c r="CM137" s="118">
        <f t="shared" si="39"/>
        <v>2.0989505247376312E-2</v>
      </c>
      <c r="CN137" s="106" t="s">
        <v>100</v>
      </c>
    </row>
    <row r="138" spans="1:92" x14ac:dyDescent="0.2">
      <c r="A138" s="109" t="s">
        <v>604</v>
      </c>
      <c r="B138" s="2" t="s">
        <v>605</v>
      </c>
      <c r="C138" s="2" t="s">
        <v>606</v>
      </c>
      <c r="D138" s="38">
        <v>1</v>
      </c>
      <c r="E138" s="12" t="s">
        <v>90</v>
      </c>
      <c r="F138" s="12" t="s">
        <v>594</v>
      </c>
      <c r="G138" s="12" t="s">
        <v>92</v>
      </c>
      <c r="H138" s="9">
        <v>20190629</v>
      </c>
      <c r="K138" s="2" t="s">
        <v>595</v>
      </c>
      <c r="L138" s="1" t="s">
        <v>95</v>
      </c>
      <c r="M138" s="2" t="s">
        <v>95</v>
      </c>
      <c r="N138" s="12" t="s">
        <v>95</v>
      </c>
      <c r="O138" s="12" t="s">
        <v>95</v>
      </c>
      <c r="P138" s="12" t="s">
        <v>95</v>
      </c>
      <c r="Q138" s="12" t="s">
        <v>95</v>
      </c>
      <c r="R138" s="5" t="s">
        <v>96</v>
      </c>
      <c r="S138" s="5" t="s">
        <v>172</v>
      </c>
      <c r="T138" s="5" t="s">
        <v>596</v>
      </c>
      <c r="U138" s="93" t="s">
        <v>95</v>
      </c>
      <c r="V138" s="84" t="s">
        <v>95</v>
      </c>
      <c r="W138" s="8" t="s">
        <v>99</v>
      </c>
      <c r="X138" s="9">
        <v>20200113</v>
      </c>
      <c r="Y138" s="9">
        <v>30</v>
      </c>
      <c r="Z138" s="86">
        <f t="shared" si="49"/>
        <v>25.576023391812868</v>
      </c>
      <c r="AA138" s="9">
        <v>20200114</v>
      </c>
      <c r="AB138" s="2">
        <v>171</v>
      </c>
      <c r="AC138" s="5" t="s">
        <v>100</v>
      </c>
      <c r="AD138" s="9">
        <v>10</v>
      </c>
      <c r="AE138" s="1" t="s">
        <v>95</v>
      </c>
      <c r="AF138" s="1" t="s">
        <v>95</v>
      </c>
      <c r="AG138" s="1" t="s">
        <v>95</v>
      </c>
      <c r="AH138" s="60">
        <v>2.9239766081871341</v>
      </c>
      <c r="AI138" s="9">
        <v>0.5</v>
      </c>
      <c r="AJ138" s="9">
        <v>20200115</v>
      </c>
      <c r="AK138" s="5" t="s">
        <v>100</v>
      </c>
      <c r="AL138" s="5">
        <v>2</v>
      </c>
      <c r="AM138" s="1">
        <v>28</v>
      </c>
      <c r="AN138" s="1">
        <v>15</v>
      </c>
      <c r="AO138" s="2">
        <v>20200217</v>
      </c>
      <c r="AP138" s="1">
        <f t="shared" si="50"/>
        <v>13</v>
      </c>
      <c r="AQ138" s="12" t="s">
        <v>184</v>
      </c>
      <c r="AT138" s="2" t="s">
        <v>607</v>
      </c>
      <c r="AU138" s="2">
        <v>94.4</v>
      </c>
      <c r="AV138" s="60">
        <f t="shared" si="51"/>
        <v>2.1186440677966099</v>
      </c>
      <c r="AW138" s="60">
        <f t="shared" si="52"/>
        <v>97.881355932203391</v>
      </c>
      <c r="AX138" s="2" t="s">
        <v>524</v>
      </c>
      <c r="AY138" s="99">
        <v>20200901</v>
      </c>
      <c r="AZ138" s="2">
        <v>20200910</v>
      </c>
      <c r="BA138" s="66">
        <v>56458945</v>
      </c>
      <c r="BB138" s="66">
        <v>52743866</v>
      </c>
      <c r="BC138" s="68">
        <f t="shared" si="53"/>
        <v>0.93419857561985975</v>
      </c>
      <c r="BD138" s="1" t="str">
        <f t="shared" si="54"/>
        <v>preprocessing/TMRC30060/outputs/salmon_hg38_100/quant.sf</v>
      </c>
      <c r="BI138" s="97" t="str">
        <f t="shared" si="55"/>
        <v>preprocessing/TMRC30060/outputs/02hisat2_hg38_100/hg38_100_sno_gene_gene_id.count.xz</v>
      </c>
      <c r="BJ138" s="65">
        <v>47311698</v>
      </c>
      <c r="BK138" s="65">
        <v>4295613</v>
      </c>
      <c r="BL138" s="68">
        <f t="shared" si="56"/>
        <v>0.97845142788736794</v>
      </c>
      <c r="BO138" s="1" t="str">
        <f t="shared" si="57"/>
        <v>preprocessing/TMRC30060/outputs/03hisat2_lpanamensis_v36/sno_gene_gene_id.count.xz</v>
      </c>
      <c r="BP138" s="66">
        <v>20156</v>
      </c>
      <c r="BQ138" s="66">
        <v>1204</v>
      </c>
      <c r="BR138" s="95">
        <f t="shared" si="58"/>
        <v>4.049760023279295E-4</v>
      </c>
      <c r="BS138" s="94">
        <f t="shared" si="59"/>
        <v>4.1389484524779834E-4</v>
      </c>
      <c r="BT138" s="2" t="s">
        <v>599</v>
      </c>
      <c r="BV138" s="2" t="s">
        <v>600</v>
      </c>
      <c r="BW138" s="2" t="s">
        <v>600</v>
      </c>
      <c r="BX138" s="2" t="s">
        <v>608</v>
      </c>
      <c r="BY138" s="2" t="s">
        <v>97</v>
      </c>
      <c r="BZ138" s="2" t="s">
        <v>602</v>
      </c>
      <c r="CG138" s="2" t="s">
        <v>609</v>
      </c>
      <c r="CH138" s="2">
        <v>0</v>
      </c>
      <c r="CI138" s="2">
        <v>0</v>
      </c>
      <c r="CJ138" s="106">
        <v>392</v>
      </c>
      <c r="CK138" s="2">
        <v>0</v>
      </c>
      <c r="CL138" s="1">
        <f t="shared" si="60"/>
        <v>392</v>
      </c>
      <c r="CM138" s="118">
        <f t="shared" si="39"/>
        <v>1.9448303234768802E-2</v>
      </c>
      <c r="CN138" s="106" t="s">
        <v>100</v>
      </c>
    </row>
    <row r="139" spans="1:92" x14ac:dyDescent="0.2">
      <c r="A139" s="109" t="s">
        <v>610</v>
      </c>
      <c r="B139" s="2" t="s">
        <v>611</v>
      </c>
      <c r="C139" s="2" t="s">
        <v>612</v>
      </c>
      <c r="D139" s="38">
        <v>1</v>
      </c>
      <c r="E139" s="12" t="s">
        <v>90</v>
      </c>
      <c r="F139" s="12" t="s">
        <v>594</v>
      </c>
      <c r="G139" s="12" t="s">
        <v>92</v>
      </c>
      <c r="H139" s="9">
        <v>20190629</v>
      </c>
      <c r="K139" s="2" t="s">
        <v>595</v>
      </c>
      <c r="L139" s="1" t="s">
        <v>95</v>
      </c>
      <c r="M139" s="2" t="s">
        <v>95</v>
      </c>
      <c r="N139" s="12" t="s">
        <v>95</v>
      </c>
      <c r="O139" s="12" t="s">
        <v>95</v>
      </c>
      <c r="P139" s="12" t="s">
        <v>95</v>
      </c>
      <c r="Q139" s="12" t="s">
        <v>95</v>
      </c>
      <c r="R139" s="5" t="s">
        <v>96</v>
      </c>
      <c r="S139" s="5" t="s">
        <v>172</v>
      </c>
      <c r="T139" s="5" t="s">
        <v>596</v>
      </c>
      <c r="U139" s="93" t="s">
        <v>95</v>
      </c>
      <c r="V139" s="84" t="s">
        <v>95</v>
      </c>
      <c r="W139" s="8" t="s">
        <v>99</v>
      </c>
      <c r="X139" s="9">
        <v>20200113</v>
      </c>
      <c r="Y139" s="9">
        <v>30</v>
      </c>
      <c r="Z139" s="86">
        <f t="shared" si="49"/>
        <v>26.084541062801932</v>
      </c>
      <c r="AA139" s="9">
        <v>20200114</v>
      </c>
      <c r="AB139" s="2">
        <v>207</v>
      </c>
      <c r="AC139" s="5" t="s">
        <v>100</v>
      </c>
      <c r="AD139" s="9">
        <v>10</v>
      </c>
      <c r="AE139" s="1" t="s">
        <v>95</v>
      </c>
      <c r="AF139" s="1" t="s">
        <v>95</v>
      </c>
      <c r="AG139" s="1" t="s">
        <v>95</v>
      </c>
      <c r="AH139" s="60">
        <v>2.4154589371980677</v>
      </c>
      <c r="AI139" s="9">
        <v>0.5</v>
      </c>
      <c r="AJ139" s="9">
        <v>20200115</v>
      </c>
      <c r="AK139" s="5" t="s">
        <v>100</v>
      </c>
      <c r="AL139" s="2">
        <v>3</v>
      </c>
      <c r="AM139" s="1">
        <v>28</v>
      </c>
      <c r="AN139" s="1">
        <v>15</v>
      </c>
      <c r="AO139" s="2">
        <v>20200217</v>
      </c>
      <c r="AP139" s="1">
        <f t="shared" si="50"/>
        <v>13</v>
      </c>
      <c r="AQ139" s="1" t="s">
        <v>97</v>
      </c>
      <c r="AT139" s="2" t="s">
        <v>613</v>
      </c>
      <c r="AU139" s="2">
        <v>82.3</v>
      </c>
      <c r="AV139" s="60">
        <f t="shared" si="51"/>
        <v>2.4301336573511545</v>
      </c>
      <c r="AW139" s="60">
        <f t="shared" si="52"/>
        <v>97.569866342648851</v>
      </c>
      <c r="AX139" s="2" t="s">
        <v>524</v>
      </c>
      <c r="AY139" s="99">
        <v>20200901</v>
      </c>
      <c r="AZ139" s="2">
        <v>20200910</v>
      </c>
      <c r="BA139" s="66">
        <v>86048061</v>
      </c>
      <c r="BB139" s="66">
        <v>79775170</v>
      </c>
      <c r="BC139" s="68">
        <f t="shared" si="53"/>
        <v>0.92710014697484</v>
      </c>
      <c r="BD139" s="1" t="str">
        <f t="shared" si="54"/>
        <v>preprocessing/TMRC30061/outputs/salmon_hg38_100/quant.sf</v>
      </c>
      <c r="BI139" s="97" t="str">
        <f t="shared" si="55"/>
        <v>preprocessing/TMRC30061/outputs/02hisat2_hg38_100/hg38_100_sno_gene_gene_id.count.xz</v>
      </c>
      <c r="BJ139" s="65">
        <v>70100660</v>
      </c>
      <c r="BK139" s="65">
        <v>7030835</v>
      </c>
      <c r="BL139" s="68">
        <f t="shared" si="56"/>
        <v>0.96686092928413692</v>
      </c>
      <c r="BO139" s="1" t="str">
        <f t="shared" si="57"/>
        <v>preprocessing/TMRC30061/outputs/03hisat2_lpanamensis_v36/sno_gene_gene_id.count.xz</v>
      </c>
      <c r="BP139" s="66">
        <v>571868</v>
      </c>
      <c r="BQ139" s="66">
        <v>47278</v>
      </c>
      <c r="BR139" s="95">
        <f t="shared" si="58"/>
        <v>7.7611367045660948E-3</v>
      </c>
      <c r="BS139" s="94">
        <f t="shared" si="59"/>
        <v>8.0271489616530831E-3</v>
      </c>
      <c r="BT139" s="2" t="s">
        <v>599</v>
      </c>
      <c r="BV139" s="2" t="s">
        <v>600</v>
      </c>
      <c r="BW139" s="2" t="s">
        <v>600</v>
      </c>
      <c r="BX139" s="2" t="s">
        <v>614</v>
      </c>
      <c r="BY139" s="2" t="s">
        <v>525</v>
      </c>
      <c r="BZ139" s="2" t="s">
        <v>602</v>
      </c>
      <c r="CF139" s="2" t="s">
        <v>525</v>
      </c>
      <c r="CG139" s="2" t="s">
        <v>615</v>
      </c>
      <c r="CH139" s="2">
        <v>1</v>
      </c>
      <c r="CI139" s="2">
        <v>1</v>
      </c>
      <c r="CL139" s="1">
        <f t="shared" si="60"/>
        <v>2</v>
      </c>
      <c r="CM139" s="118">
        <f t="shared" si="39"/>
        <v>3.4973105681730748E-6</v>
      </c>
      <c r="CN139" s="2" t="s">
        <v>95</v>
      </c>
    </row>
    <row r="140" spans="1:92" x14ac:dyDescent="0.2">
      <c r="A140" s="109" t="s">
        <v>616</v>
      </c>
      <c r="B140" s="2" t="s">
        <v>617</v>
      </c>
      <c r="C140" s="2" t="s">
        <v>618</v>
      </c>
      <c r="D140" s="38">
        <v>1</v>
      </c>
      <c r="E140" s="12" t="s">
        <v>90</v>
      </c>
      <c r="F140" s="12" t="s">
        <v>594</v>
      </c>
      <c r="G140" s="12" t="s">
        <v>92</v>
      </c>
      <c r="H140" s="9">
        <v>20190629</v>
      </c>
      <c r="K140" s="2" t="s">
        <v>595</v>
      </c>
      <c r="L140" s="1" t="s">
        <v>95</v>
      </c>
      <c r="M140" s="2" t="s">
        <v>95</v>
      </c>
      <c r="N140" s="12" t="s">
        <v>95</v>
      </c>
      <c r="O140" s="12" t="s">
        <v>95</v>
      </c>
      <c r="P140" s="12" t="s">
        <v>95</v>
      </c>
      <c r="Q140" s="12" t="s">
        <v>95</v>
      </c>
      <c r="R140" s="5" t="s">
        <v>96</v>
      </c>
      <c r="S140" s="5" t="s">
        <v>172</v>
      </c>
      <c r="T140" s="5" t="s">
        <v>596</v>
      </c>
      <c r="U140" s="93" t="s">
        <v>95</v>
      </c>
      <c r="V140" s="84" t="s">
        <v>95</v>
      </c>
      <c r="W140" s="8" t="s">
        <v>99</v>
      </c>
      <c r="X140" s="9">
        <v>20200113</v>
      </c>
      <c r="Y140" s="9">
        <v>30</v>
      </c>
      <c r="Z140" s="86">
        <f t="shared" si="49"/>
        <v>26.152582159624412</v>
      </c>
      <c r="AA140" s="9">
        <v>20200114</v>
      </c>
      <c r="AB140" s="2">
        <v>213</v>
      </c>
      <c r="AC140" s="5" t="s">
        <v>100</v>
      </c>
      <c r="AD140" s="9">
        <v>10</v>
      </c>
      <c r="AE140" s="1" t="s">
        <v>95</v>
      </c>
      <c r="AF140" s="1" t="s">
        <v>95</v>
      </c>
      <c r="AG140" s="1" t="s">
        <v>95</v>
      </c>
      <c r="AH140" s="60">
        <v>2.347417840375587</v>
      </c>
      <c r="AI140" s="9">
        <v>0.5</v>
      </c>
      <c r="AJ140" s="9">
        <v>20200115</v>
      </c>
      <c r="AK140" s="5" t="s">
        <v>100</v>
      </c>
      <c r="AL140" s="5">
        <v>4</v>
      </c>
      <c r="AM140" s="1">
        <v>28</v>
      </c>
      <c r="AN140" s="1">
        <v>15</v>
      </c>
      <c r="AO140" s="2">
        <v>20200217</v>
      </c>
      <c r="AP140" s="1">
        <f t="shared" si="50"/>
        <v>13</v>
      </c>
      <c r="AQ140" s="12" t="s">
        <v>184</v>
      </c>
      <c r="AT140" s="2" t="s">
        <v>619</v>
      </c>
      <c r="AU140" s="2">
        <v>109</v>
      </c>
      <c r="AV140" s="60">
        <f t="shared" si="51"/>
        <v>1.834862385321101</v>
      </c>
      <c r="AW140" s="60">
        <f t="shared" si="52"/>
        <v>98.165137614678898</v>
      </c>
      <c r="AX140" s="2" t="s">
        <v>524</v>
      </c>
      <c r="AY140" s="99">
        <v>20200901</v>
      </c>
      <c r="AZ140" s="2">
        <v>20200910</v>
      </c>
      <c r="BA140" s="66">
        <v>71753984</v>
      </c>
      <c r="BB140" s="66">
        <v>67213979</v>
      </c>
      <c r="BC140" s="68">
        <f t="shared" si="53"/>
        <v>0.9367281822288781</v>
      </c>
      <c r="BD140" s="1" t="str">
        <f t="shared" si="54"/>
        <v>preprocessing/TMRC30062/outputs/salmon_hg38_100/quant.sf</v>
      </c>
      <c r="BI140" s="97" t="str">
        <f t="shared" si="55"/>
        <v>preprocessing/TMRC30062/outputs/02hisat2_hg38_100/hg38_100_sno_gene_gene_id.count.xz</v>
      </c>
      <c r="BJ140" s="65">
        <v>60036165</v>
      </c>
      <c r="BK140" s="65">
        <v>5691220</v>
      </c>
      <c r="BL140" s="68">
        <f t="shared" si="56"/>
        <v>0.97788266634236909</v>
      </c>
      <c r="BO140" s="1" t="str">
        <f t="shared" si="57"/>
        <v>preprocessing/TMRC30062/outputs/03hisat2_lpanamensis_v36/sno_gene_gene_id.count.xz</v>
      </c>
      <c r="BP140" s="66">
        <v>47161</v>
      </c>
      <c r="BQ140" s="66">
        <v>3278</v>
      </c>
      <c r="BR140" s="95">
        <f t="shared" si="58"/>
        <v>7.5042425326433959E-4</v>
      </c>
      <c r="BS140" s="94">
        <f t="shared" si="59"/>
        <v>7.6739702941171326E-4</v>
      </c>
      <c r="BT140" s="2" t="s">
        <v>599</v>
      </c>
      <c r="BV140" s="2" t="s">
        <v>600</v>
      </c>
      <c r="BW140" s="2" t="s">
        <v>600</v>
      </c>
      <c r="BX140" s="2" t="s">
        <v>620</v>
      </c>
      <c r="BY140" s="2" t="s">
        <v>525</v>
      </c>
      <c r="BZ140" s="2" t="s">
        <v>602</v>
      </c>
      <c r="CF140" s="2" t="s">
        <v>621</v>
      </c>
      <c r="CG140" s="2" t="s">
        <v>622</v>
      </c>
      <c r="CH140" s="2">
        <v>0</v>
      </c>
      <c r="CI140" s="2">
        <v>0</v>
      </c>
      <c r="CJ140" s="2">
        <v>758</v>
      </c>
      <c r="CK140" s="2">
        <v>0</v>
      </c>
      <c r="CL140" s="1">
        <f t="shared" si="60"/>
        <v>758</v>
      </c>
      <c r="CM140" s="118">
        <f t="shared" si="39"/>
        <v>1.6072602362121245E-2</v>
      </c>
      <c r="CN140" s="2" t="s">
        <v>100</v>
      </c>
    </row>
    <row r="141" spans="1:92" x14ac:dyDescent="0.2">
      <c r="A141" s="109" t="s">
        <v>623</v>
      </c>
      <c r="B141" s="2" t="s">
        <v>624</v>
      </c>
      <c r="C141" s="2" t="s">
        <v>625</v>
      </c>
      <c r="D141" s="38">
        <v>1</v>
      </c>
      <c r="E141" s="12" t="s">
        <v>90</v>
      </c>
      <c r="F141" s="12" t="s">
        <v>594</v>
      </c>
      <c r="G141" s="12" t="s">
        <v>92</v>
      </c>
      <c r="H141" s="9">
        <v>20190629</v>
      </c>
      <c r="K141" s="2" t="s">
        <v>595</v>
      </c>
      <c r="L141" s="1" t="s">
        <v>95</v>
      </c>
      <c r="M141" s="2" t="s">
        <v>95</v>
      </c>
      <c r="N141" s="12" t="s">
        <v>95</v>
      </c>
      <c r="O141" s="12" t="s">
        <v>95</v>
      </c>
      <c r="P141" s="12" t="s">
        <v>95</v>
      </c>
      <c r="Q141" s="12" t="s">
        <v>95</v>
      </c>
      <c r="R141" s="5" t="s">
        <v>96</v>
      </c>
      <c r="S141" s="5" t="s">
        <v>172</v>
      </c>
      <c r="T141" s="5" t="s">
        <v>596</v>
      </c>
      <c r="U141" s="93" t="s">
        <v>95</v>
      </c>
      <c r="V141" s="84" t="s">
        <v>95</v>
      </c>
      <c r="W141" s="8" t="s">
        <v>99</v>
      </c>
      <c r="X141" s="9">
        <v>20200113</v>
      </c>
      <c r="Y141" s="9">
        <v>30</v>
      </c>
      <c r="Z141" s="86">
        <f t="shared" si="49"/>
        <v>25.811827956989248</v>
      </c>
      <c r="AA141" s="9">
        <v>20200114</v>
      </c>
      <c r="AB141" s="2">
        <v>186</v>
      </c>
      <c r="AC141" s="5" t="s">
        <v>100</v>
      </c>
      <c r="AD141" s="9">
        <v>10</v>
      </c>
      <c r="AE141" s="1" t="s">
        <v>95</v>
      </c>
      <c r="AF141" s="1" t="s">
        <v>95</v>
      </c>
      <c r="AG141" s="1" t="s">
        <v>95</v>
      </c>
      <c r="AH141" s="60">
        <v>2.6881720430107525</v>
      </c>
      <c r="AI141" s="9">
        <v>0.5</v>
      </c>
      <c r="AJ141" s="9">
        <v>20200115</v>
      </c>
      <c r="AK141" s="5" t="s">
        <v>100</v>
      </c>
      <c r="AL141" s="2">
        <v>5</v>
      </c>
      <c r="AM141" s="1">
        <v>28</v>
      </c>
      <c r="AN141" s="1">
        <v>15</v>
      </c>
      <c r="AO141" s="2">
        <v>20200217</v>
      </c>
      <c r="AP141" s="1">
        <f t="shared" si="50"/>
        <v>13</v>
      </c>
      <c r="AQ141" s="1" t="s">
        <v>97</v>
      </c>
      <c r="AT141" s="2" t="s">
        <v>626</v>
      </c>
      <c r="AU141" s="2">
        <v>137</v>
      </c>
      <c r="AV141" s="60">
        <f t="shared" si="51"/>
        <v>1.4598540145985401</v>
      </c>
      <c r="AW141" s="60">
        <f t="shared" si="52"/>
        <v>98.540145985401466</v>
      </c>
      <c r="AX141" s="2" t="s">
        <v>524</v>
      </c>
      <c r="AY141" s="99">
        <v>20200901</v>
      </c>
      <c r="AZ141" s="2">
        <v>20200910</v>
      </c>
      <c r="BA141" s="66">
        <v>51424636</v>
      </c>
      <c r="BB141" s="66">
        <v>47943975</v>
      </c>
      <c r="BC141" s="68">
        <f t="shared" si="53"/>
        <v>0.9323153011719908</v>
      </c>
      <c r="BD141" s="1" t="str">
        <f t="shared" si="54"/>
        <v>preprocessing/TMRC30063/outputs/salmon_hg38_100/quant.sf</v>
      </c>
      <c r="BI141" s="97" t="str">
        <f t="shared" si="55"/>
        <v>preprocessing/TMRC30063/outputs/02hisat2_hg38_100/hg38_100_sno_gene_gene_id.count.xz</v>
      </c>
      <c r="BJ141" s="65">
        <v>38810830</v>
      </c>
      <c r="BK141" s="65">
        <v>4357468</v>
      </c>
      <c r="BL141" s="68">
        <f t="shared" si="56"/>
        <v>0.90039046616389229</v>
      </c>
      <c r="BO141" s="1" t="str">
        <f t="shared" si="57"/>
        <v>preprocessing/TMRC30063/outputs/03hisat2_lpanamensis_v36/sno_gene_gene_id.count.xz</v>
      </c>
      <c r="BP141" s="66">
        <v>2718615</v>
      </c>
      <c r="BQ141" s="66">
        <v>228153</v>
      </c>
      <c r="BR141" s="95">
        <f t="shared" si="58"/>
        <v>6.1462738540139818E-2</v>
      </c>
      <c r="BS141" s="94">
        <f t="shared" si="59"/>
        <v>6.8262316017184646E-2</v>
      </c>
      <c r="BT141" s="2" t="s">
        <v>599</v>
      </c>
      <c r="BV141" s="2" t="s">
        <v>600</v>
      </c>
      <c r="BW141" s="2" t="s">
        <v>600</v>
      </c>
      <c r="BX141" s="2" t="s">
        <v>614</v>
      </c>
      <c r="BY141" s="2" t="s">
        <v>525</v>
      </c>
      <c r="BZ141" s="2" t="s">
        <v>602</v>
      </c>
      <c r="CF141" s="2" t="s">
        <v>525</v>
      </c>
      <c r="CG141" s="2" t="s">
        <v>627</v>
      </c>
      <c r="CH141" s="2">
        <v>3</v>
      </c>
      <c r="CI141" s="2">
        <v>2</v>
      </c>
      <c r="CJ141" s="2">
        <v>37932</v>
      </c>
      <c r="CK141" s="2">
        <v>2</v>
      </c>
      <c r="CL141" s="1">
        <f t="shared" si="60"/>
        <v>37939</v>
      </c>
      <c r="CM141" s="118">
        <f t="shared" si="39"/>
        <v>1.3955267663865609E-2</v>
      </c>
      <c r="CN141" s="2" t="s">
        <v>100</v>
      </c>
    </row>
    <row r="142" spans="1:92" x14ac:dyDescent="0.2">
      <c r="A142" s="109" t="s">
        <v>628</v>
      </c>
      <c r="B142" s="2" t="s">
        <v>629</v>
      </c>
      <c r="C142" s="2" t="s">
        <v>630</v>
      </c>
      <c r="D142" s="38">
        <v>1</v>
      </c>
      <c r="E142" s="12" t="s">
        <v>90</v>
      </c>
      <c r="F142" s="12" t="s">
        <v>594</v>
      </c>
      <c r="G142" s="12" t="s">
        <v>92</v>
      </c>
      <c r="H142" s="9">
        <v>20190629</v>
      </c>
      <c r="K142" s="2" t="s">
        <v>595</v>
      </c>
      <c r="L142" s="1" t="s">
        <v>95</v>
      </c>
      <c r="M142" s="2" t="s">
        <v>95</v>
      </c>
      <c r="N142" s="12" t="s">
        <v>95</v>
      </c>
      <c r="O142" s="12" t="s">
        <v>95</v>
      </c>
      <c r="P142" s="12" t="s">
        <v>95</v>
      </c>
      <c r="Q142" s="12" t="s">
        <v>95</v>
      </c>
      <c r="R142" s="5" t="s">
        <v>96</v>
      </c>
      <c r="S142" s="5" t="s">
        <v>172</v>
      </c>
      <c r="T142" s="5" t="s">
        <v>596</v>
      </c>
      <c r="U142" s="93" t="s">
        <v>95</v>
      </c>
      <c r="V142" s="84" t="s">
        <v>95</v>
      </c>
      <c r="W142" s="8" t="s">
        <v>99</v>
      </c>
      <c r="X142" s="9">
        <v>20200113</v>
      </c>
      <c r="Y142" s="9">
        <v>30</v>
      </c>
      <c r="Z142" s="86">
        <f t="shared" si="49"/>
        <v>24.367768595041323</v>
      </c>
      <c r="AA142" s="9">
        <v>20200114</v>
      </c>
      <c r="AB142" s="2">
        <v>121</v>
      </c>
      <c r="AC142" s="5" t="s">
        <v>100</v>
      </c>
      <c r="AD142" s="9">
        <v>10</v>
      </c>
      <c r="AE142" s="1" t="s">
        <v>95</v>
      </c>
      <c r="AF142" s="1" t="s">
        <v>95</v>
      </c>
      <c r="AG142" s="1" t="s">
        <v>95</v>
      </c>
      <c r="AH142" s="60">
        <v>4.1322314049586781</v>
      </c>
      <c r="AI142" s="9">
        <v>0.5</v>
      </c>
      <c r="AJ142" s="9">
        <v>20200115</v>
      </c>
      <c r="AK142" s="5" t="s">
        <v>100</v>
      </c>
      <c r="AL142" s="5">
        <v>6</v>
      </c>
      <c r="AM142" s="1">
        <v>28</v>
      </c>
      <c r="AN142" s="1">
        <v>15</v>
      </c>
      <c r="AO142" s="2">
        <v>20200217</v>
      </c>
      <c r="AP142" s="1">
        <f t="shared" si="50"/>
        <v>13</v>
      </c>
      <c r="AQ142" s="12" t="s">
        <v>184</v>
      </c>
      <c r="AT142" s="2" t="s">
        <v>631</v>
      </c>
      <c r="AU142" s="2">
        <v>114</v>
      </c>
      <c r="AV142" s="60">
        <f t="shared" si="51"/>
        <v>1.7543859649122806</v>
      </c>
      <c r="AW142" s="60">
        <f t="shared" si="52"/>
        <v>98.245614035087726</v>
      </c>
      <c r="AX142" s="99" t="s">
        <v>514</v>
      </c>
      <c r="AY142" s="99">
        <v>20200901</v>
      </c>
      <c r="AZ142" s="99">
        <v>20200910</v>
      </c>
      <c r="BA142" s="66">
        <v>76480769</v>
      </c>
      <c r="BB142" s="66">
        <v>59589116</v>
      </c>
      <c r="BC142" s="68">
        <f t="shared" si="53"/>
        <v>0.77913855704039792</v>
      </c>
      <c r="BD142" s="1" t="str">
        <f t="shared" si="54"/>
        <v>preprocessing/TMRC30051/outputs/salmon_hg38_100/quant.sf</v>
      </c>
      <c r="BI142" s="97" t="str">
        <f t="shared" si="55"/>
        <v>preprocessing/TMRC30051/outputs/02hisat2_hg38_100/hg38_100_sno_gene_gene_id.count.xz</v>
      </c>
      <c r="BJ142" s="65">
        <v>52491944</v>
      </c>
      <c r="BK142" s="65">
        <v>5642804</v>
      </c>
      <c r="BL142" s="68">
        <f t="shared" si="56"/>
        <v>0.97559339527708377</v>
      </c>
      <c r="BO142" s="1" t="str">
        <f t="shared" si="57"/>
        <v>preprocessing/TMRC30051/outputs/03hisat2_lpanamensis_v36/sno_gene_gene_id.count.xz</v>
      </c>
      <c r="BP142" s="66">
        <v>184322</v>
      </c>
      <c r="BQ142" s="66">
        <v>12955</v>
      </c>
      <c r="BR142" s="95">
        <f t="shared" si="58"/>
        <v>3.3106213557522819E-3</v>
      </c>
      <c r="BS142" s="94">
        <f t="shared" si="59"/>
        <v>3.3934437971589728E-3</v>
      </c>
      <c r="BT142" s="2" t="s">
        <v>599</v>
      </c>
      <c r="BV142" s="2" t="s">
        <v>600</v>
      </c>
      <c r="BW142" s="2" t="s">
        <v>600</v>
      </c>
      <c r="BX142" s="2" t="s">
        <v>620</v>
      </c>
      <c r="BY142" s="2" t="s">
        <v>525</v>
      </c>
      <c r="BZ142" s="2" t="s">
        <v>602</v>
      </c>
      <c r="CF142" s="2" t="s">
        <v>525</v>
      </c>
      <c r="CG142" s="2" t="s">
        <v>632</v>
      </c>
      <c r="CH142" s="2">
        <v>0</v>
      </c>
      <c r="CI142" s="2">
        <v>2</v>
      </c>
      <c r="CJ142" s="2">
        <v>2778</v>
      </c>
      <c r="CK142" s="2">
        <v>1</v>
      </c>
      <c r="CL142" s="1">
        <f t="shared" si="60"/>
        <v>2781</v>
      </c>
      <c r="CM142" s="118">
        <f t="shared" si="39"/>
        <v>1.5087726912685409E-2</v>
      </c>
      <c r="CN142" s="2" t="s">
        <v>100</v>
      </c>
    </row>
    <row r="143" spans="1:92" x14ac:dyDescent="0.2">
      <c r="A143" s="109" t="s">
        <v>633</v>
      </c>
      <c r="B143" s="2" t="s">
        <v>634</v>
      </c>
      <c r="C143" s="2" t="s">
        <v>635</v>
      </c>
      <c r="D143" s="38">
        <v>1</v>
      </c>
      <c r="E143" s="12" t="s">
        <v>90</v>
      </c>
      <c r="F143" s="12" t="s">
        <v>594</v>
      </c>
      <c r="G143" s="12" t="s">
        <v>92</v>
      </c>
      <c r="H143" s="9">
        <v>20190629</v>
      </c>
      <c r="K143" s="2" t="s">
        <v>595</v>
      </c>
      <c r="L143" s="1" t="s">
        <v>95</v>
      </c>
      <c r="M143" s="2" t="s">
        <v>95</v>
      </c>
      <c r="N143" s="12" t="s">
        <v>95</v>
      </c>
      <c r="O143" s="12" t="s">
        <v>95</v>
      </c>
      <c r="P143" s="12" t="s">
        <v>95</v>
      </c>
      <c r="Q143" s="12" t="s">
        <v>95</v>
      </c>
      <c r="R143" s="5" t="s">
        <v>96</v>
      </c>
      <c r="S143" s="5" t="s">
        <v>172</v>
      </c>
      <c r="T143" s="5" t="s">
        <v>596</v>
      </c>
      <c r="U143" s="93" t="s">
        <v>95</v>
      </c>
      <c r="V143" s="84" t="s">
        <v>95</v>
      </c>
      <c r="W143" s="8" t="s">
        <v>99</v>
      </c>
      <c r="X143" s="9">
        <v>20200113</v>
      </c>
      <c r="Y143" s="9">
        <v>30</v>
      </c>
      <c r="Z143" s="86">
        <f t="shared" si="49"/>
        <v>25.232026143790851</v>
      </c>
      <c r="AA143" s="9">
        <v>20200114</v>
      </c>
      <c r="AB143" s="2">
        <v>153</v>
      </c>
      <c r="AC143" s="5" t="s">
        <v>100</v>
      </c>
      <c r="AD143" s="9">
        <v>10</v>
      </c>
      <c r="AE143" s="1" t="s">
        <v>95</v>
      </c>
      <c r="AF143" s="1" t="s">
        <v>95</v>
      </c>
      <c r="AG143" s="1" t="s">
        <v>95</v>
      </c>
      <c r="AH143" s="60">
        <v>3.2679738562091503</v>
      </c>
      <c r="AI143" s="9">
        <v>0.5</v>
      </c>
      <c r="AJ143" s="9">
        <v>20200115</v>
      </c>
      <c r="AK143" s="5" t="s">
        <v>100</v>
      </c>
      <c r="AL143" s="2">
        <v>7</v>
      </c>
      <c r="AM143" s="1">
        <v>28</v>
      </c>
      <c r="AN143" s="1">
        <v>15</v>
      </c>
      <c r="AO143" s="2">
        <v>20200217</v>
      </c>
      <c r="AP143" s="1">
        <f t="shared" si="50"/>
        <v>13</v>
      </c>
      <c r="AQ143" s="1" t="s">
        <v>97</v>
      </c>
      <c r="AT143" s="2" t="s">
        <v>636</v>
      </c>
      <c r="AU143" s="2">
        <v>174</v>
      </c>
      <c r="AV143" s="60">
        <f t="shared" si="51"/>
        <v>1.1494252873563218</v>
      </c>
      <c r="AW143" s="60">
        <f t="shared" si="52"/>
        <v>98.850574712643677</v>
      </c>
      <c r="AX143" s="2" t="s">
        <v>524</v>
      </c>
      <c r="AY143" s="99">
        <v>20200901</v>
      </c>
      <c r="AZ143" s="2">
        <v>20200910</v>
      </c>
      <c r="BA143" s="66">
        <v>81207378</v>
      </c>
      <c r="BB143" s="66">
        <v>76363379</v>
      </c>
      <c r="BC143" s="68">
        <f t="shared" si="53"/>
        <v>0.94035025980028564</v>
      </c>
      <c r="BD143" s="1" t="str">
        <f t="shared" si="54"/>
        <v>preprocessing/TMRC30064/outputs/salmon_hg38_100/quant.sf</v>
      </c>
      <c r="BI143" s="97" t="str">
        <f t="shared" si="55"/>
        <v>preprocessing/TMRC30064/outputs/02hisat2_hg38_100/hg38_100_sno_gene_gene_id.count.xz</v>
      </c>
      <c r="BJ143" s="65">
        <v>61669520</v>
      </c>
      <c r="BK143" s="65">
        <v>5942350</v>
      </c>
      <c r="BL143" s="68">
        <f t="shared" si="56"/>
        <v>0.88539651971136579</v>
      </c>
      <c r="BO143" s="1" t="str">
        <f t="shared" si="57"/>
        <v>preprocessing/TMRC30064/outputs/03hisat2_lpanamensis_v36/sno_gene_gene_id.count.xz</v>
      </c>
      <c r="BP143" s="66">
        <v>6092002</v>
      </c>
      <c r="BQ143" s="66">
        <v>620799</v>
      </c>
      <c r="BR143" s="95">
        <f t="shared" si="58"/>
        <v>8.7906023645182074E-2</v>
      </c>
      <c r="BS143" s="94">
        <f t="shared" si="59"/>
        <v>9.9284356430313192E-2</v>
      </c>
      <c r="BT143" s="2" t="s">
        <v>599</v>
      </c>
      <c r="BV143" s="2" t="s">
        <v>600</v>
      </c>
      <c r="BW143" s="2" t="s">
        <v>600</v>
      </c>
      <c r="BX143" s="2" t="s">
        <v>614</v>
      </c>
      <c r="BY143" s="2" t="s">
        <v>637</v>
      </c>
      <c r="BZ143" s="2" t="s">
        <v>602</v>
      </c>
      <c r="CF143" s="2" t="s">
        <v>637</v>
      </c>
      <c r="CG143" s="2" t="s">
        <v>638</v>
      </c>
      <c r="CH143" s="2">
        <v>7</v>
      </c>
      <c r="CI143" s="2">
        <v>17</v>
      </c>
      <c r="CL143" s="1">
        <f t="shared" si="60"/>
        <v>24</v>
      </c>
      <c r="CM143" s="118">
        <f t="shared" si="39"/>
        <v>3.9395916153671652E-6</v>
      </c>
      <c r="CN143" s="106" t="s">
        <v>100</v>
      </c>
    </row>
    <row r="144" spans="1:92" x14ac:dyDescent="0.2">
      <c r="A144" s="109" t="s">
        <v>639</v>
      </c>
      <c r="B144" s="2" t="s">
        <v>640</v>
      </c>
      <c r="C144" s="2" t="s">
        <v>641</v>
      </c>
      <c r="D144" s="38">
        <v>1</v>
      </c>
      <c r="E144" s="12" t="s">
        <v>90</v>
      </c>
      <c r="F144" s="12" t="s">
        <v>594</v>
      </c>
      <c r="G144" s="12" t="s">
        <v>92</v>
      </c>
      <c r="H144" s="9">
        <v>20190629</v>
      </c>
      <c r="K144" s="2" t="s">
        <v>595</v>
      </c>
      <c r="L144" s="1" t="s">
        <v>95</v>
      </c>
      <c r="M144" s="2" t="s">
        <v>95</v>
      </c>
      <c r="N144" s="12" t="s">
        <v>95</v>
      </c>
      <c r="O144" s="12" t="s">
        <v>95</v>
      </c>
      <c r="P144" s="12" t="s">
        <v>95</v>
      </c>
      <c r="Q144" s="12" t="s">
        <v>95</v>
      </c>
      <c r="R144" s="5" t="s">
        <v>96</v>
      </c>
      <c r="S144" s="5" t="s">
        <v>172</v>
      </c>
      <c r="T144" s="5" t="s">
        <v>596</v>
      </c>
      <c r="U144" s="93" t="s">
        <v>95</v>
      </c>
      <c r="V144" s="84" t="s">
        <v>95</v>
      </c>
      <c r="W144" s="8" t="s">
        <v>99</v>
      </c>
      <c r="X144" s="9">
        <v>20200113</v>
      </c>
      <c r="Y144" s="9">
        <v>30</v>
      </c>
      <c r="Z144" s="86">
        <f t="shared" si="49"/>
        <v>25.840425531914896</v>
      </c>
      <c r="AA144" s="9">
        <v>20200114</v>
      </c>
      <c r="AB144" s="2">
        <v>188</v>
      </c>
      <c r="AC144" s="5" t="s">
        <v>100</v>
      </c>
      <c r="AD144" s="9">
        <v>10</v>
      </c>
      <c r="AE144" s="1" t="s">
        <v>95</v>
      </c>
      <c r="AF144" s="1" t="s">
        <v>95</v>
      </c>
      <c r="AG144" s="1" t="s">
        <v>95</v>
      </c>
      <c r="AH144" s="60">
        <v>2.6595744680851063</v>
      </c>
      <c r="AI144" s="9">
        <v>0.5</v>
      </c>
      <c r="AJ144" s="9">
        <v>20200115</v>
      </c>
      <c r="AK144" s="5" t="s">
        <v>100</v>
      </c>
      <c r="AL144" s="2">
        <v>8</v>
      </c>
      <c r="AM144" s="1">
        <v>28</v>
      </c>
      <c r="AN144" s="1">
        <v>15</v>
      </c>
      <c r="AO144" s="2">
        <v>20200217</v>
      </c>
      <c r="AP144" s="1">
        <f t="shared" si="50"/>
        <v>13</v>
      </c>
      <c r="AQ144" s="12" t="s">
        <v>184</v>
      </c>
      <c r="AT144" s="2" t="s">
        <v>642</v>
      </c>
      <c r="AU144" s="2">
        <v>218</v>
      </c>
      <c r="AV144" s="60">
        <f t="shared" si="51"/>
        <v>0.91743119266055051</v>
      </c>
      <c r="AW144" s="60">
        <f t="shared" si="52"/>
        <v>99.082568807339456</v>
      </c>
      <c r="AX144" s="2" t="s">
        <v>524</v>
      </c>
      <c r="AY144" s="99">
        <v>20200901</v>
      </c>
      <c r="AZ144" s="2">
        <v>20200910</v>
      </c>
      <c r="BA144" s="66">
        <v>50758168</v>
      </c>
      <c r="BB144" s="66">
        <v>47653072</v>
      </c>
      <c r="BC144" s="68">
        <f t="shared" si="53"/>
        <v>0.93882568811388145</v>
      </c>
      <c r="BD144" s="1" t="str">
        <f t="shared" si="54"/>
        <v>preprocessing/TMRC30065/outputs/salmon_hg38_100/quant.sf</v>
      </c>
      <c r="BI144" s="97" t="str">
        <f t="shared" si="55"/>
        <v>preprocessing/TMRC30065/outputs/02hisat2_hg38_100/hg38_100_sno_gene_gene_id.count.xz</v>
      </c>
      <c r="BJ144" s="65">
        <v>42691606</v>
      </c>
      <c r="BK144" s="65">
        <v>4156994</v>
      </c>
      <c r="BL144" s="68">
        <f t="shared" si="56"/>
        <v>0.98311815028420413</v>
      </c>
      <c r="BO144" s="1" t="str">
        <f t="shared" si="57"/>
        <v>preprocessing/TMRC30065/outputs/03hisat2_lpanamensis_v36/sno_gene_gene_id.count.xz</v>
      </c>
      <c r="BP144" s="66">
        <v>41757</v>
      </c>
      <c r="BQ144" s="66">
        <v>3171</v>
      </c>
      <c r="BR144" s="95">
        <f t="shared" si="58"/>
        <v>9.4281434783469989E-4</v>
      </c>
      <c r="BS144" s="94">
        <f t="shared" si="59"/>
        <v>9.590041111153802E-4</v>
      </c>
      <c r="BT144" s="2" t="s">
        <v>599</v>
      </c>
      <c r="BV144" s="2" t="s">
        <v>600</v>
      </c>
      <c r="BW144" s="2" t="s">
        <v>600</v>
      </c>
      <c r="BX144" s="2" t="s">
        <v>620</v>
      </c>
      <c r="BY144" s="2" t="s">
        <v>637</v>
      </c>
      <c r="BZ144" s="2" t="s">
        <v>602</v>
      </c>
      <c r="CF144" s="2" t="s">
        <v>643</v>
      </c>
      <c r="CG144" s="2" t="s">
        <v>644</v>
      </c>
      <c r="CH144" s="2">
        <v>0</v>
      </c>
      <c r="CI144" s="2">
        <v>1</v>
      </c>
      <c r="CJ144" s="2">
        <v>669</v>
      </c>
      <c r="CK144" s="2">
        <v>0</v>
      </c>
      <c r="CL144" s="1">
        <f t="shared" si="60"/>
        <v>670</v>
      </c>
      <c r="CM144" s="118">
        <f t="shared" si="39"/>
        <v>1.6045213976099815E-2</v>
      </c>
      <c r="CN144" s="2" t="s">
        <v>100</v>
      </c>
    </row>
    <row r="145" spans="1:92" x14ac:dyDescent="0.25">
      <c r="A145" s="109" t="s">
        <v>645</v>
      </c>
      <c r="B145" s="2" t="s">
        <v>646</v>
      </c>
      <c r="C145" s="2" t="s">
        <v>647</v>
      </c>
      <c r="D145" s="38">
        <v>1</v>
      </c>
      <c r="E145" s="12" t="s">
        <v>90</v>
      </c>
      <c r="F145" s="12" t="s">
        <v>594</v>
      </c>
      <c r="G145" s="12" t="s">
        <v>92</v>
      </c>
      <c r="H145" s="9">
        <v>20190629</v>
      </c>
      <c r="K145" s="2" t="s">
        <v>595</v>
      </c>
      <c r="L145" s="1" t="s">
        <v>95</v>
      </c>
      <c r="M145" s="2" t="s">
        <v>95</v>
      </c>
      <c r="N145" s="12" t="s">
        <v>95</v>
      </c>
      <c r="O145" s="12" t="s">
        <v>95</v>
      </c>
      <c r="P145" s="12" t="s">
        <v>95</v>
      </c>
      <c r="Q145" s="12" t="s">
        <v>95</v>
      </c>
      <c r="R145" s="5" t="s">
        <v>96</v>
      </c>
      <c r="S145" s="5" t="s">
        <v>172</v>
      </c>
      <c r="T145" s="5" t="s">
        <v>596</v>
      </c>
      <c r="U145" s="93" t="s">
        <v>95</v>
      </c>
      <c r="V145" s="84" t="s">
        <v>95</v>
      </c>
      <c r="W145" s="8" t="s">
        <v>99</v>
      </c>
      <c r="X145" s="9">
        <v>20200113</v>
      </c>
      <c r="Y145" s="9">
        <v>30</v>
      </c>
      <c r="Z145" s="86">
        <f t="shared" si="49"/>
        <v>25.7</v>
      </c>
      <c r="AA145" s="9">
        <v>20200114</v>
      </c>
      <c r="AB145" s="2">
        <v>254</v>
      </c>
      <c r="AC145" s="5" t="s">
        <v>100</v>
      </c>
      <c r="AD145" s="9" t="s">
        <v>648</v>
      </c>
      <c r="AE145" s="1" t="s">
        <v>95</v>
      </c>
      <c r="AF145" s="1" t="s">
        <v>95</v>
      </c>
      <c r="AG145" s="1" t="s">
        <v>95</v>
      </c>
      <c r="AH145" s="85">
        <v>2.8</v>
      </c>
      <c r="AI145" s="9">
        <v>0.7</v>
      </c>
      <c r="AJ145" s="9">
        <v>20201221</v>
      </c>
      <c r="AK145" s="5" t="s">
        <v>100</v>
      </c>
      <c r="AL145" s="1">
        <v>7</v>
      </c>
      <c r="AM145" s="1">
        <v>28</v>
      </c>
      <c r="AN145" s="1">
        <v>15</v>
      </c>
      <c r="AO145" s="2">
        <v>20210104</v>
      </c>
      <c r="AQ145" s="1" t="s">
        <v>97</v>
      </c>
      <c r="AR145" s="5"/>
      <c r="AT145" s="99" t="s">
        <v>649</v>
      </c>
      <c r="AU145" s="2">
        <v>22.1</v>
      </c>
      <c r="AX145" s="12" t="s">
        <v>650</v>
      </c>
      <c r="AY145" s="2">
        <v>20210601</v>
      </c>
      <c r="AZ145" s="2">
        <v>20210610</v>
      </c>
      <c r="BA145" s="66">
        <v>21118517</v>
      </c>
      <c r="BB145" s="66">
        <v>17232047</v>
      </c>
      <c r="BC145" s="68">
        <f t="shared" si="53"/>
        <v>0.81596861181114189</v>
      </c>
      <c r="BD145" s="1" t="str">
        <f t="shared" si="54"/>
        <v>preprocessing/TMRC30162/outputs/salmon_hg38_100/quant.sf</v>
      </c>
      <c r="BI145" s="97" t="str">
        <f t="shared" si="55"/>
        <v>preprocessing/TMRC30162/outputs/02hisat2_hg38_100/hg38_100_sno_gene_gene_id.count.xz</v>
      </c>
      <c r="BJ145" s="65">
        <v>13519736</v>
      </c>
      <c r="BK145" s="65">
        <v>605198</v>
      </c>
      <c r="BL145" s="68">
        <f t="shared" si="56"/>
        <v>0.81968984880322115</v>
      </c>
      <c r="BO145" s="1" t="str">
        <f t="shared" si="57"/>
        <v>preprocessing/TMRC30162/outputs/03hisat2_lpanamensis_v36/sno_gene_gene_id.count.xz</v>
      </c>
      <c r="BP145" s="111">
        <v>2019670</v>
      </c>
      <c r="BQ145" s="111">
        <v>174658</v>
      </c>
      <c r="BR145" s="95">
        <f t="shared" si="58"/>
        <v>0.12733994980399022</v>
      </c>
      <c r="BS145" s="94">
        <f t="shared" si="59"/>
        <v>0.15535138075689417</v>
      </c>
      <c r="BT145" s="2" t="s">
        <v>599</v>
      </c>
      <c r="BV145" s="2" t="s">
        <v>600</v>
      </c>
      <c r="BW145" s="2" t="s">
        <v>600</v>
      </c>
      <c r="BX145" s="2" t="s">
        <v>614</v>
      </c>
      <c r="BY145" s="2" t="s">
        <v>637</v>
      </c>
      <c r="BZ145" s="2" t="s">
        <v>602</v>
      </c>
      <c r="CF145" s="2" t="s">
        <v>651</v>
      </c>
      <c r="CG145" s="2" t="s">
        <v>652</v>
      </c>
      <c r="CH145" s="2">
        <v>0</v>
      </c>
      <c r="CI145" s="2">
        <v>112</v>
      </c>
      <c r="CJ145" s="2">
        <v>40326</v>
      </c>
      <c r="CK145" s="2">
        <v>2</v>
      </c>
      <c r="CL145" s="1">
        <f t="shared" si="60"/>
        <v>40440</v>
      </c>
      <c r="CM145" s="118">
        <f t="shared" si="39"/>
        <v>2.0023073076294643E-2</v>
      </c>
      <c r="CN145" s="2" t="s">
        <v>100</v>
      </c>
    </row>
    <row r="146" spans="1:92" x14ac:dyDescent="0.2">
      <c r="A146" s="109" t="s">
        <v>653</v>
      </c>
      <c r="B146" s="2" t="s">
        <v>654</v>
      </c>
      <c r="C146" s="2" t="s">
        <v>655</v>
      </c>
      <c r="D146" s="38">
        <v>1</v>
      </c>
      <c r="E146" s="12" t="s">
        <v>90</v>
      </c>
      <c r="F146" s="12" t="s">
        <v>594</v>
      </c>
      <c r="G146" s="12" t="s">
        <v>92</v>
      </c>
      <c r="H146" s="9">
        <v>20190629</v>
      </c>
      <c r="K146" s="2" t="s">
        <v>595</v>
      </c>
      <c r="L146" s="1" t="s">
        <v>95</v>
      </c>
      <c r="M146" s="2" t="s">
        <v>95</v>
      </c>
      <c r="N146" s="12" t="s">
        <v>95</v>
      </c>
      <c r="O146" s="12" t="s">
        <v>95</v>
      </c>
      <c r="P146" s="12" t="s">
        <v>95</v>
      </c>
      <c r="Q146" s="12" t="s">
        <v>95</v>
      </c>
      <c r="R146" s="5" t="s">
        <v>96</v>
      </c>
      <c r="S146" s="5" t="s">
        <v>172</v>
      </c>
      <c r="T146" s="5" t="s">
        <v>596</v>
      </c>
      <c r="U146" s="93" t="s">
        <v>95</v>
      </c>
      <c r="V146" s="84" t="s">
        <v>95</v>
      </c>
      <c r="W146" s="8" t="s">
        <v>99</v>
      </c>
      <c r="X146" s="9">
        <v>20200113</v>
      </c>
      <c r="Y146" s="9">
        <v>30</v>
      </c>
      <c r="Z146" s="86">
        <f t="shared" si="49"/>
        <v>25.188741721854306</v>
      </c>
      <c r="AA146" s="9">
        <v>20200114</v>
      </c>
      <c r="AB146" s="2">
        <v>151</v>
      </c>
      <c r="AC146" s="5" t="s">
        <v>100</v>
      </c>
      <c r="AD146" s="9">
        <v>10</v>
      </c>
      <c r="AE146" s="1" t="s">
        <v>95</v>
      </c>
      <c r="AF146" s="1" t="s">
        <v>95</v>
      </c>
      <c r="AG146" s="1" t="s">
        <v>95</v>
      </c>
      <c r="AH146" s="85">
        <v>3.3112582781456954</v>
      </c>
      <c r="AI146" s="9">
        <v>0.5</v>
      </c>
      <c r="AJ146" s="9">
        <v>20200129</v>
      </c>
      <c r="AK146" s="5" t="s">
        <v>100</v>
      </c>
      <c r="AL146" s="1">
        <v>10</v>
      </c>
      <c r="AM146" s="1">
        <v>28</v>
      </c>
      <c r="AN146" s="1">
        <v>15</v>
      </c>
      <c r="AO146" s="2">
        <v>20200217</v>
      </c>
      <c r="AP146" s="1">
        <f>AM146-AN146</f>
        <v>13</v>
      </c>
      <c r="AQ146" s="12" t="s">
        <v>184</v>
      </c>
      <c r="AT146" s="2" t="s">
        <v>656</v>
      </c>
      <c r="AU146" s="2">
        <v>25</v>
      </c>
      <c r="AV146" s="60">
        <f>(100 * 2)/AU146</f>
        <v>8</v>
      </c>
      <c r="AW146" s="60">
        <f>100-AV146</f>
        <v>92</v>
      </c>
      <c r="AX146" s="2" t="s">
        <v>524</v>
      </c>
      <c r="AY146" s="99">
        <v>20200901</v>
      </c>
      <c r="AZ146" s="2">
        <v>20200910</v>
      </c>
      <c r="BA146" s="66">
        <v>12254196</v>
      </c>
      <c r="BB146" s="66">
        <v>11520138</v>
      </c>
      <c r="BC146" s="68">
        <f t="shared" si="53"/>
        <v>0.94009741642780975</v>
      </c>
      <c r="BD146" s="1" t="str">
        <f t="shared" si="54"/>
        <v>preprocessing/TMRC30066/outputs/salmon_hg38_100/quant.sf</v>
      </c>
      <c r="BI146" s="97" t="str">
        <f t="shared" si="55"/>
        <v>preprocessing/TMRC30066/outputs/02hisat2_hg38_100/hg38_100_sno_gene_gene_id.count.xz</v>
      </c>
      <c r="BJ146" s="65">
        <v>10376266</v>
      </c>
      <c r="BK146" s="65">
        <v>931332</v>
      </c>
      <c r="BL146" s="68">
        <f t="shared" si="56"/>
        <v>0.98155056823104025</v>
      </c>
      <c r="BO146" s="1" t="str">
        <f t="shared" si="57"/>
        <v>preprocessing/TMRC30066/outputs/03hisat2_lpanamensis_v36/sno_gene_gene_id.count.xz</v>
      </c>
      <c r="BP146" s="66">
        <v>5264</v>
      </c>
      <c r="BQ146" s="66">
        <v>342</v>
      </c>
      <c r="BR146" s="95">
        <f t="shared" si="58"/>
        <v>4.8662611506910766E-4</v>
      </c>
      <c r="BS146" s="94">
        <f t="shared" si="59"/>
        <v>4.9577284229595001E-4</v>
      </c>
      <c r="BT146" s="2" t="s">
        <v>599</v>
      </c>
      <c r="BV146" s="2" t="s">
        <v>600</v>
      </c>
      <c r="BW146" s="2" t="s">
        <v>600</v>
      </c>
      <c r="BX146" s="2" t="s">
        <v>620</v>
      </c>
      <c r="BY146" s="2" t="s">
        <v>637</v>
      </c>
      <c r="BZ146" s="2" t="s">
        <v>602</v>
      </c>
      <c r="CG146" s="2" t="s">
        <v>657</v>
      </c>
      <c r="CH146" s="2">
        <v>0</v>
      </c>
      <c r="CI146" s="2">
        <v>0</v>
      </c>
      <c r="CJ146" s="2">
        <v>90</v>
      </c>
      <c r="CK146" s="2">
        <v>0</v>
      </c>
      <c r="CL146" s="1">
        <f t="shared" si="60"/>
        <v>90</v>
      </c>
      <c r="CM146" s="118">
        <f t="shared" si="39"/>
        <v>1.7097264437689969E-2</v>
      </c>
      <c r="CN146" s="2" t="s">
        <v>100</v>
      </c>
    </row>
    <row r="147" spans="1:92" x14ac:dyDescent="0.2">
      <c r="A147" s="109" t="s">
        <v>658</v>
      </c>
      <c r="B147" s="2" t="s">
        <v>659</v>
      </c>
      <c r="C147" s="2" t="s">
        <v>660</v>
      </c>
      <c r="D147" s="38">
        <v>1</v>
      </c>
      <c r="E147" s="12" t="s">
        <v>90</v>
      </c>
      <c r="F147" s="12" t="s">
        <v>594</v>
      </c>
      <c r="G147" s="12" t="s">
        <v>92</v>
      </c>
      <c r="H147" s="9">
        <v>20190629</v>
      </c>
      <c r="K147" s="2" t="s">
        <v>595</v>
      </c>
      <c r="L147" s="1" t="s">
        <v>95</v>
      </c>
      <c r="M147" s="2" t="s">
        <v>95</v>
      </c>
      <c r="N147" s="12" t="s">
        <v>95</v>
      </c>
      <c r="O147" s="12" t="s">
        <v>95</v>
      </c>
      <c r="P147" s="12" t="s">
        <v>95</v>
      </c>
      <c r="Q147" s="12" t="s">
        <v>95</v>
      </c>
      <c r="R147" s="5" t="s">
        <v>96</v>
      </c>
      <c r="S147" s="5" t="s">
        <v>172</v>
      </c>
      <c r="T147" s="5" t="s">
        <v>596</v>
      </c>
      <c r="U147" s="93" t="s">
        <v>95</v>
      </c>
      <c r="V147" s="84" t="s">
        <v>95</v>
      </c>
      <c r="W147" s="8" t="s">
        <v>99</v>
      </c>
      <c r="X147" s="9">
        <v>20200113</v>
      </c>
      <c r="Y147" s="9">
        <v>30</v>
      </c>
      <c r="Z147" s="86">
        <f t="shared" si="49"/>
        <v>25.558823529411764</v>
      </c>
      <c r="AA147" s="9">
        <v>20200114</v>
      </c>
      <c r="AB147" s="2">
        <v>170</v>
      </c>
      <c r="AC147" s="5" t="s">
        <v>100</v>
      </c>
      <c r="AD147" s="9">
        <v>10</v>
      </c>
      <c r="AE147" s="1" t="s">
        <v>95</v>
      </c>
      <c r="AF147" s="1" t="s">
        <v>95</v>
      </c>
      <c r="AG147" s="1" t="s">
        <v>95</v>
      </c>
      <c r="AH147" s="85">
        <v>2.9411764705882351</v>
      </c>
      <c r="AI147" s="9">
        <v>0.5</v>
      </c>
      <c r="AJ147" s="9">
        <v>20200129</v>
      </c>
      <c r="AK147" s="5" t="s">
        <v>100</v>
      </c>
      <c r="AL147" s="1">
        <v>11</v>
      </c>
      <c r="AM147" s="1">
        <v>28</v>
      </c>
      <c r="AN147" s="1">
        <v>15</v>
      </c>
      <c r="AO147" s="2">
        <v>20200217</v>
      </c>
      <c r="AP147" s="1">
        <f>AM147-AN147</f>
        <v>13</v>
      </c>
      <c r="AQ147" s="1" t="s">
        <v>97</v>
      </c>
      <c r="AS147" s="2" t="s">
        <v>661</v>
      </c>
      <c r="AT147" s="2" t="s">
        <v>662</v>
      </c>
      <c r="AU147" s="2">
        <v>64.900000000000006</v>
      </c>
      <c r="AV147" s="60">
        <f>(100 * 2)/AU147</f>
        <v>3.0816640986132509</v>
      </c>
      <c r="AW147" s="60">
        <f>100-AV147</f>
        <v>96.918335901386754</v>
      </c>
      <c r="AX147" s="2" t="s">
        <v>524</v>
      </c>
      <c r="AY147" s="99">
        <v>20200901</v>
      </c>
      <c r="AZ147" s="2">
        <v>20200910</v>
      </c>
      <c r="BA147" s="66">
        <v>40885578</v>
      </c>
      <c r="BB147" s="66">
        <v>38351715</v>
      </c>
      <c r="BC147" s="68">
        <f t="shared" si="53"/>
        <v>0.93802550620661396</v>
      </c>
      <c r="BD147" s="1" t="str">
        <f t="shared" si="54"/>
        <v>preprocessing/TMRC30067/outputs/salmon_hg38_100/quant.sf</v>
      </c>
      <c r="BI147" s="97" t="str">
        <f t="shared" si="55"/>
        <v>preprocessing/TMRC30067/outputs/02hisat2_hg38_100/hg38_100_sno_gene_gene_id.count.xz</v>
      </c>
      <c r="BJ147" s="65">
        <v>31648504</v>
      </c>
      <c r="BK147" s="65">
        <v>3189481</v>
      </c>
      <c r="BL147" s="68">
        <f t="shared" si="56"/>
        <v>0.90838141136582806</v>
      </c>
      <c r="BO147" s="1" t="str">
        <f t="shared" si="57"/>
        <v>preprocessing/TMRC30067/outputs/03hisat2_lpanamensis_v36/sno_gene_gene_id.count.xz</v>
      </c>
      <c r="BP147" s="66">
        <v>2323906</v>
      </c>
      <c r="BQ147" s="66">
        <v>186896</v>
      </c>
      <c r="BR147" s="95">
        <f t="shared" si="58"/>
        <v>6.54677893804749E-2</v>
      </c>
      <c r="BS147" s="94">
        <f t="shared" si="59"/>
        <v>7.2070815806367677E-2</v>
      </c>
      <c r="BT147" s="2" t="s">
        <v>599</v>
      </c>
      <c r="BV147" s="2" t="s">
        <v>600</v>
      </c>
      <c r="BW147" s="2" t="s">
        <v>600</v>
      </c>
      <c r="BX147" s="2" t="s">
        <v>614</v>
      </c>
      <c r="BY147" s="2" t="s">
        <v>637</v>
      </c>
      <c r="BZ147" s="2" t="s">
        <v>602</v>
      </c>
      <c r="CF147" s="2" t="s">
        <v>637</v>
      </c>
      <c r="CG147" s="2" t="s">
        <v>663</v>
      </c>
      <c r="CH147" s="2">
        <v>2</v>
      </c>
      <c r="CI147" s="2">
        <v>26</v>
      </c>
      <c r="CJ147" s="2">
        <v>38310</v>
      </c>
      <c r="CK147" s="2">
        <v>0</v>
      </c>
      <c r="CL147" s="1">
        <f t="shared" si="60"/>
        <v>38338</v>
      </c>
      <c r="CM147" s="118">
        <f t="shared" si="39"/>
        <v>1.6497224930784635E-2</v>
      </c>
      <c r="CN147" s="2" t="s">
        <v>100</v>
      </c>
    </row>
    <row r="148" spans="1:92" x14ac:dyDescent="0.25">
      <c r="A148" s="110" t="s">
        <v>664</v>
      </c>
      <c r="B148" s="2" t="s">
        <v>665</v>
      </c>
      <c r="C148" s="2" t="s">
        <v>666</v>
      </c>
      <c r="D148" s="38">
        <v>1</v>
      </c>
      <c r="E148" s="12" t="s">
        <v>90</v>
      </c>
      <c r="F148" s="12" t="s">
        <v>594</v>
      </c>
      <c r="G148" s="12" t="s">
        <v>92</v>
      </c>
      <c r="H148" s="9">
        <v>20190629</v>
      </c>
      <c r="K148" s="2" t="s">
        <v>595</v>
      </c>
      <c r="L148" s="1" t="s">
        <v>95</v>
      </c>
      <c r="M148" s="2" t="s">
        <v>95</v>
      </c>
      <c r="N148" s="12" t="s">
        <v>95</v>
      </c>
      <c r="O148" s="12" t="s">
        <v>95</v>
      </c>
      <c r="P148" s="12" t="s">
        <v>95</v>
      </c>
      <c r="Q148" s="12" t="s">
        <v>95</v>
      </c>
      <c r="R148" s="5" t="s">
        <v>96</v>
      </c>
      <c r="S148" s="5" t="s">
        <v>172</v>
      </c>
      <c r="T148" s="5" t="s">
        <v>596</v>
      </c>
      <c r="U148" s="93" t="s">
        <v>95</v>
      </c>
      <c r="V148" s="84" t="s">
        <v>95</v>
      </c>
      <c r="W148" s="8" t="s">
        <v>99</v>
      </c>
      <c r="X148" s="9">
        <v>20200113</v>
      </c>
      <c r="Y148" s="9">
        <v>30</v>
      </c>
      <c r="Z148" s="86">
        <f t="shared" si="49"/>
        <v>25.294871794871796</v>
      </c>
      <c r="AA148" s="9">
        <v>20200114</v>
      </c>
      <c r="AB148" s="2">
        <v>156</v>
      </c>
      <c r="AC148" s="5" t="s">
        <v>100</v>
      </c>
      <c r="AD148" s="9">
        <v>10</v>
      </c>
      <c r="AE148" s="1" t="s">
        <v>95</v>
      </c>
      <c r="AF148" s="1" t="s">
        <v>95</v>
      </c>
      <c r="AG148" s="1" t="s">
        <v>95</v>
      </c>
      <c r="AH148" s="85">
        <v>3.2051282051282053</v>
      </c>
      <c r="AI148" s="9">
        <v>0.5</v>
      </c>
      <c r="AJ148" s="9">
        <v>20200129</v>
      </c>
      <c r="AK148" s="5" t="s">
        <v>100</v>
      </c>
      <c r="AL148" s="5">
        <v>12</v>
      </c>
      <c r="AM148" s="1">
        <v>28</v>
      </c>
      <c r="AN148" s="1">
        <v>15</v>
      </c>
      <c r="AO148" s="2">
        <v>20200217</v>
      </c>
      <c r="AP148" s="1">
        <f>AM148-AN148</f>
        <v>13</v>
      </c>
      <c r="AQ148" s="12" t="s">
        <v>184</v>
      </c>
      <c r="AS148" s="2" t="s">
        <v>661</v>
      </c>
      <c r="AT148" s="2" t="s">
        <v>667</v>
      </c>
      <c r="AU148" s="2">
        <v>55.4</v>
      </c>
      <c r="AV148" s="60">
        <f>(100 * 4)/AU148</f>
        <v>7.2202166064981954</v>
      </c>
      <c r="AW148" s="60">
        <f>100-AV148</f>
        <v>92.779783393501802</v>
      </c>
      <c r="AY148" s="2">
        <v>20210601</v>
      </c>
      <c r="AZ148" s="2">
        <v>20210610</v>
      </c>
      <c r="BA148" s="66">
        <v>14345695</v>
      </c>
      <c r="BB148" s="66">
        <v>12478129</v>
      </c>
      <c r="BC148" s="68">
        <f t="shared" si="53"/>
        <v>0.86981697296645444</v>
      </c>
      <c r="BD148" s="1" t="str">
        <f t="shared" si="54"/>
        <v>preprocessing/TMRC30117/outputs/salmon_hg38_100/quant.sf</v>
      </c>
      <c r="BI148" s="97" t="str">
        <f t="shared" si="55"/>
        <v>preprocessing/TMRC30117/outputs/02hisat2_hg38_100/hg38_100_sno_gene_gene_id.count.xz</v>
      </c>
      <c r="BJ148" s="65">
        <v>11698249</v>
      </c>
      <c r="BK148" s="65">
        <v>559309</v>
      </c>
      <c r="BL148" s="68">
        <f t="shared" si="56"/>
        <v>0.98232339159180038</v>
      </c>
      <c r="BO148" s="1" t="str">
        <f t="shared" si="57"/>
        <v>preprocessing/TMRC30117/outputs/03hisat2_lpanamensis_v36/sno_gene_gene_id.count.xz</v>
      </c>
      <c r="BP148" s="111">
        <v>2351</v>
      </c>
      <c r="BQ148" s="111">
        <v>149</v>
      </c>
      <c r="BR148" s="95">
        <f t="shared" si="58"/>
        <v>2.0035054934918527E-4</v>
      </c>
      <c r="BS148" s="94">
        <f t="shared" si="59"/>
        <v>2.0395579608923736E-4</v>
      </c>
      <c r="BT148" s="2" t="s">
        <v>599</v>
      </c>
      <c r="BV148" s="2" t="s">
        <v>600</v>
      </c>
      <c r="BW148" s="2" t="s">
        <v>600</v>
      </c>
      <c r="BX148" s="2" t="s">
        <v>620</v>
      </c>
      <c r="BY148" s="2" t="s">
        <v>637</v>
      </c>
      <c r="BZ148" s="2" t="s">
        <v>602</v>
      </c>
      <c r="CG148" s="2" t="s">
        <v>668</v>
      </c>
      <c r="CH148" s="2">
        <v>0</v>
      </c>
      <c r="CI148" s="2">
        <v>0</v>
      </c>
      <c r="CJ148" s="2">
        <v>26</v>
      </c>
      <c r="CK148" s="2">
        <v>0</v>
      </c>
      <c r="CL148" s="1">
        <f t="shared" si="60"/>
        <v>26</v>
      </c>
      <c r="CM148" s="118">
        <f t="shared" ref="CM148:CM179" si="61">+CL148/BP148</f>
        <v>1.105912377711612E-2</v>
      </c>
      <c r="CN148" s="2" t="s">
        <v>100</v>
      </c>
    </row>
    <row r="149" spans="1:92" x14ac:dyDescent="0.2">
      <c r="A149" s="109" t="s">
        <v>669</v>
      </c>
      <c r="B149" s="2" t="s">
        <v>670</v>
      </c>
      <c r="C149" s="2" t="s">
        <v>671</v>
      </c>
      <c r="D149" s="38">
        <v>1</v>
      </c>
      <c r="E149" s="12" t="s">
        <v>90</v>
      </c>
      <c r="F149" s="12" t="s">
        <v>594</v>
      </c>
      <c r="G149" s="12" t="s">
        <v>92</v>
      </c>
      <c r="H149" s="9">
        <v>20190629</v>
      </c>
      <c r="K149" s="2" t="s">
        <v>595</v>
      </c>
      <c r="L149" s="1" t="s">
        <v>95</v>
      </c>
      <c r="M149" s="2" t="s">
        <v>95</v>
      </c>
      <c r="N149" s="12" t="s">
        <v>95</v>
      </c>
      <c r="O149" s="12" t="s">
        <v>95</v>
      </c>
      <c r="P149" s="12" t="s">
        <v>95</v>
      </c>
      <c r="Q149" s="12" t="s">
        <v>95</v>
      </c>
      <c r="R149" s="5" t="s">
        <v>96</v>
      </c>
      <c r="S149" s="5" t="s">
        <v>172</v>
      </c>
      <c r="T149" s="5" t="s">
        <v>596</v>
      </c>
      <c r="U149" s="93" t="s">
        <v>95</v>
      </c>
      <c r="V149" s="84" t="s">
        <v>95</v>
      </c>
      <c r="W149" s="8" t="s">
        <v>99</v>
      </c>
      <c r="X149" s="9">
        <v>20200113</v>
      </c>
      <c r="Y149" s="9">
        <v>30</v>
      </c>
      <c r="Z149" s="86">
        <f t="shared" si="49"/>
        <v>23.291666666666668</v>
      </c>
      <c r="AA149" s="9">
        <v>20200128</v>
      </c>
      <c r="AB149" s="2">
        <v>96</v>
      </c>
      <c r="AC149" s="5" t="s">
        <v>100</v>
      </c>
      <c r="AD149" s="5" t="s">
        <v>672</v>
      </c>
      <c r="AE149" s="1" t="s">
        <v>95</v>
      </c>
      <c r="AF149" s="1" t="s">
        <v>95</v>
      </c>
      <c r="AG149" s="1" t="s">
        <v>95</v>
      </c>
      <c r="AH149" s="85">
        <v>5.208333333333333</v>
      </c>
      <c r="AI149" s="9">
        <v>0.5</v>
      </c>
      <c r="AJ149" s="9">
        <v>20200129</v>
      </c>
      <c r="AK149" s="5" t="s">
        <v>100</v>
      </c>
      <c r="AL149" s="5">
        <v>13</v>
      </c>
      <c r="AM149" s="1">
        <v>28</v>
      </c>
      <c r="AN149" s="1">
        <v>15</v>
      </c>
      <c r="AO149" s="2">
        <v>20200217</v>
      </c>
      <c r="AP149" s="1">
        <f>AM149-AN149</f>
        <v>13</v>
      </c>
      <c r="AQ149" s="1" t="s">
        <v>97</v>
      </c>
      <c r="AT149" s="2" t="s">
        <v>673</v>
      </c>
      <c r="AU149" s="2">
        <v>109</v>
      </c>
      <c r="AV149" s="60">
        <f>(100 * 2)/AU149</f>
        <v>1.834862385321101</v>
      </c>
      <c r="AW149" s="60">
        <f>100-AV149</f>
        <v>98.165137614678898</v>
      </c>
      <c r="AX149" s="99" t="s">
        <v>514</v>
      </c>
      <c r="AY149" s="99">
        <v>20200901</v>
      </c>
      <c r="AZ149" s="99">
        <v>20200910</v>
      </c>
      <c r="BA149" s="66">
        <v>48622214</v>
      </c>
      <c r="BB149" s="66">
        <v>37253889</v>
      </c>
      <c r="BC149" s="68">
        <f t="shared" si="53"/>
        <v>0.76619071686040463</v>
      </c>
      <c r="BD149" s="1" t="str">
        <f t="shared" si="54"/>
        <v>preprocessing/TMRC30057/outputs/salmon_hg38_100/quant.sf</v>
      </c>
      <c r="BI149" s="97" t="str">
        <f t="shared" si="55"/>
        <v>preprocessing/TMRC30057/outputs/02hisat2_hg38_100/hg38_100_sno_gene_gene_id.count.xz</v>
      </c>
      <c r="BJ149" s="65">
        <v>27840494</v>
      </c>
      <c r="BK149" s="65">
        <v>4392338</v>
      </c>
      <c r="BL149" s="68">
        <f t="shared" si="56"/>
        <v>0.86522059482165736</v>
      </c>
      <c r="BO149" s="1" t="str">
        <f t="shared" si="57"/>
        <v>preprocessing/TMRC30057/outputs/03hisat2_lpanamensis_v36/sno_gene_gene_id.count.xz</v>
      </c>
      <c r="BP149" s="66">
        <v>3292140</v>
      </c>
      <c r="BQ149" s="66">
        <v>266165</v>
      </c>
      <c r="BR149" s="95">
        <f t="shared" si="58"/>
        <v>9.5514994421119367E-2</v>
      </c>
      <c r="BS149" s="94">
        <f t="shared" si="59"/>
        <v>0.11039380591813962</v>
      </c>
      <c r="BT149" s="2" t="s">
        <v>599</v>
      </c>
      <c r="BV149" s="2" t="s">
        <v>600</v>
      </c>
      <c r="BW149" s="2" t="s">
        <v>600</v>
      </c>
      <c r="BX149" s="2" t="s">
        <v>614</v>
      </c>
      <c r="BY149" s="2" t="s">
        <v>525</v>
      </c>
      <c r="BZ149" s="2" t="s">
        <v>602</v>
      </c>
      <c r="CF149" s="2" t="s">
        <v>525</v>
      </c>
      <c r="CG149" s="2" t="s">
        <v>674</v>
      </c>
      <c r="CH149" s="2">
        <v>4</v>
      </c>
      <c r="CI149" s="2">
        <v>14</v>
      </c>
      <c r="CJ149" s="2">
        <v>55854</v>
      </c>
      <c r="CK149" s="2">
        <v>0</v>
      </c>
      <c r="CL149" s="1">
        <f t="shared" si="60"/>
        <v>55872</v>
      </c>
      <c r="CM149" s="118">
        <f t="shared" si="61"/>
        <v>1.6971331717363175E-2</v>
      </c>
      <c r="CN149" s="2" t="s">
        <v>100</v>
      </c>
    </row>
    <row r="150" spans="1:92" x14ac:dyDescent="0.2">
      <c r="A150" s="109" t="s">
        <v>675</v>
      </c>
      <c r="B150" s="2" t="s">
        <v>676</v>
      </c>
      <c r="C150" s="2" t="s">
        <v>677</v>
      </c>
      <c r="D150" s="38">
        <v>1</v>
      </c>
      <c r="E150" s="12" t="s">
        <v>90</v>
      </c>
      <c r="F150" s="12" t="s">
        <v>594</v>
      </c>
      <c r="G150" s="12" t="s">
        <v>92</v>
      </c>
      <c r="H150" s="9">
        <v>20190629</v>
      </c>
      <c r="K150" s="2" t="s">
        <v>595</v>
      </c>
      <c r="L150" s="1" t="s">
        <v>95</v>
      </c>
      <c r="M150" s="2" t="s">
        <v>95</v>
      </c>
      <c r="N150" s="12" t="s">
        <v>95</v>
      </c>
      <c r="O150" s="12" t="s">
        <v>95</v>
      </c>
      <c r="P150" s="12" t="s">
        <v>95</v>
      </c>
      <c r="Q150" s="12" t="s">
        <v>95</v>
      </c>
      <c r="R150" s="5" t="s">
        <v>96</v>
      </c>
      <c r="S150" s="5" t="s">
        <v>172</v>
      </c>
      <c r="T150" s="5" t="s">
        <v>596</v>
      </c>
      <c r="U150" s="93" t="s">
        <v>95</v>
      </c>
      <c r="V150" s="84" t="s">
        <v>95</v>
      </c>
      <c r="W150" s="8" t="s">
        <v>99</v>
      </c>
      <c r="X150" s="9">
        <v>20200113</v>
      </c>
      <c r="Y150" s="9">
        <v>30</v>
      </c>
      <c r="Z150" s="86">
        <f t="shared" si="49"/>
        <v>21.650684931506849</v>
      </c>
      <c r="AA150" s="9">
        <v>20200128</v>
      </c>
      <c r="AB150" s="2">
        <v>73</v>
      </c>
      <c r="AC150" s="5" t="s">
        <v>100</v>
      </c>
      <c r="AD150" s="5" t="s">
        <v>678</v>
      </c>
      <c r="AE150" s="1" t="s">
        <v>95</v>
      </c>
      <c r="AF150" s="1" t="s">
        <v>95</v>
      </c>
      <c r="AG150" s="1" t="s">
        <v>95</v>
      </c>
      <c r="AH150" s="85">
        <v>6.8493150684931514</v>
      </c>
      <c r="AI150" s="9">
        <v>0.5</v>
      </c>
      <c r="AJ150" s="9">
        <v>20200129</v>
      </c>
      <c r="AK150" s="5" t="s">
        <v>100</v>
      </c>
      <c r="AL150" s="5">
        <v>14</v>
      </c>
      <c r="AM150" s="1">
        <v>28</v>
      </c>
      <c r="AN150" s="1">
        <v>15</v>
      </c>
      <c r="AO150" s="2">
        <v>20200217</v>
      </c>
      <c r="AP150" s="1">
        <f>AM150-AN150</f>
        <v>13</v>
      </c>
      <c r="AQ150" s="12" t="s">
        <v>184</v>
      </c>
      <c r="AT150" s="2" t="s">
        <v>679</v>
      </c>
      <c r="AU150" s="2">
        <v>103</v>
      </c>
      <c r="AV150" s="60">
        <f>(100 * 2)/AU150</f>
        <v>1.941747572815534</v>
      </c>
      <c r="AW150" s="60">
        <f>100-AV150</f>
        <v>98.05825242718447</v>
      </c>
      <c r="AX150" s="2" t="s">
        <v>524</v>
      </c>
      <c r="AY150" s="99">
        <v>20200901</v>
      </c>
      <c r="AZ150" s="2">
        <v>20200910</v>
      </c>
      <c r="BA150" s="66">
        <v>73194563</v>
      </c>
      <c r="BB150" s="66">
        <v>68867549</v>
      </c>
      <c r="BC150" s="68">
        <f t="shared" si="53"/>
        <v>0.94088339594294734</v>
      </c>
      <c r="BD150" s="1" t="str">
        <f t="shared" si="54"/>
        <v>preprocessing/TMRC30069/outputs/salmon_hg38_100/quant.sf</v>
      </c>
      <c r="BI150" s="97" t="str">
        <f t="shared" si="55"/>
        <v>preprocessing/TMRC30069/outputs/02hisat2_hg38_100/hg38_100_sno_gene_gene_id.count.xz</v>
      </c>
      <c r="BJ150" s="65">
        <v>60561214</v>
      </c>
      <c r="BK150" s="65">
        <v>6379533</v>
      </c>
      <c r="BL150" s="68">
        <f t="shared" si="56"/>
        <v>0.97202162661546154</v>
      </c>
      <c r="BO150" s="1" t="str">
        <f t="shared" si="57"/>
        <v>preprocessing/TMRC30069/outputs/03hisat2_lpanamensis_v36/sno_gene_gene_id.count.xz</v>
      </c>
      <c r="BP150" s="66">
        <v>397108</v>
      </c>
      <c r="BQ150" s="66">
        <v>28622</v>
      </c>
      <c r="BR150" s="95">
        <f t="shared" si="58"/>
        <v>6.1818665856686727E-3</v>
      </c>
      <c r="BS150" s="94">
        <f t="shared" si="59"/>
        <v>6.3598035438714182E-3</v>
      </c>
      <c r="BT150" s="2" t="s">
        <v>599</v>
      </c>
      <c r="BV150" s="2" t="s">
        <v>600</v>
      </c>
      <c r="BW150" s="2" t="s">
        <v>600</v>
      </c>
      <c r="BX150" s="2" t="s">
        <v>620</v>
      </c>
      <c r="BY150" s="2" t="s">
        <v>525</v>
      </c>
      <c r="BZ150" s="2" t="s">
        <v>602</v>
      </c>
      <c r="CF150" s="2" t="s">
        <v>525</v>
      </c>
      <c r="CG150" s="2" t="s">
        <v>680</v>
      </c>
      <c r="CH150" s="2">
        <v>0</v>
      </c>
      <c r="CI150" s="2">
        <v>4</v>
      </c>
      <c r="CJ150" s="2">
        <v>6357</v>
      </c>
      <c r="CK150" s="2">
        <v>0</v>
      </c>
      <c r="CL150" s="1">
        <f t="shared" si="60"/>
        <v>6361</v>
      </c>
      <c r="CM150" s="118">
        <f t="shared" si="61"/>
        <v>1.6018312398642182E-2</v>
      </c>
      <c r="CN150" s="2" t="s">
        <v>100</v>
      </c>
    </row>
    <row r="151" spans="1:92" ht="60" x14ac:dyDescent="0.25">
      <c r="A151" s="110" t="s">
        <v>681</v>
      </c>
      <c r="B151" s="23" t="s">
        <v>318</v>
      </c>
      <c r="C151" s="23" t="s">
        <v>682</v>
      </c>
      <c r="D151" s="37">
        <v>2</v>
      </c>
      <c r="E151" s="9" t="s">
        <v>90</v>
      </c>
      <c r="F151" s="9" t="s">
        <v>91</v>
      </c>
      <c r="G151" s="9" t="s">
        <v>92</v>
      </c>
      <c r="H151" s="126">
        <v>42151</v>
      </c>
      <c r="I151" s="56">
        <v>0.4236111111111111</v>
      </c>
      <c r="J151" s="56">
        <v>0.85833333333333339</v>
      </c>
      <c r="K151" s="2" t="s">
        <v>164</v>
      </c>
      <c r="L151" s="6" t="s">
        <v>181</v>
      </c>
      <c r="M151" s="5">
        <v>2</v>
      </c>
      <c r="N151" s="9" t="s">
        <v>1376</v>
      </c>
      <c r="O151" s="9" t="s">
        <v>1374</v>
      </c>
      <c r="P151" s="9" t="s">
        <v>1375</v>
      </c>
      <c r="Q151" s="9" t="s">
        <v>234</v>
      </c>
      <c r="R151" s="5" t="s">
        <v>151</v>
      </c>
      <c r="S151" s="5" t="s">
        <v>165</v>
      </c>
      <c r="T151" s="2" t="s">
        <v>153</v>
      </c>
      <c r="U151" s="88" t="s">
        <v>154</v>
      </c>
      <c r="V151" s="46" t="s">
        <v>108</v>
      </c>
      <c r="W151" s="8" t="s">
        <v>226</v>
      </c>
      <c r="X151" s="75">
        <v>42628</v>
      </c>
      <c r="Y151" s="9">
        <v>15</v>
      </c>
      <c r="Z151" s="9">
        <f t="shared" ref="Z151:Z158" si="62">(Y151-AH151)-3</f>
        <v>10.7</v>
      </c>
      <c r="AA151" s="27">
        <v>42630</v>
      </c>
      <c r="AB151" s="5">
        <v>227</v>
      </c>
      <c r="AC151" s="5" t="s">
        <v>100</v>
      </c>
      <c r="AD151" s="5">
        <v>9.1</v>
      </c>
      <c r="AE151" s="5" t="s">
        <v>98</v>
      </c>
      <c r="AF151" s="5" t="s">
        <v>98</v>
      </c>
      <c r="AG151" s="5" t="s">
        <v>98</v>
      </c>
      <c r="AH151" s="5">
        <v>1.3</v>
      </c>
      <c r="AI151" s="5">
        <v>300</v>
      </c>
      <c r="AJ151" s="103">
        <v>42636</v>
      </c>
      <c r="AK151" s="34" t="s">
        <v>101</v>
      </c>
      <c r="AL151" s="5">
        <v>10</v>
      </c>
      <c r="AM151" s="5">
        <v>27</v>
      </c>
      <c r="AN151" s="5">
        <v>15</v>
      </c>
      <c r="AO151" s="30">
        <v>42647</v>
      </c>
      <c r="AP151" s="5">
        <v>12</v>
      </c>
      <c r="AQ151" s="5" t="s">
        <v>184</v>
      </c>
      <c r="AS151" s="1"/>
      <c r="AT151" s="2" t="s">
        <v>683</v>
      </c>
      <c r="AU151" s="1">
        <v>155</v>
      </c>
      <c r="AV151" s="60">
        <f>(100 * 4)/AU151</f>
        <v>2.5806451612903225</v>
      </c>
      <c r="AW151" s="1"/>
      <c r="AX151" s="1"/>
      <c r="AY151" s="1"/>
      <c r="AZ151" s="1"/>
      <c r="BA151" s="66">
        <v>68272277</v>
      </c>
      <c r="BB151" s="66">
        <v>64562511</v>
      </c>
      <c r="BC151" s="68">
        <f t="shared" si="53"/>
        <v>0.94566219023279385</v>
      </c>
      <c r="BD151" s="1" t="str">
        <f t="shared" si="54"/>
        <v>preprocessing/TMRC30082/outputs/salmon_hg38_100/quant.sf</v>
      </c>
      <c r="BE151" s="65"/>
      <c r="BF151" s="65"/>
      <c r="BG151" s="65"/>
      <c r="BH151" s="1"/>
      <c r="BI151" s="97" t="str">
        <f t="shared" si="55"/>
        <v>preprocessing/TMRC30082/outputs/02hisat2_hg38_100/hg38_100_sno_gene_gene_id.count.xz</v>
      </c>
      <c r="BJ151" s="65">
        <v>59862084</v>
      </c>
      <c r="BK151" s="65">
        <v>3315174</v>
      </c>
      <c r="BL151" s="68">
        <f t="shared" si="56"/>
        <v>0.97854400365561989</v>
      </c>
      <c r="BM151" s="1"/>
      <c r="BN151" s="1"/>
      <c r="BO151" s="1" t="str">
        <f t="shared" si="57"/>
        <v>preprocessing/TMRC30082/outputs/03hisat2_lpanamensis_v36/sno_gene_gene_id.count.xz</v>
      </c>
      <c r="BP151" s="111">
        <v>6654</v>
      </c>
      <c r="BQ151" s="111">
        <v>450</v>
      </c>
      <c r="BR151" s="95">
        <f t="shared" si="58"/>
        <v>1.100328950960411E-4</v>
      </c>
      <c r="BS151" s="94">
        <f t="shared" si="59"/>
        <v>1.1244552588844549E-4</v>
      </c>
      <c r="BT151" s="2" t="s">
        <v>169</v>
      </c>
      <c r="BU151" s="18"/>
      <c r="BV151" s="1" t="s">
        <v>320</v>
      </c>
      <c r="BW151" s="1" t="s">
        <v>210</v>
      </c>
      <c r="BX151" s="1"/>
      <c r="BY151" s="1"/>
      <c r="BZ151" s="1" t="s">
        <v>252</v>
      </c>
      <c r="CA151" s="1"/>
      <c r="CB151" s="1"/>
      <c r="CC151" s="1"/>
      <c r="CD151" s="1"/>
      <c r="CE151" s="1"/>
      <c r="CF151" s="1"/>
      <c r="CG151" s="1" t="s">
        <v>684</v>
      </c>
      <c r="CH151" s="1">
        <v>0</v>
      </c>
      <c r="CI151" s="1">
        <v>0</v>
      </c>
      <c r="CJ151" s="1">
        <v>101</v>
      </c>
      <c r="CK151" s="1">
        <v>0</v>
      </c>
      <c r="CL151" s="1">
        <f t="shared" si="60"/>
        <v>101</v>
      </c>
      <c r="CM151" s="118">
        <f t="shared" si="61"/>
        <v>1.5178839795611663E-2</v>
      </c>
      <c r="CN151" s="1"/>
    </row>
    <row r="152" spans="1:92" ht="60" x14ac:dyDescent="0.25">
      <c r="A152" s="110" t="s">
        <v>685</v>
      </c>
      <c r="B152" s="23" t="s">
        <v>318</v>
      </c>
      <c r="C152" s="23" t="s">
        <v>686</v>
      </c>
      <c r="D152" s="37">
        <v>2</v>
      </c>
      <c r="E152" s="9" t="s">
        <v>90</v>
      </c>
      <c r="F152" s="9" t="s">
        <v>91</v>
      </c>
      <c r="G152" s="9" t="s">
        <v>92</v>
      </c>
      <c r="H152" s="126">
        <v>42144</v>
      </c>
      <c r="I152" s="56">
        <v>0.375</v>
      </c>
      <c r="J152" s="56">
        <v>0.83333333333333337</v>
      </c>
      <c r="K152" s="2" t="s">
        <v>150</v>
      </c>
      <c r="L152" s="6" t="s">
        <v>181</v>
      </c>
      <c r="M152" s="5">
        <v>1</v>
      </c>
      <c r="N152" s="9" t="s">
        <v>1376</v>
      </c>
      <c r="O152" s="9" t="s">
        <v>1374</v>
      </c>
      <c r="P152" s="9" t="s">
        <v>1375</v>
      </c>
      <c r="Q152" s="9" t="s">
        <v>234</v>
      </c>
      <c r="R152" s="5" t="s">
        <v>151</v>
      </c>
      <c r="S152" s="5" t="s">
        <v>152</v>
      </c>
      <c r="T152" s="2" t="s">
        <v>153</v>
      </c>
      <c r="U152" s="88" t="s">
        <v>225</v>
      </c>
      <c r="V152" s="46" t="s">
        <v>108</v>
      </c>
      <c r="W152" s="8" t="s">
        <v>226</v>
      </c>
      <c r="X152" s="75">
        <v>42628</v>
      </c>
      <c r="Y152" s="9">
        <v>20</v>
      </c>
      <c r="Z152" s="9">
        <f t="shared" si="62"/>
        <v>8.4</v>
      </c>
      <c r="AA152" s="102">
        <v>42630</v>
      </c>
      <c r="AB152" s="101">
        <v>35</v>
      </c>
      <c r="AC152" s="5" t="s">
        <v>100</v>
      </c>
      <c r="AD152" s="5">
        <v>8.1</v>
      </c>
      <c r="AE152" s="5" t="s">
        <v>98</v>
      </c>
      <c r="AF152" s="5" t="s">
        <v>98</v>
      </c>
      <c r="AG152" s="5" t="s">
        <v>98</v>
      </c>
      <c r="AH152" s="5">
        <v>8.6</v>
      </c>
      <c r="AI152" s="5">
        <v>300</v>
      </c>
      <c r="AJ152" s="28">
        <v>42636</v>
      </c>
      <c r="AK152" s="5" t="s">
        <v>100</v>
      </c>
      <c r="AL152" s="5">
        <v>9</v>
      </c>
      <c r="AM152" s="5">
        <v>27</v>
      </c>
      <c r="AN152" s="5">
        <v>15</v>
      </c>
      <c r="AO152" s="30">
        <v>42647</v>
      </c>
      <c r="AP152" s="5">
        <v>12</v>
      </c>
      <c r="AQ152" s="5" t="s">
        <v>184</v>
      </c>
      <c r="AR152" s="1"/>
      <c r="AS152" s="1"/>
      <c r="AT152" s="2" t="s">
        <v>687</v>
      </c>
      <c r="AU152" s="1">
        <v>136</v>
      </c>
      <c r="AV152" s="60">
        <f>(100 * 4)/AU152</f>
        <v>2.9411764705882355</v>
      </c>
      <c r="AW152" s="1"/>
      <c r="AX152" s="1"/>
      <c r="AY152" s="1">
        <v>20210301</v>
      </c>
      <c r="AZ152" s="2">
        <v>20210316</v>
      </c>
      <c r="BA152" s="66">
        <v>120595495</v>
      </c>
      <c r="BB152" s="66">
        <v>94165408</v>
      </c>
      <c r="BC152" s="68">
        <f t="shared" si="53"/>
        <v>0.78083686293588328</v>
      </c>
      <c r="BD152" s="1" t="str">
        <f t="shared" si="54"/>
        <v>preprocessing/TMRC30103/outputs/salmon_hg38_100/quant.sf</v>
      </c>
      <c r="BE152" s="65"/>
      <c r="BF152" s="65"/>
      <c r="BG152" s="65"/>
      <c r="BH152" s="1"/>
      <c r="BI152" s="97" t="str">
        <f t="shared" si="55"/>
        <v>preprocessing/TMRC30103/outputs/02hisat2_hg38_100/hg38_100_sno_gene_gene_id.count.xz</v>
      </c>
      <c r="BJ152" s="65">
        <v>86765972</v>
      </c>
      <c r="BK152" s="65">
        <v>4241220</v>
      </c>
      <c r="BL152" s="68">
        <f t="shared" si="56"/>
        <v>0.96646097471377179</v>
      </c>
      <c r="BM152" s="1"/>
      <c r="BN152" s="1"/>
      <c r="BO152" s="1" t="str">
        <f t="shared" si="57"/>
        <v>preprocessing/TMRC30103/outputs/03hisat2_lpanamensis_v36/sno_gene_gene_id.count.xz</v>
      </c>
      <c r="BP152" s="111">
        <v>24388</v>
      </c>
      <c r="BQ152" s="111">
        <v>1567</v>
      </c>
      <c r="BR152" s="95">
        <f t="shared" si="58"/>
        <v>2.7563200278386731E-4</v>
      </c>
      <c r="BS152" s="94">
        <f t="shared" si="59"/>
        <v>2.8519724023569478E-4</v>
      </c>
      <c r="BT152" s="2" t="s">
        <v>157</v>
      </c>
      <c r="BU152" s="27">
        <v>42186</v>
      </c>
      <c r="BV152" s="1" t="s">
        <v>320</v>
      </c>
      <c r="BW152" s="1" t="s">
        <v>159</v>
      </c>
      <c r="BX152" s="1"/>
      <c r="BY152" s="1"/>
      <c r="BZ152" s="1" t="s">
        <v>252</v>
      </c>
      <c r="CA152" s="1"/>
      <c r="CB152" s="1"/>
      <c r="CC152" s="1"/>
      <c r="CD152" s="1"/>
      <c r="CE152" s="1"/>
      <c r="CF152" s="1" t="s">
        <v>688</v>
      </c>
      <c r="CG152" s="1" t="s">
        <v>689</v>
      </c>
      <c r="CH152" s="1">
        <v>0</v>
      </c>
      <c r="CI152" s="1">
        <v>0</v>
      </c>
      <c r="CJ152" s="1">
        <v>398</v>
      </c>
      <c r="CK152" s="1">
        <v>0</v>
      </c>
      <c r="CL152" s="1">
        <f t="shared" si="60"/>
        <v>398</v>
      </c>
      <c r="CM152" s="118">
        <f t="shared" si="61"/>
        <v>1.6319501394128261E-2</v>
      </c>
      <c r="CN152" s="1" t="s">
        <v>100</v>
      </c>
    </row>
    <row r="153" spans="1:92" x14ac:dyDescent="0.25">
      <c r="A153" s="110" t="s">
        <v>690</v>
      </c>
      <c r="B153" s="24" t="s">
        <v>332</v>
      </c>
      <c r="C153" s="24" t="s">
        <v>691</v>
      </c>
      <c r="D153" s="38">
        <v>1</v>
      </c>
      <c r="E153" s="9" t="s">
        <v>90</v>
      </c>
      <c r="F153" s="9" t="s">
        <v>91</v>
      </c>
      <c r="G153" s="9" t="s">
        <v>92</v>
      </c>
      <c r="H153" s="126">
        <v>42165</v>
      </c>
      <c r="I153" s="58">
        <v>0.37847222222222227</v>
      </c>
      <c r="J153" s="58">
        <v>0.72916666666666663</v>
      </c>
      <c r="K153" s="12" t="s">
        <v>171</v>
      </c>
      <c r="L153" s="6" t="s">
        <v>181</v>
      </c>
      <c r="M153" s="5">
        <v>3</v>
      </c>
      <c r="N153" s="9" t="s">
        <v>260</v>
      </c>
      <c r="O153" s="12" t="s">
        <v>95</v>
      </c>
      <c r="P153" s="12" t="s">
        <v>95</v>
      </c>
      <c r="Q153" s="12" t="s">
        <v>284</v>
      </c>
      <c r="R153" s="5" t="s">
        <v>151</v>
      </c>
      <c r="S153" s="5" t="s">
        <v>196</v>
      </c>
      <c r="T153" s="2" t="s">
        <v>173</v>
      </c>
      <c r="U153" s="88" t="s">
        <v>311</v>
      </c>
      <c r="V153" s="42">
        <v>98</v>
      </c>
      <c r="W153" s="8" t="s">
        <v>226</v>
      </c>
      <c r="X153" s="75">
        <v>42627</v>
      </c>
      <c r="Y153" s="12">
        <v>13</v>
      </c>
      <c r="Z153" s="9">
        <f t="shared" si="62"/>
        <v>5.5</v>
      </c>
      <c r="AA153" s="27">
        <v>42630</v>
      </c>
      <c r="AB153" s="1">
        <v>67</v>
      </c>
      <c r="AC153" s="1" t="s">
        <v>100</v>
      </c>
      <c r="AD153" s="1">
        <v>7.5</v>
      </c>
      <c r="AE153" s="5" t="s">
        <v>98</v>
      </c>
      <c r="AF153" s="5" t="s">
        <v>98</v>
      </c>
      <c r="AG153" s="5" t="s">
        <v>98</v>
      </c>
      <c r="AH153" s="1">
        <v>4.5</v>
      </c>
      <c r="AI153" s="5">
        <v>300</v>
      </c>
      <c r="AJ153" s="28">
        <v>42636</v>
      </c>
      <c r="AK153" s="5" t="s">
        <v>100</v>
      </c>
      <c r="AL153" s="5">
        <v>22</v>
      </c>
      <c r="AM153" s="5">
        <v>27</v>
      </c>
      <c r="AN153" s="5">
        <v>15</v>
      </c>
      <c r="AO153" s="30">
        <v>42647</v>
      </c>
      <c r="AP153" s="5">
        <v>12</v>
      </c>
      <c r="AQ153" s="5" t="s">
        <v>184</v>
      </c>
      <c r="AT153" s="2" t="s">
        <v>692</v>
      </c>
      <c r="AU153" s="2">
        <v>150</v>
      </c>
      <c r="AV153" s="60">
        <f>(100 * 4)/AU153</f>
        <v>2.6666666666666665</v>
      </c>
      <c r="AX153" s="12" t="s">
        <v>650</v>
      </c>
      <c r="AY153" s="12">
        <v>20210601</v>
      </c>
      <c r="AZ153" s="2">
        <v>20210610</v>
      </c>
      <c r="BA153" s="66">
        <v>34492498</v>
      </c>
      <c r="BB153" s="66">
        <v>30137748</v>
      </c>
      <c r="BC153" s="68">
        <f t="shared" si="53"/>
        <v>0.87374790889311638</v>
      </c>
      <c r="BD153" s="1" t="str">
        <f t="shared" si="54"/>
        <v>preprocessing/TMRC30122/outputs/salmon_hg38_100/quant.sf</v>
      </c>
      <c r="BI153" s="97" t="str">
        <f t="shared" si="55"/>
        <v>preprocessing/TMRC30122/outputs/02hisat2_hg38_100/hg38_100_sno_gene_gene_id.count.xz</v>
      </c>
      <c r="BJ153" s="65">
        <v>28504575</v>
      </c>
      <c r="BK153" s="65">
        <v>910935</v>
      </c>
      <c r="BL153" s="68">
        <f t="shared" si="56"/>
        <v>0.97603543569346984</v>
      </c>
      <c r="BO153" s="1" t="str">
        <f t="shared" si="57"/>
        <v>preprocessing/TMRC30122/outputs/03hisat2_lpanamensis_v36/sno_gene_gene_id.count.xz</v>
      </c>
      <c r="BP153" s="111">
        <v>7078</v>
      </c>
      <c r="BQ153" s="111">
        <v>576</v>
      </c>
      <c r="BR153" s="95">
        <f t="shared" si="58"/>
        <v>2.5396721745765476E-4</v>
      </c>
      <c r="BS153" s="94">
        <f t="shared" si="59"/>
        <v>2.6020286576707323E-4</v>
      </c>
      <c r="BT153" s="12" t="s">
        <v>177</v>
      </c>
      <c r="BU153" s="19"/>
      <c r="BV153" s="2" t="s">
        <v>334</v>
      </c>
      <c r="BW153" s="2" t="s">
        <v>210</v>
      </c>
      <c r="BZ153" s="1" t="s">
        <v>252</v>
      </c>
      <c r="CG153" s="2" t="s">
        <v>693</v>
      </c>
      <c r="CH153" s="2">
        <v>0</v>
      </c>
      <c r="CI153" s="2">
        <v>3</v>
      </c>
      <c r="CJ153" s="2">
        <v>77</v>
      </c>
      <c r="CK153" s="2">
        <v>0</v>
      </c>
      <c r="CL153" s="1">
        <f t="shared" si="60"/>
        <v>80</v>
      </c>
      <c r="CM153" s="118">
        <f t="shared" si="61"/>
        <v>1.1302627860977677E-2</v>
      </c>
      <c r="CN153" s="2" t="s">
        <v>100</v>
      </c>
    </row>
    <row r="154" spans="1:92" x14ac:dyDescent="0.2">
      <c r="A154" s="109" t="s">
        <v>694</v>
      </c>
      <c r="B154" s="24" t="s">
        <v>695</v>
      </c>
      <c r="C154" s="24" t="s">
        <v>696</v>
      </c>
      <c r="D154" s="38">
        <v>1</v>
      </c>
      <c r="E154" s="9" t="s">
        <v>90</v>
      </c>
      <c r="F154" s="9" t="s">
        <v>91</v>
      </c>
      <c r="G154" s="9" t="s">
        <v>92</v>
      </c>
      <c r="H154" s="126">
        <v>42153</v>
      </c>
      <c r="I154" s="53">
        <v>0.36319444444444443</v>
      </c>
      <c r="J154" s="56"/>
      <c r="K154" s="12" t="s">
        <v>200</v>
      </c>
      <c r="L154" s="6" t="s">
        <v>181</v>
      </c>
      <c r="M154" s="5">
        <v>1</v>
      </c>
      <c r="N154" s="9" t="s">
        <v>1378</v>
      </c>
      <c r="O154" s="9" t="s">
        <v>1374</v>
      </c>
      <c r="P154" s="9" t="s">
        <v>234</v>
      </c>
      <c r="Q154" s="9" t="s">
        <v>234</v>
      </c>
      <c r="R154" s="5" t="s">
        <v>201</v>
      </c>
      <c r="S154" s="5" t="s">
        <v>97</v>
      </c>
      <c r="T154" s="5" t="s">
        <v>97</v>
      </c>
      <c r="U154" s="88" t="s">
        <v>95</v>
      </c>
      <c r="V154" s="44" t="s">
        <v>95</v>
      </c>
      <c r="W154" s="8" t="s">
        <v>202</v>
      </c>
      <c r="X154" s="75">
        <v>42165</v>
      </c>
      <c r="Y154" s="9">
        <v>20</v>
      </c>
      <c r="Z154" s="9">
        <f t="shared" si="62"/>
        <v>16</v>
      </c>
      <c r="AA154" s="27">
        <v>42187</v>
      </c>
      <c r="AB154" s="1">
        <v>505</v>
      </c>
      <c r="AC154" s="1" t="s">
        <v>100</v>
      </c>
      <c r="AD154" s="51" t="s">
        <v>108</v>
      </c>
      <c r="AE154" s="1">
        <v>441</v>
      </c>
      <c r="AF154" s="1">
        <v>2.1</v>
      </c>
      <c r="AG154" s="1">
        <v>2</v>
      </c>
      <c r="AH154" s="1">
        <v>1</v>
      </c>
      <c r="AI154" s="1">
        <v>505</v>
      </c>
      <c r="AJ154" s="28">
        <v>42208</v>
      </c>
      <c r="AK154" s="1" t="s">
        <v>100</v>
      </c>
      <c r="AL154" s="1">
        <v>9</v>
      </c>
      <c r="AM154" s="5">
        <v>27</v>
      </c>
      <c r="AN154" s="5">
        <v>15</v>
      </c>
      <c r="AO154" s="31">
        <v>42277</v>
      </c>
      <c r="AP154" s="5">
        <v>12</v>
      </c>
      <c r="AQ154" s="5" t="s">
        <v>184</v>
      </c>
      <c r="AS154" s="1"/>
      <c r="AT154" s="2" t="s">
        <v>697</v>
      </c>
      <c r="AU154" s="2">
        <v>159</v>
      </c>
      <c r="AV154" s="60">
        <f>(100 * 2)/AU154</f>
        <v>1.2578616352201257</v>
      </c>
      <c r="AW154" s="60">
        <f>100-AV154</f>
        <v>98.742138364779876</v>
      </c>
      <c r="AX154" s="1" t="s">
        <v>698</v>
      </c>
      <c r="AY154" s="1">
        <v>20191107</v>
      </c>
      <c r="AZ154" s="1">
        <v>20191127</v>
      </c>
      <c r="BA154" s="66">
        <v>12320569</v>
      </c>
      <c r="BB154" s="66">
        <v>11560777</v>
      </c>
      <c r="BC154" s="68">
        <f t="shared" si="53"/>
        <v>0.93833141959596189</v>
      </c>
      <c r="BD154" s="1" t="str">
        <f t="shared" si="54"/>
        <v>preprocessing/TMRC30022/outputs/salmon_hg38_100/quant.sf</v>
      </c>
      <c r="BF154" s="68"/>
      <c r="BI154" s="97" t="str">
        <f t="shared" si="55"/>
        <v>preprocessing/TMRC30022/outputs/02hisat2_hg38_100/hg38_100_sno_gene_gene_id.count.xz</v>
      </c>
      <c r="BJ154" s="65">
        <v>8072490</v>
      </c>
      <c r="BK154" s="65">
        <v>2939574</v>
      </c>
      <c r="BL154" s="68">
        <f t="shared" si="56"/>
        <v>0.9525366677343573</v>
      </c>
      <c r="BO154" s="1" t="str">
        <f t="shared" si="57"/>
        <v>preprocessing/TMRC30022/outputs/03hisat2_lpanamensis_v36/sno_gene_gene_id.count.xz</v>
      </c>
      <c r="BP154" s="66">
        <v>78589</v>
      </c>
      <c r="BQ154" s="66">
        <v>8885</v>
      </c>
      <c r="BR154" s="95">
        <f t="shared" si="58"/>
        <v>7.5664464421379288E-3</v>
      </c>
      <c r="BS154" s="94">
        <f t="shared" si="59"/>
        <v>7.9434699979949262E-3</v>
      </c>
      <c r="BT154" s="12" t="s">
        <v>200</v>
      </c>
      <c r="BU154" s="27">
        <v>42187</v>
      </c>
      <c r="BV154" s="2" t="s">
        <v>699</v>
      </c>
      <c r="BW154" s="1" t="s">
        <v>159</v>
      </c>
      <c r="BZ154" s="1" t="s">
        <v>252</v>
      </c>
      <c r="CF154" s="2" t="s">
        <v>700</v>
      </c>
      <c r="CG154" s="2" t="s">
        <v>701</v>
      </c>
      <c r="CH154" s="2">
        <v>0</v>
      </c>
      <c r="CI154" s="2">
        <v>0</v>
      </c>
      <c r="CL154" s="1">
        <f t="shared" si="60"/>
        <v>0</v>
      </c>
      <c r="CM154" s="118">
        <f t="shared" si="61"/>
        <v>0</v>
      </c>
      <c r="CN154" s="2" t="s">
        <v>95</v>
      </c>
    </row>
    <row r="155" spans="1:92" ht="60" x14ac:dyDescent="0.25">
      <c r="A155" s="109" t="s">
        <v>702</v>
      </c>
      <c r="B155" s="24" t="s">
        <v>318</v>
      </c>
      <c r="C155" s="24" t="s">
        <v>703</v>
      </c>
      <c r="D155" s="38">
        <v>2</v>
      </c>
      <c r="E155" s="9" t="s">
        <v>90</v>
      </c>
      <c r="F155" s="9" t="s">
        <v>91</v>
      </c>
      <c r="G155" s="9" t="s">
        <v>92</v>
      </c>
      <c r="H155" s="126">
        <v>42167</v>
      </c>
      <c r="I155" s="56">
        <v>0.44791666666666669</v>
      </c>
      <c r="J155" s="56">
        <v>0.73958333333333337</v>
      </c>
      <c r="K155" s="2" t="s">
        <v>164</v>
      </c>
      <c r="L155" s="6" t="s">
        <v>181</v>
      </c>
      <c r="M155" s="5">
        <v>3</v>
      </c>
      <c r="N155" s="9" t="s">
        <v>1376</v>
      </c>
      <c r="O155" s="9" t="s">
        <v>1374</v>
      </c>
      <c r="P155" s="9" t="s">
        <v>1375</v>
      </c>
      <c r="Q155" s="9" t="s">
        <v>234</v>
      </c>
      <c r="R155" s="5" t="s">
        <v>151</v>
      </c>
      <c r="S155" s="5" t="s">
        <v>165</v>
      </c>
      <c r="T155" s="2" t="s">
        <v>153</v>
      </c>
      <c r="U155" s="88" t="s">
        <v>704</v>
      </c>
      <c r="V155" s="45">
        <v>97</v>
      </c>
      <c r="W155" s="8" t="s">
        <v>226</v>
      </c>
      <c r="X155" s="72">
        <v>42628</v>
      </c>
      <c r="Y155" s="32">
        <v>15</v>
      </c>
      <c r="Z155" s="9">
        <f t="shared" si="62"/>
        <v>9.5</v>
      </c>
      <c r="AA155" s="26">
        <v>42630</v>
      </c>
      <c r="AB155" s="1">
        <v>120</v>
      </c>
      <c r="AC155" s="1" t="s">
        <v>100</v>
      </c>
      <c r="AD155" s="1">
        <v>9</v>
      </c>
      <c r="AE155" s="5" t="s">
        <v>98</v>
      </c>
      <c r="AF155" s="5" t="s">
        <v>98</v>
      </c>
      <c r="AG155" s="5" t="s">
        <v>98</v>
      </c>
      <c r="AH155" s="1">
        <v>2.5</v>
      </c>
      <c r="AI155" s="1">
        <v>300</v>
      </c>
      <c r="AJ155" s="30">
        <v>42663</v>
      </c>
      <c r="AK155" s="5" t="s">
        <v>100</v>
      </c>
      <c r="AL155" s="5">
        <v>7</v>
      </c>
      <c r="AM155" s="5"/>
      <c r="AN155" s="5">
        <v>15</v>
      </c>
      <c r="AO155" s="107">
        <v>42738</v>
      </c>
      <c r="AP155" s="34">
        <v>12</v>
      </c>
      <c r="AQ155" s="5" t="s">
        <v>184</v>
      </c>
      <c r="AT155" s="2" t="s">
        <v>705</v>
      </c>
      <c r="AU155" s="2">
        <v>89.9</v>
      </c>
      <c r="AX155" s="2" t="s">
        <v>706</v>
      </c>
      <c r="AY155" s="12">
        <v>20210601</v>
      </c>
      <c r="AZ155" s="2">
        <v>20210610</v>
      </c>
      <c r="BA155" s="66">
        <v>36643586</v>
      </c>
      <c r="BB155" s="66">
        <v>33326057</v>
      </c>
      <c r="BC155" s="68">
        <f t="shared" si="53"/>
        <v>0.90946494701692138</v>
      </c>
      <c r="BD155" s="1" t="str">
        <f t="shared" si="54"/>
        <v>preprocessing/TMRC30169/outputs/salmon_hg38_100/quant.sf</v>
      </c>
      <c r="BI155" s="97" t="str">
        <f t="shared" si="55"/>
        <v>preprocessing/TMRC30169/outputs/02hisat2_hg38_100/hg38_100_sno_gene_gene_id.count.xz</v>
      </c>
      <c r="BJ155" s="105">
        <v>31117588</v>
      </c>
      <c r="BK155" s="105">
        <v>1515744</v>
      </c>
      <c r="BL155" s="68">
        <f t="shared" si="56"/>
        <v>0.97921371256131506</v>
      </c>
      <c r="BO155" s="1" t="str">
        <f t="shared" si="57"/>
        <v>preprocessing/TMRC30169/outputs/03hisat2_lpanamensis_v36/sno_gene_gene_id.count.xz</v>
      </c>
      <c r="BP155" s="111">
        <v>6854</v>
      </c>
      <c r="BQ155" s="111">
        <v>409</v>
      </c>
      <c r="BR155" s="95">
        <f t="shared" si="58"/>
        <v>2.1793757359293961E-4</v>
      </c>
      <c r="BS155" s="94">
        <f t="shared" si="59"/>
        <v>2.2256384974724615E-4</v>
      </c>
      <c r="BT155" s="2" t="s">
        <v>169</v>
      </c>
      <c r="BU155" s="20"/>
      <c r="BV155" s="2" t="s">
        <v>320</v>
      </c>
      <c r="BW155" s="2" t="s">
        <v>210</v>
      </c>
      <c r="BZ155" s="1" t="s">
        <v>252</v>
      </c>
      <c r="CG155" s="2" t="s">
        <v>707</v>
      </c>
      <c r="CH155" s="2">
        <v>0</v>
      </c>
      <c r="CI155" s="2">
        <v>0</v>
      </c>
      <c r="CJ155" s="2">
        <v>114</v>
      </c>
      <c r="CL155" s="1">
        <f t="shared" si="60"/>
        <v>114</v>
      </c>
      <c r="CM155" s="118">
        <f t="shared" si="61"/>
        <v>1.6632623285672599E-2</v>
      </c>
      <c r="CN155" s="2" t="s">
        <v>100</v>
      </c>
    </row>
    <row r="156" spans="1:92" ht="60" x14ac:dyDescent="0.25">
      <c r="A156" s="110" t="s">
        <v>708</v>
      </c>
      <c r="B156" s="23" t="s">
        <v>318</v>
      </c>
      <c r="C156" s="23" t="s">
        <v>709</v>
      </c>
      <c r="D156" s="37">
        <v>2</v>
      </c>
      <c r="E156" s="9" t="s">
        <v>90</v>
      </c>
      <c r="F156" s="9" t="s">
        <v>91</v>
      </c>
      <c r="G156" s="9" t="s">
        <v>92</v>
      </c>
      <c r="H156" s="126">
        <v>42151</v>
      </c>
      <c r="I156" s="56">
        <v>0.4236111111111111</v>
      </c>
      <c r="J156" s="56">
        <v>0.85833333333333339</v>
      </c>
      <c r="K156" s="2" t="s">
        <v>150</v>
      </c>
      <c r="L156" s="6" t="s">
        <v>181</v>
      </c>
      <c r="M156" s="5">
        <v>2</v>
      </c>
      <c r="N156" s="9" t="s">
        <v>1376</v>
      </c>
      <c r="O156" s="9" t="s">
        <v>1374</v>
      </c>
      <c r="P156" s="9" t="s">
        <v>1375</v>
      </c>
      <c r="Q156" s="9" t="s">
        <v>234</v>
      </c>
      <c r="R156" s="5" t="s">
        <v>151</v>
      </c>
      <c r="S156" s="5" t="s">
        <v>152</v>
      </c>
      <c r="T156" s="2" t="s">
        <v>153</v>
      </c>
      <c r="U156" s="88" t="s">
        <v>225</v>
      </c>
      <c r="V156" s="44">
        <v>99</v>
      </c>
      <c r="W156" s="8" t="s">
        <v>226</v>
      </c>
      <c r="X156" s="75">
        <v>42628</v>
      </c>
      <c r="Y156" s="9">
        <v>15</v>
      </c>
      <c r="Z156" s="9">
        <f t="shared" si="62"/>
        <v>5.9</v>
      </c>
      <c r="AA156" s="27">
        <v>42640</v>
      </c>
      <c r="AB156" s="5">
        <v>71</v>
      </c>
      <c r="AC156" s="5" t="s">
        <v>100</v>
      </c>
      <c r="AD156" s="5">
        <v>9.3000000000000007</v>
      </c>
      <c r="AE156" s="5" t="s">
        <v>98</v>
      </c>
      <c r="AF156" s="5" t="s">
        <v>98</v>
      </c>
      <c r="AG156" s="5" t="s">
        <v>98</v>
      </c>
      <c r="AH156" s="5">
        <v>6.1</v>
      </c>
      <c r="AI156" s="5">
        <v>300</v>
      </c>
      <c r="AJ156" s="103">
        <v>42636</v>
      </c>
      <c r="AK156" s="34" t="s">
        <v>101</v>
      </c>
      <c r="AL156" s="5">
        <v>11</v>
      </c>
      <c r="AM156" s="5">
        <v>27</v>
      </c>
      <c r="AN156" s="5">
        <v>15</v>
      </c>
      <c r="AO156" s="30">
        <v>42647</v>
      </c>
      <c r="AP156" s="5">
        <v>12</v>
      </c>
      <c r="AQ156" s="5" t="s">
        <v>184</v>
      </c>
      <c r="AS156" s="1"/>
      <c r="AT156" s="2" t="s">
        <v>710</v>
      </c>
      <c r="AU156" s="1">
        <v>144</v>
      </c>
      <c r="AV156" s="60">
        <f>(100 * 4)/AU156</f>
        <v>2.7777777777777777</v>
      </c>
      <c r="AW156" s="1"/>
      <c r="AX156" s="1"/>
      <c r="AY156" s="1"/>
      <c r="AZ156" s="1"/>
      <c r="BA156" s="66">
        <v>110454178</v>
      </c>
      <c r="BB156" s="66">
        <v>84148934</v>
      </c>
      <c r="BC156" s="68">
        <f t="shared" si="53"/>
        <v>0.76184473528923458</v>
      </c>
      <c r="BD156" s="1" t="str">
        <f t="shared" si="54"/>
        <v>preprocessing/TMRC30093/outputs/salmon_hg38_100/quant.sf</v>
      </c>
      <c r="BE156" s="65"/>
      <c r="BF156" s="65"/>
      <c r="BG156" s="65"/>
      <c r="BH156" s="1"/>
      <c r="BI156" s="97" t="str">
        <f t="shared" si="55"/>
        <v>preprocessing/TMRC30093/outputs/02hisat2_hg38_100/hg38_100_sno_gene_gene_id.count.xz</v>
      </c>
      <c r="BJ156" s="65">
        <v>78001803</v>
      </c>
      <c r="BK156" s="65">
        <v>3616029</v>
      </c>
      <c r="BL156" s="68">
        <f t="shared" si="56"/>
        <v>0.96992116382603255</v>
      </c>
      <c r="BM156" s="1"/>
      <c r="BN156" s="1"/>
      <c r="BO156" s="1" t="str">
        <f t="shared" si="57"/>
        <v>preprocessing/TMRC30093/outputs/03hisat2_lpanamensis_v36/sno_gene_gene_id.count.xz</v>
      </c>
      <c r="BP156" s="111">
        <v>41746</v>
      </c>
      <c r="BQ156" s="111">
        <v>2918</v>
      </c>
      <c r="BR156" s="95">
        <f t="shared" si="58"/>
        <v>5.3077321217164799E-4</v>
      </c>
      <c r="BS156" s="94">
        <f t="shared" si="59"/>
        <v>5.4723335459339322E-4</v>
      </c>
      <c r="BT156" s="2" t="s">
        <v>157</v>
      </c>
      <c r="BU156" s="18"/>
      <c r="BV156" s="1" t="s">
        <v>320</v>
      </c>
      <c r="BW156" s="1" t="s">
        <v>210</v>
      </c>
      <c r="BX156" s="1"/>
      <c r="BY156" s="1"/>
      <c r="BZ156" s="1" t="s">
        <v>252</v>
      </c>
      <c r="CA156" s="1"/>
      <c r="CB156" s="1"/>
      <c r="CC156" s="1"/>
      <c r="CD156" s="1"/>
      <c r="CE156" s="1"/>
      <c r="CF156" s="1" t="s">
        <v>525</v>
      </c>
      <c r="CG156" s="1" t="s">
        <v>711</v>
      </c>
      <c r="CH156" s="1">
        <v>0</v>
      </c>
      <c r="CI156" s="1">
        <v>0</v>
      </c>
      <c r="CJ156" s="1">
        <v>564</v>
      </c>
      <c r="CK156" s="1">
        <v>0</v>
      </c>
      <c r="CL156" s="1"/>
      <c r="CM156" s="118">
        <f t="shared" si="61"/>
        <v>0</v>
      </c>
      <c r="CN156" s="1"/>
    </row>
    <row r="157" spans="1:92" x14ac:dyDescent="0.2">
      <c r="A157" s="109" t="s">
        <v>712</v>
      </c>
      <c r="B157" s="23" t="s">
        <v>528</v>
      </c>
      <c r="C157" s="23" t="s">
        <v>713</v>
      </c>
      <c r="D157" s="37">
        <v>1</v>
      </c>
      <c r="E157" s="9" t="s">
        <v>90</v>
      </c>
      <c r="F157" s="9" t="s">
        <v>91</v>
      </c>
      <c r="G157" s="9" t="s">
        <v>92</v>
      </c>
      <c r="H157" s="126">
        <v>42152</v>
      </c>
      <c r="I157" s="53">
        <v>0.36805555555555558</v>
      </c>
      <c r="J157" s="53">
        <v>0.84722222222222221</v>
      </c>
      <c r="K157" s="12" t="s">
        <v>171</v>
      </c>
      <c r="L157" s="6" t="s">
        <v>181</v>
      </c>
      <c r="M157" s="5">
        <v>1</v>
      </c>
      <c r="N157" s="9" t="s">
        <v>1376</v>
      </c>
      <c r="O157" s="9" t="s">
        <v>234</v>
      </c>
      <c r="P157" s="9" t="s">
        <v>95</v>
      </c>
      <c r="Q157" s="9" t="s">
        <v>234</v>
      </c>
      <c r="R157" s="5" t="s">
        <v>151</v>
      </c>
      <c r="S157" s="5" t="s">
        <v>196</v>
      </c>
      <c r="T157" s="2" t="s">
        <v>173</v>
      </c>
      <c r="U157" s="88" t="s">
        <v>225</v>
      </c>
      <c r="V157" s="44">
        <v>99</v>
      </c>
      <c r="W157" s="8" t="s">
        <v>226</v>
      </c>
      <c r="X157" s="75">
        <v>42264</v>
      </c>
      <c r="Y157" s="9">
        <v>28</v>
      </c>
      <c r="Z157" s="9">
        <f t="shared" si="62"/>
        <v>17</v>
      </c>
      <c r="AA157" s="27">
        <v>42264</v>
      </c>
      <c r="AB157" s="1">
        <v>37</v>
      </c>
      <c r="AC157" s="1" t="s">
        <v>100</v>
      </c>
      <c r="AD157" s="1">
        <v>6.7</v>
      </c>
      <c r="AE157" s="1" t="s">
        <v>98</v>
      </c>
      <c r="AF157" s="1" t="s">
        <v>98</v>
      </c>
      <c r="AG157" s="1" t="s">
        <v>98</v>
      </c>
      <c r="AH157" s="5">
        <v>8</v>
      </c>
      <c r="AI157" s="5">
        <v>300</v>
      </c>
      <c r="AJ157" s="28">
        <v>42265</v>
      </c>
      <c r="AK157" s="5" t="s">
        <v>100</v>
      </c>
      <c r="AL157" s="5">
        <v>16</v>
      </c>
      <c r="AM157" s="5">
        <v>27</v>
      </c>
      <c r="AN157" s="5">
        <v>15</v>
      </c>
      <c r="AO157" s="30">
        <v>42277</v>
      </c>
      <c r="AP157" s="5">
        <v>12</v>
      </c>
      <c r="AQ157" s="5" t="s">
        <v>184</v>
      </c>
      <c r="AR157" s="1"/>
      <c r="AS157" s="1"/>
      <c r="AT157" s="2" t="s">
        <v>714</v>
      </c>
      <c r="AU157" s="1">
        <v>135</v>
      </c>
      <c r="AV157" s="60">
        <f>(100 * 2)/AU157</f>
        <v>1.4814814814814814</v>
      </c>
      <c r="AW157" s="60">
        <f>100-AV157</f>
        <v>98.518518518518519</v>
      </c>
      <c r="AX157" s="1" t="s">
        <v>698</v>
      </c>
      <c r="AY157" s="1">
        <v>20191107</v>
      </c>
      <c r="AZ157" s="1">
        <v>20191127</v>
      </c>
      <c r="BA157" s="66">
        <v>17438379</v>
      </c>
      <c r="BB157" s="66">
        <v>16291098</v>
      </c>
      <c r="BC157" s="68">
        <f t="shared" si="53"/>
        <v>0.93420942393785567</v>
      </c>
      <c r="BD157" s="1" t="str">
        <f t="shared" si="54"/>
        <v>preprocessing/TMRC30029/outputs/salmon_hg38_100/quant.sf</v>
      </c>
      <c r="BE157" s="65"/>
      <c r="BF157" s="68"/>
      <c r="BG157" s="65"/>
      <c r="BH157" s="1"/>
      <c r="BI157" s="97" t="str">
        <f t="shared" si="55"/>
        <v>preprocessing/TMRC30029/outputs/02hisat2_hg38_100/hg38_100_sno_gene_gene_id.count.xz</v>
      </c>
      <c r="BJ157" s="65">
        <v>13626364</v>
      </c>
      <c r="BK157" s="65">
        <v>2009460</v>
      </c>
      <c r="BL157" s="68">
        <f t="shared" si="56"/>
        <v>0.95977717401245755</v>
      </c>
      <c r="BM157" s="1"/>
      <c r="BN157" s="1"/>
      <c r="BO157" s="1" t="str">
        <f t="shared" si="57"/>
        <v>preprocessing/TMRC30029/outputs/03hisat2_lpanamensis_v36/sno_gene_gene_id.count.xz</v>
      </c>
      <c r="BP157" s="65">
        <v>7971</v>
      </c>
      <c r="BQ157" s="65">
        <v>653</v>
      </c>
      <c r="BR157" s="95">
        <f t="shared" si="58"/>
        <v>5.293688614481357E-4</v>
      </c>
      <c r="BS157" s="94">
        <f t="shared" si="59"/>
        <v>5.5155391874454462E-4</v>
      </c>
      <c r="BT157" s="12" t="s">
        <v>177</v>
      </c>
      <c r="BU157" s="27">
        <v>42264</v>
      </c>
      <c r="BV157" s="1" t="s">
        <v>531</v>
      </c>
      <c r="BW157" s="1" t="s">
        <v>159</v>
      </c>
      <c r="BX157" s="1"/>
      <c r="BY157" s="1"/>
      <c r="BZ157" s="1" t="s">
        <v>252</v>
      </c>
      <c r="CA157" s="1"/>
      <c r="CB157" s="1"/>
      <c r="CC157" s="1"/>
      <c r="CD157" s="1"/>
      <c r="CE157" s="1"/>
      <c r="CF157" s="1"/>
      <c r="CG157" s="1" t="s">
        <v>715</v>
      </c>
      <c r="CH157" s="1">
        <v>0</v>
      </c>
      <c r="CI157" s="1">
        <v>0</v>
      </c>
      <c r="CJ157" s="1"/>
      <c r="CK157" s="1"/>
      <c r="CL157" s="1">
        <f>SUM(CH157:CK157)</f>
        <v>0</v>
      </c>
      <c r="CM157" s="118">
        <f t="shared" si="61"/>
        <v>0</v>
      </c>
      <c r="CN157" s="1" t="s">
        <v>95</v>
      </c>
    </row>
    <row r="158" spans="1:92" x14ac:dyDescent="0.2">
      <c r="A158" s="109" t="s">
        <v>716</v>
      </c>
      <c r="B158" s="23" t="s">
        <v>717</v>
      </c>
      <c r="C158" s="24" t="s">
        <v>718</v>
      </c>
      <c r="D158" s="38">
        <v>1</v>
      </c>
      <c r="E158" s="9" t="s">
        <v>90</v>
      </c>
      <c r="F158" s="9" t="s">
        <v>91</v>
      </c>
      <c r="G158" s="9" t="s">
        <v>92</v>
      </c>
      <c r="H158" s="126">
        <v>42152</v>
      </c>
      <c r="I158" s="56">
        <v>0.38541666666666669</v>
      </c>
      <c r="J158" s="56"/>
      <c r="K158" s="12" t="s">
        <v>200</v>
      </c>
      <c r="L158" s="6" t="s">
        <v>181</v>
      </c>
      <c r="M158" s="5">
        <v>1</v>
      </c>
      <c r="N158" s="9" t="s">
        <v>182</v>
      </c>
      <c r="O158" s="9" t="s">
        <v>182</v>
      </c>
      <c r="P158" s="9" t="s">
        <v>95</v>
      </c>
      <c r="Q158" s="9" t="s">
        <v>182</v>
      </c>
      <c r="R158" s="5" t="s">
        <v>201</v>
      </c>
      <c r="S158" s="5" t="s">
        <v>97</v>
      </c>
      <c r="T158" s="5" t="s">
        <v>97</v>
      </c>
      <c r="U158" s="88" t="s">
        <v>95</v>
      </c>
      <c r="V158" s="47" t="s">
        <v>95</v>
      </c>
      <c r="W158" s="8" t="s">
        <v>202</v>
      </c>
      <c r="X158" s="75">
        <v>42165</v>
      </c>
      <c r="Y158" s="9">
        <v>20</v>
      </c>
      <c r="Z158" s="9">
        <f t="shared" si="62"/>
        <v>16</v>
      </c>
      <c r="AA158" s="27">
        <v>42186</v>
      </c>
      <c r="AB158" s="1">
        <v>795</v>
      </c>
      <c r="AC158" s="1" t="s">
        <v>100</v>
      </c>
      <c r="AD158" s="1">
        <v>6.9</v>
      </c>
      <c r="AE158" s="1">
        <v>686</v>
      </c>
      <c r="AF158" s="1">
        <v>2.1</v>
      </c>
      <c r="AG158" s="1">
        <v>2.2000000000000002</v>
      </c>
      <c r="AH158" s="1">
        <v>1</v>
      </c>
      <c r="AI158" s="1">
        <v>795</v>
      </c>
      <c r="AJ158" s="28">
        <v>42208</v>
      </c>
      <c r="AK158" s="1" t="s">
        <v>100</v>
      </c>
      <c r="AL158" s="1">
        <v>12</v>
      </c>
      <c r="AM158" s="1">
        <v>27</v>
      </c>
      <c r="AN158" s="1">
        <v>15</v>
      </c>
      <c r="AO158" s="31">
        <v>42277</v>
      </c>
      <c r="AP158" s="1">
        <v>12</v>
      </c>
      <c r="AQ158" s="5" t="s">
        <v>184</v>
      </c>
      <c r="AS158" s="1"/>
      <c r="AT158" s="2" t="s">
        <v>719</v>
      </c>
      <c r="AU158" s="2">
        <v>155</v>
      </c>
      <c r="AV158" s="60">
        <f>(100 * 2)/AU158</f>
        <v>1.2903225806451613</v>
      </c>
      <c r="AW158" s="60">
        <f>100-AV158</f>
        <v>98.709677419354833</v>
      </c>
      <c r="AX158" s="1" t="s">
        <v>698</v>
      </c>
      <c r="AY158" s="1">
        <v>20191107</v>
      </c>
      <c r="AZ158" s="1">
        <v>20191127</v>
      </c>
      <c r="BA158" s="66">
        <v>27301816</v>
      </c>
      <c r="BB158" s="66">
        <v>25598918</v>
      </c>
      <c r="BC158" s="68">
        <f t="shared" si="53"/>
        <v>0.93762693294834309</v>
      </c>
      <c r="BD158" s="1" t="str">
        <f t="shared" si="54"/>
        <v>preprocessing/TMRC30025/outputs/salmon_hg38_100/quant.sf</v>
      </c>
      <c r="BF158" s="68"/>
      <c r="BI158" s="97" t="str">
        <f t="shared" si="55"/>
        <v>preprocessing/TMRC30025/outputs/02hisat2_hg38_100/hg38_100_sno_gene_gene_id.count.xz</v>
      </c>
      <c r="BJ158" s="65">
        <v>18739748</v>
      </c>
      <c r="BK158" s="65">
        <v>5693155</v>
      </c>
      <c r="BL158" s="68">
        <f t="shared" si="56"/>
        <v>0.95445061388922769</v>
      </c>
      <c r="BO158" s="1" t="str">
        <f t="shared" si="57"/>
        <v>preprocessing/TMRC30025/outputs/03hisat2_lpanamensis_v36/sno_gene_gene_id.count.xz</v>
      </c>
      <c r="BP158" s="66">
        <v>6894</v>
      </c>
      <c r="BQ158" s="66">
        <v>374</v>
      </c>
      <c r="BR158" s="95">
        <f t="shared" si="58"/>
        <v>2.8391824998228441E-4</v>
      </c>
      <c r="BS158" s="94">
        <f t="shared" si="59"/>
        <v>2.9746772211226803E-4</v>
      </c>
      <c r="BT158" s="12" t="s">
        <v>200</v>
      </c>
      <c r="BU158" s="27">
        <v>42186</v>
      </c>
      <c r="BV158" s="1" t="s">
        <v>720</v>
      </c>
      <c r="BW158" s="1" t="s">
        <v>159</v>
      </c>
      <c r="BZ158" s="1" t="s">
        <v>252</v>
      </c>
      <c r="CG158" s="2" t="s">
        <v>721</v>
      </c>
      <c r="CH158" s="2">
        <v>1</v>
      </c>
      <c r="CI158" s="2">
        <v>0</v>
      </c>
      <c r="CL158" s="1">
        <f>SUM(CH158:CK158)</f>
        <v>1</v>
      </c>
      <c r="CM158" s="118">
        <f t="shared" si="61"/>
        <v>1.4505366985784741E-4</v>
      </c>
      <c r="CN158" s="1" t="s">
        <v>95</v>
      </c>
    </row>
    <row r="159" spans="1:92" ht="30" x14ac:dyDescent="0.2">
      <c r="A159" s="109"/>
      <c r="B159" s="24" t="s">
        <v>566</v>
      </c>
      <c r="C159" s="24" t="s">
        <v>722</v>
      </c>
      <c r="D159" s="38">
        <v>1</v>
      </c>
      <c r="E159" s="12" t="s">
        <v>90</v>
      </c>
      <c r="F159" s="12" t="s">
        <v>91</v>
      </c>
      <c r="G159" s="12" t="s">
        <v>92</v>
      </c>
      <c r="H159" s="126">
        <v>42273</v>
      </c>
      <c r="K159" s="12" t="s">
        <v>164</v>
      </c>
      <c r="L159" s="12" t="s">
        <v>181</v>
      </c>
      <c r="M159" s="2">
        <v>3</v>
      </c>
      <c r="N159" s="12" t="s">
        <v>1376</v>
      </c>
      <c r="O159" s="12" t="s">
        <v>1374</v>
      </c>
      <c r="P159" s="9" t="s">
        <v>1377</v>
      </c>
      <c r="Q159" s="12" t="s">
        <v>234</v>
      </c>
      <c r="R159" s="12" t="s">
        <v>151</v>
      </c>
      <c r="S159" s="12" t="s">
        <v>165</v>
      </c>
      <c r="T159" s="12" t="s">
        <v>153</v>
      </c>
      <c r="U159" s="93">
        <v>18000000</v>
      </c>
      <c r="W159" s="12" t="s">
        <v>226</v>
      </c>
      <c r="X159" s="19"/>
      <c r="AJ159" s="30"/>
      <c r="AQ159" s="1" t="s">
        <v>235</v>
      </c>
      <c r="BJ159" s="65"/>
      <c r="BK159" s="65"/>
      <c r="BV159" s="2" t="s">
        <v>568</v>
      </c>
      <c r="BW159" s="2" t="s">
        <v>210</v>
      </c>
      <c r="BZ159" s="1" t="s">
        <v>252</v>
      </c>
      <c r="CM159" s="1" t="e">
        <f t="shared" si="61"/>
        <v>#DIV/0!</v>
      </c>
    </row>
    <row r="160" spans="1:92" ht="30" x14ac:dyDescent="0.2">
      <c r="A160" s="109"/>
      <c r="B160" s="24" t="s">
        <v>566</v>
      </c>
      <c r="C160" s="24" t="s">
        <v>723</v>
      </c>
      <c r="D160" s="38">
        <v>1</v>
      </c>
      <c r="E160" s="12" t="s">
        <v>90</v>
      </c>
      <c r="F160" s="12" t="s">
        <v>91</v>
      </c>
      <c r="G160" s="12" t="s">
        <v>92</v>
      </c>
      <c r="H160" s="126">
        <v>42273</v>
      </c>
      <c r="K160" s="12" t="s">
        <v>150</v>
      </c>
      <c r="L160" s="12" t="s">
        <v>181</v>
      </c>
      <c r="M160" s="2">
        <v>3</v>
      </c>
      <c r="N160" s="12" t="s">
        <v>1376</v>
      </c>
      <c r="O160" s="12" t="s">
        <v>1374</v>
      </c>
      <c r="P160" s="9" t="s">
        <v>1377</v>
      </c>
      <c r="Q160" s="12" t="s">
        <v>234</v>
      </c>
      <c r="R160" s="12" t="s">
        <v>151</v>
      </c>
      <c r="S160" s="12" t="s">
        <v>152</v>
      </c>
      <c r="T160" s="12" t="s">
        <v>153</v>
      </c>
      <c r="U160" s="93">
        <v>21000000</v>
      </c>
      <c r="W160" s="12" t="s">
        <v>226</v>
      </c>
      <c r="X160" s="19"/>
      <c r="AJ160" s="30"/>
      <c r="AQ160" s="1" t="s">
        <v>235</v>
      </c>
      <c r="BJ160" s="65"/>
      <c r="BK160" s="65"/>
      <c r="BV160" s="2" t="s">
        <v>568</v>
      </c>
      <c r="BW160" s="2" t="s">
        <v>210</v>
      </c>
      <c r="BZ160" s="1" t="s">
        <v>252</v>
      </c>
      <c r="CM160" s="1" t="e">
        <f t="shared" si="61"/>
        <v>#DIV/0!</v>
      </c>
    </row>
    <row r="161" spans="1:92" ht="30" x14ac:dyDescent="0.2">
      <c r="A161" s="109"/>
      <c r="B161" s="24" t="s">
        <v>566</v>
      </c>
      <c r="C161" s="24" t="s">
        <v>724</v>
      </c>
      <c r="D161" s="38">
        <v>1</v>
      </c>
      <c r="E161" s="12" t="s">
        <v>90</v>
      </c>
      <c r="F161" s="12" t="s">
        <v>91</v>
      </c>
      <c r="G161" s="12" t="s">
        <v>92</v>
      </c>
      <c r="H161" s="126">
        <v>42273</v>
      </c>
      <c r="K161" s="12" t="s">
        <v>171</v>
      </c>
      <c r="L161" s="12" t="s">
        <v>181</v>
      </c>
      <c r="M161" s="2">
        <v>3</v>
      </c>
      <c r="N161" s="12" t="s">
        <v>1376</v>
      </c>
      <c r="O161" s="12" t="s">
        <v>1374</v>
      </c>
      <c r="P161" s="9" t="s">
        <v>1377</v>
      </c>
      <c r="Q161" s="12" t="s">
        <v>234</v>
      </c>
      <c r="R161" s="12" t="s">
        <v>151</v>
      </c>
      <c r="S161" s="12" t="s">
        <v>196</v>
      </c>
      <c r="T161" s="12" t="s">
        <v>173</v>
      </c>
      <c r="U161" s="93">
        <v>11000000</v>
      </c>
      <c r="W161" s="12" t="s">
        <v>226</v>
      </c>
      <c r="X161" s="19"/>
      <c r="AJ161" s="30"/>
      <c r="AQ161" s="1" t="s">
        <v>235</v>
      </c>
      <c r="BJ161" s="65"/>
      <c r="BK161" s="65"/>
      <c r="BV161" s="2" t="s">
        <v>568</v>
      </c>
      <c r="BW161" s="2" t="s">
        <v>210</v>
      </c>
      <c r="BZ161" s="1" t="s">
        <v>252</v>
      </c>
      <c r="CM161" s="1" t="e">
        <f t="shared" si="61"/>
        <v>#DIV/0!</v>
      </c>
    </row>
    <row r="162" spans="1:92" x14ac:dyDescent="0.25">
      <c r="A162" s="110" t="s">
        <v>725</v>
      </c>
      <c r="B162" s="23" t="s">
        <v>332</v>
      </c>
      <c r="C162" s="23" t="s">
        <v>726</v>
      </c>
      <c r="D162" s="37">
        <v>2</v>
      </c>
      <c r="E162" s="9" t="s">
        <v>90</v>
      </c>
      <c r="F162" s="9" t="s">
        <v>91</v>
      </c>
      <c r="G162" s="9" t="s">
        <v>92</v>
      </c>
      <c r="H162" s="126">
        <v>42144</v>
      </c>
      <c r="I162" s="56">
        <v>0.58333333333333337</v>
      </c>
      <c r="J162" s="56">
        <v>0.83333333333333337</v>
      </c>
      <c r="K162" s="2" t="s">
        <v>164</v>
      </c>
      <c r="L162" s="6" t="s">
        <v>181</v>
      </c>
      <c r="M162" s="5">
        <v>1</v>
      </c>
      <c r="N162" s="9" t="s">
        <v>260</v>
      </c>
      <c r="O162" s="9" t="s">
        <v>95</v>
      </c>
      <c r="P162" s="9" t="s">
        <v>95</v>
      </c>
      <c r="Q162" s="9" t="s">
        <v>284</v>
      </c>
      <c r="R162" s="5" t="s">
        <v>151</v>
      </c>
      <c r="S162" s="5" t="s">
        <v>165</v>
      </c>
      <c r="T162" s="2" t="s">
        <v>153</v>
      </c>
      <c r="U162" s="88" t="s">
        <v>225</v>
      </c>
      <c r="V162" s="44">
        <v>99</v>
      </c>
      <c r="W162" s="8" t="s">
        <v>226</v>
      </c>
      <c r="X162" s="75">
        <v>42627</v>
      </c>
      <c r="Y162" s="9">
        <v>20</v>
      </c>
      <c r="Z162" s="9">
        <f t="shared" ref="Z162:Z179" si="63">(Y162-AH162)-3</f>
        <v>15.7</v>
      </c>
      <c r="AA162" s="27">
        <v>42630</v>
      </c>
      <c r="AB162" s="5">
        <v>236</v>
      </c>
      <c r="AC162" s="5" t="s">
        <v>100</v>
      </c>
      <c r="AD162" s="5">
        <v>9.6</v>
      </c>
      <c r="AE162" s="5" t="s">
        <v>98</v>
      </c>
      <c r="AF162" s="5" t="s">
        <v>98</v>
      </c>
      <c r="AG162" s="5" t="s">
        <v>98</v>
      </c>
      <c r="AH162" s="5">
        <v>1.3</v>
      </c>
      <c r="AI162" s="5">
        <v>300</v>
      </c>
      <c r="AJ162" s="28">
        <v>42636</v>
      </c>
      <c r="AK162" s="5" t="s">
        <v>100</v>
      </c>
      <c r="AL162" s="5">
        <v>14</v>
      </c>
      <c r="AM162" s="5">
        <v>27</v>
      </c>
      <c r="AN162" s="5">
        <v>15</v>
      </c>
      <c r="AO162" s="30">
        <v>42647</v>
      </c>
      <c r="AP162" s="5">
        <v>12</v>
      </c>
      <c r="AQ162" s="5" t="s">
        <v>184</v>
      </c>
      <c r="AS162" s="1"/>
      <c r="AT162" s="2" t="s">
        <v>727</v>
      </c>
      <c r="AU162" s="1">
        <v>173</v>
      </c>
      <c r="AV162" s="60">
        <f>(100 * 4)/AU162</f>
        <v>2.3121387283236996</v>
      </c>
      <c r="AW162" s="1"/>
      <c r="AX162" s="1"/>
      <c r="AY162" s="1">
        <v>20210301</v>
      </c>
      <c r="AZ162" s="2">
        <v>20210316</v>
      </c>
      <c r="BA162" s="66">
        <v>110070493</v>
      </c>
      <c r="BB162" s="66">
        <v>84678027</v>
      </c>
      <c r="BC162" s="68">
        <f t="shared" ref="BC162:BC172" si="64">BB162/BA162</f>
        <v>0.76930723840766302</v>
      </c>
      <c r="BD162" s="1" t="str">
        <f t="shared" ref="BD162:BD179" si="65">CONCATENATE("preprocessing/",A162, "/outputs/salmon_hg38_100/quant.sf")</f>
        <v>preprocessing/TMRC30107/outputs/salmon_hg38_100/quant.sf</v>
      </c>
      <c r="BE162" s="65"/>
      <c r="BF162" s="65"/>
      <c r="BG162" s="65"/>
      <c r="BH162" s="1"/>
      <c r="BI162" s="97" t="str">
        <f t="shared" ref="BI162:BI179" si="66">CONCATENATE("preprocessing/", A162, "/outputs/02hisat2_hg38_100/hg38_100_sno_gene_gene_id.count.xz")</f>
        <v>preprocessing/TMRC30107/outputs/02hisat2_hg38_100/hg38_100_sno_gene_gene_id.count.xz</v>
      </c>
      <c r="BJ162" s="65">
        <v>77682372</v>
      </c>
      <c r="BK162" s="65">
        <v>4486869</v>
      </c>
      <c r="BL162" s="68">
        <f t="shared" ref="BL162:BL172" si="67">(BK162+BJ162)/BB162</f>
        <v>0.97037264460590233</v>
      </c>
      <c r="BM162" s="1"/>
      <c r="BN162" s="1"/>
      <c r="BO162" s="1" t="str">
        <f t="shared" ref="BO162:BO179" si="68">CONCATENATE("preprocessing/", A162, "/outputs/03hisat2_lpanamensis_v36/sno_gene_gene_id.count.xz")</f>
        <v>preprocessing/TMRC30107/outputs/03hisat2_lpanamensis_v36/sno_gene_gene_id.count.xz</v>
      </c>
      <c r="BP162" s="111">
        <v>18573</v>
      </c>
      <c r="BQ162" s="111">
        <v>1220</v>
      </c>
      <c r="BR162" s="95">
        <f t="shared" ref="BR162:BR172" si="69">(BQ162+BP162)/BB162</f>
        <v>2.3374422741332884E-4</v>
      </c>
      <c r="BS162" s="94">
        <f t="shared" ref="BS162:BS172" si="70">(BQ162+BP162)/(BK162+BJ162)</f>
        <v>2.4088089118408674E-4</v>
      </c>
      <c r="BT162" s="2" t="s">
        <v>169</v>
      </c>
      <c r="BU162" s="27">
        <v>42186</v>
      </c>
      <c r="BV162" s="1" t="s">
        <v>334</v>
      </c>
      <c r="BW162" s="1" t="s">
        <v>159</v>
      </c>
      <c r="BX162" s="1"/>
      <c r="BY162" s="1"/>
      <c r="BZ162" s="1" t="s">
        <v>252</v>
      </c>
      <c r="CA162" s="1"/>
      <c r="CB162" s="1"/>
      <c r="CC162" s="1"/>
      <c r="CD162" s="1"/>
      <c r="CE162" s="1"/>
      <c r="CF162" s="1"/>
      <c r="CG162" s="1" t="s">
        <v>728</v>
      </c>
      <c r="CH162" s="1">
        <v>0</v>
      </c>
      <c r="CI162" s="1">
        <v>0</v>
      </c>
      <c r="CJ162" s="1">
        <v>285</v>
      </c>
      <c r="CK162" s="1">
        <v>0</v>
      </c>
      <c r="CL162" s="1">
        <f t="shared" ref="CL162:CL168" si="71">SUM(CH162:CK162)</f>
        <v>285</v>
      </c>
      <c r="CM162" s="118">
        <f t="shared" si="61"/>
        <v>1.5344855435309321E-2</v>
      </c>
      <c r="CN162" s="1" t="s">
        <v>100</v>
      </c>
    </row>
    <row r="163" spans="1:92" ht="60" x14ac:dyDescent="0.25">
      <c r="A163" s="109" t="s">
        <v>729</v>
      </c>
      <c r="B163" s="24" t="s">
        <v>318</v>
      </c>
      <c r="C163" s="24" t="s">
        <v>730</v>
      </c>
      <c r="D163" s="38">
        <v>2</v>
      </c>
      <c r="E163" s="9" t="s">
        <v>90</v>
      </c>
      <c r="F163" s="9" t="s">
        <v>91</v>
      </c>
      <c r="G163" s="9" t="s">
        <v>92</v>
      </c>
      <c r="H163" s="126">
        <v>42167</v>
      </c>
      <c r="I163" s="56">
        <v>0.44791666666666669</v>
      </c>
      <c r="J163" s="56">
        <v>0.73958333333333337</v>
      </c>
      <c r="K163" s="2" t="s">
        <v>150</v>
      </c>
      <c r="L163" s="6" t="s">
        <v>181</v>
      </c>
      <c r="M163" s="5">
        <v>3</v>
      </c>
      <c r="N163" s="9" t="s">
        <v>1373</v>
      </c>
      <c r="O163" s="9" t="s">
        <v>1374</v>
      </c>
      <c r="P163" s="9" t="s">
        <v>1375</v>
      </c>
      <c r="Q163" s="9" t="s">
        <v>234</v>
      </c>
      <c r="R163" s="5" t="s">
        <v>151</v>
      </c>
      <c r="S163" s="5" t="s">
        <v>152</v>
      </c>
      <c r="T163" s="2" t="s">
        <v>153</v>
      </c>
      <c r="U163" s="88" t="s">
        <v>731</v>
      </c>
      <c r="V163" s="42">
        <v>99</v>
      </c>
      <c r="W163" s="8" t="s">
        <v>226</v>
      </c>
      <c r="X163" s="72">
        <v>42628</v>
      </c>
      <c r="Y163" s="12">
        <v>15</v>
      </c>
      <c r="Z163" s="9">
        <f t="shared" si="63"/>
        <v>9.6</v>
      </c>
      <c r="AA163" s="26">
        <v>42630</v>
      </c>
      <c r="AB163" s="1">
        <v>123</v>
      </c>
      <c r="AC163" s="1" t="s">
        <v>101</v>
      </c>
      <c r="AD163" s="1">
        <v>2.5</v>
      </c>
      <c r="AE163" s="5" t="s">
        <v>98</v>
      </c>
      <c r="AF163" s="5" t="s">
        <v>98</v>
      </c>
      <c r="AG163" s="5" t="s">
        <v>98</v>
      </c>
      <c r="AH163" s="1">
        <v>2.4</v>
      </c>
      <c r="AI163" s="1">
        <v>300</v>
      </c>
      <c r="AJ163" s="30">
        <v>42663</v>
      </c>
      <c r="AK163" s="5" t="s">
        <v>100</v>
      </c>
      <c r="AL163" s="5">
        <v>8</v>
      </c>
      <c r="AM163" s="5"/>
      <c r="AN163" s="5">
        <v>15</v>
      </c>
      <c r="AO163" s="107">
        <v>42738</v>
      </c>
      <c r="AP163" s="34">
        <v>12</v>
      </c>
      <c r="AQ163" s="5" t="s">
        <v>184</v>
      </c>
      <c r="AT163" s="2" t="s">
        <v>732</v>
      </c>
      <c r="AU163" s="2">
        <v>40.4</v>
      </c>
      <c r="AX163" s="2" t="s">
        <v>706</v>
      </c>
      <c r="AY163" s="12">
        <v>20210601</v>
      </c>
      <c r="AZ163" s="2">
        <v>20210610</v>
      </c>
      <c r="BA163" s="66">
        <v>40690525</v>
      </c>
      <c r="BB163" s="66">
        <v>37051985</v>
      </c>
      <c r="BC163" s="68">
        <f t="shared" si="64"/>
        <v>0.91058016577569345</v>
      </c>
      <c r="BD163" s="1" t="str">
        <f t="shared" si="65"/>
        <v>preprocessing/TMRC30170/outputs/salmon_hg38_100/quant.sf</v>
      </c>
      <c r="BI163" s="97" t="str">
        <f t="shared" si="66"/>
        <v>preprocessing/TMRC30170/outputs/02hisat2_hg38_100/hg38_100_sno_gene_gene_id.count.xz</v>
      </c>
      <c r="BJ163" s="105">
        <v>34519753</v>
      </c>
      <c r="BK163" s="105">
        <v>1602074</v>
      </c>
      <c r="BL163" s="68">
        <f t="shared" si="67"/>
        <v>0.97489586590300092</v>
      </c>
      <c r="BO163" s="1" t="str">
        <f t="shared" si="68"/>
        <v>preprocessing/TMRC30170/outputs/03hisat2_lpanamensis_v36/sno_gene_gene_id.count.xz</v>
      </c>
      <c r="BP163" s="111">
        <v>7251</v>
      </c>
      <c r="BQ163" s="111">
        <v>464</v>
      </c>
      <c r="BR163" s="95">
        <f t="shared" si="69"/>
        <v>2.0822096306041363E-4</v>
      </c>
      <c r="BS163" s="94">
        <f t="shared" si="70"/>
        <v>2.1358277365095626E-4</v>
      </c>
      <c r="BT163" s="2" t="s">
        <v>157</v>
      </c>
      <c r="BU163" s="19"/>
      <c r="BV163" s="2" t="s">
        <v>320</v>
      </c>
      <c r="BW163" s="2" t="s">
        <v>210</v>
      </c>
      <c r="BZ163" s="1" t="s">
        <v>252</v>
      </c>
      <c r="CG163" s="2" t="s">
        <v>733</v>
      </c>
      <c r="CH163" s="2">
        <v>0</v>
      </c>
      <c r="CI163" s="2">
        <v>0</v>
      </c>
      <c r="CJ163" s="2">
        <v>109</v>
      </c>
      <c r="CK163" s="2">
        <v>0</v>
      </c>
      <c r="CL163" s="1">
        <f t="shared" si="71"/>
        <v>109</v>
      </c>
      <c r="CM163" s="118">
        <f t="shared" si="61"/>
        <v>1.5032409322852021E-2</v>
      </c>
      <c r="CN163" s="2" t="s">
        <v>100</v>
      </c>
    </row>
    <row r="164" spans="1:92" x14ac:dyDescent="0.2">
      <c r="A164" s="109" t="s">
        <v>734</v>
      </c>
      <c r="B164" s="24" t="s">
        <v>528</v>
      </c>
      <c r="C164" s="24" t="s">
        <v>735</v>
      </c>
      <c r="D164" s="38">
        <v>1</v>
      </c>
      <c r="E164" s="9" t="s">
        <v>90</v>
      </c>
      <c r="F164" s="9" t="s">
        <v>91</v>
      </c>
      <c r="G164" s="9" t="s">
        <v>92</v>
      </c>
      <c r="H164" s="126">
        <v>42159</v>
      </c>
      <c r="I164" s="56">
        <v>0.26041666666666669</v>
      </c>
      <c r="J164" s="56">
        <v>0.72916666666666663</v>
      </c>
      <c r="K164" s="12" t="s">
        <v>171</v>
      </c>
      <c r="L164" s="6" t="s">
        <v>181</v>
      </c>
      <c r="M164" s="5">
        <v>2</v>
      </c>
      <c r="N164" s="9" t="s">
        <v>1376</v>
      </c>
      <c r="O164" s="9" t="s">
        <v>234</v>
      </c>
      <c r="P164" s="9" t="s">
        <v>95</v>
      </c>
      <c r="Q164" s="9" t="s">
        <v>234</v>
      </c>
      <c r="R164" s="5" t="s">
        <v>151</v>
      </c>
      <c r="S164" s="5" t="s">
        <v>196</v>
      </c>
      <c r="T164" s="2" t="s">
        <v>173</v>
      </c>
      <c r="U164" s="88" t="s">
        <v>736</v>
      </c>
      <c r="V164" s="44">
        <v>100</v>
      </c>
      <c r="W164" s="8" t="s">
        <v>226</v>
      </c>
      <c r="X164" s="75">
        <v>42264</v>
      </c>
      <c r="Y164" s="9">
        <v>28</v>
      </c>
      <c r="Z164" s="9">
        <f t="shared" si="63"/>
        <v>20</v>
      </c>
      <c r="AA164" s="27">
        <v>42264</v>
      </c>
      <c r="AB164" s="1">
        <v>61</v>
      </c>
      <c r="AC164" s="77" t="s">
        <v>101</v>
      </c>
      <c r="AD164" s="1">
        <v>2.7</v>
      </c>
      <c r="AE164" s="2" t="s">
        <v>98</v>
      </c>
      <c r="AF164" s="2" t="s">
        <v>98</v>
      </c>
      <c r="AG164" s="2" t="s">
        <v>98</v>
      </c>
      <c r="AH164" s="1">
        <v>5</v>
      </c>
      <c r="AI164" s="1">
        <v>300</v>
      </c>
      <c r="AJ164" s="30">
        <v>42265</v>
      </c>
      <c r="AK164" s="5" t="s">
        <v>100</v>
      </c>
      <c r="AL164" s="5">
        <v>20</v>
      </c>
      <c r="AM164" s="5">
        <v>27</v>
      </c>
      <c r="AN164" s="5">
        <v>15</v>
      </c>
      <c r="AO164" s="31">
        <v>42277</v>
      </c>
      <c r="AP164" s="5">
        <v>12</v>
      </c>
      <c r="AQ164" s="5" t="s">
        <v>184</v>
      </c>
      <c r="AS164" s="1"/>
      <c r="AT164" s="2" t="s">
        <v>737</v>
      </c>
      <c r="AU164" s="2">
        <v>129</v>
      </c>
      <c r="AV164" s="60">
        <f>(100 * 2)/AU164</f>
        <v>1.5503875968992249</v>
      </c>
      <c r="AW164" s="60">
        <f>100-AV164</f>
        <v>98.449612403100772</v>
      </c>
      <c r="AX164" s="2" t="s">
        <v>204</v>
      </c>
      <c r="AY164" s="2">
        <v>20191107</v>
      </c>
      <c r="AZ164" s="2">
        <v>20191127</v>
      </c>
      <c r="BA164" s="66">
        <v>9920471</v>
      </c>
      <c r="BB164" s="66">
        <v>9577224</v>
      </c>
      <c r="BC164" s="68">
        <f t="shared" si="64"/>
        <v>0.96540013069943953</v>
      </c>
      <c r="BD164" s="1" t="str">
        <f t="shared" si="65"/>
        <v>preprocessing/TMRC30032/outputs/salmon_hg38_100/quant.sf</v>
      </c>
      <c r="BF164" s="68"/>
      <c r="BI164" s="97" t="str">
        <f t="shared" si="66"/>
        <v>preprocessing/TMRC30032/outputs/02hisat2_hg38_100/hg38_100_sno_gene_gene_id.count.xz</v>
      </c>
      <c r="BJ164" s="65">
        <v>7885665</v>
      </c>
      <c r="BK164" s="65">
        <v>1256208</v>
      </c>
      <c r="BL164" s="68">
        <f t="shared" si="67"/>
        <v>0.95454309098335799</v>
      </c>
      <c r="BO164" s="1" t="str">
        <f t="shared" si="68"/>
        <v>preprocessing/TMRC30032/outputs/03hisat2_lpanamensis_v36/sno_gene_gene_id.count.xz</v>
      </c>
      <c r="BP164" s="66">
        <v>1300</v>
      </c>
      <c r="BQ164" s="66">
        <v>90</v>
      </c>
      <c r="BR164" s="95">
        <f t="shared" si="69"/>
        <v>1.4513600183101074E-4</v>
      </c>
      <c r="BS164" s="94">
        <f t="shared" si="70"/>
        <v>1.5204761650046986E-4</v>
      </c>
      <c r="BT164" s="12" t="s">
        <v>177</v>
      </c>
      <c r="BU164" s="27">
        <v>42264</v>
      </c>
      <c r="BV164" s="2" t="s">
        <v>531</v>
      </c>
      <c r="BW164" s="2" t="s">
        <v>210</v>
      </c>
      <c r="BZ164" s="1" t="s">
        <v>252</v>
      </c>
      <c r="CG164" s="2" t="s">
        <v>738</v>
      </c>
      <c r="CH164" s="2">
        <v>0</v>
      </c>
      <c r="CI164" s="2">
        <v>0</v>
      </c>
      <c r="CL164" s="1">
        <f t="shared" si="71"/>
        <v>0</v>
      </c>
      <c r="CM164" s="118">
        <f t="shared" si="61"/>
        <v>0</v>
      </c>
      <c r="CN164" s="2" t="s">
        <v>95</v>
      </c>
    </row>
    <row r="165" spans="1:92" x14ac:dyDescent="0.25">
      <c r="A165" s="110" t="s">
        <v>739</v>
      </c>
      <c r="B165" s="23" t="s">
        <v>332</v>
      </c>
      <c r="C165" s="23" t="s">
        <v>740</v>
      </c>
      <c r="D165" s="37">
        <v>2</v>
      </c>
      <c r="E165" s="9" t="s">
        <v>90</v>
      </c>
      <c r="F165" s="9" t="s">
        <v>91</v>
      </c>
      <c r="G165" s="9" t="s">
        <v>92</v>
      </c>
      <c r="H165" s="126">
        <v>42151</v>
      </c>
      <c r="I165" s="56">
        <v>0.36527777777777781</v>
      </c>
      <c r="J165" s="56">
        <v>0.85833333333333339</v>
      </c>
      <c r="K165" s="2" t="s">
        <v>164</v>
      </c>
      <c r="L165" s="6" t="s">
        <v>181</v>
      </c>
      <c r="M165" s="5">
        <v>2</v>
      </c>
      <c r="N165" s="9" t="s">
        <v>260</v>
      </c>
      <c r="O165" s="9" t="s">
        <v>95</v>
      </c>
      <c r="P165" s="9" t="s">
        <v>95</v>
      </c>
      <c r="Q165" s="9" t="s">
        <v>284</v>
      </c>
      <c r="R165" s="5" t="s">
        <v>151</v>
      </c>
      <c r="S165" s="5" t="s">
        <v>165</v>
      </c>
      <c r="T165" s="2" t="s">
        <v>153</v>
      </c>
      <c r="U165" s="88" t="s">
        <v>741</v>
      </c>
      <c r="V165" s="44">
        <v>98</v>
      </c>
      <c r="W165" s="8" t="s">
        <v>226</v>
      </c>
      <c r="X165" s="75">
        <v>42627</v>
      </c>
      <c r="Y165" s="9">
        <v>23</v>
      </c>
      <c r="Z165" s="9">
        <f t="shared" si="63"/>
        <v>18.3</v>
      </c>
      <c r="AA165" s="27">
        <v>42630</v>
      </c>
      <c r="AB165" s="5">
        <v>175</v>
      </c>
      <c r="AC165" s="5" t="s">
        <v>100</v>
      </c>
      <c r="AD165" s="5">
        <v>9.6999999999999993</v>
      </c>
      <c r="AE165" s="5" t="s">
        <v>98</v>
      </c>
      <c r="AF165" s="5" t="s">
        <v>98</v>
      </c>
      <c r="AG165" s="5" t="s">
        <v>98</v>
      </c>
      <c r="AH165" s="5">
        <v>1.7</v>
      </c>
      <c r="AI165" s="5">
        <v>300</v>
      </c>
      <c r="AJ165" s="28">
        <v>42636</v>
      </c>
      <c r="AK165" s="5" t="s">
        <v>100</v>
      </c>
      <c r="AL165" s="5">
        <v>16</v>
      </c>
      <c r="AM165" s="5">
        <v>27</v>
      </c>
      <c r="AN165" s="5">
        <v>15</v>
      </c>
      <c r="AO165" s="30">
        <v>42647</v>
      </c>
      <c r="AP165" s="5">
        <v>12</v>
      </c>
      <c r="AQ165" s="5" t="s">
        <v>184</v>
      </c>
      <c r="AS165" s="1"/>
      <c r="AT165" s="2" t="s">
        <v>742</v>
      </c>
      <c r="AU165" s="1">
        <v>152</v>
      </c>
      <c r="AV165" s="60">
        <f>(100 * 4)/AU165</f>
        <v>2.6315789473684212</v>
      </c>
      <c r="AW165" s="1"/>
      <c r="AX165" s="1"/>
      <c r="AY165" s="1"/>
      <c r="AZ165" s="1"/>
      <c r="BA165" s="66">
        <v>70813078</v>
      </c>
      <c r="BB165" s="66">
        <v>54221553</v>
      </c>
      <c r="BC165" s="68">
        <f t="shared" si="64"/>
        <v>0.76569970592155312</v>
      </c>
      <c r="BD165" s="1" t="str">
        <f t="shared" si="65"/>
        <v>preprocessing/TMRC30096/outputs/salmon_hg38_100/quant.sf</v>
      </c>
      <c r="BE165" s="65"/>
      <c r="BF165" s="65"/>
      <c r="BG165" s="65"/>
      <c r="BH165" s="1"/>
      <c r="BI165" s="97" t="str">
        <f t="shared" si="66"/>
        <v>preprocessing/TMRC30096/outputs/02hisat2_hg38_100/hg38_100_sno_gene_gene_id.count.xz</v>
      </c>
      <c r="BJ165" s="65">
        <v>49683424</v>
      </c>
      <c r="BK165" s="65">
        <v>2909862</v>
      </c>
      <c r="BL165" s="68">
        <f t="shared" si="67"/>
        <v>0.96997011502049746</v>
      </c>
      <c r="BM165" s="1"/>
      <c r="BN165" s="1"/>
      <c r="BO165" s="1" t="str">
        <f t="shared" si="68"/>
        <v>preprocessing/TMRC30096/outputs/03hisat2_lpanamensis_v36/sno_gene_gene_id.count.xz</v>
      </c>
      <c r="BP165" s="111">
        <v>22610</v>
      </c>
      <c r="BQ165" s="111">
        <v>1538</v>
      </c>
      <c r="BR165" s="95">
        <f t="shared" si="69"/>
        <v>4.4535795571919526E-4</v>
      </c>
      <c r="BS165" s="94">
        <f t="shared" si="70"/>
        <v>4.5914605906160723E-4</v>
      </c>
      <c r="BT165" s="2" t="s">
        <v>169</v>
      </c>
      <c r="BU165" s="18"/>
      <c r="BV165" s="1" t="s">
        <v>334</v>
      </c>
      <c r="BW165" s="1" t="s">
        <v>210</v>
      </c>
      <c r="BX165" s="1"/>
      <c r="BY165" s="1"/>
      <c r="BZ165" s="1" t="s">
        <v>252</v>
      </c>
      <c r="CA165" s="1"/>
      <c r="CB165" s="1"/>
      <c r="CC165" s="1"/>
      <c r="CD165" s="1"/>
      <c r="CE165" s="1"/>
      <c r="CF165" s="1" t="s">
        <v>743</v>
      </c>
      <c r="CG165" s="1" t="s">
        <v>744</v>
      </c>
      <c r="CH165" s="1">
        <v>0</v>
      </c>
      <c r="CI165" s="1">
        <v>0</v>
      </c>
      <c r="CJ165" s="1">
        <v>260</v>
      </c>
      <c r="CK165" s="1">
        <v>0</v>
      </c>
      <c r="CL165" s="1">
        <f t="shared" si="71"/>
        <v>260</v>
      </c>
      <c r="CM165" s="118">
        <f t="shared" si="61"/>
        <v>1.1499336576735958E-2</v>
      </c>
      <c r="CN165" s="1" t="s">
        <v>100</v>
      </c>
    </row>
    <row r="166" spans="1:92" x14ac:dyDescent="0.25">
      <c r="A166" s="110" t="s">
        <v>745</v>
      </c>
      <c r="B166" s="23" t="s">
        <v>332</v>
      </c>
      <c r="C166" s="23" t="s">
        <v>746</v>
      </c>
      <c r="D166" s="37">
        <v>2</v>
      </c>
      <c r="E166" s="9" t="s">
        <v>90</v>
      </c>
      <c r="F166" s="9" t="s">
        <v>91</v>
      </c>
      <c r="G166" s="9" t="s">
        <v>92</v>
      </c>
      <c r="H166" s="126">
        <v>42144</v>
      </c>
      <c r="I166" s="56">
        <v>0.58333333333333337</v>
      </c>
      <c r="J166" s="56">
        <v>0.83333333333333337</v>
      </c>
      <c r="K166" s="2" t="s">
        <v>150</v>
      </c>
      <c r="L166" s="6" t="s">
        <v>181</v>
      </c>
      <c r="M166" s="5">
        <v>1</v>
      </c>
      <c r="N166" s="9" t="s">
        <v>260</v>
      </c>
      <c r="O166" s="9" t="s">
        <v>95</v>
      </c>
      <c r="P166" s="9" t="s">
        <v>95</v>
      </c>
      <c r="Q166" s="9" t="s">
        <v>284</v>
      </c>
      <c r="R166" s="5" t="s">
        <v>151</v>
      </c>
      <c r="S166" s="5" t="s">
        <v>152</v>
      </c>
      <c r="T166" s="2" t="s">
        <v>153</v>
      </c>
      <c r="U166" s="88" t="s">
        <v>279</v>
      </c>
      <c r="V166" s="46" t="s">
        <v>108</v>
      </c>
      <c r="W166" s="8" t="s">
        <v>226</v>
      </c>
      <c r="X166" s="75">
        <v>42627</v>
      </c>
      <c r="Y166" s="9">
        <v>20</v>
      </c>
      <c r="Z166" s="9">
        <f t="shared" si="63"/>
        <v>10.199999999999999</v>
      </c>
      <c r="AA166" s="27">
        <v>42630</v>
      </c>
      <c r="AB166" s="5">
        <v>44</v>
      </c>
      <c r="AC166" s="5" t="s">
        <v>100</v>
      </c>
      <c r="AD166" s="5">
        <v>7.8</v>
      </c>
      <c r="AE166" s="5" t="s">
        <v>98</v>
      </c>
      <c r="AF166" s="5" t="s">
        <v>98</v>
      </c>
      <c r="AG166" s="5" t="s">
        <v>98</v>
      </c>
      <c r="AH166" s="5">
        <v>6.8</v>
      </c>
      <c r="AI166" s="5">
        <v>300</v>
      </c>
      <c r="AJ166" s="28">
        <v>42636</v>
      </c>
      <c r="AK166" s="5" t="s">
        <v>100</v>
      </c>
      <c r="AL166" s="5">
        <v>15</v>
      </c>
      <c r="AM166" s="5">
        <v>27</v>
      </c>
      <c r="AN166" s="5">
        <v>15</v>
      </c>
      <c r="AO166" s="30">
        <v>42647</v>
      </c>
      <c r="AP166" s="5">
        <v>12</v>
      </c>
      <c r="AQ166" s="5" t="s">
        <v>184</v>
      </c>
      <c r="AS166" s="1"/>
      <c r="AT166" s="2" t="s">
        <v>747</v>
      </c>
      <c r="AU166" s="1">
        <v>126</v>
      </c>
      <c r="AV166" s="60">
        <f>(100 * 4)/AU166</f>
        <v>3.1746031746031744</v>
      </c>
      <c r="AW166" s="1"/>
      <c r="AX166" s="1"/>
      <c r="AY166" s="1">
        <v>20210301</v>
      </c>
      <c r="AZ166" s="2">
        <v>20210316</v>
      </c>
      <c r="BA166" s="66">
        <v>148499128</v>
      </c>
      <c r="BB166" s="66">
        <v>139242322</v>
      </c>
      <c r="BC166" s="68">
        <f t="shared" si="64"/>
        <v>0.93766424002166526</v>
      </c>
      <c r="BD166" s="1" t="str">
        <f t="shared" si="65"/>
        <v>preprocessing/TMRC30083/outputs/salmon_hg38_100/quant.sf</v>
      </c>
      <c r="BE166" s="65"/>
      <c r="BF166" s="65"/>
      <c r="BG166" s="65"/>
      <c r="BH166" s="1"/>
      <c r="BI166" s="97" t="str">
        <f t="shared" si="66"/>
        <v>preprocessing/TMRC30083/outputs/02hisat2_hg38_100/hg38_100_sno_gene_gene_id.count.xz</v>
      </c>
      <c r="BJ166" s="65">
        <v>128755708</v>
      </c>
      <c r="BK166" s="65">
        <v>6350099</v>
      </c>
      <c r="BL166" s="68">
        <f t="shared" si="67"/>
        <v>0.97029268874157382</v>
      </c>
      <c r="BM166" s="1"/>
      <c r="BN166" s="1"/>
      <c r="BO166" s="1" t="str">
        <f t="shared" si="68"/>
        <v>preprocessing/TMRC30083/outputs/03hisat2_lpanamensis_v36/sno_gene_gene_id.count.xz</v>
      </c>
      <c r="BP166" s="111">
        <v>36391</v>
      </c>
      <c r="BQ166" s="111">
        <v>3004</v>
      </c>
      <c r="BR166" s="95">
        <f t="shared" si="69"/>
        <v>2.8292403799471256E-4</v>
      </c>
      <c r="BS166" s="94">
        <f t="shared" si="70"/>
        <v>2.9158628244602396E-4</v>
      </c>
      <c r="BT166" s="2" t="s">
        <v>157</v>
      </c>
      <c r="BU166" s="27">
        <v>42186</v>
      </c>
      <c r="BV166" s="1" t="s">
        <v>334</v>
      </c>
      <c r="BW166" s="1" t="s">
        <v>159</v>
      </c>
      <c r="BX166" s="1"/>
      <c r="BY166" s="1"/>
      <c r="BZ166" s="1" t="s">
        <v>252</v>
      </c>
      <c r="CA166" s="1"/>
      <c r="CB166" s="1"/>
      <c r="CC166" s="1"/>
      <c r="CD166" s="1"/>
      <c r="CE166" s="1"/>
      <c r="CF166" s="1" t="s">
        <v>748</v>
      </c>
      <c r="CG166" s="1" t="s">
        <v>749</v>
      </c>
      <c r="CH166" s="1">
        <v>0</v>
      </c>
      <c r="CI166" s="1">
        <v>0</v>
      </c>
      <c r="CJ166" s="1"/>
      <c r="CK166" s="1"/>
      <c r="CL166" s="1">
        <f t="shared" si="71"/>
        <v>0</v>
      </c>
      <c r="CM166" s="118">
        <f t="shared" si="61"/>
        <v>0</v>
      </c>
      <c r="CN166" s="1" t="s">
        <v>95</v>
      </c>
    </row>
    <row r="167" spans="1:92" x14ac:dyDescent="0.2">
      <c r="A167" s="109" t="s">
        <v>750</v>
      </c>
      <c r="B167" s="24" t="s">
        <v>528</v>
      </c>
      <c r="C167" s="24" t="s">
        <v>751</v>
      </c>
      <c r="D167" s="38">
        <v>1</v>
      </c>
      <c r="E167" s="9" t="s">
        <v>90</v>
      </c>
      <c r="F167" s="9" t="s">
        <v>91</v>
      </c>
      <c r="G167" s="9" t="s">
        <v>92</v>
      </c>
      <c r="H167" s="126">
        <v>42172</v>
      </c>
      <c r="I167" s="53">
        <v>0.26041666666666669</v>
      </c>
      <c r="J167" s="53">
        <v>0.58333333333333337</v>
      </c>
      <c r="K167" s="12" t="s">
        <v>171</v>
      </c>
      <c r="L167" s="6" t="s">
        <v>181</v>
      </c>
      <c r="M167" s="5">
        <v>3</v>
      </c>
      <c r="N167" s="9" t="s">
        <v>1373</v>
      </c>
      <c r="O167" s="9" t="s">
        <v>234</v>
      </c>
      <c r="P167" s="9" t="s">
        <v>95</v>
      </c>
      <c r="Q167" s="9" t="s">
        <v>234</v>
      </c>
      <c r="R167" s="5" t="s">
        <v>151</v>
      </c>
      <c r="S167" s="5" t="s">
        <v>196</v>
      </c>
      <c r="T167" s="2" t="s">
        <v>173</v>
      </c>
      <c r="U167" s="88" t="s">
        <v>230</v>
      </c>
      <c r="V167" s="42">
        <v>100</v>
      </c>
      <c r="W167" s="8" t="s">
        <v>226</v>
      </c>
      <c r="X167" s="75">
        <v>42193</v>
      </c>
      <c r="Y167" s="12">
        <v>23</v>
      </c>
      <c r="Z167" s="9">
        <f t="shared" si="63"/>
        <v>17.399999999999999</v>
      </c>
      <c r="AA167" s="27">
        <v>42194</v>
      </c>
      <c r="AB167" s="1">
        <v>105</v>
      </c>
      <c r="AC167" s="1" t="s">
        <v>100</v>
      </c>
      <c r="AD167" s="1">
        <v>7.4</v>
      </c>
      <c r="AE167" s="1" t="s">
        <v>98</v>
      </c>
      <c r="AF167" s="1" t="s">
        <v>98</v>
      </c>
      <c r="AG167" s="1" t="s">
        <v>98</v>
      </c>
      <c r="AH167" s="1">
        <v>2.6</v>
      </c>
      <c r="AI167" s="1">
        <v>300</v>
      </c>
      <c r="AJ167" s="30">
        <v>42208</v>
      </c>
      <c r="AK167" s="1" t="s">
        <v>100</v>
      </c>
      <c r="AL167" s="1">
        <v>15</v>
      </c>
      <c r="AM167" s="2">
        <v>27</v>
      </c>
      <c r="AN167" s="2">
        <v>15</v>
      </c>
      <c r="AO167" s="31">
        <v>42277</v>
      </c>
      <c r="AP167" s="2">
        <v>12</v>
      </c>
      <c r="AQ167" s="5" t="s">
        <v>184</v>
      </c>
      <c r="AT167" s="2" t="s">
        <v>752</v>
      </c>
      <c r="AU167" s="2">
        <v>124</v>
      </c>
      <c r="AV167" s="60">
        <f>(100 * 2)/AU167</f>
        <v>1.6129032258064515</v>
      </c>
      <c r="AW167" s="60">
        <f>100-AV167</f>
        <v>98.387096774193552</v>
      </c>
      <c r="AX167" s="1" t="s">
        <v>698</v>
      </c>
      <c r="AY167" s="1">
        <v>20191107</v>
      </c>
      <c r="AZ167" s="1">
        <v>20191127</v>
      </c>
      <c r="BA167" s="66">
        <v>27930530</v>
      </c>
      <c r="BB167" s="66">
        <v>26253726</v>
      </c>
      <c r="BC167" s="68">
        <f t="shared" si="64"/>
        <v>0.93996519221081731</v>
      </c>
      <c r="BD167" s="1" t="str">
        <f t="shared" si="65"/>
        <v>preprocessing/TMRC30028/outputs/salmon_hg38_100/quant.sf</v>
      </c>
      <c r="BF167" s="68"/>
      <c r="BI167" s="97" t="str">
        <f t="shared" si="66"/>
        <v>preprocessing/TMRC30028/outputs/02hisat2_hg38_100/hg38_100_sno_gene_gene_id.count.xz</v>
      </c>
      <c r="BJ167" s="65">
        <v>22418594</v>
      </c>
      <c r="BK167" s="65">
        <v>2781376</v>
      </c>
      <c r="BL167" s="68">
        <f t="shared" si="67"/>
        <v>0.95986261150131602</v>
      </c>
      <c r="BO167" s="1" t="str">
        <f t="shared" si="68"/>
        <v>preprocessing/TMRC30028/outputs/03hisat2_lpanamensis_v36/sno_gene_gene_id.count.xz</v>
      </c>
      <c r="BP167" s="66">
        <v>1833</v>
      </c>
      <c r="BQ167" s="66">
        <v>378</v>
      </c>
      <c r="BR167" s="95">
        <f t="shared" si="69"/>
        <v>8.421661748126723E-5</v>
      </c>
      <c r="BS167" s="94">
        <f t="shared" si="70"/>
        <v>8.773819968833296E-5</v>
      </c>
      <c r="BT167" s="12" t="s">
        <v>177</v>
      </c>
      <c r="BU167" s="27">
        <v>42194</v>
      </c>
      <c r="BV167" s="2" t="s">
        <v>531</v>
      </c>
      <c r="BW167" s="2" t="s">
        <v>210</v>
      </c>
      <c r="BZ167" s="1" t="s">
        <v>252</v>
      </c>
      <c r="CG167" s="2" t="s">
        <v>753</v>
      </c>
      <c r="CH167" s="2">
        <v>1</v>
      </c>
      <c r="CI167" s="2">
        <v>0</v>
      </c>
      <c r="CL167" s="1">
        <f t="shared" si="71"/>
        <v>1</v>
      </c>
      <c r="CM167" s="118">
        <f t="shared" si="61"/>
        <v>5.455537370430987E-4</v>
      </c>
      <c r="CN167" s="2" t="s">
        <v>95</v>
      </c>
    </row>
    <row r="168" spans="1:92" x14ac:dyDescent="0.25">
      <c r="A168" s="110" t="s">
        <v>754</v>
      </c>
      <c r="B168" s="24" t="s">
        <v>332</v>
      </c>
      <c r="C168" s="24" t="s">
        <v>755</v>
      </c>
      <c r="D168" s="38">
        <v>2</v>
      </c>
      <c r="E168" s="9" t="s">
        <v>90</v>
      </c>
      <c r="F168" s="9" t="s">
        <v>91</v>
      </c>
      <c r="G168" s="9" t="s">
        <v>92</v>
      </c>
      <c r="H168" s="126">
        <v>42165</v>
      </c>
      <c r="I168" s="58">
        <v>0.37847222222222227</v>
      </c>
      <c r="J168" s="58">
        <v>0.72916666666666663</v>
      </c>
      <c r="K168" s="2" t="s">
        <v>164</v>
      </c>
      <c r="L168" s="6" t="s">
        <v>181</v>
      </c>
      <c r="M168" s="5">
        <v>3</v>
      </c>
      <c r="N168" s="9" t="s">
        <v>260</v>
      </c>
      <c r="O168" s="12" t="s">
        <v>95</v>
      </c>
      <c r="P168" s="12" t="s">
        <v>95</v>
      </c>
      <c r="Q168" s="12" t="s">
        <v>284</v>
      </c>
      <c r="R168" s="5" t="s">
        <v>151</v>
      </c>
      <c r="S168" s="5" t="s">
        <v>165</v>
      </c>
      <c r="T168" s="2" t="s">
        <v>153</v>
      </c>
      <c r="U168" s="88" t="s">
        <v>574</v>
      </c>
      <c r="V168" s="42">
        <v>99</v>
      </c>
      <c r="W168" s="8" t="s">
        <v>226</v>
      </c>
      <c r="X168" s="75">
        <v>42627</v>
      </c>
      <c r="Y168" s="12">
        <v>23</v>
      </c>
      <c r="Z168" s="9">
        <f t="shared" si="63"/>
        <v>17.7</v>
      </c>
      <c r="AA168" s="27">
        <v>42630</v>
      </c>
      <c r="AB168" s="1">
        <v>129</v>
      </c>
      <c r="AC168" s="1" t="s">
        <v>100</v>
      </c>
      <c r="AD168" s="1">
        <v>9.1999999999999993</v>
      </c>
      <c r="AE168" s="5" t="s">
        <v>98</v>
      </c>
      <c r="AF168" s="5" t="s">
        <v>98</v>
      </c>
      <c r="AG168" s="5" t="s">
        <v>98</v>
      </c>
      <c r="AH168" s="1">
        <v>2.2999999999999998</v>
      </c>
      <c r="AI168" s="5">
        <v>300</v>
      </c>
      <c r="AJ168" s="28">
        <v>42636</v>
      </c>
      <c r="AK168" s="1" t="s">
        <v>100</v>
      </c>
      <c r="AL168" s="1">
        <v>20</v>
      </c>
      <c r="AM168" s="5">
        <v>27</v>
      </c>
      <c r="AN168" s="2">
        <v>15</v>
      </c>
      <c r="AO168" s="30">
        <v>42647</v>
      </c>
      <c r="AP168" s="5">
        <v>12</v>
      </c>
      <c r="AQ168" s="5" t="s">
        <v>184</v>
      </c>
      <c r="AT168" s="2" t="s">
        <v>756</v>
      </c>
      <c r="AU168" s="2">
        <v>160</v>
      </c>
      <c r="AV168" s="60">
        <f>(100 * 4)/AU168</f>
        <v>2.5</v>
      </c>
      <c r="AX168" s="2" t="s">
        <v>757</v>
      </c>
      <c r="AY168" s="2">
        <v>20210427</v>
      </c>
      <c r="AZ168" s="2">
        <v>20210427</v>
      </c>
      <c r="BA168" s="66">
        <v>25574813</v>
      </c>
      <c r="BB168" s="66">
        <v>18054800</v>
      </c>
      <c r="BC168" s="68">
        <f t="shared" si="64"/>
        <v>0.70596019607259686</v>
      </c>
      <c r="BD168" s="1" t="str">
        <f t="shared" si="65"/>
        <v>preprocessing/TMRC30115/outputs/salmon_hg38_100/quant.sf</v>
      </c>
      <c r="BI168" s="97" t="str">
        <f t="shared" si="66"/>
        <v>preprocessing/TMRC30115/outputs/02hisat2_hg38_100/hg38_100_sno_gene_gene_id.count.xz</v>
      </c>
      <c r="BJ168" s="65">
        <v>17084415</v>
      </c>
      <c r="BK168" s="65">
        <v>646664</v>
      </c>
      <c r="BL168" s="68">
        <f t="shared" si="67"/>
        <v>0.98207008662516337</v>
      </c>
      <c r="BO168" s="1" t="str">
        <f t="shared" si="68"/>
        <v>preprocessing/TMRC30115/outputs/03hisat2_lpanamensis_v36/sno_gene_gene_id.count.xz</v>
      </c>
      <c r="BP168" s="111">
        <v>3535</v>
      </c>
      <c r="BQ168" s="111">
        <v>193</v>
      </c>
      <c r="BR168" s="95">
        <f t="shared" si="69"/>
        <v>2.0648248665174911E-4</v>
      </c>
      <c r="BS168" s="94">
        <f t="shared" si="70"/>
        <v>2.1025229203479383E-4</v>
      </c>
      <c r="BT168" s="2" t="s">
        <v>169</v>
      </c>
      <c r="BU168" s="19"/>
      <c r="BV168" s="2" t="s">
        <v>334</v>
      </c>
      <c r="BW168" s="2" t="s">
        <v>210</v>
      </c>
      <c r="BZ168" s="1" t="s">
        <v>252</v>
      </c>
      <c r="CG168" s="2" t="s">
        <v>758</v>
      </c>
      <c r="CH168" s="2">
        <v>0</v>
      </c>
      <c r="CI168" s="2">
        <v>9</v>
      </c>
      <c r="CL168" s="1">
        <f t="shared" si="71"/>
        <v>9</v>
      </c>
      <c r="CM168" s="118">
        <f t="shared" si="61"/>
        <v>2.5459688826025462E-3</v>
      </c>
      <c r="CN168" s="106" t="s">
        <v>100</v>
      </c>
    </row>
    <row r="169" spans="1:92" x14ac:dyDescent="0.25">
      <c r="A169" s="110" t="s">
        <v>759</v>
      </c>
      <c r="B169" s="23" t="s">
        <v>332</v>
      </c>
      <c r="C169" s="23" t="s">
        <v>760</v>
      </c>
      <c r="D169" s="37">
        <v>2</v>
      </c>
      <c r="E169" s="9" t="s">
        <v>90</v>
      </c>
      <c r="F169" s="9" t="s">
        <v>91</v>
      </c>
      <c r="G169" s="9" t="s">
        <v>92</v>
      </c>
      <c r="H169" s="126">
        <v>42151</v>
      </c>
      <c r="I169" s="56">
        <v>0.36527777777777781</v>
      </c>
      <c r="J169" s="56">
        <v>0.85833333333333339</v>
      </c>
      <c r="K169" s="2" t="s">
        <v>150</v>
      </c>
      <c r="L169" s="6" t="s">
        <v>181</v>
      </c>
      <c r="M169" s="5">
        <v>2</v>
      </c>
      <c r="N169" s="9" t="s">
        <v>260</v>
      </c>
      <c r="O169" s="9" t="s">
        <v>95</v>
      </c>
      <c r="P169" s="9" t="s">
        <v>95</v>
      </c>
      <c r="Q169" s="9" t="s">
        <v>284</v>
      </c>
      <c r="R169" s="5" t="s">
        <v>151</v>
      </c>
      <c r="S169" s="5" t="s">
        <v>152</v>
      </c>
      <c r="T169" s="2" t="s">
        <v>153</v>
      </c>
      <c r="U169" s="88" t="s">
        <v>574</v>
      </c>
      <c r="V169" s="44">
        <v>100</v>
      </c>
      <c r="W169" s="8" t="s">
        <v>226</v>
      </c>
      <c r="X169" s="75">
        <v>42627</v>
      </c>
      <c r="Y169" s="9">
        <v>23</v>
      </c>
      <c r="Z169" s="9">
        <f t="shared" si="63"/>
        <v>9</v>
      </c>
      <c r="AA169" s="27">
        <v>42630</v>
      </c>
      <c r="AB169" s="5">
        <v>27</v>
      </c>
      <c r="AC169" s="5" t="s">
        <v>100</v>
      </c>
      <c r="AD169" s="5">
        <v>8</v>
      </c>
      <c r="AE169" s="5" t="s">
        <v>98</v>
      </c>
      <c r="AF169" s="5" t="s">
        <v>98</v>
      </c>
      <c r="AG169" s="5" t="s">
        <v>98</v>
      </c>
      <c r="AH169" s="5">
        <v>11</v>
      </c>
      <c r="AI169" s="5">
        <v>300</v>
      </c>
      <c r="AJ169" s="28">
        <v>42636</v>
      </c>
      <c r="AK169" s="5" t="s">
        <v>100</v>
      </c>
      <c r="AL169" s="5">
        <v>18</v>
      </c>
      <c r="AM169" s="5">
        <v>27</v>
      </c>
      <c r="AN169" s="5">
        <v>15</v>
      </c>
      <c r="AO169" s="30">
        <v>42647</v>
      </c>
      <c r="AP169" s="5">
        <v>12</v>
      </c>
      <c r="AQ169" s="5" t="s">
        <v>184</v>
      </c>
      <c r="AS169" s="1"/>
      <c r="AT169" s="2" t="s">
        <v>761</v>
      </c>
      <c r="AU169" s="1">
        <v>105</v>
      </c>
      <c r="AV169" s="60">
        <f>(100 * 4)/AU169</f>
        <v>3.8095238095238093</v>
      </c>
      <c r="AW169" s="1"/>
      <c r="AX169" s="12" t="s">
        <v>245</v>
      </c>
      <c r="AY169" s="1">
        <v>20210501</v>
      </c>
      <c r="AZ169" s="1">
        <v>20210530</v>
      </c>
      <c r="BA169" s="66">
        <v>43865680</v>
      </c>
      <c r="BB169" s="66">
        <v>40302887</v>
      </c>
      <c r="BC169" s="68">
        <f t="shared" si="64"/>
        <v>0.91877948774531704</v>
      </c>
      <c r="BD169" s="1" t="str">
        <f t="shared" si="65"/>
        <v>preprocessing/TMRC30118/outputs/salmon_hg38_100/quant.sf</v>
      </c>
      <c r="BE169" s="65"/>
      <c r="BF169" s="65"/>
      <c r="BG169" s="65"/>
      <c r="BH169" s="1"/>
      <c r="BI169" s="97" t="str">
        <f t="shared" si="66"/>
        <v>preprocessing/TMRC30118/outputs/02hisat2_hg38_100/hg38_100_sno_gene_gene_id.count.xz</v>
      </c>
      <c r="BJ169" s="65">
        <v>37721844</v>
      </c>
      <c r="BK169" s="65">
        <v>1494642</v>
      </c>
      <c r="BL169" s="68">
        <f t="shared" si="67"/>
        <v>0.97304408986879776</v>
      </c>
      <c r="BM169" s="1"/>
      <c r="BN169" s="1"/>
      <c r="BO169" s="1" t="str">
        <f t="shared" si="68"/>
        <v>preprocessing/TMRC30118/outputs/03hisat2_lpanamensis_v36/sno_gene_gene_id.count.xz</v>
      </c>
      <c r="BP169" s="111">
        <v>1278</v>
      </c>
      <c r="BQ169" s="111">
        <v>70</v>
      </c>
      <c r="BR169" s="95">
        <f t="shared" si="69"/>
        <v>3.34467354658737E-5</v>
      </c>
      <c r="BS169" s="94">
        <f t="shared" si="70"/>
        <v>3.4373299025312979E-5</v>
      </c>
      <c r="BT169" s="2" t="s">
        <v>157</v>
      </c>
      <c r="BU169" s="18"/>
      <c r="BV169" s="1" t="s">
        <v>334</v>
      </c>
      <c r="BW169" s="1" t="s">
        <v>210</v>
      </c>
      <c r="BX169" s="1"/>
      <c r="BY169" s="1"/>
      <c r="BZ169" s="1" t="s">
        <v>252</v>
      </c>
      <c r="CA169" s="1"/>
      <c r="CB169" s="1"/>
      <c r="CC169" s="1"/>
      <c r="CD169" s="1"/>
      <c r="CE169" s="1"/>
      <c r="CF169" s="1"/>
      <c r="CG169" s="1" t="s">
        <v>762</v>
      </c>
      <c r="CH169" s="1">
        <v>0</v>
      </c>
      <c r="CI169" s="1">
        <v>0</v>
      </c>
      <c r="CJ169" s="1">
        <v>23</v>
      </c>
      <c r="CK169" s="1">
        <v>0</v>
      </c>
      <c r="CL169" s="1"/>
      <c r="CM169" s="118">
        <f t="shared" si="61"/>
        <v>0</v>
      </c>
      <c r="CN169" s="1"/>
    </row>
    <row r="170" spans="1:92" x14ac:dyDescent="0.25">
      <c r="A170" s="109" t="s">
        <v>763</v>
      </c>
      <c r="B170" s="24" t="s">
        <v>695</v>
      </c>
      <c r="C170" s="24" t="s">
        <v>764</v>
      </c>
      <c r="D170" s="38">
        <v>2</v>
      </c>
      <c r="E170" s="9" t="s">
        <v>90</v>
      </c>
      <c r="F170" s="9" t="s">
        <v>91</v>
      </c>
      <c r="G170" s="9" t="s">
        <v>92</v>
      </c>
      <c r="H170" s="126">
        <v>42153</v>
      </c>
      <c r="I170" s="53">
        <v>0.36319444444444443</v>
      </c>
      <c r="J170" s="53">
        <v>0.875</v>
      </c>
      <c r="K170" s="12" t="s">
        <v>171</v>
      </c>
      <c r="L170" s="6" t="s">
        <v>181</v>
      </c>
      <c r="M170" s="5">
        <v>1</v>
      </c>
      <c r="N170" s="9" t="s">
        <v>1378</v>
      </c>
      <c r="O170" s="12" t="s">
        <v>1374</v>
      </c>
      <c r="P170" s="9" t="s">
        <v>234</v>
      </c>
      <c r="Q170" s="9" t="s">
        <v>234</v>
      </c>
      <c r="R170" s="5" t="s">
        <v>151</v>
      </c>
      <c r="S170" s="5" t="s">
        <v>196</v>
      </c>
      <c r="T170" s="2" t="s">
        <v>173</v>
      </c>
      <c r="U170" s="88" t="s">
        <v>765</v>
      </c>
      <c r="V170" s="44">
        <v>99</v>
      </c>
      <c r="W170" s="8" t="s">
        <v>226</v>
      </c>
      <c r="X170" s="75">
        <v>42628</v>
      </c>
      <c r="Y170" s="9">
        <v>15</v>
      </c>
      <c r="Z170" s="9">
        <f t="shared" si="63"/>
        <v>10.5</v>
      </c>
      <c r="AA170" s="27">
        <v>42630</v>
      </c>
      <c r="AB170" s="1">
        <v>201</v>
      </c>
      <c r="AC170" s="1" t="s">
        <v>101</v>
      </c>
      <c r="AD170" s="1" t="s">
        <v>108</v>
      </c>
      <c r="AH170" s="1">
        <v>1.5</v>
      </c>
      <c r="AI170" s="1">
        <v>300</v>
      </c>
      <c r="AJ170" s="28">
        <v>42663</v>
      </c>
      <c r="AK170" s="1" t="s">
        <v>100</v>
      </c>
      <c r="AL170" s="5">
        <v>12</v>
      </c>
      <c r="AM170" s="5">
        <v>27</v>
      </c>
      <c r="AN170" s="5">
        <v>15</v>
      </c>
      <c r="AO170" s="31">
        <v>42738</v>
      </c>
      <c r="AP170" s="5">
        <v>12</v>
      </c>
      <c r="AQ170" s="5" t="s">
        <v>184</v>
      </c>
      <c r="AS170" s="1"/>
      <c r="AT170" s="2" t="s">
        <v>766</v>
      </c>
      <c r="AU170" s="2">
        <v>138</v>
      </c>
      <c r="AX170" s="2" t="s">
        <v>285</v>
      </c>
      <c r="AY170" s="2">
        <v>20210601</v>
      </c>
      <c r="AZ170" s="2">
        <v>20210623</v>
      </c>
      <c r="BA170" s="66">
        <v>27726768</v>
      </c>
      <c r="BB170" s="66">
        <v>24383806</v>
      </c>
      <c r="BC170" s="68">
        <f t="shared" si="64"/>
        <v>0.87943196264346424</v>
      </c>
      <c r="BD170" s="1" t="str">
        <f t="shared" si="65"/>
        <v>preprocessing/TMRC30180/outputs/salmon_hg38_100/quant.sf</v>
      </c>
      <c r="BI170" s="97" t="str">
        <f t="shared" si="66"/>
        <v>preprocessing/TMRC30180/outputs/02hisat2_hg38_100/hg38_100_sno_gene_gene_id.count.xz</v>
      </c>
      <c r="BJ170" s="105">
        <v>22709869</v>
      </c>
      <c r="BK170" s="105">
        <v>934390</v>
      </c>
      <c r="BL170" s="68">
        <f t="shared" si="67"/>
        <v>0.96967056742495406</v>
      </c>
      <c r="BO170" s="1" t="str">
        <f t="shared" si="68"/>
        <v>preprocessing/TMRC30180/outputs/03hisat2_lpanamensis_v36/sno_gene_gene_id.count.xz</v>
      </c>
      <c r="BP170" s="111">
        <v>4301</v>
      </c>
      <c r="BQ170" s="111">
        <v>286</v>
      </c>
      <c r="BR170" s="95">
        <f t="shared" si="69"/>
        <v>1.8811665414332775E-4</v>
      </c>
      <c r="BS170" s="94">
        <f t="shared" si="70"/>
        <v>1.9400058170569015E-4</v>
      </c>
      <c r="BT170" s="12" t="s">
        <v>177</v>
      </c>
      <c r="BU170" s="18"/>
      <c r="BV170" s="2" t="s">
        <v>699</v>
      </c>
      <c r="BW170" s="1" t="s">
        <v>159</v>
      </c>
      <c r="BZ170" s="1" t="s">
        <v>252</v>
      </c>
      <c r="CG170" s="2" t="s">
        <v>767</v>
      </c>
      <c r="CH170" s="2">
        <v>0</v>
      </c>
      <c r="CI170" s="2">
        <v>2</v>
      </c>
      <c r="CJ170" s="2">
        <v>72</v>
      </c>
      <c r="CK170" s="2">
        <v>0</v>
      </c>
      <c r="CL170" s="1">
        <f>SUM(CH170:CK170)</f>
        <v>74</v>
      </c>
      <c r="CM170" s="118">
        <f t="shared" si="61"/>
        <v>1.7205301092769125E-2</v>
      </c>
      <c r="CN170" s="2" t="s">
        <v>100</v>
      </c>
    </row>
    <row r="171" spans="1:92" x14ac:dyDescent="0.2">
      <c r="A171" s="109" t="s">
        <v>768</v>
      </c>
      <c r="B171" s="23" t="s">
        <v>528</v>
      </c>
      <c r="C171" s="23" t="s">
        <v>769</v>
      </c>
      <c r="D171" s="37">
        <v>2</v>
      </c>
      <c r="E171" s="9" t="s">
        <v>90</v>
      </c>
      <c r="F171" s="9" t="s">
        <v>91</v>
      </c>
      <c r="G171" s="9" t="s">
        <v>92</v>
      </c>
      <c r="H171" s="126">
        <v>42152</v>
      </c>
      <c r="I171" s="53">
        <v>0.36805555555555558</v>
      </c>
      <c r="J171" s="53">
        <v>0.84722222222222221</v>
      </c>
      <c r="K171" s="2" t="s">
        <v>164</v>
      </c>
      <c r="L171" s="6" t="s">
        <v>181</v>
      </c>
      <c r="M171" s="5">
        <v>1</v>
      </c>
      <c r="N171" s="9" t="s">
        <v>1373</v>
      </c>
      <c r="O171" s="9" t="s">
        <v>234</v>
      </c>
      <c r="P171" s="9" t="s">
        <v>95</v>
      </c>
      <c r="Q171" s="9" t="s">
        <v>234</v>
      </c>
      <c r="R171" s="5" t="s">
        <v>151</v>
      </c>
      <c r="S171" s="5" t="s">
        <v>165</v>
      </c>
      <c r="T171" s="2" t="s">
        <v>153</v>
      </c>
      <c r="U171" s="88" t="s">
        <v>770</v>
      </c>
      <c r="V171" s="44">
        <v>100</v>
      </c>
      <c r="W171" s="8" t="s">
        <v>226</v>
      </c>
      <c r="X171" s="75">
        <v>42264</v>
      </c>
      <c r="Y171" s="9">
        <v>28</v>
      </c>
      <c r="Z171" s="9">
        <f t="shared" si="63"/>
        <v>23</v>
      </c>
      <c r="AA171" s="27">
        <v>42264</v>
      </c>
      <c r="AB171" s="5">
        <v>151</v>
      </c>
      <c r="AC171" s="5" t="s">
        <v>100</v>
      </c>
      <c r="AD171" s="5">
        <v>9.4</v>
      </c>
      <c r="AE171" s="5" t="s">
        <v>98</v>
      </c>
      <c r="AF171" s="5" t="s">
        <v>98</v>
      </c>
      <c r="AG171" s="5" t="s">
        <v>98</v>
      </c>
      <c r="AH171" s="5">
        <v>2</v>
      </c>
      <c r="AI171" s="5">
        <v>300</v>
      </c>
      <c r="AJ171" s="28"/>
      <c r="AK171" s="5" t="s">
        <v>100</v>
      </c>
      <c r="AL171" s="5">
        <v>1</v>
      </c>
      <c r="AM171" s="1">
        <v>27</v>
      </c>
      <c r="AN171" s="1">
        <v>15</v>
      </c>
      <c r="AO171" s="30">
        <v>42647</v>
      </c>
      <c r="AP171" s="1">
        <v>12</v>
      </c>
      <c r="AQ171" s="5" t="s">
        <v>184</v>
      </c>
      <c r="AS171" s="1"/>
      <c r="AT171" s="2" t="s">
        <v>771</v>
      </c>
      <c r="AU171" s="1">
        <v>180</v>
      </c>
      <c r="AV171" s="60">
        <f>(100 * 2)/AU171</f>
        <v>1.1111111111111112</v>
      </c>
      <c r="AW171" s="60">
        <f>100-AV171</f>
        <v>98.888888888888886</v>
      </c>
      <c r="AX171" s="2" t="s">
        <v>204</v>
      </c>
      <c r="AY171" s="2">
        <v>20191107</v>
      </c>
      <c r="AZ171" s="2">
        <v>20191127</v>
      </c>
      <c r="BA171" s="66">
        <v>8286028</v>
      </c>
      <c r="BB171" s="66">
        <v>8027440</v>
      </c>
      <c r="BC171" s="68">
        <f t="shared" si="64"/>
        <v>0.96879228503693204</v>
      </c>
      <c r="BD171" s="1" t="str">
        <f t="shared" si="65"/>
        <v>preprocessing/TMRC30014/outputs/salmon_hg38_100/quant.sf</v>
      </c>
      <c r="BE171" s="65"/>
      <c r="BF171" s="68"/>
      <c r="BG171" s="65"/>
      <c r="BH171" s="1"/>
      <c r="BI171" s="97" t="str">
        <f t="shared" si="66"/>
        <v>preprocessing/TMRC30014/outputs/02hisat2_hg38_100/hg38_100_sno_gene_gene_id.count.xz</v>
      </c>
      <c r="BJ171" s="65">
        <v>6265092</v>
      </c>
      <c r="BK171" s="65">
        <v>1403305</v>
      </c>
      <c r="BL171" s="68">
        <f t="shared" si="67"/>
        <v>0.95527303847802036</v>
      </c>
      <c r="BM171" s="1"/>
      <c r="BN171" s="1"/>
      <c r="BO171" s="1" t="str">
        <f t="shared" si="68"/>
        <v>preprocessing/TMRC30014/outputs/03hisat2_lpanamensis_v36/sno_gene_gene_id.count.xz</v>
      </c>
      <c r="BP171" s="65">
        <v>1998</v>
      </c>
      <c r="BQ171" s="65">
        <v>103</v>
      </c>
      <c r="BR171" s="95">
        <f t="shared" si="69"/>
        <v>2.617272754452229E-4</v>
      </c>
      <c r="BS171" s="94">
        <f t="shared" si="70"/>
        <v>2.7398164179554083E-4</v>
      </c>
      <c r="BT171" s="2" t="s">
        <v>169</v>
      </c>
      <c r="BU171" s="27">
        <v>42264</v>
      </c>
      <c r="BV171" s="1" t="s">
        <v>531</v>
      </c>
      <c r="BW171" s="1" t="s">
        <v>159</v>
      </c>
      <c r="BX171" s="1"/>
      <c r="BY171" s="1"/>
      <c r="BZ171" s="1" t="s">
        <v>252</v>
      </c>
      <c r="CA171" s="1"/>
      <c r="CB171" s="1"/>
      <c r="CC171" s="1"/>
      <c r="CD171" s="1"/>
      <c r="CE171" s="1" t="s">
        <v>100</v>
      </c>
      <c r="CF171" s="1"/>
      <c r="CG171" s="1" t="s">
        <v>772</v>
      </c>
      <c r="CH171" s="1">
        <v>0</v>
      </c>
      <c r="CI171" s="1">
        <v>1</v>
      </c>
      <c r="CJ171" s="1"/>
      <c r="CK171" s="1"/>
      <c r="CL171" s="1">
        <f>SUM(CH171:CK171)</f>
        <v>1</v>
      </c>
      <c r="CM171" s="118">
        <f t="shared" si="61"/>
        <v>5.005005005005005E-4</v>
      </c>
      <c r="CN171" s="1" t="s">
        <v>95</v>
      </c>
    </row>
    <row r="172" spans="1:92" x14ac:dyDescent="0.25">
      <c r="A172" s="110" t="s">
        <v>773</v>
      </c>
      <c r="B172" s="24" t="s">
        <v>332</v>
      </c>
      <c r="C172" s="24" t="s">
        <v>774</v>
      </c>
      <c r="D172" s="38">
        <v>2</v>
      </c>
      <c r="E172" s="9" t="s">
        <v>90</v>
      </c>
      <c r="F172" s="9" t="s">
        <v>91</v>
      </c>
      <c r="G172" s="9" t="s">
        <v>92</v>
      </c>
      <c r="H172" s="126">
        <v>42165</v>
      </c>
      <c r="I172" s="58">
        <v>0.37847222222222227</v>
      </c>
      <c r="J172" s="58">
        <v>0.72916666666666663</v>
      </c>
      <c r="K172" s="2" t="s">
        <v>150</v>
      </c>
      <c r="L172" s="6" t="s">
        <v>181</v>
      </c>
      <c r="M172" s="5">
        <v>3</v>
      </c>
      <c r="N172" s="9" t="s">
        <v>260</v>
      </c>
      <c r="O172" s="12" t="s">
        <v>95</v>
      </c>
      <c r="P172" s="12" t="s">
        <v>95</v>
      </c>
      <c r="Q172" s="12" t="s">
        <v>284</v>
      </c>
      <c r="R172" s="5" t="s">
        <v>151</v>
      </c>
      <c r="S172" s="5" t="s">
        <v>152</v>
      </c>
      <c r="T172" s="2" t="s">
        <v>153</v>
      </c>
      <c r="U172" s="88" t="s">
        <v>775</v>
      </c>
      <c r="V172" s="42">
        <v>98</v>
      </c>
      <c r="W172" s="8" t="s">
        <v>226</v>
      </c>
      <c r="X172" s="75">
        <v>42627</v>
      </c>
      <c r="Y172" s="12">
        <v>23</v>
      </c>
      <c r="Z172" s="9">
        <f t="shared" si="63"/>
        <v>11</v>
      </c>
      <c r="AA172" s="27">
        <v>42630</v>
      </c>
      <c r="AB172" s="1">
        <v>33</v>
      </c>
      <c r="AC172" s="1" t="s">
        <v>100</v>
      </c>
      <c r="AD172" s="1">
        <v>8.1999999999999993</v>
      </c>
      <c r="AE172" s="5" t="s">
        <v>98</v>
      </c>
      <c r="AF172" s="5" t="s">
        <v>98</v>
      </c>
      <c r="AG172" s="5" t="s">
        <v>98</v>
      </c>
      <c r="AH172" s="1">
        <v>9</v>
      </c>
      <c r="AI172" s="5">
        <v>300</v>
      </c>
      <c r="AJ172" s="28">
        <v>42636</v>
      </c>
      <c r="AK172" s="1" t="s">
        <v>100</v>
      </c>
      <c r="AL172" s="1">
        <v>21</v>
      </c>
      <c r="AM172" s="5">
        <v>27</v>
      </c>
      <c r="AN172" s="5">
        <v>15</v>
      </c>
      <c r="AO172" s="30">
        <v>42647</v>
      </c>
      <c r="AP172" s="5">
        <v>12</v>
      </c>
      <c r="AQ172" s="5" t="s">
        <v>184</v>
      </c>
      <c r="AT172" s="2" t="s">
        <v>776</v>
      </c>
      <c r="AU172" s="2">
        <v>143</v>
      </c>
      <c r="AV172" s="60">
        <f>(100 * 4)/AU172</f>
        <v>2.7972027972027971</v>
      </c>
      <c r="AX172" s="2" t="s">
        <v>245</v>
      </c>
      <c r="AY172" s="2">
        <v>20210501</v>
      </c>
      <c r="AZ172" s="2">
        <v>20210530</v>
      </c>
      <c r="BA172" s="66">
        <v>25114887</v>
      </c>
      <c r="BB172" s="66">
        <v>23070502</v>
      </c>
      <c r="BC172" s="68">
        <f t="shared" si="64"/>
        <v>0.91859867814655105</v>
      </c>
      <c r="BD172" s="1" t="str">
        <f t="shared" si="65"/>
        <v>preprocessing/TMRC30121/outputs/salmon_hg38_100/quant.sf</v>
      </c>
      <c r="BI172" s="97" t="str">
        <f t="shared" si="66"/>
        <v>preprocessing/TMRC30121/outputs/02hisat2_hg38_100/hg38_100_sno_gene_gene_id.count.xz</v>
      </c>
      <c r="BJ172" s="65">
        <v>21156933</v>
      </c>
      <c r="BK172" s="65">
        <v>1094834</v>
      </c>
      <c r="BL172" s="68">
        <f t="shared" si="67"/>
        <v>0.96451160880677844</v>
      </c>
      <c r="BO172" s="1" t="str">
        <f t="shared" si="68"/>
        <v>preprocessing/TMRC30121/outputs/03hisat2_lpanamensis_v36/sno_gene_gene_id.count.xz</v>
      </c>
      <c r="BP172" s="111">
        <v>162236</v>
      </c>
      <c r="BQ172" s="111">
        <v>13426</v>
      </c>
      <c r="BR172" s="95">
        <f t="shared" si="69"/>
        <v>7.6141386086874055E-3</v>
      </c>
      <c r="BS172" s="94">
        <f t="shared" si="70"/>
        <v>7.8942944171579727E-3</v>
      </c>
      <c r="BT172" s="2" t="s">
        <v>157</v>
      </c>
      <c r="BU172" s="19"/>
      <c r="BV172" s="2" t="s">
        <v>334</v>
      </c>
      <c r="BW172" s="2" t="s">
        <v>210</v>
      </c>
      <c r="BZ172" s="1" t="s">
        <v>252</v>
      </c>
      <c r="CF172" s="2" t="s">
        <v>525</v>
      </c>
      <c r="CG172" s="2" t="s">
        <v>777</v>
      </c>
      <c r="CH172" s="2">
        <v>0</v>
      </c>
      <c r="CI172" s="2">
        <v>3</v>
      </c>
      <c r="CJ172" s="2">
        <v>2390</v>
      </c>
      <c r="CK172" s="2">
        <v>0</v>
      </c>
      <c r="CL172" s="1">
        <f>SUM(CH172:CK172)</f>
        <v>2393</v>
      </c>
      <c r="CM172" s="118">
        <f t="shared" si="61"/>
        <v>1.4750117113341059E-2</v>
      </c>
      <c r="CN172" s="2" t="s">
        <v>100</v>
      </c>
    </row>
    <row r="173" spans="1:92" x14ac:dyDescent="0.25">
      <c r="A173" s="109" t="s">
        <v>778</v>
      </c>
      <c r="B173" s="24" t="s">
        <v>695</v>
      </c>
      <c r="C173" s="24" t="s">
        <v>779</v>
      </c>
      <c r="D173" s="38">
        <v>2</v>
      </c>
      <c r="E173" s="9" t="s">
        <v>90</v>
      </c>
      <c r="F173" s="9" t="s">
        <v>91</v>
      </c>
      <c r="G173" s="9" t="s">
        <v>92</v>
      </c>
      <c r="H173" s="126">
        <v>42160</v>
      </c>
      <c r="I173" s="56">
        <v>0.26319444444444445</v>
      </c>
      <c r="J173" s="56">
        <v>0.60416666666666663</v>
      </c>
      <c r="K173" s="12" t="s">
        <v>171</v>
      </c>
      <c r="L173" s="6" t="s">
        <v>181</v>
      </c>
      <c r="M173" s="5">
        <v>2</v>
      </c>
      <c r="N173" s="9" t="s">
        <v>1378</v>
      </c>
      <c r="O173" s="12" t="s">
        <v>1374</v>
      </c>
      <c r="P173" s="9" t="s">
        <v>234</v>
      </c>
      <c r="Q173" s="9" t="s">
        <v>234</v>
      </c>
      <c r="R173" s="5" t="s">
        <v>151</v>
      </c>
      <c r="S173" s="5" t="s">
        <v>196</v>
      </c>
      <c r="T173" s="2" t="s">
        <v>173</v>
      </c>
      <c r="U173" s="88" t="s">
        <v>780</v>
      </c>
      <c r="V173" s="42">
        <v>100</v>
      </c>
      <c r="W173" s="8" t="s">
        <v>226</v>
      </c>
      <c r="Z173" s="9">
        <f t="shared" si="63"/>
        <v>-4.3</v>
      </c>
      <c r="AE173" s="1">
        <v>246</v>
      </c>
      <c r="AH173" s="1">
        <v>1.3</v>
      </c>
      <c r="AI173" s="1">
        <v>300</v>
      </c>
      <c r="AJ173" s="30"/>
      <c r="AK173" s="5"/>
      <c r="AL173" s="5">
        <v>27</v>
      </c>
      <c r="AM173" s="5">
        <v>28</v>
      </c>
      <c r="AN173" s="5">
        <v>15</v>
      </c>
      <c r="AO173" s="31">
        <v>42970</v>
      </c>
      <c r="AP173" s="5">
        <v>13</v>
      </c>
      <c r="AQ173" s="5" t="s">
        <v>184</v>
      </c>
      <c r="BA173" s="134">
        <v>33657214</v>
      </c>
      <c r="BB173" s="134">
        <v>31412417</v>
      </c>
      <c r="BD173" s="1" t="str">
        <f t="shared" si="65"/>
        <v>preprocessing/TMRC30196/outputs/salmon_hg38_100/quant.sf</v>
      </c>
      <c r="BI173" s="97" t="str">
        <f t="shared" si="66"/>
        <v>preprocessing/TMRC30196/outputs/02hisat2_hg38_100/hg38_100_sno_gene_gene_id.count.xz</v>
      </c>
      <c r="BJ173" s="134">
        <v>29659951</v>
      </c>
      <c r="BK173" s="134">
        <v>1038722</v>
      </c>
      <c r="BO173" s="1" t="str">
        <f t="shared" si="68"/>
        <v>preprocessing/TMRC30196/outputs/03hisat2_lpanamensis_v36/sno_gene_gene_id.count.xz</v>
      </c>
      <c r="BP173" s="66">
        <v>1208</v>
      </c>
      <c r="BQ173" s="66">
        <v>81</v>
      </c>
      <c r="BT173" s="12" t="s">
        <v>177</v>
      </c>
      <c r="BU173" s="19"/>
      <c r="BV173" s="2" t="s">
        <v>699</v>
      </c>
      <c r="BW173" s="2" t="s">
        <v>210</v>
      </c>
      <c r="BZ173" s="1" t="s">
        <v>252</v>
      </c>
      <c r="CG173" s="2" t="s">
        <v>781</v>
      </c>
      <c r="CH173" s="2">
        <v>0</v>
      </c>
      <c r="CI173" s="2">
        <v>0</v>
      </c>
      <c r="CJ173" s="2">
        <v>20</v>
      </c>
      <c r="CK173" s="2">
        <v>0</v>
      </c>
      <c r="CM173" s="1">
        <f t="shared" si="61"/>
        <v>0</v>
      </c>
    </row>
    <row r="174" spans="1:92" x14ac:dyDescent="0.2">
      <c r="A174" s="109" t="s">
        <v>782</v>
      </c>
      <c r="B174" s="24" t="s">
        <v>528</v>
      </c>
      <c r="C174" s="24" t="s">
        <v>783</v>
      </c>
      <c r="D174" s="38">
        <v>2</v>
      </c>
      <c r="E174" s="9" t="s">
        <v>90</v>
      </c>
      <c r="F174" s="9" t="s">
        <v>91</v>
      </c>
      <c r="G174" s="9" t="s">
        <v>92</v>
      </c>
      <c r="H174" s="126">
        <v>42159</v>
      </c>
      <c r="I174" s="56">
        <v>0.26041666666666669</v>
      </c>
      <c r="J174" s="56">
        <v>0.72916666666666663</v>
      </c>
      <c r="K174" s="2" t="s">
        <v>164</v>
      </c>
      <c r="L174" s="6" t="s">
        <v>181</v>
      </c>
      <c r="M174" s="5">
        <v>2</v>
      </c>
      <c r="N174" s="9" t="s">
        <v>1373</v>
      </c>
      <c r="O174" s="9" t="s">
        <v>234</v>
      </c>
      <c r="P174" s="9" t="s">
        <v>95</v>
      </c>
      <c r="Q174" s="9" t="s">
        <v>234</v>
      </c>
      <c r="R174" s="5" t="s">
        <v>151</v>
      </c>
      <c r="S174" s="5" t="s">
        <v>165</v>
      </c>
      <c r="T174" s="2" t="s">
        <v>153</v>
      </c>
      <c r="U174" s="88" t="s">
        <v>311</v>
      </c>
      <c r="V174" s="44">
        <v>100</v>
      </c>
      <c r="W174" s="8" t="s">
        <v>226</v>
      </c>
      <c r="X174" s="75">
        <v>42264</v>
      </c>
      <c r="Y174" s="9">
        <v>28</v>
      </c>
      <c r="Z174" s="9">
        <f t="shared" si="63"/>
        <v>23.6</v>
      </c>
      <c r="AA174" s="27">
        <v>42264</v>
      </c>
      <c r="AB174" s="1">
        <v>212</v>
      </c>
      <c r="AC174" s="1" t="s">
        <v>100</v>
      </c>
      <c r="AD174" s="1">
        <v>9.4</v>
      </c>
      <c r="AE174" s="2" t="s">
        <v>98</v>
      </c>
      <c r="AF174" s="2" t="s">
        <v>98</v>
      </c>
      <c r="AG174" s="2" t="s">
        <v>98</v>
      </c>
      <c r="AH174" s="1">
        <v>1.4</v>
      </c>
      <c r="AI174" s="1">
        <v>300</v>
      </c>
      <c r="AJ174" s="30">
        <v>42265</v>
      </c>
      <c r="AK174" s="5" t="s">
        <v>100</v>
      </c>
      <c r="AL174" s="5">
        <v>18</v>
      </c>
      <c r="AM174" s="5">
        <v>27</v>
      </c>
      <c r="AN174" s="5">
        <v>15</v>
      </c>
      <c r="AO174" s="31">
        <v>42277</v>
      </c>
      <c r="AP174" s="5">
        <v>12</v>
      </c>
      <c r="AQ174" s="5" t="s">
        <v>184</v>
      </c>
      <c r="AS174" s="1"/>
      <c r="AT174" s="2" t="s">
        <v>784</v>
      </c>
      <c r="AU174" s="2">
        <v>112</v>
      </c>
      <c r="AV174" s="60">
        <f t="shared" ref="AV174:AV179" si="72">(100 * 2)/AU174</f>
        <v>1.7857142857142858</v>
      </c>
      <c r="AW174" s="60">
        <f t="shared" ref="AW174:AW179" si="73">100-AV174</f>
        <v>98.214285714285708</v>
      </c>
      <c r="AX174" s="2" t="s">
        <v>204</v>
      </c>
      <c r="AY174" s="2">
        <v>20191107</v>
      </c>
      <c r="AZ174" s="2">
        <v>20191127</v>
      </c>
      <c r="BA174" s="66">
        <v>7196919</v>
      </c>
      <c r="BB174" s="66">
        <v>6934053</v>
      </c>
      <c r="BC174" s="68">
        <f t="shared" ref="BC174:BC179" si="74">BB174/BA174</f>
        <v>0.96347520376427742</v>
      </c>
      <c r="BD174" s="1" t="str">
        <f t="shared" si="65"/>
        <v>preprocessing/TMRC30030/outputs/salmon_hg38_100/quant.sf</v>
      </c>
      <c r="BF174" s="68"/>
      <c r="BI174" s="97" t="str">
        <f t="shared" si="66"/>
        <v>preprocessing/TMRC30030/outputs/02hisat2_hg38_100/hg38_100_sno_gene_gene_id.count.xz</v>
      </c>
      <c r="BJ174" s="65">
        <v>5561890</v>
      </c>
      <c r="BK174" s="65">
        <v>1061770</v>
      </c>
      <c r="BL174" s="68">
        <f t="shared" ref="BL174:BL179" si="75">(BK174+BJ174)/BB174</f>
        <v>0.95523642521913232</v>
      </c>
      <c r="BO174" s="1" t="str">
        <f t="shared" si="68"/>
        <v>preprocessing/TMRC30030/outputs/03hisat2_lpanamensis_v36/sno_gene_gene_id.count.xz</v>
      </c>
      <c r="BP174" s="66">
        <v>923</v>
      </c>
      <c r="BQ174" s="66">
        <v>73</v>
      </c>
      <c r="BR174" s="95">
        <f t="shared" ref="BR174:BR179" si="76">(BQ174+BP174)/BB174</f>
        <v>1.4363893670844453E-4</v>
      </c>
      <c r="BS174" s="94">
        <f t="shared" ref="BS174:BS179" si="77">(BQ174+BP174)/(BK174+BJ174)</f>
        <v>1.5037003710939269E-4</v>
      </c>
      <c r="BT174" s="2" t="s">
        <v>169</v>
      </c>
      <c r="BU174" s="27">
        <v>42264</v>
      </c>
      <c r="BV174" s="2" t="s">
        <v>531</v>
      </c>
      <c r="BW174" s="2" t="s">
        <v>210</v>
      </c>
      <c r="BZ174" s="1" t="s">
        <v>252</v>
      </c>
      <c r="CG174" s="2" t="s">
        <v>785</v>
      </c>
      <c r="CH174" s="2">
        <v>0</v>
      </c>
      <c r="CI174" s="2">
        <v>0</v>
      </c>
      <c r="CL174" s="1">
        <f t="shared" ref="CL174:CL179" si="78">SUM(CH174:CK174)</f>
        <v>0</v>
      </c>
      <c r="CM174" s="118">
        <f t="shared" si="61"/>
        <v>0</v>
      </c>
      <c r="CN174" s="2" t="s">
        <v>95</v>
      </c>
    </row>
    <row r="175" spans="1:92" x14ac:dyDescent="0.2">
      <c r="A175" s="109" t="s">
        <v>786</v>
      </c>
      <c r="B175" s="23" t="s">
        <v>528</v>
      </c>
      <c r="C175" s="23" t="s">
        <v>787</v>
      </c>
      <c r="D175" s="37">
        <v>2</v>
      </c>
      <c r="E175" s="9" t="s">
        <v>90</v>
      </c>
      <c r="F175" s="9" t="s">
        <v>91</v>
      </c>
      <c r="G175" s="9" t="s">
        <v>92</v>
      </c>
      <c r="H175" s="126">
        <v>42152</v>
      </c>
      <c r="I175" s="53">
        <v>0.36805555555555558</v>
      </c>
      <c r="J175" s="53">
        <v>0.84722222222222221</v>
      </c>
      <c r="K175" s="2" t="s">
        <v>150</v>
      </c>
      <c r="L175" s="6" t="s">
        <v>181</v>
      </c>
      <c r="M175" s="5">
        <v>1</v>
      </c>
      <c r="N175" s="9" t="s">
        <v>1373</v>
      </c>
      <c r="O175" s="9" t="s">
        <v>234</v>
      </c>
      <c r="P175" s="9" t="s">
        <v>95</v>
      </c>
      <c r="Q175" s="9" t="s">
        <v>234</v>
      </c>
      <c r="R175" s="5" t="s">
        <v>151</v>
      </c>
      <c r="S175" s="5" t="s">
        <v>152</v>
      </c>
      <c r="T175" s="2" t="s">
        <v>153</v>
      </c>
      <c r="U175" s="88" t="s">
        <v>788</v>
      </c>
      <c r="V175" s="44">
        <v>99</v>
      </c>
      <c r="W175" s="8" t="s">
        <v>226</v>
      </c>
      <c r="X175" s="75">
        <v>42264</v>
      </c>
      <c r="Y175" s="9">
        <v>28</v>
      </c>
      <c r="Z175" s="9">
        <f t="shared" si="63"/>
        <v>14</v>
      </c>
      <c r="AA175" s="27">
        <v>42264</v>
      </c>
      <c r="AB175" s="5">
        <v>28</v>
      </c>
      <c r="AC175" s="5" t="s">
        <v>100</v>
      </c>
      <c r="AD175" s="5">
        <v>8.6</v>
      </c>
      <c r="AE175" s="5" t="s">
        <v>98</v>
      </c>
      <c r="AF175" s="5" t="s">
        <v>98</v>
      </c>
      <c r="AG175" s="5" t="s">
        <v>98</v>
      </c>
      <c r="AH175" s="5">
        <v>11</v>
      </c>
      <c r="AI175" s="5"/>
      <c r="AJ175" s="28">
        <v>42265</v>
      </c>
      <c r="AK175" s="5" t="s">
        <v>100</v>
      </c>
      <c r="AL175" s="5">
        <v>8</v>
      </c>
      <c r="AM175" s="5">
        <v>27</v>
      </c>
      <c r="AN175" s="5">
        <v>15</v>
      </c>
      <c r="AO175" s="30">
        <v>42277</v>
      </c>
      <c r="AP175" s="5">
        <v>12</v>
      </c>
      <c r="AQ175" s="5" t="s">
        <v>184</v>
      </c>
      <c r="AS175" s="1"/>
      <c r="AT175" s="2" t="s">
        <v>789</v>
      </c>
      <c r="AU175" s="1">
        <v>151</v>
      </c>
      <c r="AV175" s="60">
        <f t="shared" si="72"/>
        <v>1.3245033112582782</v>
      </c>
      <c r="AW175" s="60">
        <f t="shared" si="73"/>
        <v>98.675496688741717</v>
      </c>
      <c r="AX175" s="1" t="s">
        <v>698</v>
      </c>
      <c r="AY175" s="1">
        <v>20191107</v>
      </c>
      <c r="AZ175" s="1">
        <v>20191127</v>
      </c>
      <c r="BA175" s="66">
        <v>23004340</v>
      </c>
      <c r="BB175" s="66">
        <v>21637907</v>
      </c>
      <c r="BC175" s="68">
        <f t="shared" si="74"/>
        <v>0.94060107788356462</v>
      </c>
      <c r="BD175" s="1" t="str">
        <f t="shared" si="65"/>
        <v>preprocessing/TMRC30021/outputs/salmon_hg38_100/quant.sf</v>
      </c>
      <c r="BE175" s="65"/>
      <c r="BF175" s="68"/>
      <c r="BG175" s="65"/>
      <c r="BH175" s="1"/>
      <c r="BI175" s="97" t="str">
        <f t="shared" si="66"/>
        <v>preprocessing/TMRC30021/outputs/02hisat2_hg38_100/hg38_100_sno_gene_gene_id.count.xz</v>
      </c>
      <c r="BJ175" s="65">
        <v>17856669</v>
      </c>
      <c r="BK175" s="65">
        <v>2809053</v>
      </c>
      <c r="BL175" s="68">
        <f t="shared" si="75"/>
        <v>0.95507028475536015</v>
      </c>
      <c r="BM175" s="1"/>
      <c r="BN175" s="1"/>
      <c r="BO175" s="1" t="str">
        <f t="shared" si="68"/>
        <v>preprocessing/TMRC30021/outputs/03hisat2_lpanamensis_v36/sno_gene_gene_id.count.xz</v>
      </c>
      <c r="BP175" s="65">
        <v>2350</v>
      </c>
      <c r="BQ175" s="65">
        <v>327</v>
      </c>
      <c r="BR175" s="95">
        <f t="shared" si="76"/>
        <v>1.2371806570755665E-4</v>
      </c>
      <c r="BS175" s="94">
        <f t="shared" si="77"/>
        <v>1.2953817921290144E-4</v>
      </c>
      <c r="BT175" s="2" t="s">
        <v>157</v>
      </c>
      <c r="BU175" s="27">
        <v>42264</v>
      </c>
      <c r="BV175" s="1" t="s">
        <v>531</v>
      </c>
      <c r="BW175" s="1" t="s">
        <v>159</v>
      </c>
      <c r="BX175" s="1"/>
      <c r="BY175" s="1"/>
      <c r="BZ175" s="1" t="s">
        <v>252</v>
      </c>
      <c r="CA175" s="1"/>
      <c r="CB175" s="1"/>
      <c r="CC175" s="1"/>
      <c r="CD175" s="1"/>
      <c r="CE175" s="1" t="s">
        <v>100</v>
      </c>
      <c r="CF175" s="1"/>
      <c r="CG175" s="1" t="s">
        <v>391</v>
      </c>
      <c r="CH175" s="1">
        <v>0</v>
      </c>
      <c r="CI175" s="1">
        <v>0</v>
      </c>
      <c r="CJ175" s="1"/>
      <c r="CK175" s="1"/>
      <c r="CL175" s="1">
        <f t="shared" si="78"/>
        <v>0</v>
      </c>
      <c r="CM175" s="118">
        <f t="shared" si="61"/>
        <v>0</v>
      </c>
      <c r="CN175" s="1" t="s">
        <v>95</v>
      </c>
    </row>
    <row r="176" spans="1:92" x14ac:dyDescent="0.2">
      <c r="A176" s="109" t="s">
        <v>790</v>
      </c>
      <c r="B176" s="23" t="s">
        <v>717</v>
      </c>
      <c r="C176" s="24" t="s">
        <v>791</v>
      </c>
      <c r="D176" s="38">
        <v>1</v>
      </c>
      <c r="E176" s="9" t="s">
        <v>90</v>
      </c>
      <c r="F176" s="9" t="s">
        <v>91</v>
      </c>
      <c r="G176" s="9" t="s">
        <v>92</v>
      </c>
      <c r="H176" s="126">
        <v>42152</v>
      </c>
      <c r="I176" s="56">
        <v>0.38541666666666669</v>
      </c>
      <c r="J176" s="56">
        <v>0.84722222222222221</v>
      </c>
      <c r="K176" s="12" t="s">
        <v>171</v>
      </c>
      <c r="L176" s="6" t="s">
        <v>181</v>
      </c>
      <c r="M176" s="5">
        <v>1</v>
      </c>
      <c r="N176" s="9" t="s">
        <v>182</v>
      </c>
      <c r="O176" s="9" t="s">
        <v>182</v>
      </c>
      <c r="P176" s="9" t="s">
        <v>95</v>
      </c>
      <c r="Q176" s="9" t="s">
        <v>182</v>
      </c>
      <c r="R176" s="5" t="s">
        <v>151</v>
      </c>
      <c r="S176" s="5" t="s">
        <v>196</v>
      </c>
      <c r="T176" s="2" t="s">
        <v>173</v>
      </c>
      <c r="U176" s="88" t="s">
        <v>309</v>
      </c>
      <c r="V176" s="46" t="s">
        <v>108</v>
      </c>
      <c r="W176" s="8" t="s">
        <v>226</v>
      </c>
      <c r="X176" s="75">
        <v>42193</v>
      </c>
      <c r="Y176" s="9">
        <v>18</v>
      </c>
      <c r="Z176" s="9">
        <f t="shared" si="63"/>
        <v>3.9000000000000004</v>
      </c>
      <c r="AA176" s="27">
        <v>42194</v>
      </c>
      <c r="AB176" s="2">
        <v>45</v>
      </c>
      <c r="AC176" s="2" t="s">
        <v>100</v>
      </c>
      <c r="AD176" s="2">
        <v>9.3000000000000007</v>
      </c>
      <c r="AE176" s="2" t="s">
        <v>98</v>
      </c>
      <c r="AF176" s="2" t="s">
        <v>98</v>
      </c>
      <c r="AG176" s="2" t="s">
        <v>98</v>
      </c>
      <c r="AH176" s="1">
        <v>11.1</v>
      </c>
      <c r="AI176" s="1">
        <v>500</v>
      </c>
      <c r="AJ176" s="28">
        <v>42199</v>
      </c>
      <c r="AK176" s="1" t="s">
        <v>100</v>
      </c>
      <c r="AL176" s="1">
        <v>10</v>
      </c>
      <c r="AM176" s="1">
        <v>27</v>
      </c>
      <c r="AN176" s="1">
        <v>15</v>
      </c>
      <c r="AO176" s="30">
        <v>42277</v>
      </c>
      <c r="AP176" s="1">
        <v>12</v>
      </c>
      <c r="AQ176" s="5" t="s">
        <v>184</v>
      </c>
      <c r="AS176" s="1"/>
      <c r="AT176" s="2" t="s">
        <v>792</v>
      </c>
      <c r="AU176" s="2">
        <v>121</v>
      </c>
      <c r="AV176" s="60">
        <f t="shared" si="72"/>
        <v>1.6528925619834711</v>
      </c>
      <c r="AW176" s="60">
        <f t="shared" si="73"/>
        <v>98.347107438016522</v>
      </c>
      <c r="AX176" s="1" t="s">
        <v>698</v>
      </c>
      <c r="AY176" s="1">
        <v>20191107</v>
      </c>
      <c r="AZ176" s="1">
        <v>20191127</v>
      </c>
      <c r="BA176" s="66">
        <v>18462827</v>
      </c>
      <c r="BB176" s="66">
        <v>17305449</v>
      </c>
      <c r="BC176" s="68">
        <f t="shared" si="74"/>
        <v>0.93731306695339778</v>
      </c>
      <c r="BD176" s="1" t="str">
        <f t="shared" si="65"/>
        <v>preprocessing/TMRC30023/outputs/salmon_hg38_100/quant.sf</v>
      </c>
      <c r="BF176" s="68"/>
      <c r="BI176" s="97" t="str">
        <f t="shared" si="66"/>
        <v>preprocessing/TMRC30023/outputs/02hisat2_hg38_100/hg38_100_sno_gene_gene_id.count.xz</v>
      </c>
      <c r="BJ176" s="65">
        <v>14252946</v>
      </c>
      <c r="BK176" s="65">
        <v>2359997</v>
      </c>
      <c r="BL176" s="68">
        <f t="shared" si="75"/>
        <v>0.9599833555315439</v>
      </c>
      <c r="BO176" s="1" t="str">
        <f t="shared" si="68"/>
        <v>preprocessing/TMRC30023/outputs/03hisat2_lpanamensis_v36/sno_gene_gene_id.count.xz</v>
      </c>
      <c r="BP176" s="66">
        <v>1909</v>
      </c>
      <c r="BQ176" s="66">
        <v>310</v>
      </c>
      <c r="BR176" s="95">
        <f t="shared" si="76"/>
        <v>1.2822550862448006E-4</v>
      </c>
      <c r="BS176" s="94">
        <f t="shared" si="77"/>
        <v>1.3357055399515908E-4</v>
      </c>
      <c r="BT176" s="12" t="s">
        <v>177</v>
      </c>
      <c r="BU176" s="27">
        <v>42194</v>
      </c>
      <c r="BV176" s="1" t="s">
        <v>720</v>
      </c>
      <c r="BW176" s="1" t="s">
        <v>159</v>
      </c>
      <c r="BZ176" s="1" t="s">
        <v>252</v>
      </c>
      <c r="CE176" s="2" t="s">
        <v>100</v>
      </c>
      <c r="CG176" s="2" t="s">
        <v>793</v>
      </c>
      <c r="CH176" s="2">
        <v>0</v>
      </c>
      <c r="CI176" s="2">
        <v>0</v>
      </c>
      <c r="CL176" s="1">
        <f t="shared" si="78"/>
        <v>0</v>
      </c>
      <c r="CM176" s="118">
        <f t="shared" si="61"/>
        <v>0</v>
      </c>
      <c r="CN176" s="1" t="s">
        <v>95</v>
      </c>
    </row>
    <row r="177" spans="1:92" ht="30" x14ac:dyDescent="0.2">
      <c r="A177" s="109" t="s">
        <v>794</v>
      </c>
      <c r="B177" s="23" t="s">
        <v>795</v>
      </c>
      <c r="C177" s="24" t="s">
        <v>796</v>
      </c>
      <c r="D177" s="38">
        <v>1</v>
      </c>
      <c r="E177" s="9" t="s">
        <v>90</v>
      </c>
      <c r="F177" s="9" t="s">
        <v>91</v>
      </c>
      <c r="G177" s="9" t="s">
        <v>92</v>
      </c>
      <c r="H177" s="126">
        <v>42154</v>
      </c>
      <c r="I177" s="53">
        <v>0.45833333333333331</v>
      </c>
      <c r="J177" s="56"/>
      <c r="K177" s="12" t="s">
        <v>200</v>
      </c>
      <c r="L177" s="6" t="s">
        <v>181</v>
      </c>
      <c r="M177" s="5">
        <v>1</v>
      </c>
      <c r="N177" s="9" t="s">
        <v>95</v>
      </c>
      <c r="O177" s="9" t="s">
        <v>95</v>
      </c>
      <c r="P177" s="9" t="s">
        <v>1379</v>
      </c>
      <c r="Q177" s="9" t="s">
        <v>284</v>
      </c>
      <c r="R177" s="5" t="s">
        <v>201</v>
      </c>
      <c r="S177" s="5" t="s">
        <v>97</v>
      </c>
      <c r="T177" s="5" t="s">
        <v>97</v>
      </c>
      <c r="U177" s="88" t="s">
        <v>95</v>
      </c>
      <c r="V177" s="42" t="s">
        <v>95</v>
      </c>
      <c r="W177" s="8" t="s">
        <v>202</v>
      </c>
      <c r="X177" s="75">
        <v>42186</v>
      </c>
      <c r="Y177" s="12">
        <v>20</v>
      </c>
      <c r="Z177" s="9">
        <f t="shared" si="63"/>
        <v>16</v>
      </c>
      <c r="AA177" s="27">
        <v>42186</v>
      </c>
      <c r="AB177" s="1">
        <v>674</v>
      </c>
      <c r="AC177" s="1" t="s">
        <v>100</v>
      </c>
      <c r="AD177" s="1">
        <v>6.7</v>
      </c>
      <c r="AE177" s="1">
        <v>835</v>
      </c>
      <c r="AF177" s="1">
        <v>2.1</v>
      </c>
      <c r="AG177" s="1">
        <v>2.2999999999999998</v>
      </c>
      <c r="AH177" s="1">
        <v>1</v>
      </c>
      <c r="AI177" s="1">
        <v>674</v>
      </c>
      <c r="AJ177" s="30">
        <v>42208</v>
      </c>
      <c r="AK177" s="5" t="s">
        <v>100</v>
      </c>
      <c r="AL177" s="5">
        <v>13</v>
      </c>
      <c r="AM177" s="5">
        <v>27</v>
      </c>
      <c r="AN177" s="5">
        <v>15</v>
      </c>
      <c r="AO177" s="31">
        <v>42277</v>
      </c>
      <c r="AP177" s="1">
        <f>AM177-AN177</f>
        <v>12</v>
      </c>
      <c r="AQ177" s="5" t="s">
        <v>184</v>
      </c>
      <c r="AS177" s="1"/>
      <c r="AT177" s="2" t="s">
        <v>797</v>
      </c>
      <c r="AU177" s="2">
        <v>133</v>
      </c>
      <c r="AV177" s="60">
        <f t="shared" si="72"/>
        <v>1.5037593984962405</v>
      </c>
      <c r="AW177" s="60">
        <f t="shared" si="73"/>
        <v>98.496240601503757</v>
      </c>
      <c r="AX177" s="1" t="s">
        <v>698</v>
      </c>
      <c r="AY177" s="1">
        <v>20191107</v>
      </c>
      <c r="AZ177" s="1">
        <v>20191127</v>
      </c>
      <c r="BA177" s="66">
        <v>25998738</v>
      </c>
      <c r="BB177" s="66">
        <v>24395772</v>
      </c>
      <c r="BC177" s="68">
        <f t="shared" si="74"/>
        <v>0.93834446887383538</v>
      </c>
      <c r="BD177" s="1" t="str">
        <f t="shared" si="65"/>
        <v>preprocessing/TMRC30026/outputs/salmon_hg38_100/quant.sf</v>
      </c>
      <c r="BF177" s="68"/>
      <c r="BI177" s="97" t="str">
        <f t="shared" si="66"/>
        <v>preprocessing/TMRC30026/outputs/02hisat2_hg38_100/hg38_100_sno_gene_gene_id.count.xz</v>
      </c>
      <c r="BJ177" s="65">
        <v>18292502</v>
      </c>
      <c r="BK177" s="65">
        <v>5094854</v>
      </c>
      <c r="BL177" s="68">
        <f t="shared" si="75"/>
        <v>0.95866431281617159</v>
      </c>
      <c r="BO177" s="1" t="str">
        <f t="shared" si="68"/>
        <v>preprocessing/TMRC30026/outputs/03hisat2_lpanamensis_v36/sno_gene_gene_id.count.xz</v>
      </c>
      <c r="BP177" s="66">
        <v>17162</v>
      </c>
      <c r="BQ177" s="66">
        <v>1446</v>
      </c>
      <c r="BR177" s="95">
        <f t="shared" si="76"/>
        <v>7.6275512002653575E-4</v>
      </c>
      <c r="BS177" s="94">
        <f t="shared" si="77"/>
        <v>7.9564359476975511E-4</v>
      </c>
      <c r="BT177" s="12" t="s">
        <v>200</v>
      </c>
      <c r="BU177" s="27">
        <v>42186</v>
      </c>
      <c r="BV177" s="2" t="s">
        <v>798</v>
      </c>
      <c r="BW177" s="1" t="s">
        <v>159</v>
      </c>
      <c r="BZ177" s="1" t="s">
        <v>252</v>
      </c>
      <c r="CG177" s="2" t="s">
        <v>799</v>
      </c>
      <c r="CH177" s="2">
        <v>0</v>
      </c>
      <c r="CI177" s="2">
        <v>0</v>
      </c>
      <c r="CL177" s="1">
        <f t="shared" si="78"/>
        <v>0</v>
      </c>
      <c r="CM177" s="118">
        <f t="shared" si="61"/>
        <v>0</v>
      </c>
      <c r="CN177" s="2" t="s">
        <v>95</v>
      </c>
    </row>
    <row r="178" spans="1:92" x14ac:dyDescent="0.2">
      <c r="A178" s="109" t="s">
        <v>800</v>
      </c>
      <c r="B178" s="24" t="s">
        <v>528</v>
      </c>
      <c r="C178" s="24" t="s">
        <v>801</v>
      </c>
      <c r="D178" s="38">
        <v>2</v>
      </c>
      <c r="E178" s="9" t="s">
        <v>90</v>
      </c>
      <c r="F178" s="9" t="s">
        <v>91</v>
      </c>
      <c r="G178" s="9" t="s">
        <v>92</v>
      </c>
      <c r="H178" s="126">
        <v>42172</v>
      </c>
      <c r="I178" s="53">
        <v>0.26041666666666669</v>
      </c>
      <c r="J178" s="53">
        <v>0.58333333333333337</v>
      </c>
      <c r="K178" s="2" t="s">
        <v>164</v>
      </c>
      <c r="L178" s="6" t="s">
        <v>181</v>
      </c>
      <c r="M178" s="5">
        <v>3</v>
      </c>
      <c r="N178" s="9" t="s">
        <v>1373</v>
      </c>
      <c r="O178" s="9" t="s">
        <v>234</v>
      </c>
      <c r="P178" s="9" t="s">
        <v>95</v>
      </c>
      <c r="Q178" s="12" t="s">
        <v>234</v>
      </c>
      <c r="R178" s="5" t="s">
        <v>151</v>
      </c>
      <c r="S178" s="5" t="s">
        <v>165</v>
      </c>
      <c r="T178" s="2" t="s">
        <v>153</v>
      </c>
      <c r="U178" s="88" t="s">
        <v>311</v>
      </c>
      <c r="V178" s="42">
        <v>99</v>
      </c>
      <c r="W178" s="8" t="s">
        <v>226</v>
      </c>
      <c r="X178" s="75">
        <v>42193</v>
      </c>
      <c r="Y178" s="12">
        <v>28</v>
      </c>
      <c r="Z178" s="9">
        <f t="shared" si="63"/>
        <v>22</v>
      </c>
      <c r="AA178" s="27">
        <v>42194</v>
      </c>
      <c r="AB178" s="1">
        <v>172</v>
      </c>
      <c r="AC178" s="1" t="s">
        <v>100</v>
      </c>
      <c r="AD178" s="1">
        <v>9.3000000000000007</v>
      </c>
      <c r="AE178" s="1" t="s">
        <v>98</v>
      </c>
      <c r="AF178" s="1" t="s">
        <v>98</v>
      </c>
      <c r="AG178" s="1" t="s">
        <v>98</v>
      </c>
      <c r="AH178" s="1">
        <v>3</v>
      </c>
      <c r="AI178" s="1">
        <v>500</v>
      </c>
      <c r="AJ178" s="30">
        <v>42199</v>
      </c>
      <c r="AK178" s="1" t="s">
        <v>100</v>
      </c>
      <c r="AL178" s="1">
        <v>27</v>
      </c>
      <c r="AM178" s="1">
        <v>27</v>
      </c>
      <c r="AN178" s="1">
        <v>15</v>
      </c>
      <c r="AO178" s="31">
        <v>42277</v>
      </c>
      <c r="AP178" s="1">
        <v>12</v>
      </c>
      <c r="AQ178" s="5" t="s">
        <v>184</v>
      </c>
      <c r="AT178" s="2" t="s">
        <v>802</v>
      </c>
      <c r="AU178" s="2">
        <v>170</v>
      </c>
      <c r="AV178" s="60">
        <f t="shared" si="72"/>
        <v>1.1764705882352942</v>
      </c>
      <c r="AW178" s="60">
        <f t="shared" si="73"/>
        <v>98.82352941176471</v>
      </c>
      <c r="AX178" s="2" t="s">
        <v>204</v>
      </c>
      <c r="AY178" s="2">
        <v>20191107</v>
      </c>
      <c r="AZ178" s="2">
        <v>20191127</v>
      </c>
      <c r="BA178" s="66">
        <v>7144498</v>
      </c>
      <c r="BB178" s="66">
        <v>6909904</v>
      </c>
      <c r="BC178" s="68">
        <f t="shared" si="74"/>
        <v>0.96716438299793772</v>
      </c>
      <c r="BD178" s="1" t="str">
        <f t="shared" si="65"/>
        <v>preprocessing/TMRC30037/outputs/salmon_hg38_100/quant.sf</v>
      </c>
      <c r="BF178" s="68"/>
      <c r="BI178" s="97" t="str">
        <f t="shared" si="66"/>
        <v>preprocessing/TMRC30037/outputs/02hisat2_hg38_100/hg38_100_sno_gene_gene_id.count.xz</v>
      </c>
      <c r="BJ178" s="65">
        <v>5645820</v>
      </c>
      <c r="BK178" s="65">
        <v>946368</v>
      </c>
      <c r="BL178" s="68">
        <f t="shared" si="75"/>
        <v>0.9540202005700803</v>
      </c>
      <c r="BO178" s="1" t="str">
        <f t="shared" si="68"/>
        <v>preprocessing/TMRC30037/outputs/03hisat2_lpanamensis_v36/sno_gene_gene_id.count.xz</v>
      </c>
      <c r="BP178" s="66">
        <v>654</v>
      </c>
      <c r="BQ178" s="66">
        <v>129</v>
      </c>
      <c r="BR178" s="95">
        <f t="shared" si="76"/>
        <v>1.1331561191009311E-4</v>
      </c>
      <c r="BS178" s="94">
        <f t="shared" si="77"/>
        <v>1.187769523563345E-4</v>
      </c>
      <c r="BT178" s="2" t="s">
        <v>169</v>
      </c>
      <c r="BU178" s="27">
        <v>42194</v>
      </c>
      <c r="BV178" s="2" t="s">
        <v>531</v>
      </c>
      <c r="BW178" s="2" t="s">
        <v>210</v>
      </c>
      <c r="BZ178" s="1" t="s">
        <v>252</v>
      </c>
      <c r="CG178" s="2" t="s">
        <v>803</v>
      </c>
      <c r="CH178" s="2">
        <v>0</v>
      </c>
      <c r="CI178" s="2">
        <v>0</v>
      </c>
      <c r="CL178" s="1">
        <f t="shared" si="78"/>
        <v>0</v>
      </c>
      <c r="CM178" s="118">
        <f t="shared" si="61"/>
        <v>0</v>
      </c>
      <c r="CN178" s="2" t="s">
        <v>95</v>
      </c>
    </row>
    <row r="179" spans="1:92" x14ac:dyDescent="0.2">
      <c r="A179" s="109" t="s">
        <v>804</v>
      </c>
      <c r="B179" s="24" t="s">
        <v>528</v>
      </c>
      <c r="C179" s="24" t="s">
        <v>805</v>
      </c>
      <c r="D179" s="38">
        <v>2</v>
      </c>
      <c r="E179" s="9" t="s">
        <v>90</v>
      </c>
      <c r="F179" s="9" t="s">
        <v>91</v>
      </c>
      <c r="G179" s="9" t="s">
        <v>92</v>
      </c>
      <c r="H179" s="126">
        <v>42159</v>
      </c>
      <c r="I179" s="56">
        <v>0.26041666666666669</v>
      </c>
      <c r="J179" s="56">
        <v>0.72916666666666663</v>
      </c>
      <c r="K179" s="2" t="s">
        <v>150</v>
      </c>
      <c r="L179" s="6" t="s">
        <v>181</v>
      </c>
      <c r="M179" s="5">
        <v>2</v>
      </c>
      <c r="N179" s="9" t="s">
        <v>1373</v>
      </c>
      <c r="O179" s="9" t="s">
        <v>234</v>
      </c>
      <c r="P179" s="9" t="s">
        <v>95</v>
      </c>
      <c r="Q179" s="9" t="s">
        <v>234</v>
      </c>
      <c r="R179" s="5" t="s">
        <v>151</v>
      </c>
      <c r="S179" s="5" t="s">
        <v>152</v>
      </c>
      <c r="T179" s="2" t="s">
        <v>153</v>
      </c>
      <c r="U179" s="88" t="s">
        <v>806</v>
      </c>
      <c r="V179" s="44">
        <v>98</v>
      </c>
      <c r="W179" s="8" t="s">
        <v>226</v>
      </c>
      <c r="X179" s="75">
        <v>42264</v>
      </c>
      <c r="Y179" s="9">
        <v>28</v>
      </c>
      <c r="Z179" s="9">
        <f t="shared" si="63"/>
        <v>21.2</v>
      </c>
      <c r="AA179" s="27">
        <v>42264</v>
      </c>
      <c r="AB179" s="1" t="s">
        <v>98</v>
      </c>
      <c r="AC179" s="1" t="s">
        <v>98</v>
      </c>
      <c r="AD179" s="1" t="s">
        <v>98</v>
      </c>
      <c r="AE179" s="2" t="s">
        <v>98</v>
      </c>
      <c r="AF179" s="2" t="s">
        <v>98</v>
      </c>
      <c r="AG179" s="2" t="s">
        <v>98</v>
      </c>
      <c r="AH179" s="1">
        <v>3.8</v>
      </c>
      <c r="AI179" s="1">
        <v>300</v>
      </c>
      <c r="AJ179" s="30">
        <v>42265</v>
      </c>
      <c r="AK179" s="5" t="s">
        <v>100</v>
      </c>
      <c r="AL179" s="5">
        <v>19</v>
      </c>
      <c r="AM179" s="5">
        <v>27</v>
      </c>
      <c r="AN179" s="5">
        <v>15</v>
      </c>
      <c r="AO179" s="31">
        <v>42277</v>
      </c>
      <c r="AP179" s="5">
        <v>12</v>
      </c>
      <c r="AQ179" s="5" t="s">
        <v>184</v>
      </c>
      <c r="AS179" s="1"/>
      <c r="AT179" s="2" t="s">
        <v>807</v>
      </c>
      <c r="AU179" s="2">
        <v>194</v>
      </c>
      <c r="AV179" s="60">
        <f t="shared" si="72"/>
        <v>1.0309278350515463</v>
      </c>
      <c r="AW179" s="60">
        <f t="shared" si="73"/>
        <v>98.969072164948457</v>
      </c>
      <c r="AX179" s="2" t="s">
        <v>204</v>
      </c>
      <c r="AY179" s="2">
        <v>20191107</v>
      </c>
      <c r="AZ179" s="2">
        <v>20191127</v>
      </c>
      <c r="BA179" s="66">
        <v>6367641</v>
      </c>
      <c r="BB179" s="66">
        <v>6165038</v>
      </c>
      <c r="BC179" s="68">
        <f t="shared" si="74"/>
        <v>0.96818240852460113</v>
      </c>
      <c r="BD179" s="1" t="str">
        <f t="shared" si="65"/>
        <v>preprocessing/TMRC30031/outputs/salmon_hg38_100/quant.sf</v>
      </c>
      <c r="BF179" s="68"/>
      <c r="BI179" s="97" t="str">
        <f t="shared" si="66"/>
        <v>preprocessing/TMRC30031/outputs/02hisat2_hg38_100/hg38_100_sno_gene_gene_id.count.xz</v>
      </c>
      <c r="BJ179" s="65">
        <v>5011349</v>
      </c>
      <c r="BK179" s="65">
        <v>838465</v>
      </c>
      <c r="BL179" s="68">
        <f t="shared" si="75"/>
        <v>0.94886909050682255</v>
      </c>
      <c r="BO179" s="1" t="str">
        <f t="shared" si="68"/>
        <v>preprocessing/TMRC30031/outputs/03hisat2_lpanamensis_v36/sno_gene_gene_id.count.xz</v>
      </c>
      <c r="BP179" s="66">
        <v>469</v>
      </c>
      <c r="BQ179" s="66">
        <v>77</v>
      </c>
      <c r="BR179" s="95">
        <f t="shared" si="76"/>
        <v>8.8563930992801662E-5</v>
      </c>
      <c r="BS179" s="94">
        <f t="shared" si="77"/>
        <v>9.3336300949055812E-5</v>
      </c>
      <c r="BT179" s="2" t="s">
        <v>157</v>
      </c>
      <c r="BU179" s="27">
        <v>42264</v>
      </c>
      <c r="BV179" s="2" t="s">
        <v>531</v>
      </c>
      <c r="BW179" s="2" t="s">
        <v>210</v>
      </c>
      <c r="BZ179" s="1" t="s">
        <v>252</v>
      </c>
      <c r="CG179" s="2" t="s">
        <v>808</v>
      </c>
      <c r="CH179" s="2">
        <v>0</v>
      </c>
      <c r="CI179" s="2">
        <v>0</v>
      </c>
      <c r="CL179" s="1">
        <f t="shared" si="78"/>
        <v>0</v>
      </c>
      <c r="CM179" s="118">
        <f t="shared" si="61"/>
        <v>0</v>
      </c>
      <c r="CN179" s="2" t="s">
        <v>95</v>
      </c>
    </row>
    <row r="180" spans="1:92" x14ac:dyDescent="0.2">
      <c r="A180" s="109"/>
      <c r="B180" s="24" t="s">
        <v>809</v>
      </c>
      <c r="C180" s="24" t="s">
        <v>810</v>
      </c>
      <c r="D180" s="38">
        <v>1</v>
      </c>
      <c r="E180" s="12" t="s">
        <v>90</v>
      </c>
      <c r="F180" s="12" t="s">
        <v>91</v>
      </c>
      <c r="G180" s="12" t="s">
        <v>92</v>
      </c>
      <c r="H180" s="126">
        <v>42364</v>
      </c>
      <c r="K180" s="12" t="s">
        <v>171</v>
      </c>
      <c r="L180" s="12" t="s">
        <v>181</v>
      </c>
      <c r="M180" s="2">
        <v>2</v>
      </c>
      <c r="N180" s="12" t="s">
        <v>1373</v>
      </c>
      <c r="O180" s="12" t="s">
        <v>234</v>
      </c>
      <c r="P180" s="12" t="s">
        <v>95</v>
      </c>
      <c r="Q180" s="12" t="s">
        <v>234</v>
      </c>
      <c r="R180" s="12" t="s">
        <v>151</v>
      </c>
      <c r="S180" s="12" t="s">
        <v>196</v>
      </c>
      <c r="T180" s="12" t="s">
        <v>173</v>
      </c>
      <c r="U180" s="93">
        <v>15000000</v>
      </c>
      <c r="W180" s="12" t="s">
        <v>226</v>
      </c>
      <c r="X180" s="19"/>
      <c r="AJ180" s="30"/>
      <c r="AQ180" s="1" t="s">
        <v>184</v>
      </c>
      <c r="BJ180" s="65"/>
      <c r="BK180" s="65"/>
      <c r="BV180" s="2" t="s">
        <v>811</v>
      </c>
      <c r="BW180" s="2" t="s">
        <v>210</v>
      </c>
      <c r="BZ180" s="1" t="s">
        <v>252</v>
      </c>
      <c r="CM180" s="1" t="e">
        <f t="shared" ref="CM180:CM211" si="79">+CL180/BP180</f>
        <v>#DIV/0!</v>
      </c>
    </row>
    <row r="181" spans="1:92" x14ac:dyDescent="0.25">
      <c r="A181" s="109" t="s">
        <v>812</v>
      </c>
      <c r="B181" s="24" t="s">
        <v>695</v>
      </c>
      <c r="C181" s="24" t="s">
        <v>813</v>
      </c>
      <c r="D181" s="38">
        <v>2</v>
      </c>
      <c r="E181" s="9" t="s">
        <v>90</v>
      </c>
      <c r="F181" s="9" t="s">
        <v>91</v>
      </c>
      <c r="G181" s="9" t="s">
        <v>92</v>
      </c>
      <c r="H181" s="126">
        <v>42153</v>
      </c>
      <c r="I181" s="53">
        <v>0.36319444444444443</v>
      </c>
      <c r="J181" s="53">
        <v>0.875</v>
      </c>
      <c r="K181" s="2" t="s">
        <v>164</v>
      </c>
      <c r="L181" s="6" t="s">
        <v>181</v>
      </c>
      <c r="M181" s="5">
        <v>1</v>
      </c>
      <c r="N181" s="9" t="s">
        <v>1378</v>
      </c>
      <c r="O181" s="9" t="s">
        <v>1374</v>
      </c>
      <c r="P181" s="9" t="s">
        <v>234</v>
      </c>
      <c r="Q181" s="9" t="s">
        <v>234</v>
      </c>
      <c r="R181" s="5" t="s">
        <v>151</v>
      </c>
      <c r="S181" s="5" t="s">
        <v>165</v>
      </c>
      <c r="T181" s="2" t="s">
        <v>153</v>
      </c>
      <c r="U181" s="88" t="s">
        <v>814</v>
      </c>
      <c r="V181" s="44">
        <v>99</v>
      </c>
      <c r="W181" s="8" t="s">
        <v>226</v>
      </c>
      <c r="X181" s="75">
        <v>42628</v>
      </c>
      <c r="Y181" s="9">
        <v>15</v>
      </c>
      <c r="Z181" s="9">
        <f>(Y181-AH181)-3</f>
        <v>11</v>
      </c>
      <c r="AA181" s="27">
        <v>42630</v>
      </c>
      <c r="AB181" s="1">
        <v>290</v>
      </c>
      <c r="AC181" s="1" t="s">
        <v>100</v>
      </c>
      <c r="AD181" s="1">
        <v>8.5</v>
      </c>
      <c r="AH181" s="1">
        <v>1</v>
      </c>
      <c r="AI181" s="1">
        <v>300</v>
      </c>
      <c r="AJ181" s="28">
        <v>42663</v>
      </c>
      <c r="AK181" s="1" t="s">
        <v>100</v>
      </c>
      <c r="AL181" s="1">
        <v>10</v>
      </c>
      <c r="AM181" s="1">
        <v>27</v>
      </c>
      <c r="AN181" s="1">
        <v>15</v>
      </c>
      <c r="AO181" s="31">
        <v>42738</v>
      </c>
      <c r="AP181" s="1">
        <v>12</v>
      </c>
      <c r="AQ181" s="5" t="s">
        <v>184</v>
      </c>
      <c r="AS181" s="1"/>
      <c r="AT181" s="2" t="s">
        <v>815</v>
      </c>
      <c r="AU181" s="2">
        <v>47.1</v>
      </c>
      <c r="AV181" s="60"/>
      <c r="AW181" s="60"/>
      <c r="AX181" s="12" t="s">
        <v>245</v>
      </c>
      <c r="AY181" s="2">
        <v>20210501</v>
      </c>
      <c r="AZ181" s="2">
        <v>20210530</v>
      </c>
      <c r="BA181" s="66">
        <v>33682702</v>
      </c>
      <c r="BB181" s="66">
        <v>30848888</v>
      </c>
      <c r="BC181" s="68">
        <f>BB181/BA181</f>
        <v>0.91586737904815352</v>
      </c>
      <c r="BD181" s="1" t="str">
        <f>CONCATENATE("preprocessing/",A181, "/outputs/salmon_hg38_100/quant.sf")</f>
        <v>preprocessing/TMRC30165/outputs/salmon_hg38_100/quant.sf</v>
      </c>
      <c r="BI181" s="97" t="str">
        <f>CONCATENATE("preprocessing/", A181, "/outputs/02hisat2_hg38_100/hg38_100_sno_gene_gene_id.count.xz")</f>
        <v>preprocessing/TMRC30165/outputs/02hisat2_hg38_100/hg38_100_sno_gene_gene_id.count.xz</v>
      </c>
      <c r="BJ181" s="65">
        <v>27932451</v>
      </c>
      <c r="BK181" s="65">
        <v>2130022</v>
      </c>
      <c r="BL181" s="68">
        <f>(BK181+BJ181)/BB181</f>
        <v>0.97450750899027538</v>
      </c>
      <c r="BO181" s="1" t="str">
        <f>CONCATENATE("preprocessing/", A181, "/outputs/03hisat2_lpanamensis_v36/sno_gene_gene_id.count.xz")</f>
        <v>preprocessing/TMRC30165/outputs/03hisat2_lpanamensis_v36/sno_gene_gene_id.count.xz</v>
      </c>
      <c r="BP181" s="111">
        <v>1303</v>
      </c>
      <c r="BQ181" s="111">
        <v>64</v>
      </c>
      <c r="BR181" s="95">
        <f>(BQ181+BP181)/BB181</f>
        <v>4.4312780415294059E-5</v>
      </c>
      <c r="BS181" s="94">
        <f>(BQ181+BP181)/(BK181+BJ181)</f>
        <v>4.5471974311627653E-5</v>
      </c>
      <c r="BT181" s="2" t="s">
        <v>169</v>
      </c>
      <c r="BU181" s="18"/>
      <c r="BV181" s="2" t="s">
        <v>699</v>
      </c>
      <c r="BW181" s="1" t="s">
        <v>159</v>
      </c>
      <c r="BZ181" s="1" t="s">
        <v>252</v>
      </c>
      <c r="CG181" s="2" t="s">
        <v>816</v>
      </c>
      <c r="CH181" s="2">
        <v>0</v>
      </c>
      <c r="CI181" s="2">
        <v>0</v>
      </c>
      <c r="CJ181" s="2">
        <v>10</v>
      </c>
      <c r="CK181" s="2">
        <v>0</v>
      </c>
      <c r="CL181" s="1">
        <f>SUM(CH181:CK181)</f>
        <v>10</v>
      </c>
      <c r="CM181" s="118">
        <f t="shared" si="79"/>
        <v>7.6745970836531079E-3</v>
      </c>
      <c r="CN181" s="2" t="s">
        <v>100</v>
      </c>
    </row>
    <row r="182" spans="1:92" x14ac:dyDescent="0.2">
      <c r="A182" s="109" t="s">
        <v>817</v>
      </c>
      <c r="B182" s="24" t="s">
        <v>528</v>
      </c>
      <c r="C182" s="24" t="s">
        <v>818</v>
      </c>
      <c r="D182" s="38">
        <v>2</v>
      </c>
      <c r="E182" s="9" t="s">
        <v>90</v>
      </c>
      <c r="F182" s="9" t="s">
        <v>91</v>
      </c>
      <c r="G182" s="9" t="s">
        <v>92</v>
      </c>
      <c r="H182" s="126">
        <v>42172</v>
      </c>
      <c r="I182" s="53">
        <v>0.26041666666666669</v>
      </c>
      <c r="J182" s="53">
        <v>0.58333333333333337</v>
      </c>
      <c r="K182" s="2" t="s">
        <v>150</v>
      </c>
      <c r="L182" s="6" t="s">
        <v>181</v>
      </c>
      <c r="M182" s="5">
        <v>3</v>
      </c>
      <c r="N182" s="9" t="s">
        <v>1376</v>
      </c>
      <c r="O182" s="9" t="s">
        <v>234</v>
      </c>
      <c r="P182" s="9" t="s">
        <v>95</v>
      </c>
      <c r="Q182" s="9" t="s">
        <v>234</v>
      </c>
      <c r="R182" s="5" t="s">
        <v>151</v>
      </c>
      <c r="S182" s="5" t="s">
        <v>152</v>
      </c>
      <c r="T182" s="2" t="s">
        <v>153</v>
      </c>
      <c r="U182" s="88" t="s">
        <v>819</v>
      </c>
      <c r="V182" s="42">
        <v>99</v>
      </c>
      <c r="W182" s="8" t="s">
        <v>226</v>
      </c>
      <c r="X182" s="75">
        <v>42193</v>
      </c>
      <c r="Y182" s="12">
        <v>23</v>
      </c>
      <c r="Z182" s="9">
        <f>(Y182-AH182)-3</f>
        <v>15.8</v>
      </c>
      <c r="AA182" s="27">
        <v>42194</v>
      </c>
      <c r="AB182" s="1">
        <v>72</v>
      </c>
      <c r="AC182" s="1" t="s">
        <v>100</v>
      </c>
      <c r="AD182" s="1">
        <v>8.1999999999999993</v>
      </c>
      <c r="AE182" s="1" t="s">
        <v>98</v>
      </c>
      <c r="AF182" s="1" t="s">
        <v>98</v>
      </c>
      <c r="AG182" s="1" t="s">
        <v>98</v>
      </c>
      <c r="AH182" s="1">
        <v>4.2</v>
      </c>
      <c r="AI182" s="1">
        <v>300</v>
      </c>
      <c r="AJ182" s="30">
        <v>42208</v>
      </c>
      <c r="AK182" s="1" t="s">
        <v>100</v>
      </c>
      <c r="AL182" s="1">
        <v>14</v>
      </c>
      <c r="AM182" s="1">
        <v>27</v>
      </c>
      <c r="AN182" s="1">
        <v>15</v>
      </c>
      <c r="AO182" s="31">
        <v>42277</v>
      </c>
      <c r="AP182" s="1">
        <v>12</v>
      </c>
      <c r="AQ182" s="5" t="s">
        <v>184</v>
      </c>
      <c r="AT182" s="2" t="s">
        <v>820</v>
      </c>
      <c r="AU182" s="2">
        <v>119</v>
      </c>
      <c r="AV182" s="60">
        <f>(100 * 2)/AU182</f>
        <v>1.680672268907563</v>
      </c>
      <c r="AW182" s="60">
        <f>100-AV182</f>
        <v>98.319327731092443</v>
      </c>
      <c r="AX182" s="1" t="s">
        <v>698</v>
      </c>
      <c r="AY182" s="1">
        <v>20191107</v>
      </c>
      <c r="AZ182" s="1">
        <v>20191127</v>
      </c>
      <c r="BA182" s="66">
        <v>39971868</v>
      </c>
      <c r="BB182" s="66">
        <v>37533288</v>
      </c>
      <c r="BC182" s="68">
        <f>BB182/BA182</f>
        <v>0.93899259349100217</v>
      </c>
      <c r="BD182" s="1" t="str">
        <f>CONCATENATE("preprocessing/",A182, "/outputs/salmon_hg38_100/quant.sf")</f>
        <v>preprocessing/TMRC30027/outputs/salmon_hg38_100/quant.sf</v>
      </c>
      <c r="BF182" s="68"/>
      <c r="BI182" s="97" t="str">
        <f>CONCATENATE("preprocessing/", A182, "/outputs/02hisat2_hg38_100/hg38_100_sno_gene_gene_id.count.xz")</f>
        <v>preprocessing/TMRC30027/outputs/02hisat2_hg38_100/hg38_100_sno_gene_gene_id.count.xz</v>
      </c>
      <c r="BJ182" s="65">
        <v>31366910</v>
      </c>
      <c r="BK182" s="65">
        <v>4465195</v>
      </c>
      <c r="BL182" s="68">
        <f>(BK182+BJ182)/BB182</f>
        <v>0.95467535378195478</v>
      </c>
      <c r="BO182" s="1" t="str">
        <f>CONCATENATE("preprocessing/", A182, "/outputs/03hisat2_lpanamensis_v36/sno_gene_gene_id.count.xz")</f>
        <v>preprocessing/TMRC30027/outputs/03hisat2_lpanamensis_v36/sno_gene_gene_id.count.xz</v>
      </c>
      <c r="BP182" s="66">
        <v>2405</v>
      </c>
      <c r="BQ182" s="66">
        <v>650</v>
      </c>
      <c r="BR182" s="95">
        <f>(BQ182+BP182)/BB182</f>
        <v>8.1394414472827424E-5</v>
      </c>
      <c r="BS182" s="94">
        <f>(BQ182+BP182)/(BK182+BJ182)</f>
        <v>8.5258736543666636E-5</v>
      </c>
      <c r="BT182" s="2" t="s">
        <v>157</v>
      </c>
      <c r="BU182" s="27">
        <v>42194</v>
      </c>
      <c r="BV182" s="2" t="s">
        <v>531</v>
      </c>
      <c r="BW182" s="2" t="s">
        <v>210</v>
      </c>
      <c r="BZ182" s="1" t="s">
        <v>252</v>
      </c>
      <c r="CE182" s="2" t="s">
        <v>100</v>
      </c>
      <c r="CG182" s="2" t="s">
        <v>821</v>
      </c>
      <c r="CH182" s="2">
        <v>0</v>
      </c>
      <c r="CI182" s="2">
        <v>0</v>
      </c>
      <c r="CL182" s="1">
        <f>SUM(CH182:CK182)</f>
        <v>0</v>
      </c>
      <c r="CM182" s="118">
        <f t="shared" si="79"/>
        <v>0</v>
      </c>
      <c r="CN182" s="2" t="s">
        <v>95</v>
      </c>
    </row>
    <row r="183" spans="1:92" ht="30" x14ac:dyDescent="0.2">
      <c r="A183" s="109"/>
      <c r="B183" s="24" t="s">
        <v>822</v>
      </c>
      <c r="C183" s="24" t="s">
        <v>823</v>
      </c>
      <c r="D183" s="38">
        <v>1</v>
      </c>
      <c r="E183" s="12" t="s">
        <v>90</v>
      </c>
      <c r="F183" s="12" t="s">
        <v>91</v>
      </c>
      <c r="G183" s="12" t="s">
        <v>92</v>
      </c>
      <c r="H183" s="126">
        <v>42371</v>
      </c>
      <c r="K183" s="12" t="s">
        <v>171</v>
      </c>
      <c r="L183" s="12" t="s">
        <v>181</v>
      </c>
      <c r="M183" s="2">
        <v>1</v>
      </c>
      <c r="N183" s="12" t="s">
        <v>1378</v>
      </c>
      <c r="O183" s="12" t="s">
        <v>1374</v>
      </c>
      <c r="P183" s="9" t="s">
        <v>1380</v>
      </c>
      <c r="Q183" s="12" t="s">
        <v>234</v>
      </c>
      <c r="R183" s="12" t="s">
        <v>151</v>
      </c>
      <c r="S183" s="12" t="s">
        <v>196</v>
      </c>
      <c r="T183" s="12" t="s">
        <v>173</v>
      </c>
      <c r="U183" s="93">
        <v>1800000</v>
      </c>
      <c r="W183" s="12" t="s">
        <v>226</v>
      </c>
      <c r="X183" s="19"/>
      <c r="AJ183" s="30"/>
      <c r="AQ183" s="1" t="s">
        <v>184</v>
      </c>
      <c r="BJ183" s="65"/>
      <c r="BK183" s="65"/>
      <c r="BV183" s="2" t="s">
        <v>824</v>
      </c>
      <c r="BW183" s="2" t="s">
        <v>159</v>
      </c>
      <c r="BZ183" s="1" t="s">
        <v>252</v>
      </c>
      <c r="CM183" s="1" t="e">
        <f t="shared" si="79"/>
        <v>#DIV/0!</v>
      </c>
    </row>
    <row r="184" spans="1:92" ht="30" x14ac:dyDescent="0.2">
      <c r="A184" s="109" t="s">
        <v>825</v>
      </c>
      <c r="B184" s="24" t="s">
        <v>826</v>
      </c>
      <c r="C184" s="24" t="s">
        <v>827</v>
      </c>
      <c r="D184" s="38">
        <v>1</v>
      </c>
      <c r="E184" s="9" t="s">
        <v>90</v>
      </c>
      <c r="F184" s="9" t="s">
        <v>91</v>
      </c>
      <c r="G184" s="9" t="s">
        <v>92</v>
      </c>
      <c r="H184" s="126">
        <v>42188</v>
      </c>
      <c r="I184" s="59"/>
      <c r="J184" s="59"/>
      <c r="K184" s="12" t="s">
        <v>200</v>
      </c>
      <c r="L184" s="3" t="s">
        <v>181</v>
      </c>
      <c r="M184" s="5">
        <v>1</v>
      </c>
      <c r="N184" s="9" t="s">
        <v>1378</v>
      </c>
      <c r="O184" s="5" t="s">
        <v>1378</v>
      </c>
      <c r="P184" s="5" t="s">
        <v>1381</v>
      </c>
      <c r="Q184" s="12" t="s">
        <v>234</v>
      </c>
      <c r="R184" s="2" t="s">
        <v>201</v>
      </c>
      <c r="S184" s="5" t="s">
        <v>97</v>
      </c>
      <c r="T184" s="5" t="s">
        <v>97</v>
      </c>
      <c r="U184" s="92" t="s">
        <v>95</v>
      </c>
      <c r="V184" s="45" t="s">
        <v>95</v>
      </c>
      <c r="W184" s="21" t="s">
        <v>202</v>
      </c>
      <c r="X184" s="75">
        <v>42236</v>
      </c>
      <c r="Y184" s="9">
        <v>20</v>
      </c>
      <c r="Z184" s="9">
        <f>(Y184-AH184)-3</f>
        <v>15.2</v>
      </c>
      <c r="AA184" s="27">
        <v>42237</v>
      </c>
      <c r="AB184" s="37">
        <v>670</v>
      </c>
      <c r="AC184" s="1" t="s">
        <v>100</v>
      </c>
      <c r="AD184" s="1" t="s">
        <v>98</v>
      </c>
      <c r="AE184" s="1" t="s">
        <v>98</v>
      </c>
      <c r="AF184" s="1" t="s">
        <v>98</v>
      </c>
      <c r="AG184" s="1" t="s">
        <v>98</v>
      </c>
      <c r="AH184" s="1">
        <v>1.8</v>
      </c>
      <c r="AI184" s="1">
        <v>300</v>
      </c>
      <c r="AJ184" s="30">
        <v>42265</v>
      </c>
      <c r="AK184" s="1" t="s">
        <v>100</v>
      </c>
      <c r="AL184" s="1">
        <v>25</v>
      </c>
      <c r="AM184" s="4">
        <v>27</v>
      </c>
      <c r="AN184" s="4">
        <v>15</v>
      </c>
      <c r="AO184" s="31">
        <v>42277</v>
      </c>
      <c r="AP184" s="4">
        <v>12</v>
      </c>
      <c r="AQ184" s="5" t="s">
        <v>184</v>
      </c>
      <c r="AT184" s="2" t="s">
        <v>828</v>
      </c>
      <c r="AU184" s="2">
        <v>143</v>
      </c>
      <c r="AV184" s="60">
        <f>(100 * 2)/AU184</f>
        <v>1.3986013986013985</v>
      </c>
      <c r="AW184" s="60">
        <f>100-AV184</f>
        <v>98.6013986013986</v>
      </c>
      <c r="AX184" s="1" t="s">
        <v>698</v>
      </c>
      <c r="AY184" s="1">
        <v>20191107</v>
      </c>
      <c r="AZ184" s="1">
        <v>20191127</v>
      </c>
      <c r="BA184" s="66">
        <v>12921744</v>
      </c>
      <c r="BB184" s="66">
        <v>12135904</v>
      </c>
      <c r="BC184" s="68">
        <f>BB184/BA184</f>
        <v>0.93918467971506014</v>
      </c>
      <c r="BD184" s="1" t="str">
        <f>CONCATENATE("preprocessing/",A184, "/outputs/salmon_hg38_100/quant.sf")</f>
        <v>preprocessing/TMRC30044/outputs/salmon_hg38_100/quant.sf</v>
      </c>
      <c r="BF184" s="68"/>
      <c r="BI184" s="97" t="str">
        <f>CONCATENATE("preprocessing/", A184, "/outputs/02hisat2_hg38_100/hg38_100_sno_gene_gene_id.count.xz")</f>
        <v>preprocessing/TMRC30044/outputs/02hisat2_hg38_100/hg38_100_sno_gene_gene_id.count.xz</v>
      </c>
      <c r="BJ184" s="65">
        <v>7845877</v>
      </c>
      <c r="BK184" s="65">
        <v>3423033</v>
      </c>
      <c r="BL184" s="68">
        <f>(BK184+BJ184)/BB184</f>
        <v>0.92855958649639947</v>
      </c>
      <c r="BO184" s="1" t="str">
        <f>CONCATENATE("preprocessing/", A184, "/outputs/03hisat2_lpanamensis_v36/sno_gene_gene_id.count.xz")</f>
        <v>preprocessing/TMRC30044/outputs/03hisat2_lpanamensis_v36/sno_gene_gene_id.count.xz</v>
      </c>
      <c r="BP184" s="66">
        <v>104438</v>
      </c>
      <c r="BQ184" s="66">
        <v>13239</v>
      </c>
      <c r="BR184" s="95">
        <f>(BQ184+BP184)/BB184</f>
        <v>9.6965994457438032E-3</v>
      </c>
      <c r="BS184" s="94">
        <f>(BQ184+BP184)/(BK184+BJ184)</f>
        <v>1.0442624885636676E-2</v>
      </c>
      <c r="BT184" s="12" t="s">
        <v>200</v>
      </c>
      <c r="BU184" s="27">
        <v>42237</v>
      </c>
      <c r="BV184" s="2" t="s">
        <v>829</v>
      </c>
      <c r="BW184" s="2" t="s">
        <v>159</v>
      </c>
      <c r="BZ184" s="1" t="s">
        <v>252</v>
      </c>
      <c r="CE184" s="2" t="s">
        <v>100</v>
      </c>
      <c r="CF184" s="2" t="s">
        <v>637</v>
      </c>
      <c r="CG184" s="2" t="s">
        <v>830</v>
      </c>
      <c r="CH184" s="2">
        <v>0</v>
      </c>
      <c r="CI184" s="2">
        <v>1</v>
      </c>
      <c r="CL184" s="1">
        <f>SUM(CH184:CK184)</f>
        <v>1</v>
      </c>
      <c r="CM184" s="118">
        <f t="shared" si="79"/>
        <v>9.5750588866121534E-6</v>
      </c>
      <c r="CN184" s="2" t="s">
        <v>95</v>
      </c>
    </row>
    <row r="185" spans="1:92" x14ac:dyDescent="0.25">
      <c r="A185" s="109" t="s">
        <v>831</v>
      </c>
      <c r="B185" s="24" t="s">
        <v>695</v>
      </c>
      <c r="C185" s="24" t="s">
        <v>832</v>
      </c>
      <c r="D185" s="38">
        <v>2</v>
      </c>
      <c r="E185" s="9" t="s">
        <v>90</v>
      </c>
      <c r="F185" s="9" t="s">
        <v>91</v>
      </c>
      <c r="G185" s="9" t="s">
        <v>92</v>
      </c>
      <c r="H185" s="126">
        <v>42160</v>
      </c>
      <c r="I185" s="56">
        <v>0.26319444444444445</v>
      </c>
      <c r="J185" s="56">
        <v>0.60416666666666663</v>
      </c>
      <c r="K185" s="2" t="s">
        <v>164</v>
      </c>
      <c r="L185" s="6" t="s">
        <v>181</v>
      </c>
      <c r="M185" s="5">
        <v>2</v>
      </c>
      <c r="N185" s="9" t="s">
        <v>1378</v>
      </c>
      <c r="O185" s="12" t="s">
        <v>1374</v>
      </c>
      <c r="P185" s="9" t="s">
        <v>234</v>
      </c>
      <c r="Q185" s="9" t="s">
        <v>234</v>
      </c>
      <c r="R185" s="5" t="s">
        <v>151</v>
      </c>
      <c r="S185" s="5" t="s">
        <v>165</v>
      </c>
      <c r="T185" s="2" t="s">
        <v>153</v>
      </c>
      <c r="U185" s="88" t="s">
        <v>770</v>
      </c>
      <c r="V185" s="49" t="s">
        <v>108</v>
      </c>
      <c r="W185" s="8" t="s">
        <v>226</v>
      </c>
      <c r="Z185" s="9">
        <f>(Y185-AH185)-3</f>
        <v>-7.3</v>
      </c>
      <c r="AE185" s="1">
        <v>71</v>
      </c>
      <c r="AH185" s="1">
        <v>4.3</v>
      </c>
      <c r="AI185" s="1">
        <v>300</v>
      </c>
      <c r="AJ185" s="30"/>
      <c r="AK185" s="5"/>
      <c r="AL185" s="5">
        <v>23</v>
      </c>
      <c r="AM185" s="5">
        <v>28</v>
      </c>
      <c r="AN185" s="5">
        <v>15</v>
      </c>
      <c r="AO185" s="31">
        <v>42970</v>
      </c>
      <c r="AP185" s="5">
        <v>13</v>
      </c>
      <c r="AQ185" s="5" t="s">
        <v>184</v>
      </c>
      <c r="BA185" s="134">
        <v>26689471</v>
      </c>
      <c r="BB185" s="134">
        <v>25146809</v>
      </c>
      <c r="BD185" s="1" t="str">
        <f>CONCATENATE("preprocessing/",A185, "/outputs/salmon_hg38_100/quant.sf")</f>
        <v>preprocessing/TMRC30194/outputs/salmon_hg38_100/quant.sf</v>
      </c>
      <c r="BI185" s="97" t="str">
        <f>CONCATENATE("preprocessing/", A185, "/outputs/02hisat2_hg38_100/hg38_100_sno_gene_gene_id.count.xz")</f>
        <v>preprocessing/TMRC30194/outputs/02hisat2_hg38_100/hg38_100_sno_gene_gene_id.count.xz</v>
      </c>
      <c r="BJ185" s="134">
        <v>23296398</v>
      </c>
      <c r="BK185" s="134">
        <v>1361170</v>
      </c>
      <c r="BO185" s="1" t="str">
        <f>CONCATENATE("preprocessing/", A185, "/outputs/03hisat2_lpanamensis_v36/sno_gene_gene_id.count.xz")</f>
        <v>preprocessing/TMRC30194/outputs/03hisat2_lpanamensis_v36/sno_gene_gene_id.count.xz</v>
      </c>
      <c r="BP185" s="66">
        <v>575</v>
      </c>
      <c r="BQ185" s="66">
        <v>40</v>
      </c>
      <c r="BT185" s="2" t="s">
        <v>169</v>
      </c>
      <c r="BU185" s="19"/>
      <c r="BV185" s="2" t="s">
        <v>699</v>
      </c>
      <c r="BW185" s="2" t="s">
        <v>210</v>
      </c>
      <c r="BZ185" s="1" t="s">
        <v>252</v>
      </c>
      <c r="CG185" s="2" t="s">
        <v>833</v>
      </c>
      <c r="CH185" s="2">
        <v>0</v>
      </c>
      <c r="CI185" s="2">
        <v>0</v>
      </c>
      <c r="CJ185" s="2">
        <v>7</v>
      </c>
      <c r="CK185" s="2">
        <v>0</v>
      </c>
      <c r="CM185" s="1">
        <f t="shared" si="79"/>
        <v>0</v>
      </c>
    </row>
    <row r="186" spans="1:92" x14ac:dyDescent="0.2">
      <c r="A186" s="109"/>
      <c r="B186" s="24" t="s">
        <v>809</v>
      </c>
      <c r="C186" s="24" t="s">
        <v>834</v>
      </c>
      <c r="D186" s="38">
        <v>1</v>
      </c>
      <c r="E186" s="12" t="s">
        <v>90</v>
      </c>
      <c r="F186" s="12" t="s">
        <v>91</v>
      </c>
      <c r="G186" s="12" t="s">
        <v>92</v>
      </c>
      <c r="H186" s="126">
        <v>42377</v>
      </c>
      <c r="K186" s="12" t="s">
        <v>150</v>
      </c>
      <c r="L186" s="12" t="s">
        <v>181</v>
      </c>
      <c r="M186" s="2">
        <v>3</v>
      </c>
      <c r="N186" s="12" t="s">
        <v>1376</v>
      </c>
      <c r="O186" s="12" t="s">
        <v>234</v>
      </c>
      <c r="P186" s="12" t="s">
        <v>95</v>
      </c>
      <c r="Q186" s="12" t="s">
        <v>234</v>
      </c>
      <c r="R186" s="12" t="s">
        <v>151</v>
      </c>
      <c r="S186" s="12" t="s">
        <v>152</v>
      </c>
      <c r="T186" s="12" t="s">
        <v>153</v>
      </c>
      <c r="U186" s="93">
        <v>21000000</v>
      </c>
      <c r="W186" s="12" t="s">
        <v>226</v>
      </c>
      <c r="X186" s="19"/>
      <c r="AJ186" s="30"/>
      <c r="AQ186" s="1" t="s">
        <v>184</v>
      </c>
      <c r="BJ186" s="65"/>
      <c r="BK186" s="65"/>
      <c r="BV186" s="2" t="s">
        <v>811</v>
      </c>
      <c r="BW186" s="2" t="s">
        <v>210</v>
      </c>
      <c r="BZ186" s="1" t="s">
        <v>252</v>
      </c>
      <c r="CM186" s="1" t="e">
        <f t="shared" si="79"/>
        <v>#DIV/0!</v>
      </c>
    </row>
    <row r="187" spans="1:92" x14ac:dyDescent="0.2">
      <c r="A187" s="109" t="s">
        <v>835</v>
      </c>
      <c r="B187" s="24" t="s">
        <v>717</v>
      </c>
      <c r="C187" s="24" t="s">
        <v>836</v>
      </c>
      <c r="D187" s="38">
        <v>1</v>
      </c>
      <c r="E187" s="9" t="s">
        <v>90</v>
      </c>
      <c r="F187" s="9" t="s">
        <v>91</v>
      </c>
      <c r="G187" s="9" t="s">
        <v>92</v>
      </c>
      <c r="H187" s="126">
        <v>42159</v>
      </c>
      <c r="I187" s="56">
        <v>0.39583333333333331</v>
      </c>
      <c r="J187" s="56">
        <v>0.72916666666666663</v>
      </c>
      <c r="K187" s="12" t="s">
        <v>171</v>
      </c>
      <c r="L187" s="6" t="s">
        <v>181</v>
      </c>
      <c r="M187" s="5">
        <v>2</v>
      </c>
      <c r="N187" s="9" t="s">
        <v>182</v>
      </c>
      <c r="O187" s="9" t="s">
        <v>182</v>
      </c>
      <c r="P187" s="9" t="s">
        <v>95</v>
      </c>
      <c r="Q187" s="9" t="s">
        <v>182</v>
      </c>
      <c r="R187" s="5" t="s">
        <v>151</v>
      </c>
      <c r="S187" s="5" t="s">
        <v>196</v>
      </c>
      <c r="T187" s="2" t="s">
        <v>173</v>
      </c>
      <c r="U187" s="88" t="s">
        <v>837</v>
      </c>
      <c r="V187" s="44">
        <v>99</v>
      </c>
      <c r="W187" s="8" t="s">
        <v>226</v>
      </c>
      <c r="X187" s="75">
        <v>42192</v>
      </c>
      <c r="Y187" s="9">
        <v>28</v>
      </c>
      <c r="Z187" s="9">
        <f t="shared" ref="Z187:Z204" si="80">(Y187-AH187)-3</f>
        <v>-1.3999999999999986</v>
      </c>
      <c r="AA187" s="27">
        <v>42194</v>
      </c>
      <c r="AB187" s="1">
        <v>17</v>
      </c>
      <c r="AC187" s="1" t="s">
        <v>100</v>
      </c>
      <c r="AD187" s="1">
        <v>9.3000000000000007</v>
      </c>
      <c r="AE187" s="1" t="s">
        <v>98</v>
      </c>
      <c r="AF187" s="1" t="s">
        <v>98</v>
      </c>
      <c r="AG187" s="1" t="s">
        <v>98</v>
      </c>
      <c r="AH187" s="1">
        <v>26.4</v>
      </c>
      <c r="AI187" s="1">
        <v>450</v>
      </c>
      <c r="AJ187" s="30">
        <v>42199</v>
      </c>
      <c r="AK187" s="5" t="s">
        <v>100</v>
      </c>
      <c r="AL187" s="5">
        <v>21</v>
      </c>
      <c r="AM187" s="5">
        <v>27</v>
      </c>
      <c r="AN187" s="5">
        <v>15</v>
      </c>
      <c r="AO187" s="31">
        <v>42277</v>
      </c>
      <c r="AP187" s="5">
        <v>12</v>
      </c>
      <c r="AQ187" s="5" t="s">
        <v>184</v>
      </c>
      <c r="AS187" s="1"/>
      <c r="AT187" s="2" t="s">
        <v>838</v>
      </c>
      <c r="AU187" s="2">
        <v>87.4</v>
      </c>
      <c r="AV187" s="60">
        <f>(100 * 2)/AU187</f>
        <v>2.2883295194508007</v>
      </c>
      <c r="AW187" s="60">
        <f>100-AV187</f>
        <v>97.711670480549202</v>
      </c>
      <c r="AX187" s="2" t="s">
        <v>204</v>
      </c>
      <c r="AY187" s="2">
        <v>20191107</v>
      </c>
      <c r="AZ187" s="2">
        <v>20191127</v>
      </c>
      <c r="BA187" s="66">
        <v>19938366</v>
      </c>
      <c r="BB187" s="66">
        <v>19317339</v>
      </c>
      <c r="BC187" s="68">
        <f>BB187/BA187</f>
        <v>0.96885266325234476</v>
      </c>
      <c r="BD187" s="1" t="str">
        <f t="shared" ref="BD187:BD197" si="81">CONCATENATE("preprocessing/",A187, "/outputs/salmon_hg38_100/quant.sf")</f>
        <v>preprocessing/TMRC30033/outputs/salmon_hg38_100/quant.sf</v>
      </c>
      <c r="BF187" s="68"/>
      <c r="BI187" s="97" t="str">
        <f t="shared" ref="BI187:BI197" si="82">CONCATENATE("preprocessing/", A187, "/outputs/02hisat2_hg38_100/hg38_100_sno_gene_gene_id.count.xz")</f>
        <v>preprocessing/TMRC30033/outputs/02hisat2_hg38_100/hg38_100_sno_gene_gene_id.count.xz</v>
      </c>
      <c r="BJ187" s="65">
        <v>16210962</v>
      </c>
      <c r="BK187" s="65">
        <v>2198915</v>
      </c>
      <c r="BL187" s="68">
        <f>(BK187+BJ187)/BB187</f>
        <v>0.95302344696647923</v>
      </c>
      <c r="BO187" s="1" t="str">
        <f t="shared" ref="BO187:BO197" si="83">CONCATENATE("preprocessing/", A187, "/outputs/03hisat2_lpanamensis_v36/sno_gene_gene_id.count.xz")</f>
        <v>preprocessing/TMRC30033/outputs/03hisat2_lpanamensis_v36/sno_gene_gene_id.count.xz</v>
      </c>
      <c r="BP187" s="66">
        <v>2063</v>
      </c>
      <c r="BQ187" s="66">
        <v>380</v>
      </c>
      <c r="BR187" s="95">
        <f>(BQ187+BP187)/BB187</f>
        <v>1.2646669398927047E-4</v>
      </c>
      <c r="BS187" s="94">
        <f>(BQ187+BP187)/(BK187+BJ187)</f>
        <v>1.3270050636405664E-4</v>
      </c>
      <c r="BT187" s="12" t="s">
        <v>177</v>
      </c>
      <c r="BU187" s="27">
        <v>42194</v>
      </c>
      <c r="BV187" s="2" t="s">
        <v>720</v>
      </c>
      <c r="BW187" s="2" t="s">
        <v>210</v>
      </c>
      <c r="BZ187" s="1" t="s">
        <v>252</v>
      </c>
      <c r="CE187" s="2" t="s">
        <v>100</v>
      </c>
      <c r="CG187" s="2" t="s">
        <v>839</v>
      </c>
      <c r="CH187" s="2">
        <v>0</v>
      </c>
      <c r="CI187" s="2">
        <v>0</v>
      </c>
      <c r="CL187" s="1">
        <f>SUM(CH187:CK187)</f>
        <v>0</v>
      </c>
      <c r="CM187" s="118">
        <f t="shared" si="79"/>
        <v>0</v>
      </c>
      <c r="CN187" s="2" t="s">
        <v>95</v>
      </c>
    </row>
    <row r="188" spans="1:92" x14ac:dyDescent="0.2">
      <c r="A188" s="109" t="s">
        <v>840</v>
      </c>
      <c r="B188" s="23" t="s">
        <v>717</v>
      </c>
      <c r="C188" s="23" t="s">
        <v>841</v>
      </c>
      <c r="D188" s="37">
        <v>2</v>
      </c>
      <c r="E188" s="9" t="s">
        <v>90</v>
      </c>
      <c r="F188" s="9" t="s">
        <v>91</v>
      </c>
      <c r="G188" s="9" t="s">
        <v>92</v>
      </c>
      <c r="H188" s="126">
        <v>42152</v>
      </c>
      <c r="I188" s="56">
        <v>0.38541666666666669</v>
      </c>
      <c r="J188" s="56">
        <v>0.84722222222222221</v>
      </c>
      <c r="K188" s="2" t="s">
        <v>164</v>
      </c>
      <c r="L188" s="6" t="s">
        <v>181</v>
      </c>
      <c r="M188" s="5">
        <v>1</v>
      </c>
      <c r="N188" s="9" t="s">
        <v>182</v>
      </c>
      <c r="O188" s="9" t="s">
        <v>182</v>
      </c>
      <c r="P188" s="9" t="s">
        <v>95</v>
      </c>
      <c r="Q188" s="9" t="s">
        <v>182</v>
      </c>
      <c r="R188" s="5" t="s">
        <v>151</v>
      </c>
      <c r="S188" s="5" t="s">
        <v>165</v>
      </c>
      <c r="T188" s="2" t="s">
        <v>153</v>
      </c>
      <c r="U188" s="88" t="s">
        <v>806</v>
      </c>
      <c r="V188" s="44">
        <v>98</v>
      </c>
      <c r="W188" s="8" t="s">
        <v>226</v>
      </c>
      <c r="X188" s="75">
        <v>42193</v>
      </c>
      <c r="Y188" s="9">
        <v>28</v>
      </c>
      <c r="Z188" s="9">
        <f t="shared" si="80"/>
        <v>23.9</v>
      </c>
      <c r="AA188" s="27">
        <v>42194</v>
      </c>
      <c r="AB188" s="5">
        <v>446</v>
      </c>
      <c r="AC188" s="5" t="s">
        <v>100</v>
      </c>
      <c r="AD188" s="5">
        <v>9.3000000000000007</v>
      </c>
      <c r="AE188" s="5" t="s">
        <v>98</v>
      </c>
      <c r="AF188" s="5" t="s">
        <v>98</v>
      </c>
      <c r="AG188" s="5" t="s">
        <v>98</v>
      </c>
      <c r="AH188" s="5">
        <v>1.1000000000000001</v>
      </c>
      <c r="AI188" s="5">
        <v>500</v>
      </c>
      <c r="AJ188" s="28">
        <v>42199</v>
      </c>
      <c r="AK188" s="5" t="s">
        <v>100</v>
      </c>
      <c r="AL188" s="5">
        <v>1</v>
      </c>
      <c r="AM188" s="5">
        <v>27</v>
      </c>
      <c r="AN188" s="5">
        <v>15</v>
      </c>
      <c r="AO188" s="30">
        <v>42277</v>
      </c>
      <c r="AP188" s="5">
        <v>12</v>
      </c>
      <c r="AQ188" s="5" t="s">
        <v>184</v>
      </c>
      <c r="AS188" s="1"/>
      <c r="AT188" s="2" t="s">
        <v>842</v>
      </c>
      <c r="AU188" s="1">
        <v>287</v>
      </c>
      <c r="AV188" s="60">
        <f>(100 * 2)/AU188</f>
        <v>0.69686411149825789</v>
      </c>
      <c r="AW188" s="60">
        <f>100-AV188</f>
        <v>99.303135888501743</v>
      </c>
      <c r="AX188" s="1" t="s">
        <v>843</v>
      </c>
      <c r="AY188" s="12">
        <v>20191107</v>
      </c>
      <c r="AZ188" s="1">
        <v>20191126</v>
      </c>
      <c r="BA188" s="66">
        <v>5116846</v>
      </c>
      <c r="BB188" s="66">
        <v>4812599</v>
      </c>
      <c r="BC188" s="68">
        <f>BB188/BA188</f>
        <v>0.94054012960327515</v>
      </c>
      <c r="BD188" s="1" t="str">
        <f t="shared" si="81"/>
        <v>preprocessing/TMRC30038/outputs/salmon_hg38_100/quant.sf</v>
      </c>
      <c r="BE188" s="65"/>
      <c r="BF188" s="68"/>
      <c r="BG188" s="65"/>
      <c r="BH188" s="1"/>
      <c r="BI188" s="97" t="str">
        <f t="shared" si="82"/>
        <v>preprocessing/TMRC30038/outputs/02hisat2_hg38_100/hg38_100_sno_gene_gene_id.count.xz</v>
      </c>
      <c r="BJ188" s="65">
        <v>3813373</v>
      </c>
      <c r="BK188" s="65">
        <v>717041</v>
      </c>
      <c r="BL188" s="68">
        <f>(BK188+BJ188)/BB188</f>
        <v>0.94136536204242238</v>
      </c>
      <c r="BM188" s="1"/>
      <c r="BN188" s="1"/>
      <c r="BO188" s="1" t="str">
        <f t="shared" si="83"/>
        <v>preprocessing/TMRC30038/outputs/03hisat2_lpanamensis_v36/sno_gene_gene_id.count.xz</v>
      </c>
      <c r="BP188" s="65">
        <v>1365</v>
      </c>
      <c r="BQ188" s="65">
        <v>121</v>
      </c>
      <c r="BR188" s="95">
        <f>(BQ188+BP188)/BB188</f>
        <v>3.0877286888020381E-4</v>
      </c>
      <c r="BS188" s="94">
        <f>(BQ188+BP188)/(BK188+BJ188)</f>
        <v>3.2800534344101887E-4</v>
      </c>
      <c r="BT188" s="2" t="s">
        <v>169</v>
      </c>
      <c r="BU188" s="27">
        <v>42194</v>
      </c>
      <c r="BV188" s="1" t="s">
        <v>720</v>
      </c>
      <c r="BW188" s="1" t="s">
        <v>159</v>
      </c>
      <c r="BX188" s="1"/>
      <c r="BY188" s="1"/>
      <c r="BZ188" s="1" t="s">
        <v>252</v>
      </c>
      <c r="CA188" s="1"/>
      <c r="CB188" s="1"/>
      <c r="CC188" s="1"/>
      <c r="CD188" s="1"/>
      <c r="CE188" s="1" t="s">
        <v>100</v>
      </c>
      <c r="CF188" s="1"/>
      <c r="CG188" s="1" t="s">
        <v>844</v>
      </c>
      <c r="CH188" s="1">
        <v>0</v>
      </c>
      <c r="CI188" s="1">
        <v>0</v>
      </c>
      <c r="CJ188" s="1"/>
      <c r="CK188" s="1"/>
      <c r="CL188" s="1">
        <f>SUM(CH188:CK188)</f>
        <v>0</v>
      </c>
      <c r="CM188" s="118">
        <f t="shared" si="79"/>
        <v>0</v>
      </c>
      <c r="CN188" s="1" t="s">
        <v>95</v>
      </c>
    </row>
    <row r="189" spans="1:92" x14ac:dyDescent="0.25">
      <c r="A189" s="109" t="s">
        <v>845</v>
      </c>
      <c r="B189" s="24" t="s">
        <v>695</v>
      </c>
      <c r="C189" s="24" t="s">
        <v>846</v>
      </c>
      <c r="D189" s="38">
        <v>2</v>
      </c>
      <c r="E189" s="9" t="s">
        <v>90</v>
      </c>
      <c r="F189" s="9" t="s">
        <v>91</v>
      </c>
      <c r="G189" s="9" t="s">
        <v>92</v>
      </c>
      <c r="H189" s="126">
        <v>42153</v>
      </c>
      <c r="I189" s="53">
        <v>0.36319444444444443</v>
      </c>
      <c r="J189" s="53">
        <v>0.875</v>
      </c>
      <c r="K189" s="2" t="s">
        <v>150</v>
      </c>
      <c r="L189" s="6" t="s">
        <v>181</v>
      </c>
      <c r="M189" s="5">
        <v>1</v>
      </c>
      <c r="N189" s="9" t="s">
        <v>1378</v>
      </c>
      <c r="O189" s="9" t="s">
        <v>1374</v>
      </c>
      <c r="P189" s="9" t="s">
        <v>234</v>
      </c>
      <c r="Q189" s="9" t="s">
        <v>234</v>
      </c>
      <c r="R189" s="5" t="s">
        <v>151</v>
      </c>
      <c r="S189" s="5" t="s">
        <v>152</v>
      </c>
      <c r="T189" s="2" t="s">
        <v>153</v>
      </c>
      <c r="U189" s="88" t="s">
        <v>847</v>
      </c>
      <c r="V189" s="46" t="s">
        <v>108</v>
      </c>
      <c r="W189" s="8" t="s">
        <v>226</v>
      </c>
      <c r="X189" s="75">
        <v>42628</v>
      </c>
      <c r="Y189" s="9">
        <v>15</v>
      </c>
      <c r="Z189" s="9">
        <f t="shared" si="80"/>
        <v>10.199999999999999</v>
      </c>
      <c r="AA189" s="27">
        <v>42630</v>
      </c>
      <c r="AB189" s="1">
        <v>161</v>
      </c>
      <c r="AC189" s="1" t="s">
        <v>101</v>
      </c>
      <c r="AD189" s="1">
        <v>2.4</v>
      </c>
      <c r="AH189" s="1">
        <v>1.8</v>
      </c>
      <c r="AI189" s="1">
        <v>300</v>
      </c>
      <c r="AJ189" s="28">
        <v>42663</v>
      </c>
      <c r="AK189" s="1" t="s">
        <v>100</v>
      </c>
      <c r="AL189" s="1">
        <v>11</v>
      </c>
      <c r="AM189" s="1">
        <v>27</v>
      </c>
      <c r="AN189" s="1">
        <v>15</v>
      </c>
      <c r="AO189" s="31">
        <v>42738</v>
      </c>
      <c r="AP189" s="1">
        <v>12</v>
      </c>
      <c r="AQ189" s="5" t="s">
        <v>184</v>
      </c>
      <c r="AS189" s="1"/>
      <c r="AT189" s="2" t="s">
        <v>848</v>
      </c>
      <c r="AU189" s="2">
        <v>62.1</v>
      </c>
      <c r="AX189" s="12" t="s">
        <v>245</v>
      </c>
      <c r="AY189" s="2">
        <v>20210501</v>
      </c>
      <c r="AZ189" s="2">
        <v>20210530</v>
      </c>
      <c r="BA189" s="66">
        <v>35751124</v>
      </c>
      <c r="BB189" s="66">
        <v>32911617</v>
      </c>
      <c r="BC189" s="68">
        <f>BB189/BA189</f>
        <v>0.92057572791277831</v>
      </c>
      <c r="BD189" s="1" t="str">
        <f t="shared" si="81"/>
        <v>preprocessing/TMRC30166/outputs/salmon_hg38_100/quant.sf</v>
      </c>
      <c r="BI189" s="97" t="str">
        <f t="shared" si="82"/>
        <v>preprocessing/TMRC30166/outputs/02hisat2_hg38_100/hg38_100_sno_gene_gene_id.count.xz</v>
      </c>
      <c r="BJ189" s="65">
        <v>30782473</v>
      </c>
      <c r="BK189" s="65">
        <v>1206203</v>
      </c>
      <c r="BL189" s="68">
        <f>(BK189+BJ189)/BB189</f>
        <v>0.97195698406431985</v>
      </c>
      <c r="BO189" s="1" t="str">
        <f t="shared" si="83"/>
        <v>preprocessing/TMRC30166/outputs/03hisat2_lpanamensis_v36/sno_gene_gene_id.count.xz</v>
      </c>
      <c r="BP189" s="111">
        <v>868</v>
      </c>
      <c r="BQ189" s="111">
        <v>57</v>
      </c>
      <c r="BR189" s="95">
        <f>(BQ189+BP189)/BB189</f>
        <v>2.8105577431822934E-5</v>
      </c>
      <c r="BS189" s="94">
        <f>(BQ189+BP189)/(BK189+BJ189)</f>
        <v>2.8916482820358054E-5</v>
      </c>
      <c r="BT189" s="2" t="s">
        <v>157</v>
      </c>
      <c r="BU189" s="18"/>
      <c r="BV189" s="2" t="s">
        <v>699</v>
      </c>
      <c r="BW189" s="1" t="s">
        <v>159</v>
      </c>
      <c r="BZ189" s="1" t="s">
        <v>252</v>
      </c>
      <c r="CG189" s="2" t="s">
        <v>849</v>
      </c>
      <c r="CH189" s="2">
        <v>0</v>
      </c>
      <c r="CI189" s="2">
        <v>0</v>
      </c>
      <c r="CJ189" s="2">
        <v>5</v>
      </c>
      <c r="CK189" s="2">
        <v>0</v>
      </c>
      <c r="CL189" s="1">
        <f>SUM(CH189:CK189)</f>
        <v>5</v>
      </c>
      <c r="CM189" s="118">
        <f t="shared" si="79"/>
        <v>5.7603686635944703E-3</v>
      </c>
      <c r="CN189" s="2" t="s">
        <v>100</v>
      </c>
    </row>
    <row r="190" spans="1:92" x14ac:dyDescent="0.2">
      <c r="A190" s="109" t="s">
        <v>850</v>
      </c>
      <c r="B190" s="24" t="s">
        <v>717</v>
      </c>
      <c r="C190" s="24" t="s">
        <v>851</v>
      </c>
      <c r="D190" s="38">
        <v>1</v>
      </c>
      <c r="E190" s="9" t="s">
        <v>90</v>
      </c>
      <c r="F190" s="9" t="s">
        <v>91</v>
      </c>
      <c r="G190" s="9" t="s">
        <v>92</v>
      </c>
      <c r="H190" s="126">
        <v>42172</v>
      </c>
      <c r="I190" s="58">
        <v>0.2722222222222222</v>
      </c>
      <c r="J190" s="53">
        <v>0.58333333333333337</v>
      </c>
      <c r="K190" s="12" t="s">
        <v>171</v>
      </c>
      <c r="L190" s="6" t="s">
        <v>181</v>
      </c>
      <c r="M190" s="5">
        <v>3</v>
      </c>
      <c r="N190" s="9" t="s">
        <v>182</v>
      </c>
      <c r="O190" s="9" t="s">
        <v>182</v>
      </c>
      <c r="P190" s="9" t="s">
        <v>95</v>
      </c>
      <c r="Q190" s="9" t="s">
        <v>182</v>
      </c>
      <c r="R190" s="5" t="s">
        <v>151</v>
      </c>
      <c r="S190" s="5" t="s">
        <v>196</v>
      </c>
      <c r="T190" s="2" t="s">
        <v>173</v>
      </c>
      <c r="U190" s="88" t="s">
        <v>852</v>
      </c>
      <c r="V190" s="42">
        <v>100</v>
      </c>
      <c r="W190" s="8" t="s">
        <v>226</v>
      </c>
      <c r="X190" s="75">
        <v>42192</v>
      </c>
      <c r="Y190" s="12">
        <v>28</v>
      </c>
      <c r="Z190" s="9">
        <f t="shared" si="80"/>
        <v>22.5</v>
      </c>
      <c r="AA190" s="27">
        <v>42194</v>
      </c>
      <c r="AB190" s="1">
        <v>204</v>
      </c>
      <c r="AC190" s="1" t="s">
        <v>100</v>
      </c>
      <c r="AD190" s="1">
        <v>8.5</v>
      </c>
      <c r="AE190" s="1" t="s">
        <v>98</v>
      </c>
      <c r="AF190" s="1" t="s">
        <v>98</v>
      </c>
      <c r="AG190" s="1" t="s">
        <v>98</v>
      </c>
      <c r="AH190" s="1">
        <v>2.5</v>
      </c>
      <c r="AI190" s="1">
        <v>500</v>
      </c>
      <c r="AJ190" s="30">
        <v>42199</v>
      </c>
      <c r="AK190" s="1" t="s">
        <v>100</v>
      </c>
      <c r="AL190" s="1">
        <v>25</v>
      </c>
      <c r="AM190" s="1">
        <v>27</v>
      </c>
      <c r="AN190" s="1">
        <v>15</v>
      </c>
      <c r="AO190" s="31">
        <v>42277</v>
      </c>
      <c r="AP190" s="1">
        <v>12</v>
      </c>
      <c r="AQ190" s="5" t="s">
        <v>184</v>
      </c>
      <c r="AT190" s="2" t="s">
        <v>853</v>
      </c>
      <c r="AU190" s="2">
        <v>122</v>
      </c>
      <c r="AV190" s="60">
        <f>(100 * 2)/AU190</f>
        <v>1.639344262295082</v>
      </c>
      <c r="AW190" s="60">
        <f>100-AV190</f>
        <v>98.360655737704917</v>
      </c>
      <c r="AX190" s="2" t="s">
        <v>204</v>
      </c>
      <c r="AY190" s="2">
        <v>20191107</v>
      </c>
      <c r="AZ190" s="2">
        <v>20191127</v>
      </c>
      <c r="BA190" s="66">
        <v>7495698</v>
      </c>
      <c r="BB190" s="66">
        <v>7245088</v>
      </c>
      <c r="BC190" s="68">
        <f>BB190/BA190</f>
        <v>0.96656615568023152</v>
      </c>
      <c r="BD190" s="1" t="str">
        <f t="shared" si="81"/>
        <v>preprocessing/TMRC30036/outputs/salmon_hg38_100/quant.sf</v>
      </c>
      <c r="BF190" s="68"/>
      <c r="BI190" s="97" t="str">
        <f t="shared" si="82"/>
        <v>preprocessing/TMRC30036/outputs/02hisat2_hg38_100/hg38_100_sno_gene_gene_id.count.xz</v>
      </c>
      <c r="BJ190" s="65">
        <v>6017864</v>
      </c>
      <c r="BK190" s="65">
        <v>871894</v>
      </c>
      <c r="BL190" s="68">
        <f>(BK190+BJ190)/BB190</f>
        <v>0.9509557371835925</v>
      </c>
      <c r="BO190" s="1" t="str">
        <f t="shared" si="83"/>
        <v>preprocessing/TMRC30036/outputs/03hisat2_lpanamensis_v36/sno_gene_gene_id.count.xz</v>
      </c>
      <c r="BP190" s="66">
        <v>697</v>
      </c>
      <c r="BQ190" s="66">
        <v>142</v>
      </c>
      <c r="BR190" s="95">
        <f>(BQ190+BP190)/BB190</f>
        <v>1.1580259618654736E-4</v>
      </c>
      <c r="BS190" s="94">
        <f>(BQ190+BP190)/(BK190+BJ190)</f>
        <v>1.2177495929465157E-4</v>
      </c>
      <c r="BT190" s="12" t="s">
        <v>177</v>
      </c>
      <c r="BU190" s="27">
        <v>42194</v>
      </c>
      <c r="BV190" s="2" t="s">
        <v>720</v>
      </c>
      <c r="BW190" s="2" t="s">
        <v>210</v>
      </c>
      <c r="BZ190" s="1" t="s">
        <v>252</v>
      </c>
      <c r="CG190" s="2" t="s">
        <v>854</v>
      </c>
      <c r="CH190" s="2">
        <v>0</v>
      </c>
      <c r="CI190" s="2">
        <v>0</v>
      </c>
      <c r="CL190" s="1">
        <f>SUM(CH190:CK190)</f>
        <v>0</v>
      </c>
      <c r="CM190" s="118">
        <f t="shared" si="79"/>
        <v>0</v>
      </c>
      <c r="CN190" s="2" t="s">
        <v>95</v>
      </c>
    </row>
    <row r="191" spans="1:92" x14ac:dyDescent="0.2">
      <c r="A191" s="109" t="s">
        <v>855</v>
      </c>
      <c r="B191" s="24" t="s">
        <v>717</v>
      </c>
      <c r="C191" s="24" t="s">
        <v>856</v>
      </c>
      <c r="D191" s="38">
        <v>2</v>
      </c>
      <c r="E191" s="9" t="s">
        <v>90</v>
      </c>
      <c r="F191" s="9" t="s">
        <v>91</v>
      </c>
      <c r="G191" s="9" t="s">
        <v>92</v>
      </c>
      <c r="H191" s="126">
        <v>42159</v>
      </c>
      <c r="I191" s="56">
        <v>0.39583333333333331</v>
      </c>
      <c r="J191" s="56">
        <v>0.72916666666666663</v>
      </c>
      <c r="K191" s="2" t="s">
        <v>164</v>
      </c>
      <c r="L191" s="6" t="s">
        <v>181</v>
      </c>
      <c r="M191" s="5">
        <v>2</v>
      </c>
      <c r="N191" s="9" t="s">
        <v>182</v>
      </c>
      <c r="O191" s="9" t="s">
        <v>182</v>
      </c>
      <c r="P191" s="9" t="s">
        <v>95</v>
      </c>
      <c r="Q191" s="9" t="s">
        <v>182</v>
      </c>
      <c r="R191" s="5" t="s">
        <v>151</v>
      </c>
      <c r="S191" s="5" t="s">
        <v>165</v>
      </c>
      <c r="T191" s="2" t="s">
        <v>153</v>
      </c>
      <c r="U191" s="88" t="s">
        <v>837</v>
      </c>
      <c r="V191" s="44">
        <v>100</v>
      </c>
      <c r="W191" s="8" t="s">
        <v>226</v>
      </c>
      <c r="X191" s="75">
        <v>42192</v>
      </c>
      <c r="Y191" s="9">
        <v>28</v>
      </c>
      <c r="Z191" s="9">
        <f t="shared" si="80"/>
        <v>23.1</v>
      </c>
      <c r="AA191" s="27">
        <v>42194</v>
      </c>
      <c r="AB191" s="1">
        <v>261</v>
      </c>
      <c r="AC191" s="1" t="s">
        <v>100</v>
      </c>
      <c r="AD191" s="1">
        <v>9.5</v>
      </c>
      <c r="AE191" s="1" t="s">
        <v>98</v>
      </c>
      <c r="AF191" s="1" t="s">
        <v>98</v>
      </c>
      <c r="AG191" s="1" t="s">
        <v>98</v>
      </c>
      <c r="AH191" s="1">
        <v>1.9</v>
      </c>
      <c r="AI191" s="1">
        <v>500</v>
      </c>
      <c r="AJ191" s="30">
        <v>42199</v>
      </c>
      <c r="AK191" s="5" t="s">
        <v>100</v>
      </c>
      <c r="AL191" s="5">
        <v>11</v>
      </c>
      <c r="AM191" s="5">
        <v>27</v>
      </c>
      <c r="AN191" s="5">
        <v>15</v>
      </c>
      <c r="AO191" s="31">
        <v>42277</v>
      </c>
      <c r="AP191" s="5">
        <v>12</v>
      </c>
      <c r="AQ191" s="5" t="s">
        <v>184</v>
      </c>
      <c r="AS191" s="1"/>
      <c r="AT191" s="2" t="s">
        <v>857</v>
      </c>
      <c r="AU191" s="2">
        <v>122</v>
      </c>
      <c r="AV191" s="60">
        <f>(100 * 2)/AU191</f>
        <v>1.639344262295082</v>
      </c>
      <c r="AW191" s="60">
        <f>100-AV191</f>
        <v>98.360655737704917</v>
      </c>
      <c r="AX191" s="1" t="s">
        <v>698</v>
      </c>
      <c r="AY191" s="1">
        <v>20191107</v>
      </c>
      <c r="AZ191" s="1">
        <v>20191127</v>
      </c>
      <c r="BA191" s="66">
        <v>11942280</v>
      </c>
      <c r="BB191" s="66">
        <v>11190303</v>
      </c>
      <c r="BC191" s="68">
        <f>BB191/BA191</f>
        <v>0.93703237572724807</v>
      </c>
      <c r="BD191" s="1" t="str">
        <f t="shared" si="81"/>
        <v>preprocessing/TMRC30024/outputs/salmon_hg38_100/quant.sf</v>
      </c>
      <c r="BF191" s="68"/>
      <c r="BI191" s="97" t="str">
        <f t="shared" si="82"/>
        <v>preprocessing/TMRC30024/outputs/02hisat2_hg38_100/hg38_100_sno_gene_gene_id.count.xz</v>
      </c>
      <c r="BJ191" s="65">
        <v>9072854</v>
      </c>
      <c r="BK191" s="65">
        <v>1697529</v>
      </c>
      <c r="BL191" s="68">
        <f>(BK191+BJ191)/BB191</f>
        <v>0.9624746532779318</v>
      </c>
      <c r="BO191" s="1" t="str">
        <f t="shared" si="83"/>
        <v>preprocessing/TMRC30024/outputs/03hisat2_lpanamensis_v36/sno_gene_gene_id.count.xz</v>
      </c>
      <c r="BP191" s="66">
        <v>1419</v>
      </c>
      <c r="BQ191" s="66">
        <v>179</v>
      </c>
      <c r="BR191" s="95">
        <f>(BQ191+BP191)/BB191</f>
        <v>1.4280221009207704E-4</v>
      </c>
      <c r="BS191" s="94">
        <f>(BQ191+BP191)/(BK191+BJ191)</f>
        <v>1.4836983977264319E-4</v>
      </c>
      <c r="BT191" s="2" t="s">
        <v>169</v>
      </c>
      <c r="BU191" s="27">
        <v>42194</v>
      </c>
      <c r="BV191" s="2" t="s">
        <v>720</v>
      </c>
      <c r="BW191" s="2" t="s">
        <v>210</v>
      </c>
      <c r="BZ191" s="1" t="s">
        <v>252</v>
      </c>
      <c r="CG191" s="2" t="s">
        <v>839</v>
      </c>
      <c r="CH191" s="2">
        <v>0</v>
      </c>
      <c r="CI191" s="2">
        <v>1</v>
      </c>
      <c r="CL191" s="1">
        <f>SUM(CH191:CK191)</f>
        <v>1</v>
      </c>
      <c r="CM191" s="118">
        <f t="shared" si="79"/>
        <v>7.0472163495419312E-4</v>
      </c>
      <c r="CN191" s="2" t="s">
        <v>95</v>
      </c>
    </row>
    <row r="192" spans="1:92" x14ac:dyDescent="0.25">
      <c r="A192" s="109" t="s">
        <v>858</v>
      </c>
      <c r="B192" s="24" t="s">
        <v>695</v>
      </c>
      <c r="C192" s="24" t="s">
        <v>859</v>
      </c>
      <c r="D192" s="38">
        <v>2</v>
      </c>
      <c r="E192" s="9" t="s">
        <v>90</v>
      </c>
      <c r="F192" s="9" t="s">
        <v>91</v>
      </c>
      <c r="G192" s="9" t="s">
        <v>92</v>
      </c>
      <c r="H192" s="126">
        <v>42160</v>
      </c>
      <c r="I192" s="56">
        <v>0.26319444444444445</v>
      </c>
      <c r="J192" s="56">
        <v>0.60416666666666663</v>
      </c>
      <c r="K192" s="2" t="s">
        <v>150</v>
      </c>
      <c r="L192" s="6" t="s">
        <v>181</v>
      </c>
      <c r="M192" s="5">
        <v>2</v>
      </c>
      <c r="N192" s="9" t="s">
        <v>1378</v>
      </c>
      <c r="O192" s="12" t="s">
        <v>1374</v>
      </c>
      <c r="P192" s="9" t="s">
        <v>234</v>
      </c>
      <c r="Q192" s="9" t="s">
        <v>234</v>
      </c>
      <c r="R192" s="5" t="s">
        <v>151</v>
      </c>
      <c r="S192" s="5" t="s">
        <v>152</v>
      </c>
      <c r="T192" s="2" t="s">
        <v>153</v>
      </c>
      <c r="U192" s="88" t="s">
        <v>806</v>
      </c>
      <c r="V192" s="42">
        <v>98</v>
      </c>
      <c r="W192" s="8" t="s">
        <v>226</v>
      </c>
      <c r="Z192" s="9">
        <f t="shared" si="80"/>
        <v>-6.5</v>
      </c>
      <c r="AE192" s="1">
        <v>86</v>
      </c>
      <c r="AH192" s="1">
        <v>3.5</v>
      </c>
      <c r="AI192" s="1">
        <v>300</v>
      </c>
      <c r="AJ192" s="30"/>
      <c r="AK192" s="5"/>
      <c r="AL192" s="5">
        <v>25</v>
      </c>
      <c r="AM192" s="5">
        <v>28</v>
      </c>
      <c r="AN192" s="5">
        <v>15</v>
      </c>
      <c r="AO192" s="31">
        <v>42970</v>
      </c>
      <c r="AP192" s="5">
        <v>13</v>
      </c>
      <c r="AQ192" s="5" t="s">
        <v>184</v>
      </c>
      <c r="BA192" s="134">
        <v>32742011</v>
      </c>
      <c r="BB192" s="134">
        <v>30596813</v>
      </c>
      <c r="BD192" s="1" t="str">
        <f t="shared" si="81"/>
        <v>preprocessing/TMRC30195/outputs/salmon_hg38_100/quant.sf</v>
      </c>
      <c r="BI192" s="97" t="str">
        <f t="shared" si="82"/>
        <v>preprocessing/TMRC30195/outputs/02hisat2_hg38_100/hg38_100_sno_gene_gene_id.count.xz</v>
      </c>
      <c r="BJ192" s="134">
        <v>28563321</v>
      </c>
      <c r="BK192" s="134">
        <v>1334196</v>
      </c>
      <c r="BO192" s="1" t="str">
        <f t="shared" si="83"/>
        <v>preprocessing/TMRC30195/outputs/03hisat2_lpanamensis_v36/sno_gene_gene_id.count.xz</v>
      </c>
      <c r="BP192" s="66">
        <v>838</v>
      </c>
      <c r="BQ192" s="66">
        <v>78</v>
      </c>
      <c r="BT192" s="2" t="s">
        <v>157</v>
      </c>
      <c r="BU192" s="19"/>
      <c r="BV192" s="2" t="s">
        <v>699</v>
      </c>
      <c r="BW192" s="2" t="s">
        <v>210</v>
      </c>
      <c r="BZ192" s="1" t="s">
        <v>252</v>
      </c>
      <c r="CG192" s="2" t="s">
        <v>860</v>
      </c>
      <c r="CH192" s="2">
        <v>0</v>
      </c>
      <c r="CI192" s="2">
        <v>0</v>
      </c>
      <c r="CJ192" s="2">
        <v>17</v>
      </c>
      <c r="CK192" s="2">
        <v>0</v>
      </c>
      <c r="CM192" s="1">
        <f t="shared" si="79"/>
        <v>0</v>
      </c>
    </row>
    <row r="193" spans="1:92" ht="30" x14ac:dyDescent="0.2">
      <c r="A193" s="109" t="s">
        <v>861</v>
      </c>
      <c r="B193" s="23" t="s">
        <v>795</v>
      </c>
      <c r="C193" s="24" t="s">
        <v>862</v>
      </c>
      <c r="D193" s="38">
        <v>1</v>
      </c>
      <c r="E193" s="9" t="s">
        <v>90</v>
      </c>
      <c r="F193" s="9" t="s">
        <v>91</v>
      </c>
      <c r="G193" s="9" t="s">
        <v>92</v>
      </c>
      <c r="H193" s="126">
        <v>42154</v>
      </c>
      <c r="I193" s="53">
        <v>0.45833333333333331</v>
      </c>
      <c r="J193" s="53">
        <v>0.85416666666666663</v>
      </c>
      <c r="K193" s="12" t="s">
        <v>171</v>
      </c>
      <c r="L193" s="6" t="s">
        <v>181</v>
      </c>
      <c r="M193" s="5">
        <v>1</v>
      </c>
      <c r="N193" s="9" t="s">
        <v>95</v>
      </c>
      <c r="O193" s="9" t="s">
        <v>95</v>
      </c>
      <c r="P193" s="9" t="s">
        <v>1379</v>
      </c>
      <c r="Q193" s="9" t="s">
        <v>284</v>
      </c>
      <c r="R193" s="5" t="s">
        <v>151</v>
      </c>
      <c r="S193" s="5" t="s">
        <v>196</v>
      </c>
      <c r="T193" s="2" t="s">
        <v>173</v>
      </c>
      <c r="U193" s="88" t="s">
        <v>741</v>
      </c>
      <c r="V193" s="42">
        <v>99</v>
      </c>
      <c r="W193" s="8" t="s">
        <v>226</v>
      </c>
      <c r="X193" s="75">
        <v>42398</v>
      </c>
      <c r="Y193" s="12">
        <v>28</v>
      </c>
      <c r="Z193" s="9">
        <f t="shared" si="80"/>
        <v>19.600000000000001</v>
      </c>
      <c r="AA193" s="27">
        <v>42403</v>
      </c>
      <c r="AB193" s="1">
        <v>56</v>
      </c>
      <c r="AC193" s="1" t="s">
        <v>100</v>
      </c>
      <c r="AD193" s="1">
        <v>6.9</v>
      </c>
      <c r="AE193" s="1" t="s">
        <v>98</v>
      </c>
      <c r="AF193" s="1" t="s">
        <v>98</v>
      </c>
      <c r="AG193" s="1" t="s">
        <v>98</v>
      </c>
      <c r="AH193" s="1">
        <v>5.4</v>
      </c>
      <c r="AI193" s="1">
        <v>300</v>
      </c>
      <c r="AJ193" s="30">
        <v>42410</v>
      </c>
      <c r="AK193" s="5" t="s">
        <v>100</v>
      </c>
      <c r="AL193" s="5">
        <v>3</v>
      </c>
      <c r="AM193" s="5">
        <v>27</v>
      </c>
      <c r="AN193" s="5">
        <v>15</v>
      </c>
      <c r="AO193" s="31">
        <v>42416</v>
      </c>
      <c r="AP193" s="1">
        <f>AM193-AN193</f>
        <v>12</v>
      </c>
      <c r="AQ193" s="5" t="s">
        <v>184</v>
      </c>
      <c r="AS193" s="1"/>
      <c r="AT193" s="2" t="s">
        <v>863</v>
      </c>
      <c r="AU193" s="2">
        <v>146</v>
      </c>
      <c r="AV193" s="60">
        <f>(100 * 2)/AU193</f>
        <v>1.3698630136986301</v>
      </c>
      <c r="AW193" s="60">
        <f>100-AV193</f>
        <v>98.630136986301366</v>
      </c>
      <c r="AX193" s="99" t="s">
        <v>514</v>
      </c>
      <c r="AY193" s="99">
        <v>20200901</v>
      </c>
      <c r="AZ193" s="99">
        <v>20200910</v>
      </c>
      <c r="BA193" s="66">
        <v>47439158</v>
      </c>
      <c r="BB193" s="66">
        <v>36432362</v>
      </c>
      <c r="BC193" s="68">
        <f>BB193/BA193</f>
        <v>0.7679807892037207</v>
      </c>
      <c r="BD193" s="1" t="str">
        <f t="shared" si="81"/>
        <v>preprocessing/TMRC30048/outputs/salmon_hg38_100/quant.sf</v>
      </c>
      <c r="BI193" s="97" t="str">
        <f t="shared" si="82"/>
        <v>preprocessing/TMRC30048/outputs/02hisat2_hg38_100/hg38_100_sno_gene_gene_id.count.xz</v>
      </c>
      <c r="BJ193" s="65">
        <v>31720452</v>
      </c>
      <c r="BK193" s="65">
        <v>3744281</v>
      </c>
      <c r="BL193" s="68">
        <f>(BK193+BJ193)/BB193</f>
        <v>0.97344039895080092</v>
      </c>
      <c r="BO193" s="1" t="str">
        <f t="shared" si="83"/>
        <v>preprocessing/TMRC30048/outputs/03hisat2_lpanamensis_v36/sno_gene_gene_id.count.xz</v>
      </c>
      <c r="BP193" s="66">
        <v>20738</v>
      </c>
      <c r="BQ193" s="66">
        <v>1430</v>
      </c>
      <c r="BR193" s="95">
        <f>(BQ193+BP193)/BB193</f>
        <v>6.0847001904515549E-4</v>
      </c>
      <c r="BS193" s="94">
        <f>(BQ193+BP193)/(BK193+BJ193)</f>
        <v>6.250716733155724E-4</v>
      </c>
      <c r="BT193" s="12" t="s">
        <v>177</v>
      </c>
      <c r="BU193" s="19"/>
      <c r="BV193" s="2" t="s">
        <v>798</v>
      </c>
      <c r="BW193" s="1" t="s">
        <v>159</v>
      </c>
      <c r="BZ193" s="1" t="s">
        <v>252</v>
      </c>
      <c r="CG193" s="2" t="s">
        <v>864</v>
      </c>
      <c r="CH193" s="2">
        <v>0</v>
      </c>
      <c r="CI193" s="2">
        <v>1</v>
      </c>
      <c r="CJ193" s="2">
        <v>386</v>
      </c>
      <c r="CK193" s="2">
        <v>0</v>
      </c>
      <c r="CL193" s="1">
        <f>SUM(CH193:CK193)</f>
        <v>387</v>
      </c>
      <c r="CM193" s="118">
        <f t="shared" si="79"/>
        <v>1.8661394541421544E-2</v>
      </c>
      <c r="CN193" s="2" t="s">
        <v>100</v>
      </c>
    </row>
    <row r="194" spans="1:92" x14ac:dyDescent="0.2">
      <c r="A194" s="109" t="s">
        <v>865</v>
      </c>
      <c r="B194" s="24" t="s">
        <v>717</v>
      </c>
      <c r="C194" s="24" t="s">
        <v>866</v>
      </c>
      <c r="D194" s="38">
        <v>2</v>
      </c>
      <c r="E194" s="9" t="s">
        <v>90</v>
      </c>
      <c r="F194" s="9" t="s">
        <v>91</v>
      </c>
      <c r="G194" s="9" t="s">
        <v>92</v>
      </c>
      <c r="H194" s="126">
        <v>42172</v>
      </c>
      <c r="I194" s="58">
        <v>0.2722222222222222</v>
      </c>
      <c r="J194" s="53">
        <v>0.58333333333333337</v>
      </c>
      <c r="K194" s="2" t="s">
        <v>164</v>
      </c>
      <c r="L194" s="6" t="s">
        <v>181</v>
      </c>
      <c r="M194" s="5">
        <v>3</v>
      </c>
      <c r="N194" s="9" t="s">
        <v>182</v>
      </c>
      <c r="O194" s="9" t="s">
        <v>182</v>
      </c>
      <c r="P194" s="9" t="s">
        <v>95</v>
      </c>
      <c r="Q194" s="9" t="s">
        <v>182</v>
      </c>
      <c r="R194" s="5" t="s">
        <v>151</v>
      </c>
      <c r="S194" s="5" t="s">
        <v>165</v>
      </c>
      <c r="T194" s="2" t="s">
        <v>153</v>
      </c>
      <c r="U194" s="88" t="s">
        <v>867</v>
      </c>
      <c r="V194" s="42">
        <v>100</v>
      </c>
      <c r="W194" s="8" t="s">
        <v>226</v>
      </c>
      <c r="X194" s="75">
        <v>42192</v>
      </c>
      <c r="Y194" s="12">
        <v>28</v>
      </c>
      <c r="Z194" s="9">
        <f t="shared" si="80"/>
        <v>23.3</v>
      </c>
      <c r="AA194" s="27">
        <v>42194</v>
      </c>
      <c r="AB194" s="1">
        <v>290</v>
      </c>
      <c r="AC194" s="1" t="s">
        <v>100</v>
      </c>
      <c r="AD194" s="1">
        <v>9.6</v>
      </c>
      <c r="AE194" s="1" t="s">
        <v>98</v>
      </c>
      <c r="AF194" s="1" t="s">
        <v>98</v>
      </c>
      <c r="AG194" s="1" t="s">
        <v>98</v>
      </c>
      <c r="AH194" s="1">
        <v>1.7</v>
      </c>
      <c r="AI194" s="1">
        <v>500</v>
      </c>
      <c r="AJ194" s="30">
        <v>42199</v>
      </c>
      <c r="AK194" s="1" t="s">
        <v>100</v>
      </c>
      <c r="AL194" s="1">
        <v>22</v>
      </c>
      <c r="AM194" s="2">
        <v>27</v>
      </c>
      <c r="AN194" s="2">
        <v>15</v>
      </c>
      <c r="AO194" s="31">
        <v>42277</v>
      </c>
      <c r="AP194" s="2">
        <v>12</v>
      </c>
      <c r="AQ194" s="5" t="s">
        <v>184</v>
      </c>
      <c r="AT194" s="2" t="s">
        <v>868</v>
      </c>
      <c r="AU194" s="2">
        <v>37.9</v>
      </c>
      <c r="AV194" s="60">
        <f>(100 * 2)/AU194</f>
        <v>5.2770448548812663</v>
      </c>
      <c r="AW194" s="60">
        <f>100-AV194</f>
        <v>94.722955145118732</v>
      </c>
      <c r="AX194" s="2" t="s">
        <v>204</v>
      </c>
      <c r="AY194" s="2">
        <v>20191107</v>
      </c>
      <c r="AZ194" s="2">
        <v>20191127</v>
      </c>
      <c r="BA194" s="66">
        <v>14638528</v>
      </c>
      <c r="BB194" s="66">
        <v>14191287</v>
      </c>
      <c r="BC194" s="68">
        <f>BB194/BA194</f>
        <v>0.96944767943880694</v>
      </c>
      <c r="BD194" s="1" t="str">
        <f t="shared" si="81"/>
        <v>preprocessing/TMRC30034/outputs/salmon_hg38_100/quant.sf</v>
      </c>
      <c r="BF194" s="68"/>
      <c r="BI194" s="97" t="str">
        <f t="shared" si="82"/>
        <v>preprocessing/TMRC30034/outputs/02hisat2_hg38_100/hg38_100_sno_gene_gene_id.count.xz</v>
      </c>
      <c r="BJ194" s="65">
        <v>11664261</v>
      </c>
      <c r="BK194" s="65">
        <v>1913192</v>
      </c>
      <c r="BL194" s="68">
        <f>(BK194+BJ194)/BB194</f>
        <v>0.95674571305618727</v>
      </c>
      <c r="BO194" s="1" t="str">
        <f t="shared" si="83"/>
        <v>preprocessing/TMRC30034/outputs/03hisat2_lpanamensis_v36/sno_gene_gene_id.count.xz</v>
      </c>
      <c r="BP194" s="66">
        <v>1719</v>
      </c>
      <c r="BQ194" s="66">
        <v>277</v>
      </c>
      <c r="BR194" s="95">
        <f>(BQ194+BP194)/BB194</f>
        <v>1.406496817378156E-4</v>
      </c>
      <c r="BS194" s="94">
        <f>(BQ194+BP194)/(BK194+BJ194)</f>
        <v>1.4700842639632042E-4</v>
      </c>
      <c r="BT194" s="2" t="s">
        <v>169</v>
      </c>
      <c r="BU194" s="27">
        <v>42194</v>
      </c>
      <c r="BV194" s="2" t="s">
        <v>720</v>
      </c>
      <c r="BW194" s="2" t="s">
        <v>210</v>
      </c>
      <c r="BZ194" s="1" t="s">
        <v>252</v>
      </c>
      <c r="CG194" s="2" t="s">
        <v>869</v>
      </c>
      <c r="CH194" s="2">
        <v>0</v>
      </c>
      <c r="CI194" s="2">
        <v>0</v>
      </c>
      <c r="CL194" s="1">
        <f>SUM(CH194:CK194)</f>
        <v>0</v>
      </c>
      <c r="CM194" s="118">
        <f t="shared" si="79"/>
        <v>0</v>
      </c>
      <c r="CN194" s="2" t="s">
        <v>95</v>
      </c>
    </row>
    <row r="195" spans="1:92" x14ac:dyDescent="0.2">
      <c r="A195" s="109" t="s">
        <v>870</v>
      </c>
      <c r="B195" s="23" t="s">
        <v>717</v>
      </c>
      <c r="C195" s="23" t="s">
        <v>871</v>
      </c>
      <c r="D195" s="37">
        <v>2</v>
      </c>
      <c r="E195" s="9" t="s">
        <v>90</v>
      </c>
      <c r="F195" s="9" t="s">
        <v>91</v>
      </c>
      <c r="G195" s="9" t="s">
        <v>92</v>
      </c>
      <c r="H195" s="126">
        <v>42152</v>
      </c>
      <c r="I195" s="56">
        <v>0.38541666666666669</v>
      </c>
      <c r="J195" s="56">
        <v>0.84722222222222221</v>
      </c>
      <c r="K195" s="2" t="s">
        <v>150</v>
      </c>
      <c r="L195" s="6" t="s">
        <v>181</v>
      </c>
      <c r="M195" s="5">
        <v>1</v>
      </c>
      <c r="N195" s="9" t="s">
        <v>182</v>
      </c>
      <c r="O195" s="9" t="s">
        <v>182</v>
      </c>
      <c r="P195" s="9" t="s">
        <v>95</v>
      </c>
      <c r="Q195" s="9" t="s">
        <v>182</v>
      </c>
      <c r="R195" s="5" t="s">
        <v>151</v>
      </c>
      <c r="S195" s="5" t="s">
        <v>152</v>
      </c>
      <c r="T195" s="2" t="s">
        <v>153</v>
      </c>
      <c r="U195" s="88" t="s">
        <v>872</v>
      </c>
      <c r="V195" s="45">
        <v>96</v>
      </c>
      <c r="W195" s="8" t="s">
        <v>226</v>
      </c>
      <c r="X195" s="75">
        <v>42193</v>
      </c>
      <c r="Y195" s="32">
        <v>23</v>
      </c>
      <c r="Z195" s="9">
        <f t="shared" si="80"/>
        <v>9.4</v>
      </c>
      <c r="AA195" s="27">
        <v>42194</v>
      </c>
      <c r="AB195" s="5">
        <v>47</v>
      </c>
      <c r="AC195" s="5" t="s">
        <v>100</v>
      </c>
      <c r="AD195" s="5">
        <v>9.1</v>
      </c>
      <c r="AE195" s="5" t="s">
        <v>98</v>
      </c>
      <c r="AF195" s="5" t="s">
        <v>98</v>
      </c>
      <c r="AG195" s="5" t="s">
        <v>98</v>
      </c>
      <c r="AH195" s="5">
        <v>10.6</v>
      </c>
      <c r="AI195" s="5">
        <v>500</v>
      </c>
      <c r="AJ195" s="28">
        <v>42199</v>
      </c>
      <c r="AK195" s="5" t="s">
        <v>100</v>
      </c>
      <c r="AL195" s="5">
        <v>8</v>
      </c>
      <c r="AM195" s="5">
        <v>27</v>
      </c>
      <c r="AN195" s="5">
        <v>15</v>
      </c>
      <c r="AO195" s="30">
        <v>42277</v>
      </c>
      <c r="AP195" s="5">
        <v>12</v>
      </c>
      <c r="AQ195" s="5" t="s">
        <v>184</v>
      </c>
      <c r="AS195" s="1"/>
      <c r="AT195" s="2" t="s">
        <v>873</v>
      </c>
      <c r="AU195" s="1">
        <v>88.1</v>
      </c>
      <c r="AV195" s="60">
        <f>(100 * 2)/AU195</f>
        <v>2.2701475595913734</v>
      </c>
      <c r="AW195" s="60">
        <f>100-AV195</f>
        <v>97.729852440408621</v>
      </c>
      <c r="AX195" s="1" t="s">
        <v>843</v>
      </c>
      <c r="AY195" s="12">
        <v>20191107</v>
      </c>
      <c r="AZ195" s="1">
        <v>20191126</v>
      </c>
      <c r="BA195" s="66">
        <v>29107340</v>
      </c>
      <c r="BB195" s="66">
        <v>27362394</v>
      </c>
      <c r="BC195" s="68">
        <f>BB195/BA195</f>
        <v>0.94005134100196031</v>
      </c>
      <c r="BD195" s="1" t="str">
        <f t="shared" si="81"/>
        <v>preprocessing/TMRC30039/outputs/salmon_hg38_100/quant.sf</v>
      </c>
      <c r="BE195" s="65"/>
      <c r="BF195" s="68"/>
      <c r="BG195" s="65"/>
      <c r="BH195" s="1"/>
      <c r="BI195" s="97" t="str">
        <f t="shared" si="82"/>
        <v>preprocessing/TMRC30039/outputs/02hisat2_hg38_100/hg38_100_sno_gene_gene_id.count.xz</v>
      </c>
      <c r="BJ195" s="65">
        <v>22635994</v>
      </c>
      <c r="BK195" s="65">
        <v>2946112</v>
      </c>
      <c r="BL195" s="68">
        <f>(BK195+BJ195)/BB195</f>
        <v>0.93493668719191747</v>
      </c>
      <c r="BM195" s="1"/>
      <c r="BN195" s="1"/>
      <c r="BO195" s="1" t="str">
        <f t="shared" si="83"/>
        <v>preprocessing/TMRC30039/outputs/03hisat2_lpanamensis_v36/sno_gene_gene_id.count.xz</v>
      </c>
      <c r="BP195" s="65">
        <v>4167</v>
      </c>
      <c r="BQ195" s="65">
        <v>704</v>
      </c>
      <c r="BR195" s="95">
        <f>(BQ195+BP195)/BB195</f>
        <v>1.7801804915169338E-4</v>
      </c>
      <c r="BS195" s="94">
        <f>(BQ195+BP195)/(BK195+BJ195)</f>
        <v>1.9040652868845121E-4</v>
      </c>
      <c r="BT195" s="2" t="s">
        <v>157</v>
      </c>
      <c r="BU195" s="27">
        <v>42194</v>
      </c>
      <c r="BV195" s="1" t="s">
        <v>720</v>
      </c>
      <c r="BW195" s="1" t="s">
        <v>159</v>
      </c>
      <c r="BX195" s="1"/>
      <c r="BY195" s="1"/>
      <c r="BZ195" s="1" t="s">
        <v>252</v>
      </c>
      <c r="CA195" s="1"/>
      <c r="CB195" s="1"/>
      <c r="CC195" s="1"/>
      <c r="CD195" s="1"/>
      <c r="CE195" s="1"/>
      <c r="CF195" s="1"/>
      <c r="CG195" s="1" t="s">
        <v>874</v>
      </c>
      <c r="CH195" s="1">
        <v>1</v>
      </c>
      <c r="CI195" s="1">
        <v>0</v>
      </c>
      <c r="CJ195" s="1"/>
      <c r="CK195" s="1"/>
      <c r="CL195" s="1">
        <f>SUM(CH195:CK195)</f>
        <v>1</v>
      </c>
      <c r="CM195" s="118">
        <f t="shared" si="79"/>
        <v>2.3998080153587713E-4</v>
      </c>
      <c r="CN195" s="1" t="s">
        <v>95</v>
      </c>
    </row>
    <row r="196" spans="1:92" ht="30" x14ac:dyDescent="0.2">
      <c r="A196" s="109" t="s">
        <v>875</v>
      </c>
      <c r="B196" s="24" t="s">
        <v>795</v>
      </c>
      <c r="C196" s="24" t="s">
        <v>876</v>
      </c>
      <c r="D196" s="38">
        <v>1</v>
      </c>
      <c r="E196" s="9" t="s">
        <v>90</v>
      </c>
      <c r="F196" s="9" t="s">
        <v>91</v>
      </c>
      <c r="G196" s="9" t="s">
        <v>92</v>
      </c>
      <c r="H196" s="126">
        <v>42161</v>
      </c>
      <c r="I196" s="56">
        <v>0.2673611111111111</v>
      </c>
      <c r="J196" s="56">
        <v>0.2673611111111111</v>
      </c>
      <c r="K196" s="12" t="s">
        <v>171</v>
      </c>
      <c r="L196" s="6" t="s">
        <v>181</v>
      </c>
      <c r="M196" s="5">
        <v>2</v>
      </c>
      <c r="N196" s="9" t="s">
        <v>95</v>
      </c>
      <c r="O196" s="9" t="s">
        <v>95</v>
      </c>
      <c r="P196" s="9" t="s">
        <v>1379</v>
      </c>
      <c r="Q196" s="12" t="s">
        <v>284</v>
      </c>
      <c r="R196" s="5" t="s">
        <v>151</v>
      </c>
      <c r="S196" s="5" t="s">
        <v>196</v>
      </c>
      <c r="T196" s="2" t="s">
        <v>173</v>
      </c>
      <c r="U196" s="88" t="s">
        <v>788</v>
      </c>
      <c r="V196" s="45">
        <v>97</v>
      </c>
      <c r="W196" s="8" t="s">
        <v>226</v>
      </c>
      <c r="X196" s="75">
        <v>42398</v>
      </c>
      <c r="Y196" s="32"/>
      <c r="Z196" s="9">
        <f t="shared" si="80"/>
        <v>-6.8</v>
      </c>
      <c r="AA196" s="27">
        <v>42403</v>
      </c>
      <c r="AB196" s="1">
        <v>80</v>
      </c>
      <c r="AC196" s="1" t="s">
        <v>100</v>
      </c>
      <c r="AD196" s="1">
        <v>6.1</v>
      </c>
      <c r="AE196" s="1" t="s">
        <v>98</v>
      </c>
      <c r="AF196" s="1" t="s">
        <v>98</v>
      </c>
      <c r="AG196" s="1" t="s">
        <v>98</v>
      </c>
      <c r="AH196" s="1">
        <v>3.8</v>
      </c>
      <c r="AI196" s="1">
        <v>300</v>
      </c>
      <c r="AJ196" s="30">
        <v>42410</v>
      </c>
      <c r="AK196" s="5" t="s">
        <v>100</v>
      </c>
      <c r="AL196" s="5"/>
      <c r="AM196" s="5">
        <v>27</v>
      </c>
      <c r="AN196" s="5"/>
      <c r="AO196" s="31">
        <v>42416</v>
      </c>
      <c r="AP196" s="1">
        <f>AM196-AN196</f>
        <v>27</v>
      </c>
      <c r="AQ196" s="5" t="s">
        <v>184</v>
      </c>
      <c r="AT196" s="2" t="s">
        <v>877</v>
      </c>
      <c r="AU196" s="2">
        <v>152</v>
      </c>
      <c r="AV196" s="60">
        <f>(100 * 2)/AU196</f>
        <v>1.3157894736842106</v>
      </c>
      <c r="AW196" s="60">
        <f>100-AV196</f>
        <v>98.684210526315795</v>
      </c>
      <c r="AX196" s="99" t="s">
        <v>514</v>
      </c>
      <c r="AY196" s="99">
        <v>20200901</v>
      </c>
      <c r="AZ196" s="99">
        <v>20200910</v>
      </c>
      <c r="BA196" s="66">
        <v>41541864</v>
      </c>
      <c r="BB196" s="66">
        <v>32608860</v>
      </c>
      <c r="BC196" s="68">
        <f>BB196/BA196</f>
        <v>0.78496381385293645</v>
      </c>
      <c r="BD196" s="1" t="str">
        <f t="shared" si="81"/>
        <v>preprocessing/TMRC30054/outputs/salmon_hg38_100/quant.sf</v>
      </c>
      <c r="BI196" s="97" t="str">
        <f t="shared" si="82"/>
        <v>preprocessing/TMRC30054/outputs/02hisat2_hg38_100/hg38_100_sno_gene_gene_id.count.xz</v>
      </c>
      <c r="BJ196" s="65">
        <v>28304046</v>
      </c>
      <c r="BK196" s="65">
        <v>3378494</v>
      </c>
      <c r="BL196" s="68">
        <f>(BK196+BJ196)/BB196</f>
        <v>0.97159299650463093</v>
      </c>
      <c r="BO196" s="1" t="str">
        <f t="shared" si="83"/>
        <v>preprocessing/TMRC30054/outputs/03hisat2_lpanamensis_v36/sno_gene_gene_id.count.xz</v>
      </c>
      <c r="BP196" s="66">
        <v>16522</v>
      </c>
      <c r="BQ196" s="66">
        <v>1043</v>
      </c>
      <c r="BR196" s="95">
        <f>(BQ196+BP196)/BB196</f>
        <v>5.386572851672828E-4</v>
      </c>
      <c r="BS196" s="94">
        <f>(BQ196+BP196)/(BK196+BJ196)</f>
        <v>5.5440630707007707E-4</v>
      </c>
      <c r="BT196" s="12" t="s">
        <v>177</v>
      </c>
      <c r="BU196" s="20"/>
      <c r="BV196" s="2" t="s">
        <v>798</v>
      </c>
      <c r="BW196" s="2" t="s">
        <v>210</v>
      </c>
      <c r="BZ196" s="1" t="s">
        <v>252</v>
      </c>
      <c r="CG196" s="2" t="s">
        <v>878</v>
      </c>
      <c r="CH196" s="2">
        <v>0</v>
      </c>
      <c r="CI196" s="2">
        <v>1</v>
      </c>
      <c r="CJ196" s="2">
        <v>294</v>
      </c>
      <c r="CK196" s="2">
        <v>0</v>
      </c>
      <c r="CL196" s="1">
        <f>SUM(CH196:CK196)</f>
        <v>295</v>
      </c>
      <c r="CM196" s="118">
        <f t="shared" si="79"/>
        <v>1.785498123713836E-2</v>
      </c>
      <c r="CN196" s="2" t="s">
        <v>100</v>
      </c>
    </row>
    <row r="197" spans="1:92" x14ac:dyDescent="0.2">
      <c r="A197" s="109" t="s">
        <v>879</v>
      </c>
      <c r="B197" s="24" t="s">
        <v>880</v>
      </c>
      <c r="C197" s="24" t="s">
        <v>881</v>
      </c>
      <c r="D197" s="42">
        <v>1</v>
      </c>
      <c r="E197" s="9" t="s">
        <v>90</v>
      </c>
      <c r="F197" s="12" t="s">
        <v>91</v>
      </c>
      <c r="G197" s="12" t="s">
        <v>92</v>
      </c>
      <c r="H197" s="126">
        <v>42229</v>
      </c>
      <c r="I197" s="73">
        <v>0.24027777777777778</v>
      </c>
      <c r="J197" s="73">
        <v>0.5625</v>
      </c>
      <c r="K197" s="12" t="s">
        <v>200</v>
      </c>
      <c r="L197" s="10" t="s">
        <v>181</v>
      </c>
      <c r="M197" s="9">
        <v>1</v>
      </c>
      <c r="N197" s="9" t="s">
        <v>1378</v>
      </c>
      <c r="O197" s="12" t="s">
        <v>234</v>
      </c>
      <c r="P197" s="12" t="s">
        <v>95</v>
      </c>
      <c r="Q197" s="12" t="s">
        <v>234</v>
      </c>
      <c r="R197" s="12" t="s">
        <v>201</v>
      </c>
      <c r="S197" s="5" t="s">
        <v>97</v>
      </c>
      <c r="T197" s="5" t="s">
        <v>97</v>
      </c>
      <c r="U197" s="93" t="s">
        <v>95</v>
      </c>
      <c r="V197" s="42" t="s">
        <v>95</v>
      </c>
      <c r="W197" s="12" t="s">
        <v>202</v>
      </c>
      <c r="X197" s="72">
        <v>42256</v>
      </c>
      <c r="Y197" s="12">
        <v>20</v>
      </c>
      <c r="Z197" s="9">
        <f t="shared" si="80"/>
        <v>15.2</v>
      </c>
      <c r="AA197" s="26">
        <v>42258</v>
      </c>
      <c r="AB197" s="42">
        <v>676</v>
      </c>
      <c r="AC197" s="12" t="s">
        <v>100</v>
      </c>
      <c r="AD197" s="12">
        <v>6.6</v>
      </c>
      <c r="AE197" s="12">
        <v>671</v>
      </c>
      <c r="AF197" s="12">
        <v>2.0499999999999998</v>
      </c>
      <c r="AG197" s="12">
        <v>2.2000000000000002</v>
      </c>
      <c r="AH197" s="12">
        <v>1.8</v>
      </c>
      <c r="AI197" s="12">
        <v>300</v>
      </c>
      <c r="AJ197" s="26">
        <v>42265</v>
      </c>
      <c r="AK197" s="12" t="s">
        <v>100</v>
      </c>
      <c r="AL197" s="12">
        <v>27</v>
      </c>
      <c r="AM197" s="12">
        <v>27</v>
      </c>
      <c r="AN197" s="12">
        <v>15</v>
      </c>
      <c r="AO197" s="26">
        <v>42277</v>
      </c>
      <c r="AP197" s="12">
        <v>12</v>
      </c>
      <c r="AQ197" s="5" t="s">
        <v>184</v>
      </c>
      <c r="AR197" s="12"/>
      <c r="AS197" s="12"/>
      <c r="AT197" s="2" t="s">
        <v>882</v>
      </c>
      <c r="AU197" s="12">
        <v>140</v>
      </c>
      <c r="AV197" s="60">
        <f>(100 * 2)/AU197</f>
        <v>1.4285714285714286</v>
      </c>
      <c r="AW197" s="60">
        <f>100-AV197</f>
        <v>98.571428571428569</v>
      </c>
      <c r="AX197" s="12" t="s">
        <v>843</v>
      </c>
      <c r="AY197" s="12">
        <v>20191107</v>
      </c>
      <c r="AZ197" s="1">
        <v>20191126</v>
      </c>
      <c r="BA197" s="66">
        <v>11010603</v>
      </c>
      <c r="BB197" s="66">
        <v>10298249</v>
      </c>
      <c r="BC197" s="68">
        <f>BB197/BA197</f>
        <v>0.93530290757009404</v>
      </c>
      <c r="BD197" s="1" t="str">
        <f t="shared" si="81"/>
        <v>preprocessing/TMRC30045/outputs/salmon_hg38_100/quant.sf</v>
      </c>
      <c r="BE197" s="67"/>
      <c r="BF197" s="68"/>
      <c r="BG197" s="67"/>
      <c r="BH197" s="12"/>
      <c r="BI197" s="97" t="str">
        <f t="shared" si="82"/>
        <v>preprocessing/TMRC30045/outputs/02hisat2_hg38_100/hg38_100_sno_gene_gene_id.count.xz</v>
      </c>
      <c r="BJ197" s="65">
        <v>6030312</v>
      </c>
      <c r="BK197" s="65">
        <v>2878770</v>
      </c>
      <c r="BL197" s="68">
        <f>(BK197+BJ197)/BB197</f>
        <v>0.86510648557827641</v>
      </c>
      <c r="BM197" s="12"/>
      <c r="BN197" s="12"/>
      <c r="BO197" s="1" t="str">
        <f t="shared" si="83"/>
        <v>preprocessing/TMRC30045/outputs/03hisat2_lpanamensis_v36/sno_gene_gene_id.count.xz</v>
      </c>
      <c r="BP197" s="67">
        <v>4312</v>
      </c>
      <c r="BQ197" s="67">
        <v>104</v>
      </c>
      <c r="BR197" s="95">
        <f>(BQ197+BP197)/BB197</f>
        <v>4.2881076190719414E-4</v>
      </c>
      <c r="BS197" s="94">
        <f>(BQ197+BP197)/(BK197+BJ197)</f>
        <v>4.9567396506172018E-4</v>
      </c>
      <c r="BT197" s="12" t="s">
        <v>200</v>
      </c>
      <c r="BU197" s="26">
        <v>42258</v>
      </c>
      <c r="BV197" s="2" t="s">
        <v>883</v>
      </c>
      <c r="BW197" s="2" t="s">
        <v>159</v>
      </c>
      <c r="BZ197" s="1" t="s">
        <v>252</v>
      </c>
      <c r="CG197" s="2" t="s">
        <v>884</v>
      </c>
      <c r="CH197" s="2">
        <v>0</v>
      </c>
      <c r="CI197" s="2">
        <v>0</v>
      </c>
      <c r="CL197" s="1">
        <f>SUM(CH197:CK197)</f>
        <v>0</v>
      </c>
      <c r="CM197" s="118">
        <f t="shared" si="79"/>
        <v>0</v>
      </c>
      <c r="CN197" s="2" t="s">
        <v>95</v>
      </c>
    </row>
    <row r="198" spans="1:92" x14ac:dyDescent="0.2">
      <c r="A198" s="109"/>
      <c r="B198" s="24" t="s">
        <v>290</v>
      </c>
      <c r="C198" s="24" t="s">
        <v>512</v>
      </c>
      <c r="D198" s="37">
        <v>2</v>
      </c>
      <c r="E198" s="9" t="s">
        <v>90</v>
      </c>
      <c r="F198" s="9" t="s">
        <v>91</v>
      </c>
      <c r="G198" s="9" t="s">
        <v>92</v>
      </c>
      <c r="H198" s="126">
        <v>42019</v>
      </c>
      <c r="K198" s="2" t="s">
        <v>164</v>
      </c>
      <c r="L198" s="6" t="s">
        <v>181</v>
      </c>
      <c r="M198" s="6">
        <v>1</v>
      </c>
      <c r="N198" s="10" t="s">
        <v>260</v>
      </c>
      <c r="O198" s="9" t="s">
        <v>95</v>
      </c>
      <c r="P198" s="9" t="s">
        <v>95</v>
      </c>
      <c r="Q198" s="9" t="s">
        <v>284</v>
      </c>
      <c r="R198" s="5" t="s">
        <v>151</v>
      </c>
      <c r="S198" s="5" t="s">
        <v>165</v>
      </c>
      <c r="T198" s="2" t="s">
        <v>153</v>
      </c>
      <c r="U198" s="88" t="s">
        <v>279</v>
      </c>
      <c r="V198" s="44">
        <v>99</v>
      </c>
      <c r="W198" s="8" t="s">
        <v>226</v>
      </c>
      <c r="X198" s="75">
        <v>42399</v>
      </c>
      <c r="Y198" s="12">
        <v>28</v>
      </c>
      <c r="Z198" s="9">
        <f t="shared" si="80"/>
        <v>24.3</v>
      </c>
      <c r="AA198" s="27">
        <v>42403</v>
      </c>
      <c r="AB198" s="1">
        <v>449</v>
      </c>
      <c r="AC198" s="1" t="s">
        <v>100</v>
      </c>
      <c r="AD198" s="1">
        <v>9.1</v>
      </c>
      <c r="AE198" s="1" t="s">
        <v>98</v>
      </c>
      <c r="AF198" s="1" t="s">
        <v>98</v>
      </c>
      <c r="AG198" s="1" t="s">
        <v>98</v>
      </c>
      <c r="AH198" s="1">
        <v>0.7</v>
      </c>
      <c r="AI198" s="1">
        <v>300</v>
      </c>
      <c r="AJ198" s="28">
        <v>42410</v>
      </c>
      <c r="AK198" s="1" t="s">
        <v>100</v>
      </c>
      <c r="AL198" s="1">
        <v>19</v>
      </c>
      <c r="AM198" s="1">
        <v>28</v>
      </c>
      <c r="AN198" s="1">
        <v>15</v>
      </c>
      <c r="AO198" s="30">
        <v>42416</v>
      </c>
      <c r="AP198" s="5">
        <f>AM198-AN198</f>
        <v>13</v>
      </c>
      <c r="AQ198" s="1" t="s">
        <v>184</v>
      </c>
      <c r="BJ198" s="65"/>
      <c r="BK198" s="65"/>
      <c r="BV198" s="2" t="s">
        <v>295</v>
      </c>
      <c r="BW198" s="2" t="s">
        <v>159</v>
      </c>
      <c r="BZ198" s="2" t="s">
        <v>252</v>
      </c>
      <c r="CM198" s="1" t="e">
        <f t="shared" si="79"/>
        <v>#DIV/0!</v>
      </c>
    </row>
    <row r="199" spans="1:92" x14ac:dyDescent="0.2">
      <c r="A199" s="109"/>
      <c r="B199" s="24" t="s">
        <v>290</v>
      </c>
      <c r="C199" s="24" t="s">
        <v>543</v>
      </c>
      <c r="D199" s="37">
        <v>2</v>
      </c>
      <c r="E199" s="9" t="s">
        <v>90</v>
      </c>
      <c r="F199" s="9" t="s">
        <v>91</v>
      </c>
      <c r="G199" s="9" t="s">
        <v>92</v>
      </c>
      <c r="H199" s="126">
        <v>42019</v>
      </c>
      <c r="K199" s="2" t="s">
        <v>150</v>
      </c>
      <c r="L199" s="6" t="s">
        <v>181</v>
      </c>
      <c r="M199" s="6">
        <v>1</v>
      </c>
      <c r="N199" s="10" t="s">
        <v>260</v>
      </c>
      <c r="O199" s="9" t="s">
        <v>95</v>
      </c>
      <c r="P199" s="9" t="s">
        <v>95</v>
      </c>
      <c r="Q199" s="9" t="s">
        <v>284</v>
      </c>
      <c r="R199" s="5" t="s">
        <v>151</v>
      </c>
      <c r="S199" s="5" t="s">
        <v>152</v>
      </c>
      <c r="T199" s="2" t="s">
        <v>153</v>
      </c>
      <c r="U199" s="88" t="s">
        <v>239</v>
      </c>
      <c r="V199" s="46" t="s">
        <v>254</v>
      </c>
      <c r="W199" s="8" t="s">
        <v>226</v>
      </c>
      <c r="X199" s="75">
        <v>42399</v>
      </c>
      <c r="Y199" s="12">
        <v>28</v>
      </c>
      <c r="Z199" s="9">
        <f t="shared" si="80"/>
        <v>24.3</v>
      </c>
      <c r="AA199" s="27">
        <v>42403</v>
      </c>
      <c r="AB199" s="1">
        <v>194</v>
      </c>
      <c r="AC199" s="1" t="s">
        <v>100</v>
      </c>
      <c r="AD199" s="1">
        <v>7.3</v>
      </c>
      <c r="AE199" s="1" t="s">
        <v>98</v>
      </c>
      <c r="AF199" s="1" t="s">
        <v>98</v>
      </c>
      <c r="AG199" s="1" t="s">
        <v>98</v>
      </c>
      <c r="AH199" s="1">
        <v>0.7</v>
      </c>
      <c r="AI199" s="1">
        <v>300</v>
      </c>
      <c r="AJ199" s="28">
        <v>42410</v>
      </c>
      <c r="AK199" s="1" t="s">
        <v>100</v>
      </c>
      <c r="AL199" s="1">
        <v>20</v>
      </c>
      <c r="AM199" s="1">
        <v>28</v>
      </c>
      <c r="AN199" s="1">
        <v>15</v>
      </c>
      <c r="AO199" s="30">
        <v>42416</v>
      </c>
      <c r="AP199" s="5">
        <f>AM199-AN199</f>
        <v>13</v>
      </c>
      <c r="AQ199" s="1" t="s">
        <v>184</v>
      </c>
      <c r="BJ199" s="65"/>
      <c r="BK199" s="65"/>
      <c r="BV199" s="2" t="s">
        <v>295</v>
      </c>
      <c r="BW199" s="2" t="s">
        <v>159</v>
      </c>
      <c r="BZ199" s="2" t="s">
        <v>252</v>
      </c>
      <c r="CM199" s="1" t="e">
        <f t="shared" si="79"/>
        <v>#DIV/0!</v>
      </c>
    </row>
    <row r="200" spans="1:92" ht="30" x14ac:dyDescent="0.25">
      <c r="A200" s="109" t="s">
        <v>885</v>
      </c>
      <c r="B200" s="23" t="s">
        <v>795</v>
      </c>
      <c r="C200" s="23" t="s">
        <v>886</v>
      </c>
      <c r="D200" s="37">
        <v>2</v>
      </c>
      <c r="E200" s="9" t="s">
        <v>90</v>
      </c>
      <c r="F200" s="9" t="s">
        <v>91</v>
      </c>
      <c r="G200" s="9" t="s">
        <v>92</v>
      </c>
      <c r="H200" s="126">
        <v>42154</v>
      </c>
      <c r="I200" s="53">
        <v>0.45833333333333331</v>
      </c>
      <c r="J200" s="53">
        <v>0.85416666666666663</v>
      </c>
      <c r="K200" s="2" t="s">
        <v>164</v>
      </c>
      <c r="L200" s="6" t="s">
        <v>181</v>
      </c>
      <c r="M200" s="5">
        <v>1</v>
      </c>
      <c r="N200" s="9" t="s">
        <v>95</v>
      </c>
      <c r="O200" s="9" t="s">
        <v>95</v>
      </c>
      <c r="P200" s="9" t="s">
        <v>1379</v>
      </c>
      <c r="Q200" s="9" t="s">
        <v>284</v>
      </c>
      <c r="R200" s="5" t="s">
        <v>151</v>
      </c>
      <c r="S200" s="5" t="s">
        <v>165</v>
      </c>
      <c r="T200" s="2" t="s">
        <v>153</v>
      </c>
      <c r="U200" s="88" t="s">
        <v>788</v>
      </c>
      <c r="V200" s="44">
        <v>98</v>
      </c>
      <c r="W200" s="8" t="s">
        <v>226</v>
      </c>
      <c r="X200" s="75">
        <v>42398</v>
      </c>
      <c r="Y200" s="9">
        <v>28</v>
      </c>
      <c r="Z200" s="9">
        <f t="shared" si="80"/>
        <v>24.1</v>
      </c>
      <c r="AA200" s="27">
        <v>42403</v>
      </c>
      <c r="AB200" s="1">
        <v>339</v>
      </c>
      <c r="AC200" s="1" t="s">
        <v>100</v>
      </c>
      <c r="AD200" s="1">
        <v>9.1</v>
      </c>
      <c r="AE200" s="1" t="s">
        <v>98</v>
      </c>
      <c r="AF200" s="1" t="s">
        <v>98</v>
      </c>
      <c r="AG200" s="1" t="s">
        <v>98</v>
      </c>
      <c r="AH200" s="1">
        <v>0.9</v>
      </c>
      <c r="AI200" s="1">
        <v>300</v>
      </c>
      <c r="AJ200" s="30">
        <v>42410</v>
      </c>
      <c r="AK200" s="1" t="s">
        <v>100</v>
      </c>
      <c r="AL200" s="1">
        <v>1</v>
      </c>
      <c r="AM200" s="1">
        <v>27</v>
      </c>
      <c r="AN200" s="1">
        <v>15</v>
      </c>
      <c r="AO200" s="31">
        <v>42416</v>
      </c>
      <c r="AP200" s="1">
        <f>AM200-AN200</f>
        <v>12</v>
      </c>
      <c r="AQ200" s="5" t="s">
        <v>184</v>
      </c>
      <c r="AS200" s="1"/>
      <c r="AT200" s="2" t="s">
        <v>887</v>
      </c>
      <c r="AU200" s="2">
        <v>187</v>
      </c>
      <c r="AV200" s="60">
        <f>(100 * 2)/AU200</f>
        <v>1.0695187165775402</v>
      </c>
      <c r="AW200" s="60">
        <f>100-AV200</f>
        <v>98.930481283422466</v>
      </c>
      <c r="AX200" s="99" t="s">
        <v>514</v>
      </c>
      <c r="AY200" s="99">
        <v>20200901</v>
      </c>
      <c r="AZ200" s="99">
        <v>20200910</v>
      </c>
      <c r="BA200" s="66">
        <v>50587229</v>
      </c>
      <c r="BB200" s="66">
        <v>39376295</v>
      </c>
      <c r="BC200" s="68">
        <f>BB200/BA200</f>
        <v>0.7783841056010401</v>
      </c>
      <c r="BD200" s="1" t="str">
        <f>CONCATENATE("preprocessing/",A200, "/outputs/salmon_hg38_100/quant.sf")</f>
        <v>preprocessing/TMRC30046/outputs/salmon_hg38_100/quant.sf</v>
      </c>
      <c r="BI200" s="97" t="str">
        <f>CONCATENATE("preprocessing/", A200, "/outputs/02hisat2_hg38_100/hg38_100_sno_gene_gene_id.count.xz")</f>
        <v>preprocessing/TMRC30046/outputs/02hisat2_hg38_100/hg38_100_sno_gene_gene_id.count.xz</v>
      </c>
      <c r="BJ200" s="65">
        <v>33589452</v>
      </c>
      <c r="BK200" s="65">
        <v>4870935</v>
      </c>
      <c r="BL200" s="68">
        <f>(BK200+BJ200)/BB200</f>
        <v>0.97673960945284466</v>
      </c>
      <c r="BO200" s="1" t="str">
        <f>CONCATENATE("preprocessing/", A200, "/outputs/03hisat2_lpanamensis_v36/sno_gene_gene_id.count.xz")</f>
        <v>preprocessing/TMRC30046/outputs/03hisat2_lpanamensis_v36/sno_gene_gene_id.count.xz</v>
      </c>
      <c r="BP200" s="111">
        <v>24607</v>
      </c>
      <c r="BQ200" s="111">
        <v>1674</v>
      </c>
      <c r="BR200" s="95">
        <f>(BQ200+BP200)/BB200</f>
        <v>6.6743201715651506E-4</v>
      </c>
      <c r="BS200" s="94">
        <f>(BQ200+BP200)/(BK200+BJ200)</f>
        <v>6.8332645742748244E-4</v>
      </c>
      <c r="BT200" s="2" t="s">
        <v>169</v>
      </c>
      <c r="BU200" s="18"/>
      <c r="BV200" s="2" t="s">
        <v>798</v>
      </c>
      <c r="BW200" s="1" t="s">
        <v>159</v>
      </c>
      <c r="BZ200" s="1" t="s">
        <v>252</v>
      </c>
      <c r="CF200" s="2" t="s">
        <v>525</v>
      </c>
      <c r="CG200" s="2" t="s">
        <v>888</v>
      </c>
      <c r="CH200" s="2">
        <v>1</v>
      </c>
      <c r="CI200" s="2">
        <v>0</v>
      </c>
      <c r="CJ200" s="2">
        <v>427</v>
      </c>
      <c r="CK200" s="2">
        <v>0</v>
      </c>
      <c r="CL200" s="1">
        <f>SUM(CH200:CK200)</f>
        <v>428</v>
      </c>
      <c r="CM200" s="118">
        <f t="shared" si="79"/>
        <v>1.7393424635266389E-2</v>
      </c>
      <c r="CN200" s="2" t="s">
        <v>100</v>
      </c>
    </row>
    <row r="201" spans="1:92" x14ac:dyDescent="0.2">
      <c r="A201" s="109" t="s">
        <v>889</v>
      </c>
      <c r="B201" s="24" t="s">
        <v>717</v>
      </c>
      <c r="C201" s="24" t="s">
        <v>890</v>
      </c>
      <c r="D201" s="38">
        <v>2</v>
      </c>
      <c r="E201" s="9" t="s">
        <v>90</v>
      </c>
      <c r="F201" s="9" t="s">
        <v>91</v>
      </c>
      <c r="G201" s="9" t="s">
        <v>92</v>
      </c>
      <c r="H201" s="126">
        <v>42159</v>
      </c>
      <c r="I201" s="56">
        <v>0.39583333333333331</v>
      </c>
      <c r="J201" s="56">
        <v>0.72916666666666663</v>
      </c>
      <c r="K201" s="2" t="s">
        <v>150</v>
      </c>
      <c r="L201" s="6" t="s">
        <v>181</v>
      </c>
      <c r="M201" s="5">
        <v>2</v>
      </c>
      <c r="N201" s="9" t="s">
        <v>182</v>
      </c>
      <c r="O201" s="9" t="s">
        <v>182</v>
      </c>
      <c r="P201" s="9" t="s">
        <v>95</v>
      </c>
      <c r="Q201" s="9" t="s">
        <v>182</v>
      </c>
      <c r="R201" s="5" t="s">
        <v>151</v>
      </c>
      <c r="S201" s="5" t="s">
        <v>152</v>
      </c>
      <c r="T201" s="2" t="s">
        <v>153</v>
      </c>
      <c r="U201" s="88" t="s">
        <v>891</v>
      </c>
      <c r="V201" s="44">
        <v>96</v>
      </c>
      <c r="W201" s="8" t="s">
        <v>226</v>
      </c>
      <c r="X201" s="75">
        <v>42192</v>
      </c>
      <c r="Y201" s="9">
        <v>28</v>
      </c>
      <c r="Z201" s="9">
        <f t="shared" si="80"/>
        <v>16.7</v>
      </c>
      <c r="AA201" s="27">
        <v>42194</v>
      </c>
      <c r="AB201" s="1">
        <v>60</v>
      </c>
      <c r="AC201" s="1" t="s">
        <v>100</v>
      </c>
      <c r="AD201" s="1">
        <v>9.1</v>
      </c>
      <c r="AE201" s="1" t="s">
        <v>98</v>
      </c>
      <c r="AF201" s="1" t="s">
        <v>98</v>
      </c>
      <c r="AG201" s="1" t="s">
        <v>98</v>
      </c>
      <c r="AH201" s="1">
        <v>8.3000000000000007</v>
      </c>
      <c r="AI201" s="1">
        <v>500</v>
      </c>
      <c r="AJ201" s="30">
        <v>42199</v>
      </c>
      <c r="AK201" s="5" t="s">
        <v>100</v>
      </c>
      <c r="AL201" s="5">
        <v>20</v>
      </c>
      <c r="AM201" s="5">
        <v>27</v>
      </c>
      <c r="AN201" s="5">
        <v>15</v>
      </c>
      <c r="AO201" s="31">
        <v>42277</v>
      </c>
      <c r="AP201" s="5">
        <v>12</v>
      </c>
      <c r="AQ201" s="5" t="s">
        <v>184</v>
      </c>
      <c r="AS201" s="1"/>
      <c r="AT201" s="2" t="s">
        <v>892</v>
      </c>
      <c r="AU201" s="2">
        <v>77.900000000000006</v>
      </c>
      <c r="AV201" s="60">
        <f>(100 * 2)/AU201</f>
        <v>2.5673940949935812</v>
      </c>
      <c r="AW201" s="60">
        <f>100-AV201</f>
        <v>97.432605905006426</v>
      </c>
      <c r="AX201" s="2" t="s">
        <v>843</v>
      </c>
      <c r="AY201" s="12">
        <v>20191107</v>
      </c>
      <c r="AZ201" s="1">
        <v>20191126</v>
      </c>
      <c r="BA201" s="66">
        <v>24412343</v>
      </c>
      <c r="BB201" s="66">
        <v>22905986</v>
      </c>
      <c r="BC201" s="68">
        <f>BB201/BA201</f>
        <v>0.93829527137153534</v>
      </c>
      <c r="BD201" s="1" t="str">
        <f>CONCATENATE("preprocessing/",A201, "/outputs/salmon_hg38_100/quant.sf")</f>
        <v>preprocessing/TMRC30040/outputs/salmon_hg38_100/quant.sf</v>
      </c>
      <c r="BF201" s="68"/>
      <c r="BI201" s="97" t="str">
        <f>CONCATENATE("preprocessing/", A201, "/outputs/02hisat2_hg38_100/hg38_100_sno_gene_gene_id.count.xz")</f>
        <v>preprocessing/TMRC30040/outputs/02hisat2_hg38_100/hg38_100_sno_gene_gene_id.count.xz</v>
      </c>
      <c r="BJ201" s="65">
        <v>18827092</v>
      </c>
      <c r="BK201" s="65">
        <v>2557822</v>
      </c>
      <c r="BL201" s="68">
        <f>(BK201+BJ201)/BB201</f>
        <v>0.93359500001440676</v>
      </c>
      <c r="BO201" s="1" t="str">
        <f>CONCATENATE("preprocessing/", A201, "/outputs/03hisat2_lpanamensis_v36/sno_gene_gene_id.count.xz")</f>
        <v>preprocessing/TMRC30040/outputs/03hisat2_lpanamensis_v36/sno_gene_gene_id.count.xz</v>
      </c>
      <c r="BP201" s="66">
        <v>3780</v>
      </c>
      <c r="BQ201" s="66">
        <v>607</v>
      </c>
      <c r="BR201" s="95">
        <f>(BQ201+BP201)/BB201</f>
        <v>1.9152198905561193E-4</v>
      </c>
      <c r="BS201" s="94">
        <f>(BQ201+BP201)/(BK201+BJ201)</f>
        <v>2.051446173690481E-4</v>
      </c>
      <c r="BT201" s="2" t="s">
        <v>157</v>
      </c>
      <c r="BU201" s="27">
        <v>42194</v>
      </c>
      <c r="BV201" s="2" t="s">
        <v>720</v>
      </c>
      <c r="BW201" s="2" t="s">
        <v>210</v>
      </c>
      <c r="BZ201" s="1" t="s">
        <v>252</v>
      </c>
      <c r="CE201" s="2" t="s">
        <v>100</v>
      </c>
      <c r="CG201" s="2" t="s">
        <v>893</v>
      </c>
      <c r="CH201" s="2">
        <v>1</v>
      </c>
      <c r="CI201" s="2">
        <v>0</v>
      </c>
      <c r="CL201" s="1">
        <f>SUM(CH201:CK201)</f>
        <v>1</v>
      </c>
      <c r="CM201" s="118">
        <f t="shared" si="79"/>
        <v>2.6455026455026457E-4</v>
      </c>
      <c r="CN201" s="2" t="s">
        <v>95</v>
      </c>
    </row>
    <row r="202" spans="1:92" ht="30" x14ac:dyDescent="0.2">
      <c r="A202" s="109" t="s">
        <v>894</v>
      </c>
      <c r="B202" s="24" t="s">
        <v>795</v>
      </c>
      <c r="C202" s="24" t="s">
        <v>895</v>
      </c>
      <c r="D202" s="42">
        <v>1</v>
      </c>
      <c r="E202" s="9" t="s">
        <v>90</v>
      </c>
      <c r="F202" s="9" t="s">
        <v>91</v>
      </c>
      <c r="G202" s="9" t="s">
        <v>92</v>
      </c>
      <c r="H202" s="126">
        <v>42207</v>
      </c>
      <c r="I202" s="57">
        <v>0.28472222222222221</v>
      </c>
      <c r="J202" s="56">
        <v>0.61111111111111105</v>
      </c>
      <c r="K202" s="9" t="s">
        <v>171</v>
      </c>
      <c r="L202" s="10" t="s">
        <v>181</v>
      </c>
      <c r="M202" s="9">
        <v>3</v>
      </c>
      <c r="N202" s="9" t="s">
        <v>95</v>
      </c>
      <c r="O202" s="9" t="s">
        <v>95</v>
      </c>
      <c r="P202" s="9" t="s">
        <v>1379</v>
      </c>
      <c r="Q202" s="12" t="s">
        <v>284</v>
      </c>
      <c r="R202" s="12" t="s">
        <v>151</v>
      </c>
      <c r="S202" s="12" t="s">
        <v>196</v>
      </c>
      <c r="T202" s="12" t="s">
        <v>173</v>
      </c>
      <c r="U202" s="93">
        <v>14000000</v>
      </c>
      <c r="V202" s="42">
        <v>100</v>
      </c>
      <c r="W202" s="12" t="s">
        <v>226</v>
      </c>
      <c r="X202" s="75">
        <v>42398</v>
      </c>
      <c r="Y202" s="12">
        <v>28</v>
      </c>
      <c r="Z202" s="9">
        <f t="shared" si="80"/>
        <v>21.8</v>
      </c>
      <c r="AA202" s="27">
        <v>42403</v>
      </c>
      <c r="AB202" s="12">
        <v>94</v>
      </c>
      <c r="AC202" s="12" t="s">
        <v>100</v>
      </c>
      <c r="AD202" s="12">
        <v>7</v>
      </c>
      <c r="AE202" s="1" t="s">
        <v>98</v>
      </c>
      <c r="AF202" s="1" t="s">
        <v>98</v>
      </c>
      <c r="AG202" s="1" t="s">
        <v>98</v>
      </c>
      <c r="AH202" s="12">
        <v>3.2</v>
      </c>
      <c r="AI202" s="12">
        <v>300</v>
      </c>
      <c r="AJ202" s="30">
        <v>42410</v>
      </c>
      <c r="AK202" s="12" t="s">
        <v>100</v>
      </c>
      <c r="AL202" s="12">
        <v>18</v>
      </c>
      <c r="AM202" s="12">
        <v>27</v>
      </c>
      <c r="AN202" s="12">
        <v>15</v>
      </c>
      <c r="AO202" s="31">
        <v>42416</v>
      </c>
      <c r="AP202" s="1">
        <f>AM202-AN202</f>
        <v>12</v>
      </c>
      <c r="AQ202" s="5" t="s">
        <v>184</v>
      </c>
      <c r="AR202" s="12"/>
      <c r="AS202" s="12"/>
      <c r="AT202" s="2" t="s">
        <v>896</v>
      </c>
      <c r="AU202" s="12">
        <v>175</v>
      </c>
      <c r="AV202" s="60">
        <f>(100 * 2)/AU202</f>
        <v>1.1428571428571428</v>
      </c>
      <c r="AW202" s="60">
        <f>100-AV202</f>
        <v>98.857142857142861</v>
      </c>
      <c r="AX202" s="2" t="s">
        <v>524</v>
      </c>
      <c r="AY202" s="99">
        <v>20200901</v>
      </c>
      <c r="AZ202" s="2">
        <v>20200910</v>
      </c>
      <c r="BA202" s="66">
        <v>56052079</v>
      </c>
      <c r="BB202" s="66">
        <v>52359592</v>
      </c>
      <c r="BC202" s="68">
        <f>BB202/BA202</f>
        <v>0.93412399565054494</v>
      </c>
      <c r="BD202" s="1" t="str">
        <f>CONCATENATE("preprocessing/",A202, "/outputs/salmon_hg38_100/quant.sf")</f>
        <v>preprocessing/TMRC30070/outputs/salmon_hg38_100/quant.sf</v>
      </c>
      <c r="BE202" s="67"/>
      <c r="BF202" s="67"/>
      <c r="BG202" s="67"/>
      <c r="BH202" s="12"/>
      <c r="BI202" s="97" t="str">
        <f>CONCATENATE("preprocessing/", A202, "/outputs/02hisat2_hg38_100/hg38_100_sno_gene_gene_id.count.xz")</f>
        <v>preprocessing/TMRC30070/outputs/02hisat2_hg38_100/hg38_100_sno_gene_gene_id.count.xz</v>
      </c>
      <c r="BJ202" s="65">
        <v>46200306</v>
      </c>
      <c r="BK202" s="65">
        <v>4779930</v>
      </c>
      <c r="BL202" s="68">
        <f>(BK202+BJ202)/BB202</f>
        <v>0.97365609724384405</v>
      </c>
      <c r="BM202" s="12"/>
      <c r="BN202" s="12"/>
      <c r="BO202" s="1" t="str">
        <f>CONCATENATE("preprocessing/", A202, "/outputs/03hisat2_lpanamensis_v36/sno_gene_gene_id.count.xz")</f>
        <v>preprocessing/TMRC30070/outputs/03hisat2_lpanamensis_v36/sno_gene_gene_id.count.xz</v>
      </c>
      <c r="BP202" s="67">
        <v>25642</v>
      </c>
      <c r="BQ202" s="67">
        <v>1758</v>
      </c>
      <c r="BR202" s="95">
        <f>(BQ202+BP202)/BB202</f>
        <v>5.2330430687847992E-4</v>
      </c>
      <c r="BS202" s="94">
        <f>(BQ202+BP202)/(BK202+BJ202)</f>
        <v>5.374631847526167E-4</v>
      </c>
      <c r="BT202" s="12" t="s">
        <v>177</v>
      </c>
      <c r="BU202" s="19"/>
      <c r="BV202" s="2" t="s">
        <v>798</v>
      </c>
      <c r="BW202" s="2" t="s">
        <v>210</v>
      </c>
      <c r="BZ202" s="1" t="s">
        <v>252</v>
      </c>
      <c r="CF202" s="2" t="s">
        <v>621</v>
      </c>
      <c r="CG202" s="2" t="s">
        <v>897</v>
      </c>
      <c r="CH202" s="2">
        <v>0</v>
      </c>
      <c r="CI202" s="2">
        <v>0</v>
      </c>
      <c r="CJ202" s="2">
        <v>516</v>
      </c>
      <c r="CK202" s="2">
        <v>0</v>
      </c>
      <c r="CL202" s="1">
        <f>SUM(CH202:CK202)</f>
        <v>516</v>
      </c>
      <c r="CM202" s="118">
        <f t="shared" si="79"/>
        <v>2.0123235317057953E-2</v>
      </c>
      <c r="CN202" s="2" t="s">
        <v>100</v>
      </c>
    </row>
    <row r="203" spans="1:92" ht="30" x14ac:dyDescent="0.2">
      <c r="A203" s="109" t="s">
        <v>898</v>
      </c>
      <c r="B203" s="24" t="s">
        <v>795</v>
      </c>
      <c r="C203" s="24" t="s">
        <v>899</v>
      </c>
      <c r="D203" s="38">
        <v>1</v>
      </c>
      <c r="E203" s="9" t="s">
        <v>90</v>
      </c>
      <c r="F203" s="9" t="s">
        <v>91</v>
      </c>
      <c r="G203" s="9" t="s">
        <v>92</v>
      </c>
      <c r="H203" s="126">
        <v>42161</v>
      </c>
      <c r="I203" s="56">
        <v>0.2673611111111111</v>
      </c>
      <c r="J203" s="56">
        <v>0.60416666666666663</v>
      </c>
      <c r="K203" s="2" t="s">
        <v>164</v>
      </c>
      <c r="L203" s="6" t="s">
        <v>181</v>
      </c>
      <c r="M203" s="5">
        <v>2</v>
      </c>
      <c r="N203" s="9" t="s">
        <v>95</v>
      </c>
      <c r="O203" s="9" t="s">
        <v>95</v>
      </c>
      <c r="P203" s="9" t="s">
        <v>1379</v>
      </c>
      <c r="Q203" s="12" t="s">
        <v>284</v>
      </c>
      <c r="R203" s="5" t="s">
        <v>151</v>
      </c>
      <c r="S203" s="5" t="s">
        <v>165</v>
      </c>
      <c r="T203" s="2" t="s">
        <v>153</v>
      </c>
      <c r="U203" s="88" t="s">
        <v>154</v>
      </c>
      <c r="V203" s="45">
        <v>100</v>
      </c>
      <c r="W203" s="8" t="s">
        <v>226</v>
      </c>
      <c r="X203" s="75">
        <v>42398</v>
      </c>
      <c r="Y203" s="32">
        <v>28</v>
      </c>
      <c r="Z203" s="9">
        <f t="shared" si="80"/>
        <v>23.5</v>
      </c>
      <c r="AA203" s="27">
        <v>42403</v>
      </c>
      <c r="AB203" s="1">
        <v>203</v>
      </c>
      <c r="AC203" s="1" t="s">
        <v>100</v>
      </c>
      <c r="AD203" s="1">
        <v>9.6</v>
      </c>
      <c r="AE203" s="1" t="s">
        <v>98</v>
      </c>
      <c r="AF203" s="1" t="s">
        <v>98</v>
      </c>
      <c r="AG203" s="1" t="s">
        <v>98</v>
      </c>
      <c r="AH203" s="1">
        <v>1.5</v>
      </c>
      <c r="AI203" s="1">
        <v>300</v>
      </c>
      <c r="AJ203" s="30">
        <v>42410</v>
      </c>
      <c r="AK203" s="5" t="s">
        <v>100</v>
      </c>
      <c r="AL203" s="5">
        <v>4</v>
      </c>
      <c r="AM203" s="5">
        <v>27</v>
      </c>
      <c r="AN203" s="5">
        <v>15</v>
      </c>
      <c r="AO203" s="31">
        <v>42416</v>
      </c>
      <c r="AP203" s="1">
        <v>12</v>
      </c>
      <c r="AQ203" s="5" t="s">
        <v>184</v>
      </c>
      <c r="AT203" s="2" t="s">
        <v>900</v>
      </c>
      <c r="AU203" s="2">
        <v>164</v>
      </c>
      <c r="AV203" s="60">
        <f>(100 * 2)/AU203</f>
        <v>1.2195121951219512</v>
      </c>
      <c r="AW203" s="60">
        <f>100-AV203</f>
        <v>98.780487804878049</v>
      </c>
      <c r="AX203" s="99" t="s">
        <v>514</v>
      </c>
      <c r="AY203" s="99">
        <v>20200901</v>
      </c>
      <c r="AZ203" s="99">
        <v>20200910</v>
      </c>
      <c r="BA203" s="66">
        <v>43938815</v>
      </c>
      <c r="BB203" s="66">
        <v>34435961</v>
      </c>
      <c r="BC203" s="68">
        <f>BB203/BA203</f>
        <v>0.78372530073922109</v>
      </c>
      <c r="BD203" s="1" t="str">
        <f>CONCATENATE("preprocessing/",A203, "/outputs/salmon_hg38_100/quant.sf")</f>
        <v>preprocessing/TMRC30049/outputs/salmon_hg38_100/quant.sf</v>
      </c>
      <c r="BI203" s="97" t="str">
        <f>CONCATENATE("preprocessing/", A203, "/outputs/02hisat2_hg38_100/hg38_100_sno_gene_gene_id.count.xz")</f>
        <v>preprocessing/TMRC30049/outputs/02hisat2_hg38_100/hg38_100_sno_gene_gene_id.count.xz</v>
      </c>
      <c r="BJ203" s="65">
        <v>29647817</v>
      </c>
      <c r="BK203" s="65">
        <v>3961010</v>
      </c>
      <c r="BL203" s="68">
        <f>(BK203+BJ203)/BB203</f>
        <v>0.97598051641422179</v>
      </c>
      <c r="BO203" s="1" t="str">
        <f>CONCATENATE("preprocessing/", A203, "/outputs/03hisat2_lpanamensis_v36/sno_gene_gene_id.count.xz")</f>
        <v>preprocessing/TMRC30049/outputs/03hisat2_lpanamensis_v36/sno_gene_gene_id.count.xz</v>
      </c>
      <c r="BP203" s="66">
        <v>20660</v>
      </c>
      <c r="BQ203" s="66">
        <v>1393</v>
      </c>
      <c r="BR203" s="95">
        <f>(BQ203+BP203)/BB203</f>
        <v>6.4040611499124422E-4</v>
      </c>
      <c r="BS203" s="94">
        <f>(BQ203+BP203)/(BK203+BJ203)</f>
        <v>6.5616690520023206E-4</v>
      </c>
      <c r="BT203" s="2" t="s">
        <v>169</v>
      </c>
      <c r="BU203" s="20"/>
      <c r="BV203" s="2" t="s">
        <v>798</v>
      </c>
      <c r="BW203" s="2" t="s">
        <v>210</v>
      </c>
      <c r="BZ203" s="1" t="s">
        <v>252</v>
      </c>
      <c r="CG203" s="2" t="s">
        <v>901</v>
      </c>
      <c r="CH203" s="2">
        <v>0</v>
      </c>
      <c r="CI203" s="2">
        <v>0</v>
      </c>
      <c r="CJ203" s="2">
        <v>360</v>
      </c>
      <c r="CK203" s="2">
        <v>0</v>
      </c>
      <c r="CL203" s="1">
        <f>SUM(CH203:CK203)</f>
        <v>360</v>
      </c>
      <c r="CM203" s="118">
        <f t="shared" si="79"/>
        <v>1.7424975798644726E-2</v>
      </c>
      <c r="CN203" s="2" t="s">
        <v>100</v>
      </c>
    </row>
    <row r="204" spans="1:92" x14ac:dyDescent="0.2">
      <c r="A204" s="109" t="s">
        <v>902</v>
      </c>
      <c r="B204" s="24" t="s">
        <v>717</v>
      </c>
      <c r="C204" s="24" t="s">
        <v>903</v>
      </c>
      <c r="D204" s="38">
        <v>2</v>
      </c>
      <c r="E204" s="9" t="s">
        <v>90</v>
      </c>
      <c r="F204" s="9" t="s">
        <v>91</v>
      </c>
      <c r="G204" s="9" t="s">
        <v>92</v>
      </c>
      <c r="H204" s="126">
        <v>42172</v>
      </c>
      <c r="I204" s="58">
        <v>0.2722222222222222</v>
      </c>
      <c r="J204" s="53">
        <v>0.58333333333333337</v>
      </c>
      <c r="K204" s="2" t="s">
        <v>150</v>
      </c>
      <c r="L204" s="6" t="s">
        <v>181</v>
      </c>
      <c r="M204" s="5">
        <v>3</v>
      </c>
      <c r="N204" s="9" t="s">
        <v>182</v>
      </c>
      <c r="O204" s="9" t="s">
        <v>182</v>
      </c>
      <c r="P204" s="9" t="s">
        <v>95</v>
      </c>
      <c r="Q204" s="9" t="s">
        <v>182</v>
      </c>
      <c r="R204" s="5" t="s">
        <v>151</v>
      </c>
      <c r="S204" s="5" t="s">
        <v>152</v>
      </c>
      <c r="T204" s="2" t="s">
        <v>153</v>
      </c>
      <c r="U204" s="88">
        <v>40000000</v>
      </c>
      <c r="V204" s="45">
        <v>99</v>
      </c>
      <c r="W204" s="8" t="s">
        <v>226</v>
      </c>
      <c r="X204" s="75">
        <v>42192</v>
      </c>
      <c r="Y204" s="32">
        <v>28</v>
      </c>
      <c r="Z204" s="9">
        <f t="shared" si="80"/>
        <v>18.899999999999999</v>
      </c>
      <c r="AA204" s="27">
        <v>42194</v>
      </c>
      <c r="AB204" s="1">
        <v>82</v>
      </c>
      <c r="AC204" s="1" t="s">
        <v>100</v>
      </c>
      <c r="AD204" s="1">
        <v>9</v>
      </c>
      <c r="AE204" s="1" t="s">
        <v>98</v>
      </c>
      <c r="AF204" s="1" t="s">
        <v>98</v>
      </c>
      <c r="AG204" s="1" t="s">
        <v>98</v>
      </c>
      <c r="AH204" s="1">
        <v>6.1</v>
      </c>
      <c r="AI204" s="1">
        <v>500</v>
      </c>
      <c r="AJ204" s="30">
        <v>42199</v>
      </c>
      <c r="AK204" s="1" t="s">
        <v>100</v>
      </c>
      <c r="AL204" s="1">
        <v>23</v>
      </c>
      <c r="AM204" s="2">
        <v>27</v>
      </c>
      <c r="AN204" s="2">
        <v>15</v>
      </c>
      <c r="AO204" s="31">
        <v>42277</v>
      </c>
      <c r="AP204" s="2">
        <v>12</v>
      </c>
      <c r="AQ204" s="5" t="s">
        <v>184</v>
      </c>
      <c r="AT204" s="2" t="s">
        <v>904</v>
      </c>
      <c r="AU204" s="2">
        <v>84.4</v>
      </c>
      <c r="AV204" s="60">
        <f>(100 * 2)/AU204</f>
        <v>2.3696682464454977</v>
      </c>
      <c r="AW204" s="60">
        <f>100-AV204</f>
        <v>97.630331753554501</v>
      </c>
      <c r="AX204" s="1" t="s">
        <v>698</v>
      </c>
      <c r="AY204" s="1">
        <v>20191107</v>
      </c>
      <c r="AZ204" s="1">
        <v>20191127</v>
      </c>
      <c r="BA204" s="66">
        <v>38411571</v>
      </c>
      <c r="BB204" s="66">
        <v>36131080</v>
      </c>
      <c r="BC204" s="68">
        <f>BB204/BA204</f>
        <v>0.94063010336130226</v>
      </c>
      <c r="BD204" s="1" t="str">
        <f>CONCATENATE("preprocessing/",A204, "/outputs/salmon_hg38_100/quant.sf")</f>
        <v>preprocessing/TMRC30035/outputs/salmon_hg38_100/quant.sf</v>
      </c>
      <c r="BF204" s="68"/>
      <c r="BI204" s="97" t="str">
        <f>CONCATENATE("preprocessing/", A204, "/outputs/02hisat2_hg38_100/hg38_100_sno_gene_gene_id.count.xz")</f>
        <v>preprocessing/TMRC30035/outputs/02hisat2_hg38_100/hg38_100_sno_gene_gene_id.count.xz</v>
      </c>
      <c r="BJ204" s="65">
        <v>30060005</v>
      </c>
      <c r="BK204" s="65">
        <v>4456780</v>
      </c>
      <c r="BL204" s="68">
        <f>(BK204+BJ204)/BB204</f>
        <v>0.9553211528689427</v>
      </c>
      <c r="BO204" s="1" t="str">
        <f>CONCATENATE("preprocessing/", A204, "/outputs/03hisat2_lpanamensis_v36/sno_gene_gene_id.count.xz")</f>
        <v>preprocessing/TMRC30035/outputs/03hisat2_lpanamensis_v36/sno_gene_gene_id.count.xz</v>
      </c>
      <c r="BP204" s="66">
        <v>3150</v>
      </c>
      <c r="BQ204" s="66">
        <v>700</v>
      </c>
      <c r="BR204" s="95">
        <f>(BQ204+BP204)/BB204</f>
        <v>1.0655646053204056E-4</v>
      </c>
      <c r="BS204" s="94">
        <f>(BQ204+BP204)/(BK204+BJ204)</f>
        <v>1.115399362947621E-4</v>
      </c>
      <c r="BT204" s="2" t="s">
        <v>157</v>
      </c>
      <c r="BU204" s="27">
        <v>42194</v>
      </c>
      <c r="BV204" s="2" t="s">
        <v>720</v>
      </c>
      <c r="BW204" s="2" t="s">
        <v>210</v>
      </c>
      <c r="BZ204" s="1" t="s">
        <v>252</v>
      </c>
      <c r="CG204" s="2" t="s">
        <v>905</v>
      </c>
      <c r="CH204" s="2">
        <v>1</v>
      </c>
      <c r="CI204" s="2">
        <v>0</v>
      </c>
      <c r="CL204" s="1">
        <f>SUM(CH204:CK204)</f>
        <v>1</v>
      </c>
      <c r="CM204" s="118">
        <f t="shared" si="79"/>
        <v>3.1746031746031746E-4</v>
      </c>
      <c r="CN204" s="2" t="s">
        <v>95</v>
      </c>
    </row>
    <row r="205" spans="1:92" x14ac:dyDescent="0.2">
      <c r="A205" s="109" t="s">
        <v>906</v>
      </c>
      <c r="B205" s="24" t="s">
        <v>508</v>
      </c>
      <c r="C205" s="24" t="s">
        <v>907</v>
      </c>
      <c r="D205" s="42">
        <v>1</v>
      </c>
      <c r="E205" s="9" t="s">
        <v>90</v>
      </c>
      <c r="F205" s="12" t="s">
        <v>91</v>
      </c>
      <c r="G205" s="9" t="s">
        <v>92</v>
      </c>
      <c r="H205" s="126">
        <v>42229</v>
      </c>
      <c r="I205" s="73">
        <v>0.28888888888888892</v>
      </c>
      <c r="J205" s="73">
        <v>0.5625</v>
      </c>
      <c r="K205" s="9" t="s">
        <v>171</v>
      </c>
      <c r="L205" s="10" t="s">
        <v>181</v>
      </c>
      <c r="M205" s="9">
        <v>1</v>
      </c>
      <c r="N205" s="9" t="s">
        <v>1376</v>
      </c>
      <c r="O205" s="12" t="s">
        <v>234</v>
      </c>
      <c r="P205" s="12" t="s">
        <v>95</v>
      </c>
      <c r="Q205" s="12" t="s">
        <v>234</v>
      </c>
      <c r="R205" s="12" t="s">
        <v>151</v>
      </c>
      <c r="S205" s="12" t="s">
        <v>196</v>
      </c>
      <c r="T205" s="12" t="s">
        <v>173</v>
      </c>
      <c r="U205" s="93">
        <v>1600000</v>
      </c>
      <c r="V205" s="44"/>
      <c r="W205" s="12" t="s">
        <v>226</v>
      </c>
      <c r="AB205" s="12"/>
      <c r="AC205" s="12"/>
      <c r="AD205" s="12"/>
      <c r="AE205" s="12">
        <v>20</v>
      </c>
      <c r="AF205" s="12"/>
      <c r="AG205" s="12"/>
      <c r="AH205" s="12"/>
      <c r="AI205" s="12"/>
      <c r="AJ205" s="26"/>
      <c r="AK205" s="112" t="s">
        <v>101</v>
      </c>
      <c r="AL205" s="12">
        <v>22</v>
      </c>
      <c r="AM205" s="12">
        <v>28</v>
      </c>
      <c r="AN205" s="12"/>
      <c r="AO205" s="26">
        <v>42970</v>
      </c>
      <c r="AP205" s="12">
        <v>13</v>
      </c>
      <c r="AQ205" s="5" t="s">
        <v>184</v>
      </c>
      <c r="AR205" s="12"/>
      <c r="AS205" s="12"/>
      <c r="AT205" s="12"/>
      <c r="AU205" s="12"/>
      <c r="AV205" s="12"/>
      <c r="AW205" s="12"/>
      <c r="AX205" s="12"/>
      <c r="AY205" s="12"/>
      <c r="AZ205" s="12"/>
      <c r="BC205" s="67"/>
      <c r="BD205" s="12"/>
      <c r="BE205" s="67"/>
      <c r="BF205" s="67"/>
      <c r="BG205" s="67"/>
      <c r="BH205" s="12"/>
      <c r="BI205" s="98"/>
      <c r="BJ205" s="65"/>
      <c r="BK205" s="65"/>
      <c r="BL205" s="12"/>
      <c r="BM205" s="12"/>
      <c r="BN205" s="12"/>
      <c r="BO205" s="12"/>
      <c r="BP205" s="67"/>
      <c r="BQ205" s="67"/>
      <c r="BR205" s="67"/>
      <c r="BS205" s="67"/>
      <c r="BT205" s="12" t="s">
        <v>177</v>
      </c>
      <c r="BU205" s="19"/>
      <c r="BV205" s="2" t="s">
        <v>510</v>
      </c>
      <c r="BW205" s="2" t="s">
        <v>159</v>
      </c>
      <c r="BZ205" s="1" t="s">
        <v>252</v>
      </c>
      <c r="CH205" s="2" t="s">
        <v>908</v>
      </c>
      <c r="CM205" s="1" t="e">
        <f t="shared" si="79"/>
        <v>#DIV/0!</v>
      </c>
    </row>
    <row r="206" spans="1:92" ht="30" x14ac:dyDescent="0.2">
      <c r="A206" s="109" t="s">
        <v>909</v>
      </c>
      <c r="B206" s="24" t="s">
        <v>795</v>
      </c>
      <c r="C206" s="24" t="s">
        <v>910</v>
      </c>
      <c r="D206" s="42">
        <v>1</v>
      </c>
      <c r="E206" s="9" t="s">
        <v>90</v>
      </c>
      <c r="F206" s="9" t="s">
        <v>91</v>
      </c>
      <c r="G206" s="9" t="s">
        <v>92</v>
      </c>
      <c r="H206" s="126">
        <v>42207</v>
      </c>
      <c r="I206" s="57">
        <v>0.28472222222222221</v>
      </c>
      <c r="J206" s="56">
        <v>0.61111111111111105</v>
      </c>
      <c r="K206" s="9" t="s">
        <v>164</v>
      </c>
      <c r="L206" s="10" t="s">
        <v>181</v>
      </c>
      <c r="M206" s="9">
        <v>3</v>
      </c>
      <c r="N206" s="9" t="s">
        <v>95</v>
      </c>
      <c r="O206" s="9" t="s">
        <v>95</v>
      </c>
      <c r="P206" s="9" t="s">
        <v>1379</v>
      </c>
      <c r="Q206" s="12" t="s">
        <v>284</v>
      </c>
      <c r="R206" s="12" t="s">
        <v>151</v>
      </c>
      <c r="S206" s="12" t="s">
        <v>165</v>
      </c>
      <c r="T206" s="12" t="s">
        <v>153</v>
      </c>
      <c r="U206" s="93">
        <v>10000000</v>
      </c>
      <c r="V206" s="42">
        <v>100</v>
      </c>
      <c r="W206" s="12" t="s">
        <v>226</v>
      </c>
      <c r="X206" s="75">
        <v>42398</v>
      </c>
      <c r="Y206" s="12">
        <v>28</v>
      </c>
      <c r="Z206" s="12">
        <f>(Y206-AH206)-3</f>
        <v>24.4</v>
      </c>
      <c r="AA206" s="27">
        <v>42403</v>
      </c>
      <c r="AB206" s="12">
        <v>509</v>
      </c>
      <c r="AC206" s="12" t="s">
        <v>100</v>
      </c>
      <c r="AD206" s="12">
        <v>9.1999999999999993</v>
      </c>
      <c r="AE206" s="1" t="s">
        <v>98</v>
      </c>
      <c r="AF206" s="1" t="s">
        <v>98</v>
      </c>
      <c r="AG206" s="1" t="s">
        <v>98</v>
      </c>
      <c r="AH206" s="12">
        <v>0.6</v>
      </c>
      <c r="AI206" s="12">
        <v>300</v>
      </c>
      <c r="AJ206" s="30">
        <v>42410</v>
      </c>
      <c r="AK206" s="12" t="s">
        <v>100</v>
      </c>
      <c r="AL206" s="12">
        <v>11</v>
      </c>
      <c r="AM206" s="9">
        <v>27</v>
      </c>
      <c r="AN206" s="9">
        <v>15</v>
      </c>
      <c r="AO206" s="31">
        <v>42416</v>
      </c>
      <c r="AP206" s="1">
        <f>AM206-AN206</f>
        <v>12</v>
      </c>
      <c r="AQ206" s="5" t="s">
        <v>184</v>
      </c>
      <c r="AR206" s="12"/>
      <c r="AS206" s="12"/>
      <c r="AT206" s="2" t="s">
        <v>911</v>
      </c>
      <c r="AU206" s="12">
        <v>169</v>
      </c>
      <c r="AV206" s="60">
        <f>(100 * 2)/AU206</f>
        <v>1.1834319526627219</v>
      </c>
      <c r="AW206" s="60">
        <f>100-AV206</f>
        <v>98.816568047337284</v>
      </c>
      <c r="AX206" s="99" t="s">
        <v>514</v>
      </c>
      <c r="AY206" s="99">
        <v>20200901</v>
      </c>
      <c r="AZ206" s="99">
        <v>20200910</v>
      </c>
      <c r="BA206" s="66">
        <v>51204753</v>
      </c>
      <c r="BB206" s="66">
        <v>39426692</v>
      </c>
      <c r="BC206" s="68">
        <f>BB206/BA206</f>
        <v>0.7699810992155357</v>
      </c>
      <c r="BD206" s="1" t="str">
        <f t="shared" ref="BD206:BD249" si="84">CONCATENATE("preprocessing/",A206, "/outputs/salmon_hg38_100/quant.sf")</f>
        <v>preprocessing/TMRC30055/outputs/salmon_hg38_100/quant.sf</v>
      </c>
      <c r="BE206" s="67"/>
      <c r="BF206" s="67"/>
      <c r="BG206" s="67"/>
      <c r="BH206" s="12"/>
      <c r="BI206" s="97" t="str">
        <f t="shared" ref="BI206:BI249" si="85">CONCATENATE("preprocessing/", A206, "/outputs/02hisat2_hg38_100/hg38_100_sno_gene_gene_id.count.xz")</f>
        <v>preprocessing/TMRC30055/outputs/02hisat2_hg38_100/hg38_100_sno_gene_gene_id.count.xz</v>
      </c>
      <c r="BJ206" s="65">
        <v>33907074</v>
      </c>
      <c r="BK206" s="65">
        <v>4520170</v>
      </c>
      <c r="BL206" s="68">
        <f>(BK206+BJ206)/BB206</f>
        <v>0.9746504728319586</v>
      </c>
      <c r="BM206" s="12"/>
      <c r="BN206" s="12"/>
      <c r="BO206" s="1" t="str">
        <f t="shared" ref="BO206:BO249" si="86">CONCATENATE("preprocessing/", A206, "/outputs/03hisat2_lpanamensis_v36/sno_gene_gene_id.count.xz")</f>
        <v>preprocessing/TMRC30055/outputs/03hisat2_lpanamensis_v36/sno_gene_gene_id.count.xz</v>
      </c>
      <c r="BP206" s="66">
        <v>24689</v>
      </c>
      <c r="BQ206" s="67">
        <v>1651</v>
      </c>
      <c r="BR206" s="95">
        <f>(BQ206+BP206)/BB206</f>
        <v>6.6807532318460805E-4</v>
      </c>
      <c r="BS206" s="94">
        <f>(BQ206+BP206)/(BK206+BJ206)</f>
        <v>6.854511866632954E-4</v>
      </c>
      <c r="BT206" s="2" t="s">
        <v>169</v>
      </c>
      <c r="BU206" s="19"/>
      <c r="BV206" s="2" t="s">
        <v>798</v>
      </c>
      <c r="BW206" s="2" t="s">
        <v>210</v>
      </c>
      <c r="BZ206" s="1" t="s">
        <v>252</v>
      </c>
      <c r="CF206" s="2" t="s">
        <v>912</v>
      </c>
      <c r="CG206" s="2" t="s">
        <v>913</v>
      </c>
      <c r="CH206" s="2">
        <v>0</v>
      </c>
      <c r="CI206" s="2">
        <v>0</v>
      </c>
      <c r="CJ206" s="2">
        <v>471</v>
      </c>
      <c r="CK206" s="2">
        <v>0</v>
      </c>
      <c r="CL206" s="1">
        <f>SUM(CH206:CK206)</f>
        <v>471</v>
      </c>
      <c r="CM206" s="118">
        <f t="shared" si="79"/>
        <v>1.9077321884239946E-2</v>
      </c>
      <c r="CN206" s="2" t="s">
        <v>100</v>
      </c>
    </row>
    <row r="207" spans="1:92" ht="30" x14ac:dyDescent="0.25">
      <c r="A207" s="109" t="s">
        <v>914</v>
      </c>
      <c r="B207" s="23" t="s">
        <v>795</v>
      </c>
      <c r="C207" s="24" t="s">
        <v>915</v>
      </c>
      <c r="D207" s="38">
        <v>2</v>
      </c>
      <c r="E207" s="9" t="s">
        <v>90</v>
      </c>
      <c r="F207" s="9" t="s">
        <v>91</v>
      </c>
      <c r="G207" s="9" t="s">
        <v>92</v>
      </c>
      <c r="H207" s="126">
        <v>42154</v>
      </c>
      <c r="I207" s="53">
        <v>0.45833333333333331</v>
      </c>
      <c r="J207" s="53">
        <v>0.85416666666666663</v>
      </c>
      <c r="K207" s="2" t="s">
        <v>150</v>
      </c>
      <c r="L207" s="6" t="s">
        <v>181</v>
      </c>
      <c r="M207" s="5">
        <v>1</v>
      </c>
      <c r="N207" s="9" t="s">
        <v>95</v>
      </c>
      <c r="O207" s="9" t="s">
        <v>95</v>
      </c>
      <c r="P207" s="9" t="s">
        <v>1379</v>
      </c>
      <c r="Q207" s="9" t="s">
        <v>284</v>
      </c>
      <c r="R207" s="5" t="s">
        <v>151</v>
      </c>
      <c r="S207" s="5" t="s">
        <v>152</v>
      </c>
      <c r="T207" s="2" t="s">
        <v>153</v>
      </c>
      <c r="U207" s="88" t="s">
        <v>916</v>
      </c>
      <c r="V207" s="44">
        <v>96</v>
      </c>
      <c r="W207" s="8" t="s">
        <v>226</v>
      </c>
      <c r="X207" s="75">
        <v>42398</v>
      </c>
      <c r="Y207" s="9">
        <v>28</v>
      </c>
      <c r="Z207" s="9">
        <f>(Y207-AH207)-3</f>
        <v>20.8</v>
      </c>
      <c r="AA207" s="27">
        <v>42403</v>
      </c>
      <c r="AB207" s="1">
        <v>73</v>
      </c>
      <c r="AC207" s="1" t="s">
        <v>100</v>
      </c>
      <c r="AD207" s="1">
        <v>7.9</v>
      </c>
      <c r="AE207" s="1" t="s">
        <v>98</v>
      </c>
      <c r="AF207" s="1" t="s">
        <v>98</v>
      </c>
      <c r="AG207" s="1" t="s">
        <v>98</v>
      </c>
      <c r="AH207" s="1">
        <v>4.2</v>
      </c>
      <c r="AI207" s="1">
        <v>300</v>
      </c>
      <c r="AJ207" s="30">
        <v>42410</v>
      </c>
      <c r="AK207" s="1" t="s">
        <v>100</v>
      </c>
      <c r="AL207" s="1">
        <v>2</v>
      </c>
      <c r="AM207" s="5">
        <v>27</v>
      </c>
      <c r="AN207" s="5">
        <v>15</v>
      </c>
      <c r="AO207" s="31">
        <v>42416</v>
      </c>
      <c r="AP207" s="1">
        <f>AM207-AN207</f>
        <v>12</v>
      </c>
      <c r="AQ207" s="5" t="s">
        <v>184</v>
      </c>
      <c r="AS207" s="1" t="s">
        <v>917</v>
      </c>
      <c r="AT207" s="2" t="s">
        <v>918</v>
      </c>
      <c r="AU207" s="2">
        <v>140</v>
      </c>
      <c r="AV207" s="60">
        <f>(100 * 2)/AU207</f>
        <v>1.4285714285714286</v>
      </c>
      <c r="AW207" s="60">
        <f>100-AV207</f>
        <v>98.571428571428569</v>
      </c>
      <c r="AX207" s="99" t="s">
        <v>514</v>
      </c>
      <c r="AY207" s="99">
        <v>20200901</v>
      </c>
      <c r="AZ207" s="99">
        <v>20200910</v>
      </c>
      <c r="BA207" s="66">
        <v>91394186</v>
      </c>
      <c r="BB207" s="66">
        <v>71890527</v>
      </c>
      <c r="BC207" s="68">
        <f>BB207/BA207</f>
        <v>0.78659847137322281</v>
      </c>
      <c r="BD207" s="1" t="str">
        <f t="shared" si="84"/>
        <v>preprocessing/TMRC30047/outputs/salmon_hg38_100/quant.sf</v>
      </c>
      <c r="BI207" s="97" t="str">
        <f t="shared" si="85"/>
        <v>preprocessing/TMRC30047/outputs/02hisat2_hg38_100/hg38_100_sno_gene_gene_id.count.xz</v>
      </c>
      <c r="BJ207" s="65">
        <v>61698338</v>
      </c>
      <c r="BK207" s="65">
        <v>7845200</v>
      </c>
      <c r="BL207" s="68">
        <f>(BK207+BJ207)/BB207</f>
        <v>0.96735329259722913</v>
      </c>
      <c r="BO207" s="1" t="str">
        <f t="shared" si="86"/>
        <v>preprocessing/TMRC30047/outputs/03hisat2_lpanamensis_v36/sno_gene_gene_id.count.xz</v>
      </c>
      <c r="BP207" s="111">
        <v>60347</v>
      </c>
      <c r="BQ207" s="111">
        <v>4175</v>
      </c>
      <c r="BR207" s="95">
        <f>(BQ207+BP207)/BB207</f>
        <v>8.975035055731334E-4</v>
      </c>
      <c r="BS207" s="94">
        <f>(BQ207+BP207)/(BK207+BJ207)</f>
        <v>9.2779288853552433E-4</v>
      </c>
      <c r="BT207" s="2" t="s">
        <v>157</v>
      </c>
      <c r="BU207" s="18"/>
      <c r="BV207" s="2" t="s">
        <v>798</v>
      </c>
      <c r="BW207" s="1" t="s">
        <v>159</v>
      </c>
      <c r="BZ207" s="1" t="s">
        <v>252</v>
      </c>
      <c r="CF207" s="2" t="s">
        <v>525</v>
      </c>
      <c r="CG207" s="2" t="s">
        <v>919</v>
      </c>
      <c r="CH207" s="2">
        <v>0</v>
      </c>
      <c r="CI207" s="2">
        <v>3</v>
      </c>
      <c r="CJ207" s="2">
        <v>1114</v>
      </c>
      <c r="CK207" s="2">
        <v>0</v>
      </c>
      <c r="CL207" s="1">
        <f>SUM(CH207:CK207)</f>
        <v>1117</v>
      </c>
      <c r="CM207" s="118">
        <f t="shared" si="79"/>
        <v>1.8509619367988468E-2</v>
      </c>
      <c r="CN207" s="2" t="s">
        <v>100</v>
      </c>
    </row>
    <row r="208" spans="1:92" x14ac:dyDescent="0.25">
      <c r="A208" s="109" t="s">
        <v>920</v>
      </c>
      <c r="B208" s="24" t="s">
        <v>508</v>
      </c>
      <c r="C208" s="24" t="s">
        <v>921</v>
      </c>
      <c r="D208" s="42">
        <v>1</v>
      </c>
      <c r="E208" s="9" t="s">
        <v>90</v>
      </c>
      <c r="F208" s="9" t="s">
        <v>91</v>
      </c>
      <c r="G208" s="9" t="s">
        <v>92</v>
      </c>
      <c r="H208" s="126">
        <v>42229</v>
      </c>
      <c r="I208" s="73">
        <v>0.28888888888888892</v>
      </c>
      <c r="J208" s="73">
        <v>0.5625</v>
      </c>
      <c r="K208" s="9" t="s">
        <v>164</v>
      </c>
      <c r="L208" s="10" t="s">
        <v>181</v>
      </c>
      <c r="M208" s="9">
        <v>1</v>
      </c>
      <c r="N208" s="9" t="s">
        <v>1376</v>
      </c>
      <c r="O208" s="12" t="s">
        <v>234</v>
      </c>
      <c r="P208" s="12" t="s">
        <v>95</v>
      </c>
      <c r="Q208" s="12" t="s">
        <v>234</v>
      </c>
      <c r="R208" s="12" t="s">
        <v>151</v>
      </c>
      <c r="S208" s="12" t="s">
        <v>165</v>
      </c>
      <c r="T208" s="12" t="s">
        <v>153</v>
      </c>
      <c r="U208" s="92">
        <v>5000000</v>
      </c>
      <c r="V208" s="44" t="s">
        <v>155</v>
      </c>
      <c r="W208" s="21" t="s">
        <v>226</v>
      </c>
      <c r="X208" s="75"/>
      <c r="Y208" s="9"/>
      <c r="Z208" s="9"/>
      <c r="AA208" s="18"/>
      <c r="AB208" s="12"/>
      <c r="AC208" s="12"/>
      <c r="AD208" s="12"/>
      <c r="AE208" s="12">
        <v>117</v>
      </c>
      <c r="AF208" s="12"/>
      <c r="AG208" s="12"/>
      <c r="AH208" s="12"/>
      <c r="AI208" s="12"/>
      <c r="AJ208" s="26"/>
      <c r="AK208" s="12"/>
      <c r="AL208" s="12">
        <v>20</v>
      </c>
      <c r="AM208" s="9">
        <v>28</v>
      </c>
      <c r="AN208" s="9"/>
      <c r="AO208" s="26">
        <v>42970</v>
      </c>
      <c r="AP208" s="9">
        <v>13</v>
      </c>
      <c r="AQ208" s="5" t="s">
        <v>184</v>
      </c>
      <c r="AR208" s="12"/>
      <c r="AS208" s="12"/>
      <c r="AT208" s="12"/>
      <c r="AU208" s="12"/>
      <c r="AV208" s="12"/>
      <c r="AW208" s="12"/>
      <c r="AX208" s="12"/>
      <c r="AY208" s="12"/>
      <c r="AZ208" s="12"/>
      <c r="BA208" s="134">
        <v>26714092</v>
      </c>
      <c r="BB208" s="134">
        <v>24993327</v>
      </c>
      <c r="BC208" s="67"/>
      <c r="BD208" s="1" t="str">
        <f t="shared" si="84"/>
        <v>preprocessing/TMRC30191/outputs/salmon_hg38_100/quant.sf</v>
      </c>
      <c r="BE208" s="67"/>
      <c r="BF208" s="67"/>
      <c r="BG208" s="67"/>
      <c r="BH208" s="12"/>
      <c r="BI208" s="97" t="str">
        <f t="shared" si="85"/>
        <v>preprocessing/TMRC30191/outputs/02hisat2_hg38_100/hg38_100_sno_gene_gene_id.count.xz</v>
      </c>
      <c r="BJ208" s="134">
        <v>23437374</v>
      </c>
      <c r="BK208" s="134">
        <v>1064487</v>
      </c>
      <c r="BL208" s="12"/>
      <c r="BM208" s="12"/>
      <c r="BN208" s="12"/>
      <c r="BO208" s="1" t="str">
        <f t="shared" si="86"/>
        <v>preprocessing/TMRC30191/outputs/03hisat2_lpanamensis_v36/sno_gene_gene_id.count.xz</v>
      </c>
      <c r="BP208" s="67">
        <v>2530</v>
      </c>
      <c r="BQ208" s="67">
        <v>179</v>
      </c>
      <c r="BR208" s="67"/>
      <c r="BS208" s="67"/>
      <c r="BT208" s="2" t="s">
        <v>169</v>
      </c>
      <c r="BU208" s="18"/>
      <c r="BV208" s="2" t="s">
        <v>510</v>
      </c>
      <c r="BW208" s="2" t="s">
        <v>159</v>
      </c>
      <c r="BZ208" s="1" t="s">
        <v>252</v>
      </c>
      <c r="CG208" s="2" t="s">
        <v>922</v>
      </c>
      <c r="CH208" s="2">
        <v>0</v>
      </c>
      <c r="CI208" s="2">
        <v>0</v>
      </c>
      <c r="CJ208" s="2">
        <v>34</v>
      </c>
      <c r="CK208" s="2">
        <v>0</v>
      </c>
      <c r="CM208" s="1">
        <f t="shared" si="79"/>
        <v>0</v>
      </c>
    </row>
    <row r="209" spans="1:92" ht="30" x14ac:dyDescent="0.2">
      <c r="A209" s="109" t="s">
        <v>923</v>
      </c>
      <c r="B209" s="24" t="s">
        <v>795</v>
      </c>
      <c r="C209" s="24" t="s">
        <v>924</v>
      </c>
      <c r="D209" s="38">
        <v>2</v>
      </c>
      <c r="E209" s="9" t="s">
        <v>90</v>
      </c>
      <c r="F209" s="9" t="s">
        <v>91</v>
      </c>
      <c r="G209" s="9" t="s">
        <v>92</v>
      </c>
      <c r="H209" s="126">
        <v>42161</v>
      </c>
      <c r="I209" s="56">
        <v>0.2673611111111111</v>
      </c>
      <c r="J209" s="56">
        <v>0.60416666666666663</v>
      </c>
      <c r="K209" s="2" t="s">
        <v>150</v>
      </c>
      <c r="L209" s="6" t="s">
        <v>181</v>
      </c>
      <c r="M209" s="5">
        <v>2</v>
      </c>
      <c r="N209" s="9" t="s">
        <v>95</v>
      </c>
      <c r="O209" s="9" t="s">
        <v>95</v>
      </c>
      <c r="P209" s="9" t="s">
        <v>1379</v>
      </c>
      <c r="Q209" s="12" t="s">
        <v>284</v>
      </c>
      <c r="R209" s="5" t="s">
        <v>151</v>
      </c>
      <c r="S209" s="5" t="s">
        <v>152</v>
      </c>
      <c r="T209" s="2" t="s">
        <v>153</v>
      </c>
      <c r="U209" s="88" t="s">
        <v>925</v>
      </c>
      <c r="V209" s="42">
        <v>98</v>
      </c>
      <c r="W209" s="8" t="s">
        <v>226</v>
      </c>
      <c r="X209" s="75">
        <v>42398</v>
      </c>
      <c r="Y209" s="12">
        <v>28</v>
      </c>
      <c r="Z209" s="9">
        <f>(Y209-AH209)-3</f>
        <v>22.7</v>
      </c>
      <c r="AA209" s="27">
        <v>42403</v>
      </c>
      <c r="AB209" s="1">
        <v>132</v>
      </c>
      <c r="AC209" s="1" t="s">
        <v>100</v>
      </c>
      <c r="AD209" s="1">
        <v>7.5</v>
      </c>
      <c r="AE209" s="1" t="s">
        <v>98</v>
      </c>
      <c r="AF209" s="1" t="s">
        <v>98</v>
      </c>
      <c r="AG209" s="1" t="s">
        <v>98</v>
      </c>
      <c r="AH209" s="1">
        <v>2.2999999999999998</v>
      </c>
      <c r="AI209" s="1">
        <v>300</v>
      </c>
      <c r="AJ209" s="30">
        <v>42410</v>
      </c>
      <c r="AK209" s="5" t="s">
        <v>100</v>
      </c>
      <c r="AL209" s="5">
        <v>9</v>
      </c>
      <c r="AM209" s="5">
        <v>27</v>
      </c>
      <c r="AN209" s="5">
        <v>15</v>
      </c>
      <c r="AO209" s="31">
        <v>42416</v>
      </c>
      <c r="AP209" s="1">
        <f>AM209-AN209</f>
        <v>12</v>
      </c>
      <c r="AQ209" s="5" t="s">
        <v>184</v>
      </c>
      <c r="AT209" s="2" t="s">
        <v>926</v>
      </c>
      <c r="AU209" s="2">
        <v>152</v>
      </c>
      <c r="AV209" s="60">
        <f>(100 * 2)/AU209</f>
        <v>1.3157894736842106</v>
      </c>
      <c r="AW209" s="60">
        <f>100-AV209</f>
        <v>98.684210526315795</v>
      </c>
      <c r="AX209" s="99" t="s">
        <v>514</v>
      </c>
      <c r="AY209" s="99">
        <v>20200901</v>
      </c>
      <c r="AZ209" s="99">
        <v>20200910</v>
      </c>
      <c r="BA209" s="66">
        <v>48972106</v>
      </c>
      <c r="BB209" s="66">
        <v>38561083</v>
      </c>
      <c r="BC209" s="68">
        <f>BB209/BA209</f>
        <v>0.78740912224603943</v>
      </c>
      <c r="BD209" s="1" t="str">
        <f t="shared" si="84"/>
        <v>preprocessing/TMRC30053/outputs/salmon_hg38_100/quant.sf</v>
      </c>
      <c r="BI209" s="97" t="str">
        <f t="shared" si="85"/>
        <v>preprocessing/TMRC30053/outputs/02hisat2_hg38_100/hg38_100_sno_gene_gene_id.count.xz</v>
      </c>
      <c r="BJ209" s="65">
        <v>32979737</v>
      </c>
      <c r="BK209" s="65">
        <v>4342103</v>
      </c>
      <c r="BL209" s="68">
        <f>(BK209+BJ209)/BB209</f>
        <v>0.96786285800116145</v>
      </c>
      <c r="BO209" s="1" t="str">
        <f t="shared" si="86"/>
        <v>preprocessing/TMRC30053/outputs/03hisat2_lpanamensis_v36/sno_gene_gene_id.count.xz</v>
      </c>
      <c r="BP209" s="66">
        <v>24492</v>
      </c>
      <c r="BQ209" s="66">
        <v>1535</v>
      </c>
      <c r="BR209" s="95">
        <f>(BQ209+BP209)/BB209</f>
        <v>6.7495510953361967E-4</v>
      </c>
      <c r="BS209" s="94">
        <f>(BQ209+BP209)/(BK209+BJ209)</f>
        <v>6.9736647496479269E-4</v>
      </c>
      <c r="BT209" s="2" t="s">
        <v>157</v>
      </c>
      <c r="BU209" s="19"/>
      <c r="BV209" s="2" t="s">
        <v>798</v>
      </c>
      <c r="BW209" s="2" t="s">
        <v>210</v>
      </c>
      <c r="BZ209" s="1" t="s">
        <v>252</v>
      </c>
      <c r="CF209" s="2" t="s">
        <v>927</v>
      </c>
      <c r="CG209" s="2" t="s">
        <v>928</v>
      </c>
      <c r="CH209" s="2">
        <v>0</v>
      </c>
      <c r="CI209" s="2">
        <v>0</v>
      </c>
      <c r="CJ209" s="2">
        <v>482</v>
      </c>
      <c r="CK209" s="2">
        <v>0</v>
      </c>
      <c r="CL209" s="1">
        <f>SUM(CH209:CK209)</f>
        <v>482</v>
      </c>
      <c r="CM209" s="118">
        <f t="shared" si="79"/>
        <v>1.9679895476073819E-2</v>
      </c>
      <c r="CN209" s="2" t="s">
        <v>100</v>
      </c>
    </row>
    <row r="210" spans="1:92" x14ac:dyDescent="0.2">
      <c r="A210" s="109" t="s">
        <v>929</v>
      </c>
      <c r="B210" s="24" t="s">
        <v>880</v>
      </c>
      <c r="C210" s="24" t="s">
        <v>930</v>
      </c>
      <c r="D210" s="42">
        <v>1</v>
      </c>
      <c r="E210" s="9" t="s">
        <v>90</v>
      </c>
      <c r="F210" s="12" t="s">
        <v>91</v>
      </c>
      <c r="G210" s="9" t="s">
        <v>92</v>
      </c>
      <c r="H210" s="126">
        <v>42229</v>
      </c>
      <c r="I210" s="73">
        <v>0.24027777777777778</v>
      </c>
      <c r="J210" s="73">
        <v>0.5625</v>
      </c>
      <c r="K210" s="9" t="s">
        <v>164</v>
      </c>
      <c r="L210" s="10" t="s">
        <v>181</v>
      </c>
      <c r="M210" s="9">
        <v>1</v>
      </c>
      <c r="N210" s="9" t="s">
        <v>1378</v>
      </c>
      <c r="O210" s="12" t="s">
        <v>234</v>
      </c>
      <c r="P210" s="12" t="s">
        <v>95</v>
      </c>
      <c r="Q210" s="12" t="s">
        <v>234</v>
      </c>
      <c r="R210" s="12" t="s">
        <v>151</v>
      </c>
      <c r="S210" s="12" t="s">
        <v>165</v>
      </c>
      <c r="T210" s="12" t="s">
        <v>153</v>
      </c>
      <c r="U210" s="93">
        <v>13000000</v>
      </c>
      <c r="V210" s="44" t="s">
        <v>155</v>
      </c>
      <c r="W210" s="12" t="s">
        <v>226</v>
      </c>
      <c r="X210" s="72">
        <v>42264</v>
      </c>
      <c r="Y210" s="12">
        <v>28</v>
      </c>
      <c r="Z210" s="9">
        <f>(Y210-AH210)-3</f>
        <v>23</v>
      </c>
      <c r="AA210" s="26">
        <v>42264</v>
      </c>
      <c r="AB210" s="42">
        <v>450</v>
      </c>
      <c r="AC210" s="12" t="s">
        <v>100</v>
      </c>
      <c r="AD210" s="12">
        <v>9.3000000000000007</v>
      </c>
      <c r="AE210" s="1" t="s">
        <v>98</v>
      </c>
      <c r="AF210" s="1" t="s">
        <v>98</v>
      </c>
      <c r="AG210" s="1" t="s">
        <v>98</v>
      </c>
      <c r="AH210" s="12">
        <v>2</v>
      </c>
      <c r="AI210" s="12">
        <v>300</v>
      </c>
      <c r="AJ210" s="26">
        <v>42265</v>
      </c>
      <c r="AK210" s="12" t="s">
        <v>100</v>
      </c>
      <c r="AL210" s="12">
        <v>21</v>
      </c>
      <c r="AM210" s="12">
        <v>27</v>
      </c>
      <c r="AN210" s="12">
        <v>15</v>
      </c>
      <c r="AO210" s="26">
        <v>42277</v>
      </c>
      <c r="AP210" s="12">
        <v>12</v>
      </c>
      <c r="AQ210" s="5" t="s">
        <v>184</v>
      </c>
      <c r="AR210" s="12"/>
      <c r="AS210" s="12"/>
      <c r="AT210" s="2" t="s">
        <v>931</v>
      </c>
      <c r="AU210" s="12">
        <v>109</v>
      </c>
      <c r="AV210" s="60">
        <f>(100 * 2)/AU210</f>
        <v>1.834862385321101</v>
      </c>
      <c r="AW210" s="60">
        <f>100-AV210</f>
        <v>98.165137614678898</v>
      </c>
      <c r="AX210" s="12" t="s">
        <v>843</v>
      </c>
      <c r="AY210" s="12">
        <v>20191107</v>
      </c>
      <c r="AZ210" s="1">
        <v>20191126</v>
      </c>
      <c r="BA210" s="66">
        <v>10806253</v>
      </c>
      <c r="BB210" s="66">
        <v>10165791</v>
      </c>
      <c r="BC210" s="68">
        <f>BB210/BA210</f>
        <v>0.94073227787652203</v>
      </c>
      <c r="BD210" s="1" t="str">
        <f t="shared" si="84"/>
        <v>preprocessing/TMRC30041/outputs/salmon_hg38_100/quant.sf</v>
      </c>
      <c r="BE210" s="67"/>
      <c r="BF210" s="68"/>
      <c r="BG210" s="67"/>
      <c r="BH210" s="12"/>
      <c r="BI210" s="97" t="str">
        <f t="shared" si="85"/>
        <v>preprocessing/TMRC30041/outputs/02hisat2_hg38_100/hg38_100_sno_gene_gene_id.count.xz</v>
      </c>
      <c r="BJ210" s="65">
        <v>7786757</v>
      </c>
      <c r="BK210" s="65">
        <v>1728680</v>
      </c>
      <c r="BL210" s="68">
        <f>(BK210+BJ210)/BB210</f>
        <v>0.93602524387920227</v>
      </c>
      <c r="BM210" s="12"/>
      <c r="BN210" s="12"/>
      <c r="BO210" s="1" t="str">
        <f t="shared" si="86"/>
        <v>preprocessing/TMRC30041/outputs/03hisat2_lpanamensis_v36/sno_gene_gene_id.count.xz</v>
      </c>
      <c r="BP210" s="67">
        <v>1954</v>
      </c>
      <c r="BQ210" s="67">
        <v>140</v>
      </c>
      <c r="BR210" s="95">
        <f>(BQ210+BP210)/BB210</f>
        <v>2.0598495483529025E-4</v>
      </c>
      <c r="BS210" s="94">
        <f>(BQ210+BP210)/(BK210+BJ210)</f>
        <v>2.2006346108959578E-4</v>
      </c>
      <c r="BT210" s="2" t="s">
        <v>169</v>
      </c>
      <c r="BU210" s="26">
        <v>42264</v>
      </c>
      <c r="BV210" s="2" t="s">
        <v>883</v>
      </c>
      <c r="BW210" s="2" t="s">
        <v>159</v>
      </c>
      <c r="BZ210" s="1" t="s">
        <v>252</v>
      </c>
      <c r="CG210" s="2" t="s">
        <v>932</v>
      </c>
      <c r="CH210" s="2">
        <v>0</v>
      </c>
      <c r="CI210" s="2">
        <v>0</v>
      </c>
      <c r="CL210" s="1">
        <f>SUM(CH210:CK210)</f>
        <v>0</v>
      </c>
      <c r="CM210" s="118">
        <f t="shared" si="79"/>
        <v>0</v>
      </c>
      <c r="CN210" s="2" t="s">
        <v>95</v>
      </c>
    </row>
    <row r="211" spans="1:92" ht="30" x14ac:dyDescent="0.2">
      <c r="A211" s="109" t="s">
        <v>933</v>
      </c>
      <c r="B211" s="24" t="s">
        <v>795</v>
      </c>
      <c r="C211" s="24" t="s">
        <v>934</v>
      </c>
      <c r="D211" s="42">
        <v>1</v>
      </c>
      <c r="E211" s="9" t="s">
        <v>90</v>
      </c>
      <c r="F211" s="9" t="s">
        <v>91</v>
      </c>
      <c r="G211" s="9" t="s">
        <v>92</v>
      </c>
      <c r="H211" s="126">
        <v>42207</v>
      </c>
      <c r="I211" s="57">
        <v>0.28472222222222221</v>
      </c>
      <c r="J211" s="56">
        <v>0.61111111111111105</v>
      </c>
      <c r="K211" s="9" t="s">
        <v>150</v>
      </c>
      <c r="L211" s="10" t="s">
        <v>181</v>
      </c>
      <c r="M211" s="9">
        <v>3</v>
      </c>
      <c r="N211" s="9" t="s">
        <v>95</v>
      </c>
      <c r="O211" s="9" t="s">
        <v>95</v>
      </c>
      <c r="P211" s="9" t="s">
        <v>1379</v>
      </c>
      <c r="Q211" s="12" t="s">
        <v>284</v>
      </c>
      <c r="R211" s="12" t="s">
        <v>151</v>
      </c>
      <c r="S211" s="12" t="s">
        <v>152</v>
      </c>
      <c r="T211" s="12" t="s">
        <v>153</v>
      </c>
      <c r="U211" s="92">
        <v>18000000</v>
      </c>
      <c r="V211" s="44">
        <v>99</v>
      </c>
      <c r="W211" s="21" t="s">
        <v>226</v>
      </c>
      <c r="X211" s="75">
        <v>42398</v>
      </c>
      <c r="Y211" s="9">
        <v>28</v>
      </c>
      <c r="Z211" s="9">
        <f>(Y211-AH211)-3</f>
        <v>21.8</v>
      </c>
      <c r="AA211" s="27">
        <v>42403</v>
      </c>
      <c r="AB211" s="12">
        <v>93</v>
      </c>
      <c r="AC211" s="12" t="s">
        <v>100</v>
      </c>
      <c r="AD211" s="12">
        <v>7.3</v>
      </c>
      <c r="AE211" s="1" t="s">
        <v>98</v>
      </c>
      <c r="AF211" s="1" t="s">
        <v>98</v>
      </c>
      <c r="AG211" s="1" t="s">
        <v>98</v>
      </c>
      <c r="AH211" s="12">
        <v>3.2</v>
      </c>
      <c r="AI211" s="12">
        <v>300</v>
      </c>
      <c r="AJ211" s="30">
        <v>42410</v>
      </c>
      <c r="AK211" s="12" t="s">
        <v>100</v>
      </c>
      <c r="AL211" s="12">
        <v>12</v>
      </c>
      <c r="AM211" s="12">
        <v>27</v>
      </c>
      <c r="AN211" s="12">
        <v>15</v>
      </c>
      <c r="AO211" s="31">
        <v>42416</v>
      </c>
      <c r="AP211" s="1">
        <f>AM211-AN211</f>
        <v>12</v>
      </c>
      <c r="AQ211" s="5" t="s">
        <v>184</v>
      </c>
      <c r="AR211" s="12"/>
      <c r="AS211" s="12"/>
      <c r="AT211" s="2" t="s">
        <v>935</v>
      </c>
      <c r="AU211" s="12">
        <v>330</v>
      </c>
      <c r="AV211" s="60">
        <f>(100 * 2)/AU211</f>
        <v>0.60606060606060608</v>
      </c>
      <c r="AW211" s="60">
        <f>100-AV211</f>
        <v>99.393939393939391</v>
      </c>
      <c r="AX211" s="2" t="s">
        <v>524</v>
      </c>
      <c r="AY211" s="99">
        <v>20200901</v>
      </c>
      <c r="AZ211" s="2">
        <v>20200910</v>
      </c>
      <c r="BA211" s="66">
        <v>46820746</v>
      </c>
      <c r="BB211" s="66">
        <v>43616820</v>
      </c>
      <c r="BC211" s="68">
        <f>BB211/BA211</f>
        <v>0.93157037694358824</v>
      </c>
      <c r="BD211" s="1" t="str">
        <f t="shared" si="84"/>
        <v>preprocessing/TMRC30068/outputs/salmon_hg38_100/quant.sf</v>
      </c>
      <c r="BE211" s="67"/>
      <c r="BF211" s="67"/>
      <c r="BG211" s="67"/>
      <c r="BH211" s="12"/>
      <c r="BI211" s="97" t="str">
        <f t="shared" si="85"/>
        <v>preprocessing/TMRC30068/outputs/02hisat2_hg38_100/hg38_100_sno_gene_gene_id.count.xz</v>
      </c>
      <c r="BJ211" s="65">
        <v>37841428</v>
      </c>
      <c r="BK211" s="65">
        <v>4509570</v>
      </c>
      <c r="BL211" s="68">
        <f>(BK211+BJ211)/BB211</f>
        <v>0.97097858119872105</v>
      </c>
      <c r="BM211" s="12"/>
      <c r="BN211" s="12"/>
      <c r="BO211" s="1" t="str">
        <f t="shared" si="86"/>
        <v>preprocessing/TMRC30068/outputs/03hisat2_lpanamensis_v36/sno_gene_gene_id.count.xz</v>
      </c>
      <c r="BP211" s="67">
        <v>18707</v>
      </c>
      <c r="BQ211" s="67">
        <v>1268</v>
      </c>
      <c r="BR211" s="95">
        <f>(BQ211+BP211)/BB211</f>
        <v>4.579655279775096E-4</v>
      </c>
      <c r="BS211" s="94">
        <f>(BQ211+BP211)/(BK211+BJ211)</f>
        <v>4.7165358417291609E-4</v>
      </c>
      <c r="BT211" s="2" t="s">
        <v>157</v>
      </c>
      <c r="BU211" s="18"/>
      <c r="BV211" s="2" t="s">
        <v>798</v>
      </c>
      <c r="BW211" s="2" t="s">
        <v>210</v>
      </c>
      <c r="BZ211" s="1" t="s">
        <v>252</v>
      </c>
      <c r="CG211" s="2" t="s">
        <v>936</v>
      </c>
      <c r="CH211" s="2">
        <v>0</v>
      </c>
      <c r="CI211" s="2">
        <v>0</v>
      </c>
      <c r="CJ211" s="2">
        <v>386</v>
      </c>
      <c r="CK211" s="2">
        <v>0</v>
      </c>
      <c r="CL211" s="1">
        <f>SUM(CH211:CK211)</f>
        <v>386</v>
      </c>
      <c r="CM211" s="118">
        <f t="shared" si="79"/>
        <v>2.0633987277489711E-2</v>
      </c>
      <c r="CN211" s="2" t="s">
        <v>100</v>
      </c>
    </row>
    <row r="212" spans="1:92" x14ac:dyDescent="0.25">
      <c r="A212" s="109" t="s">
        <v>937</v>
      </c>
      <c r="B212" s="24" t="s">
        <v>880</v>
      </c>
      <c r="C212" s="24" t="s">
        <v>938</v>
      </c>
      <c r="D212" s="42">
        <v>1</v>
      </c>
      <c r="E212" s="9" t="s">
        <v>90</v>
      </c>
      <c r="F212" s="12" t="s">
        <v>91</v>
      </c>
      <c r="G212" s="12" t="s">
        <v>92</v>
      </c>
      <c r="H212" s="126">
        <v>42236</v>
      </c>
      <c r="I212" s="73">
        <v>0.2638888888888889</v>
      </c>
      <c r="J212" s="73">
        <v>0.58333333333333337</v>
      </c>
      <c r="K212" s="12" t="s">
        <v>164</v>
      </c>
      <c r="L212" s="10" t="s">
        <v>181</v>
      </c>
      <c r="M212" s="9">
        <v>2</v>
      </c>
      <c r="N212" s="9" t="s">
        <v>1378</v>
      </c>
      <c r="O212" s="12" t="s">
        <v>234</v>
      </c>
      <c r="P212" s="12" t="s">
        <v>95</v>
      </c>
      <c r="Q212" s="12" t="s">
        <v>234</v>
      </c>
      <c r="R212" s="12" t="s">
        <v>151</v>
      </c>
      <c r="S212" s="12" t="s">
        <v>165</v>
      </c>
      <c r="T212" s="12" t="s">
        <v>153</v>
      </c>
      <c r="V212" s="44" t="s">
        <v>155</v>
      </c>
      <c r="W212" s="12" t="s">
        <v>226</v>
      </c>
      <c r="X212" s="72">
        <v>42628</v>
      </c>
      <c r="Y212" s="12">
        <v>23</v>
      </c>
      <c r="AA212" s="72">
        <v>42631</v>
      </c>
      <c r="AB212" s="12">
        <v>249</v>
      </c>
      <c r="AC212" s="12" t="s">
        <v>100</v>
      </c>
      <c r="AD212" s="12">
        <v>9.6999999999999993</v>
      </c>
      <c r="AE212" s="12"/>
      <c r="AF212" s="12"/>
      <c r="AG212" s="12"/>
      <c r="AH212" s="12">
        <v>1.2</v>
      </c>
      <c r="AI212" s="12">
        <v>300</v>
      </c>
      <c r="AJ212" s="26">
        <v>42663</v>
      </c>
      <c r="AK212" s="12" t="s">
        <v>100</v>
      </c>
      <c r="AL212" s="12">
        <v>1</v>
      </c>
      <c r="AM212" s="12">
        <v>27</v>
      </c>
      <c r="AN212" s="12">
        <v>15</v>
      </c>
      <c r="AO212" s="26">
        <v>42738</v>
      </c>
      <c r="AP212" s="12">
        <v>12</v>
      </c>
      <c r="AQ212" s="5" t="s">
        <v>184</v>
      </c>
      <c r="AR212" s="12"/>
      <c r="AS212" s="12"/>
      <c r="AT212" s="99" t="s">
        <v>939</v>
      </c>
      <c r="AU212" s="12">
        <v>40.5</v>
      </c>
      <c r="AV212" s="12"/>
      <c r="AW212" s="12"/>
      <c r="AX212" s="12"/>
      <c r="AY212" s="12">
        <v>20210601</v>
      </c>
      <c r="AZ212" s="12">
        <v>20210623</v>
      </c>
      <c r="BA212" s="66">
        <v>23589253</v>
      </c>
      <c r="BB212" s="66">
        <v>20842031</v>
      </c>
      <c r="BC212" s="68">
        <f>BB212/BA212</f>
        <v>0.88353925408320477</v>
      </c>
      <c r="BD212" s="1" t="str">
        <f t="shared" si="84"/>
        <v>preprocessing/TMRC30171/outputs/salmon_hg38_100/quant.sf</v>
      </c>
      <c r="BE212" s="67"/>
      <c r="BF212" s="67"/>
      <c r="BG212" s="67"/>
      <c r="BH212" s="12"/>
      <c r="BI212" s="97" t="str">
        <f t="shared" si="85"/>
        <v>preprocessing/TMRC30171/outputs/02hisat2_hg38_100/hg38_100_sno_gene_gene_id.count.xz</v>
      </c>
      <c r="BJ212" s="105">
        <v>19460915</v>
      </c>
      <c r="BK212" s="105">
        <v>908188</v>
      </c>
      <c r="BL212" s="68">
        <f>(BK212+BJ212)/BB212</f>
        <v>0.97730892924974533</v>
      </c>
      <c r="BM212" s="12"/>
      <c r="BN212" s="12"/>
      <c r="BO212" s="1" t="str">
        <f t="shared" si="86"/>
        <v>preprocessing/TMRC30171/outputs/03hisat2_lpanamensis_v36/sno_gene_gene_id.count.xz</v>
      </c>
      <c r="BP212" s="111">
        <v>699</v>
      </c>
      <c r="BQ212" s="111">
        <v>53</v>
      </c>
      <c r="BR212" s="95">
        <f>(BQ212+BP212)/BB212</f>
        <v>3.6080936641923235E-5</v>
      </c>
      <c r="BS212" s="94">
        <f>(BQ212+BP212)/(BK212+BJ212)</f>
        <v>3.6918660581175319E-5</v>
      </c>
      <c r="BT212" s="2" t="s">
        <v>169</v>
      </c>
      <c r="BU212" s="19"/>
      <c r="BV212" s="2" t="s">
        <v>883</v>
      </c>
      <c r="BW212" s="2" t="s">
        <v>210</v>
      </c>
      <c r="BZ212" s="1" t="s">
        <v>252</v>
      </c>
      <c r="CG212" s="2" t="s">
        <v>940</v>
      </c>
      <c r="CH212" s="2">
        <v>0</v>
      </c>
      <c r="CI212" s="2">
        <v>2</v>
      </c>
      <c r="CJ212" s="2">
        <v>14</v>
      </c>
      <c r="CK212" s="2">
        <v>0</v>
      </c>
      <c r="CM212" s="118">
        <f t="shared" ref="CM212:CM243" si="87">+CL212/BP212</f>
        <v>0</v>
      </c>
    </row>
    <row r="213" spans="1:92" x14ac:dyDescent="0.25">
      <c r="A213" s="109" t="s">
        <v>941</v>
      </c>
      <c r="B213" s="24" t="s">
        <v>508</v>
      </c>
      <c r="C213" s="24" t="s">
        <v>942</v>
      </c>
      <c r="D213" s="42">
        <v>1</v>
      </c>
      <c r="E213" s="9" t="s">
        <v>90</v>
      </c>
      <c r="F213" s="12" t="s">
        <v>91</v>
      </c>
      <c r="G213" s="9" t="s">
        <v>92</v>
      </c>
      <c r="H213" s="126">
        <v>42229</v>
      </c>
      <c r="I213" s="73">
        <v>0.28888888888888892</v>
      </c>
      <c r="J213" s="73">
        <v>0.5625</v>
      </c>
      <c r="K213" s="9" t="s">
        <v>150</v>
      </c>
      <c r="L213" s="10" t="s">
        <v>181</v>
      </c>
      <c r="M213" s="9">
        <v>1</v>
      </c>
      <c r="N213" s="9" t="s">
        <v>1373</v>
      </c>
      <c r="O213" s="12" t="s">
        <v>234</v>
      </c>
      <c r="P213" s="12" t="s">
        <v>95</v>
      </c>
      <c r="Q213" s="12" t="s">
        <v>234</v>
      </c>
      <c r="R213" s="12" t="s">
        <v>151</v>
      </c>
      <c r="S213" s="12" t="s">
        <v>152</v>
      </c>
      <c r="T213" s="12" t="s">
        <v>153</v>
      </c>
      <c r="U213" s="93">
        <v>29000000</v>
      </c>
      <c r="V213" s="44" t="s">
        <v>155</v>
      </c>
      <c r="W213" s="12" t="s">
        <v>226</v>
      </c>
      <c r="AB213" s="12"/>
      <c r="AC213" s="12"/>
      <c r="AD213" s="12"/>
      <c r="AE213" s="12">
        <v>127</v>
      </c>
      <c r="AF213" s="12"/>
      <c r="AG213" s="12"/>
      <c r="AH213" s="12"/>
      <c r="AI213" s="12"/>
      <c r="AJ213" s="26"/>
      <c r="AK213" s="12"/>
      <c r="AL213" s="12">
        <v>21</v>
      </c>
      <c r="AM213" s="12">
        <v>28</v>
      </c>
      <c r="AN213" s="12"/>
      <c r="AO213" s="26">
        <v>42970</v>
      </c>
      <c r="AP213" s="12">
        <v>13</v>
      </c>
      <c r="AQ213" s="5" t="s">
        <v>184</v>
      </c>
      <c r="AR213" s="12"/>
      <c r="AS213" s="12"/>
      <c r="AT213" s="12"/>
      <c r="AU213" s="12"/>
      <c r="AV213" s="12"/>
      <c r="AW213" s="12"/>
      <c r="AX213" s="12"/>
      <c r="AY213" s="12"/>
      <c r="AZ213" s="12"/>
      <c r="BA213" s="134">
        <v>25971252</v>
      </c>
      <c r="BB213" s="134">
        <v>24189734</v>
      </c>
      <c r="BC213" s="67"/>
      <c r="BD213" s="1" t="str">
        <f t="shared" si="84"/>
        <v>preprocessing/TMRC30192/outputs/salmon_hg38_100/quant.sf</v>
      </c>
      <c r="BE213" s="67"/>
      <c r="BF213" s="67"/>
      <c r="BG213" s="67"/>
      <c r="BH213" s="12"/>
      <c r="BI213" s="97" t="str">
        <f t="shared" si="85"/>
        <v>preprocessing/TMRC30192/outputs/02hisat2_hg38_100/hg38_100_sno_gene_gene_id.count.xz</v>
      </c>
      <c r="BJ213" s="134">
        <v>22377005</v>
      </c>
      <c r="BK213" s="134">
        <v>1189128</v>
      </c>
      <c r="BL213" s="12"/>
      <c r="BM213" s="12"/>
      <c r="BN213" s="12"/>
      <c r="BO213" s="1" t="str">
        <f t="shared" si="86"/>
        <v>preprocessing/TMRC30192/outputs/03hisat2_lpanamensis_v36/sno_gene_gene_id.count.xz</v>
      </c>
      <c r="BP213" s="67">
        <v>698</v>
      </c>
      <c r="BQ213" s="67">
        <v>48</v>
      </c>
      <c r="BR213" s="67"/>
      <c r="BS213" s="67"/>
      <c r="BT213" s="2" t="s">
        <v>157</v>
      </c>
      <c r="BU213" s="19"/>
      <c r="BV213" s="2" t="s">
        <v>510</v>
      </c>
      <c r="BW213" s="2" t="s">
        <v>159</v>
      </c>
      <c r="BZ213" s="1" t="s">
        <v>252</v>
      </c>
      <c r="CH213" s="2">
        <v>0</v>
      </c>
      <c r="CI213" s="2">
        <v>0</v>
      </c>
      <c r="CJ213" s="2">
        <v>12</v>
      </c>
      <c r="CK213" s="2">
        <v>0</v>
      </c>
      <c r="CM213" s="1">
        <f t="shared" si="87"/>
        <v>0</v>
      </c>
    </row>
    <row r="214" spans="1:92" x14ac:dyDescent="0.25">
      <c r="A214" s="109" t="s">
        <v>943</v>
      </c>
      <c r="B214" s="24" t="s">
        <v>880</v>
      </c>
      <c r="C214" s="24" t="s">
        <v>944</v>
      </c>
      <c r="D214" s="42">
        <v>1</v>
      </c>
      <c r="E214" s="9" t="s">
        <v>90</v>
      </c>
      <c r="F214" s="12" t="s">
        <v>91</v>
      </c>
      <c r="G214" s="12" t="s">
        <v>92</v>
      </c>
      <c r="H214" s="126">
        <v>42244</v>
      </c>
      <c r="I214" s="73">
        <v>0.2590277777777778</v>
      </c>
      <c r="J214" s="73">
        <v>0.4375</v>
      </c>
      <c r="K214" s="12" t="s">
        <v>164</v>
      </c>
      <c r="L214" s="12" t="s">
        <v>181</v>
      </c>
      <c r="M214" s="12">
        <v>3</v>
      </c>
      <c r="N214" s="12" t="s">
        <v>1378</v>
      </c>
      <c r="O214" s="12" t="s">
        <v>234</v>
      </c>
      <c r="P214" s="12" t="s">
        <v>95</v>
      </c>
      <c r="Q214" s="12" t="s">
        <v>234</v>
      </c>
      <c r="R214" s="12" t="s">
        <v>151</v>
      </c>
      <c r="S214" s="12" t="s">
        <v>165</v>
      </c>
      <c r="T214" s="12" t="s">
        <v>153</v>
      </c>
      <c r="U214" s="93">
        <v>10000000</v>
      </c>
      <c r="V214" s="44" t="s">
        <v>155</v>
      </c>
      <c r="W214" s="12" t="s">
        <v>226</v>
      </c>
      <c r="X214" s="72">
        <v>42628</v>
      </c>
      <c r="Y214" s="12">
        <v>23</v>
      </c>
      <c r="AA214" s="72">
        <v>42631</v>
      </c>
      <c r="AB214" s="12">
        <v>228</v>
      </c>
      <c r="AC214" s="12" t="s">
        <v>100</v>
      </c>
      <c r="AD214" s="12" t="s">
        <v>108</v>
      </c>
      <c r="AE214" s="12"/>
      <c r="AF214" s="12"/>
      <c r="AG214" s="12"/>
      <c r="AH214" s="12">
        <v>1.3</v>
      </c>
      <c r="AI214" s="12">
        <v>300</v>
      </c>
      <c r="AJ214" s="26">
        <v>42663</v>
      </c>
      <c r="AK214" s="12" t="s">
        <v>100</v>
      </c>
      <c r="AL214" s="12">
        <v>4</v>
      </c>
      <c r="AM214" s="12">
        <v>27</v>
      </c>
      <c r="AN214" s="12">
        <v>15</v>
      </c>
      <c r="AO214" s="26">
        <v>42738</v>
      </c>
      <c r="AP214" s="12">
        <v>12</v>
      </c>
      <c r="AQ214" s="12" t="s">
        <v>184</v>
      </c>
      <c r="AR214" s="12" t="s">
        <v>945</v>
      </c>
      <c r="AS214" s="12"/>
      <c r="AT214" s="99" t="s">
        <v>946</v>
      </c>
      <c r="AU214" s="12">
        <v>40.700000000000003</v>
      </c>
      <c r="AV214" s="12"/>
      <c r="AW214" s="12"/>
      <c r="AX214" s="12" t="s">
        <v>345</v>
      </c>
      <c r="AY214" s="12">
        <v>20200901</v>
      </c>
      <c r="AZ214" s="2">
        <v>20200910</v>
      </c>
      <c r="BA214" s="111">
        <v>25992237</v>
      </c>
      <c r="BB214" s="111">
        <v>24869893</v>
      </c>
      <c r="BC214" s="68">
        <f>BB214/BA214</f>
        <v>0.95682003053450149</v>
      </c>
      <c r="BD214" s="1" t="str">
        <f t="shared" si="84"/>
        <v>preprocessing/TMRC30139/outputs/salmon_hg38_100/quant.sf</v>
      </c>
      <c r="BE214" s="67"/>
      <c r="BF214" s="67"/>
      <c r="BG214" s="67"/>
      <c r="BH214" s="12"/>
      <c r="BI214" s="97" t="str">
        <f t="shared" si="85"/>
        <v>preprocessing/TMRC30139/outputs/02hisat2_hg38_100/hg38_100_sno_gene_gene_id.count.xz</v>
      </c>
      <c r="BJ214" s="111">
        <v>23220556</v>
      </c>
      <c r="BK214" s="111">
        <v>1093382</v>
      </c>
      <c r="BL214" s="68">
        <f>(BK214+BJ214)/BB214</f>
        <v>0.97764546071830705</v>
      </c>
      <c r="BM214" s="12"/>
      <c r="BN214" s="12"/>
      <c r="BO214" s="1" t="str">
        <f t="shared" si="86"/>
        <v>preprocessing/TMRC30139/outputs/03hisat2_lpanamensis_v36/sno_gene_gene_id.count.xz</v>
      </c>
      <c r="BP214" s="111">
        <v>307</v>
      </c>
      <c r="BQ214" s="111">
        <v>21</v>
      </c>
      <c r="BR214" s="95">
        <f>(BQ214+BP214)/BB214</f>
        <v>1.318863736164848E-5</v>
      </c>
      <c r="BS214" s="94">
        <f>(BQ214+BP214)/(BK214+BJ214)</f>
        <v>1.349020467190465E-5</v>
      </c>
      <c r="BT214" s="2" t="s">
        <v>169</v>
      </c>
      <c r="BV214" s="2" t="s">
        <v>883</v>
      </c>
      <c r="BW214" s="2" t="s">
        <v>210</v>
      </c>
      <c r="BZ214" s="1" t="s">
        <v>252</v>
      </c>
      <c r="CG214" s="2" t="s">
        <v>947</v>
      </c>
      <c r="CH214" s="2">
        <v>0</v>
      </c>
      <c r="CI214" s="2">
        <v>0</v>
      </c>
      <c r="CJ214" s="2">
        <v>3</v>
      </c>
      <c r="CK214" s="2">
        <v>0</v>
      </c>
      <c r="CL214" s="1">
        <f>SUM(CH214:CK214)</f>
        <v>3</v>
      </c>
      <c r="CM214" s="118">
        <f t="shared" si="87"/>
        <v>9.7719869706840382E-3</v>
      </c>
      <c r="CN214" s="2" t="s">
        <v>100</v>
      </c>
    </row>
    <row r="215" spans="1:92" x14ac:dyDescent="0.2">
      <c r="A215" s="109" t="s">
        <v>948</v>
      </c>
      <c r="B215" s="24" t="s">
        <v>880</v>
      </c>
      <c r="C215" s="24" t="s">
        <v>949</v>
      </c>
      <c r="D215" s="42">
        <v>2</v>
      </c>
      <c r="E215" s="9" t="s">
        <v>90</v>
      </c>
      <c r="F215" s="12" t="s">
        <v>91</v>
      </c>
      <c r="G215" s="9" t="s">
        <v>92</v>
      </c>
      <c r="H215" s="126">
        <v>42229</v>
      </c>
      <c r="I215" s="73">
        <v>0.24027777777777778</v>
      </c>
      <c r="J215" s="73">
        <v>0.5625</v>
      </c>
      <c r="K215" s="9" t="s">
        <v>150</v>
      </c>
      <c r="L215" s="10" t="s">
        <v>181</v>
      </c>
      <c r="M215" s="9">
        <v>1</v>
      </c>
      <c r="N215" s="9" t="s">
        <v>1378</v>
      </c>
      <c r="O215" s="12" t="s">
        <v>234</v>
      </c>
      <c r="P215" s="12" t="s">
        <v>95</v>
      </c>
      <c r="Q215" s="12" t="s">
        <v>234</v>
      </c>
      <c r="R215" s="12" t="s">
        <v>151</v>
      </c>
      <c r="S215" s="12" t="s">
        <v>152</v>
      </c>
      <c r="T215" s="12" t="s">
        <v>153</v>
      </c>
      <c r="U215" s="93">
        <v>20000000</v>
      </c>
      <c r="V215" s="44" t="s">
        <v>155</v>
      </c>
      <c r="W215" s="12" t="s">
        <v>226</v>
      </c>
      <c r="X215" s="72">
        <v>42264</v>
      </c>
      <c r="Y215" s="12">
        <v>28</v>
      </c>
      <c r="Z215" s="9">
        <f>(Y215-AH215)-3</f>
        <v>22.5</v>
      </c>
      <c r="AA215" s="26">
        <v>42264</v>
      </c>
      <c r="AB215" s="42">
        <v>122</v>
      </c>
      <c r="AC215" s="12" t="s">
        <v>100</v>
      </c>
      <c r="AD215" s="12">
        <v>6.7</v>
      </c>
      <c r="AE215" s="1" t="s">
        <v>98</v>
      </c>
      <c r="AF215" s="1" t="s">
        <v>98</v>
      </c>
      <c r="AG215" s="1" t="s">
        <v>98</v>
      </c>
      <c r="AH215" s="12">
        <v>2.5</v>
      </c>
      <c r="AI215" s="12">
        <v>300</v>
      </c>
      <c r="AJ215" s="26">
        <v>42265</v>
      </c>
      <c r="AK215" s="12" t="s">
        <v>100</v>
      </c>
      <c r="AL215" s="12">
        <v>22</v>
      </c>
      <c r="AM215" s="74">
        <v>27</v>
      </c>
      <c r="AN215" s="74">
        <v>15</v>
      </c>
      <c r="AO215" s="26">
        <v>42277</v>
      </c>
      <c r="AP215" s="74">
        <v>12</v>
      </c>
      <c r="AQ215" s="5" t="s">
        <v>184</v>
      </c>
      <c r="AR215" s="12"/>
      <c r="AS215" s="12"/>
      <c r="AT215" s="2" t="s">
        <v>950</v>
      </c>
      <c r="AU215" s="12">
        <v>95</v>
      </c>
      <c r="AV215" s="60">
        <f>(100 * 2)/AU215</f>
        <v>2.1052631578947367</v>
      </c>
      <c r="AW215" s="60">
        <f>100-AV215</f>
        <v>97.89473684210526</v>
      </c>
      <c r="AX215" s="12" t="s">
        <v>843</v>
      </c>
      <c r="AY215" s="82">
        <v>20191107</v>
      </c>
      <c r="AZ215" s="1">
        <v>20191126</v>
      </c>
      <c r="BA215" s="66">
        <v>16124042</v>
      </c>
      <c r="BB215" s="66">
        <v>15143159</v>
      </c>
      <c r="BC215" s="68">
        <f>BB215/BA215</f>
        <v>0.93916643233749952</v>
      </c>
      <c r="BD215" s="1" t="str">
        <f t="shared" si="84"/>
        <v>preprocessing/TMRC30042/outputs/salmon_hg38_100/quant.sf</v>
      </c>
      <c r="BE215" s="67"/>
      <c r="BF215" s="68"/>
      <c r="BG215" s="67"/>
      <c r="BH215" s="12"/>
      <c r="BI215" s="97" t="str">
        <f t="shared" si="85"/>
        <v>preprocessing/TMRC30042/outputs/02hisat2_hg38_100/hg38_100_sno_gene_gene_id.count.xz</v>
      </c>
      <c r="BJ215" s="65">
        <v>12063695</v>
      </c>
      <c r="BK215" s="65">
        <v>1947138</v>
      </c>
      <c r="BL215" s="68">
        <f>(BK215+BJ215)/BB215</f>
        <v>0.9252252452741202</v>
      </c>
      <c r="BM215" s="12"/>
      <c r="BN215" s="12"/>
      <c r="BO215" s="1" t="str">
        <f t="shared" si="86"/>
        <v>preprocessing/TMRC30042/outputs/03hisat2_lpanamensis_v36/sno_gene_gene_id.count.xz</v>
      </c>
      <c r="BP215" s="67">
        <v>2794</v>
      </c>
      <c r="BQ215" s="67">
        <v>272</v>
      </c>
      <c r="BR215" s="95">
        <f>(BQ215+BP215)/BB215</f>
        <v>2.0246766213047093E-4</v>
      </c>
      <c r="BS215" s="94">
        <f>(BQ215+BP215)/(BK215+BJ215)</f>
        <v>2.1883067195219583E-4</v>
      </c>
      <c r="BT215" s="2" t="s">
        <v>157</v>
      </c>
      <c r="BU215" s="26">
        <v>42264</v>
      </c>
      <c r="BV215" s="2" t="s">
        <v>883</v>
      </c>
      <c r="BW215" s="2" t="s">
        <v>159</v>
      </c>
      <c r="BZ215" s="1" t="s">
        <v>252</v>
      </c>
      <c r="CE215" s="2" t="s">
        <v>100</v>
      </c>
      <c r="CG215" s="2" t="s">
        <v>951</v>
      </c>
      <c r="CH215" s="2">
        <v>0</v>
      </c>
      <c r="CI215" s="2">
        <v>0</v>
      </c>
      <c r="CL215" s="1">
        <f>SUM(CH215:CK215)</f>
        <v>0</v>
      </c>
      <c r="CM215" s="118">
        <f t="shared" si="87"/>
        <v>0</v>
      </c>
      <c r="CN215" s="2" t="s">
        <v>95</v>
      </c>
    </row>
    <row r="216" spans="1:92" ht="30" x14ac:dyDescent="0.25">
      <c r="A216" s="109" t="s">
        <v>952</v>
      </c>
      <c r="B216" s="24" t="s">
        <v>566</v>
      </c>
      <c r="C216" s="24" t="s">
        <v>953</v>
      </c>
      <c r="D216" s="42">
        <v>1</v>
      </c>
      <c r="E216" s="9" t="s">
        <v>90</v>
      </c>
      <c r="F216" s="12" t="s">
        <v>91</v>
      </c>
      <c r="G216" s="12" t="s">
        <v>92</v>
      </c>
      <c r="H216" s="126">
        <v>42243</v>
      </c>
      <c r="I216" s="73"/>
      <c r="J216" s="73"/>
      <c r="K216" s="12" t="s">
        <v>164</v>
      </c>
      <c r="L216" s="10" t="s">
        <v>181</v>
      </c>
      <c r="M216" s="9">
        <v>1</v>
      </c>
      <c r="N216" s="9" t="s">
        <v>1373</v>
      </c>
      <c r="O216" s="12" t="s">
        <v>1374</v>
      </c>
      <c r="P216" s="9" t="s">
        <v>1377</v>
      </c>
      <c r="Q216" s="12" t="s">
        <v>234</v>
      </c>
      <c r="R216" s="12" t="s">
        <v>151</v>
      </c>
      <c r="S216" s="12" t="s">
        <v>165</v>
      </c>
      <c r="T216" s="12" t="s">
        <v>153</v>
      </c>
      <c r="U216" s="92">
        <v>5000000</v>
      </c>
      <c r="V216" s="44"/>
      <c r="W216" s="21" t="s">
        <v>226</v>
      </c>
      <c r="X216" s="18"/>
      <c r="Y216" s="9"/>
      <c r="Z216" s="9"/>
      <c r="AA216" s="18"/>
      <c r="AB216" s="12"/>
      <c r="AC216" s="12"/>
      <c r="AD216" s="12"/>
      <c r="AE216" s="12"/>
      <c r="AF216" s="12"/>
      <c r="AG216" s="12"/>
      <c r="AH216" s="12"/>
      <c r="AI216" s="12"/>
      <c r="AJ216" s="26"/>
      <c r="AK216" s="12"/>
      <c r="AL216" s="12"/>
      <c r="AM216" s="12"/>
      <c r="AN216" s="12"/>
      <c r="AO216" s="26"/>
      <c r="AP216" s="12"/>
      <c r="AQ216" s="12" t="s">
        <v>235</v>
      </c>
      <c r="AR216" s="12"/>
      <c r="AS216" s="12"/>
      <c r="AT216" s="12"/>
      <c r="AU216" s="12"/>
      <c r="AV216" s="12"/>
      <c r="AW216" s="12"/>
      <c r="AX216" s="12"/>
      <c r="AY216" s="12"/>
      <c r="AZ216" s="12"/>
      <c r="BA216" s="134">
        <v>20889037</v>
      </c>
      <c r="BB216" s="134">
        <v>19304569</v>
      </c>
      <c r="BC216" s="67"/>
      <c r="BD216" s="1" t="str">
        <f t="shared" si="84"/>
        <v>preprocessing/TMRC30188/outputs/salmon_hg38_100/quant.sf</v>
      </c>
      <c r="BE216" s="67"/>
      <c r="BF216" s="67"/>
      <c r="BG216" s="67"/>
      <c r="BH216" s="12"/>
      <c r="BI216" s="97" t="str">
        <f t="shared" si="85"/>
        <v>preprocessing/TMRC30188/outputs/02hisat2_hg38_100/hg38_100_sno_gene_gene_id.count.xz</v>
      </c>
      <c r="BJ216" s="134">
        <v>18076132</v>
      </c>
      <c r="BK216" s="134">
        <v>771297</v>
      </c>
      <c r="BL216" s="12"/>
      <c r="BM216" s="12"/>
      <c r="BN216" s="12"/>
      <c r="BO216" s="1" t="str">
        <f t="shared" si="86"/>
        <v>preprocessing/TMRC30188/outputs/03hisat2_lpanamensis_v36/sno_gene_gene_id.count.xz</v>
      </c>
      <c r="BP216" s="134">
        <v>26652</v>
      </c>
      <c r="BQ216" s="134">
        <v>1637</v>
      </c>
      <c r="BR216" s="67"/>
      <c r="BS216" s="67"/>
      <c r="BT216" s="2" t="s">
        <v>169</v>
      </c>
      <c r="BU216" s="18"/>
      <c r="BV216" s="2" t="s">
        <v>568</v>
      </c>
      <c r="BW216" s="2" t="s">
        <v>159</v>
      </c>
      <c r="BZ216" s="1" t="s">
        <v>252</v>
      </c>
      <c r="CF216" s="2" t="s">
        <v>525</v>
      </c>
      <c r="CG216" s="2" t="s">
        <v>954</v>
      </c>
      <c r="CH216" s="2">
        <v>0</v>
      </c>
      <c r="CI216" s="2">
        <v>12</v>
      </c>
      <c r="CJ216" s="2">
        <v>394</v>
      </c>
      <c r="CK216" s="2">
        <v>0</v>
      </c>
      <c r="CM216" s="1">
        <f t="shared" si="87"/>
        <v>0</v>
      </c>
    </row>
    <row r="217" spans="1:92" x14ac:dyDescent="0.25">
      <c r="A217" s="109" t="s">
        <v>955</v>
      </c>
      <c r="B217" s="24" t="s">
        <v>880</v>
      </c>
      <c r="C217" s="24" t="s">
        <v>956</v>
      </c>
      <c r="D217" s="42">
        <v>2</v>
      </c>
      <c r="E217" s="9" t="s">
        <v>90</v>
      </c>
      <c r="F217" s="12" t="s">
        <v>91</v>
      </c>
      <c r="G217" s="12" t="s">
        <v>92</v>
      </c>
      <c r="H217" s="126">
        <v>42236</v>
      </c>
      <c r="I217" s="73">
        <v>0.2638888888888889</v>
      </c>
      <c r="J217" s="73">
        <v>0.58333333333333337</v>
      </c>
      <c r="K217" s="12" t="s">
        <v>150</v>
      </c>
      <c r="L217" s="10" t="s">
        <v>181</v>
      </c>
      <c r="M217" s="9">
        <v>2</v>
      </c>
      <c r="N217" s="9" t="s">
        <v>1378</v>
      </c>
      <c r="O217" s="12" t="s">
        <v>234</v>
      </c>
      <c r="P217" s="12" t="s">
        <v>95</v>
      </c>
      <c r="Q217" s="12" t="s">
        <v>234</v>
      </c>
      <c r="R217" s="12" t="s">
        <v>151</v>
      </c>
      <c r="S217" s="12" t="s">
        <v>152</v>
      </c>
      <c r="T217" s="12" t="s">
        <v>153</v>
      </c>
      <c r="V217" s="44" t="s">
        <v>155</v>
      </c>
      <c r="W217" s="12" t="s">
        <v>226</v>
      </c>
      <c r="X217" s="72">
        <v>42628</v>
      </c>
      <c r="Y217" s="12">
        <v>23</v>
      </c>
      <c r="AA217" s="72">
        <v>42631</v>
      </c>
      <c r="AB217" s="12">
        <v>98</v>
      </c>
      <c r="AC217" s="12" t="s">
        <v>100</v>
      </c>
      <c r="AD217" s="12">
        <v>7.7</v>
      </c>
      <c r="AE217" s="12"/>
      <c r="AF217" s="12"/>
      <c r="AG217" s="12"/>
      <c r="AH217" s="12">
        <v>3</v>
      </c>
      <c r="AI217" s="12">
        <v>300</v>
      </c>
      <c r="AJ217" s="26">
        <v>42663</v>
      </c>
      <c r="AK217" s="12" t="s">
        <v>100</v>
      </c>
      <c r="AL217" s="12">
        <v>2</v>
      </c>
      <c r="AM217" s="12">
        <v>27</v>
      </c>
      <c r="AN217" s="12">
        <v>15</v>
      </c>
      <c r="AO217" s="26">
        <v>42738</v>
      </c>
      <c r="AP217" s="12">
        <v>12</v>
      </c>
      <c r="AQ217" s="5" t="s">
        <v>184</v>
      </c>
      <c r="AR217" s="12"/>
      <c r="AS217" s="12"/>
      <c r="AT217" s="12"/>
      <c r="AU217" s="12"/>
      <c r="AV217" s="12"/>
      <c r="AW217" s="12"/>
      <c r="AX217" s="12" t="s">
        <v>650</v>
      </c>
      <c r="AY217" s="12">
        <v>20210601</v>
      </c>
      <c r="AZ217" s="12">
        <v>20210610</v>
      </c>
      <c r="BA217" s="66">
        <v>23929579</v>
      </c>
      <c r="BB217" s="66">
        <v>20848382</v>
      </c>
      <c r="BC217" s="68">
        <f>BB217/BA217</f>
        <v>0.87123898000879996</v>
      </c>
      <c r="BD217" s="1" t="str">
        <f t="shared" si="84"/>
        <v>preprocessing/TMRC30158/outputs/salmon_hg38_100/quant.sf</v>
      </c>
      <c r="BE217" s="67"/>
      <c r="BF217" s="67"/>
      <c r="BG217" s="67"/>
      <c r="BH217" s="12"/>
      <c r="BI217" s="97" t="str">
        <f t="shared" si="85"/>
        <v>preprocessing/TMRC30158/outputs/02hisat2_hg38_100/hg38_100_sno_gene_gene_id.count.xz</v>
      </c>
      <c r="BJ217" s="65">
        <v>19472142</v>
      </c>
      <c r="BK217" s="65">
        <v>814557</v>
      </c>
      <c r="BL217" s="68">
        <f>(BK217+BJ217)/BB217</f>
        <v>0.97305867668771606</v>
      </c>
      <c r="BM217" s="12"/>
      <c r="BN217" s="12"/>
      <c r="BO217" s="1" t="str">
        <f t="shared" si="86"/>
        <v>preprocessing/TMRC30158/outputs/03hisat2_lpanamensis_v36/sno_gene_gene_id.count.xz</v>
      </c>
      <c r="BP217" s="111">
        <v>557</v>
      </c>
      <c r="BQ217" s="111">
        <v>37</v>
      </c>
      <c r="BR217" s="95">
        <f>(BQ217+BP217)/BB217</f>
        <v>2.8491419621915983E-5</v>
      </c>
      <c r="BS217" s="94">
        <f>(BQ217+BP217)/(BK217+BJ217)</f>
        <v>2.9280268810613299E-5</v>
      </c>
      <c r="BT217" s="2" t="s">
        <v>157</v>
      </c>
      <c r="BU217" s="19"/>
      <c r="BV217" s="2" t="s">
        <v>883</v>
      </c>
      <c r="BW217" s="2" t="s">
        <v>210</v>
      </c>
      <c r="BZ217" s="1" t="s">
        <v>252</v>
      </c>
      <c r="CG217" s="2" t="s">
        <v>957</v>
      </c>
      <c r="CH217" s="2">
        <v>0</v>
      </c>
      <c r="CI217" s="2">
        <v>0</v>
      </c>
      <c r="CJ217" s="2">
        <v>7</v>
      </c>
      <c r="CK217" s="2">
        <v>0</v>
      </c>
      <c r="CL217" s="1">
        <f>SUM(CH217:CK217)</f>
        <v>7</v>
      </c>
      <c r="CM217" s="118">
        <f t="shared" si="87"/>
        <v>1.2567324955116697E-2</v>
      </c>
      <c r="CN217" s="2" t="s">
        <v>100</v>
      </c>
    </row>
    <row r="218" spans="1:92" ht="30" x14ac:dyDescent="0.25">
      <c r="A218" s="117" t="s">
        <v>958</v>
      </c>
      <c r="B218" s="24" t="s">
        <v>959</v>
      </c>
      <c r="C218" s="24" t="s">
        <v>960</v>
      </c>
      <c r="D218" s="38">
        <v>1</v>
      </c>
      <c r="E218" s="12" t="s">
        <v>90</v>
      </c>
      <c r="F218" s="12" t="s">
        <v>91</v>
      </c>
      <c r="G218" s="12" t="s">
        <v>92</v>
      </c>
      <c r="H218" s="126">
        <v>42284</v>
      </c>
      <c r="I218" s="53">
        <v>0.20833333333333334</v>
      </c>
      <c r="J218" s="53">
        <v>0.47916666666666669</v>
      </c>
      <c r="K218" s="12" t="s">
        <v>164</v>
      </c>
      <c r="L218" s="12" t="s">
        <v>181</v>
      </c>
      <c r="M218" s="2">
        <v>1</v>
      </c>
      <c r="N218" s="12" t="s">
        <v>1373</v>
      </c>
      <c r="O218" s="12" t="s">
        <v>1374</v>
      </c>
      <c r="P218" s="9" t="s">
        <v>1382</v>
      </c>
      <c r="Q218" s="12" t="s">
        <v>234</v>
      </c>
      <c r="R218" s="12" t="s">
        <v>151</v>
      </c>
      <c r="S218" s="12" t="s">
        <v>165</v>
      </c>
      <c r="T218" s="12" t="s">
        <v>153</v>
      </c>
      <c r="U218" s="93">
        <v>8000000</v>
      </c>
      <c r="V218" s="44" t="s">
        <v>155</v>
      </c>
      <c r="W218" s="12" t="s">
        <v>226</v>
      </c>
      <c r="X218" s="75">
        <v>42628</v>
      </c>
      <c r="Y218" s="12">
        <v>23</v>
      </c>
      <c r="AA218" s="27">
        <v>42631</v>
      </c>
      <c r="AB218" s="1">
        <v>197</v>
      </c>
      <c r="AC218" s="1" t="s">
        <v>100</v>
      </c>
      <c r="AD218" s="1">
        <v>9.5</v>
      </c>
      <c r="AH218" s="1">
        <v>1.5</v>
      </c>
      <c r="AI218" s="1">
        <v>300</v>
      </c>
      <c r="AJ218" s="30">
        <v>42663</v>
      </c>
      <c r="AK218" s="1" t="s">
        <v>100</v>
      </c>
      <c r="AL218" s="1">
        <v>13</v>
      </c>
      <c r="AM218" s="1">
        <v>27</v>
      </c>
      <c r="AN218" s="1">
        <v>15</v>
      </c>
      <c r="AO218" s="31">
        <v>42738</v>
      </c>
      <c r="AP218" s="1">
        <v>12</v>
      </c>
      <c r="AQ218" s="1" t="s">
        <v>184</v>
      </c>
      <c r="AT218" s="2" t="s">
        <v>961</v>
      </c>
      <c r="AU218" s="2">
        <v>72.5</v>
      </c>
      <c r="AX218" s="2" t="s">
        <v>962</v>
      </c>
      <c r="AY218" s="2">
        <v>20210501</v>
      </c>
      <c r="AZ218" s="2">
        <v>20210527</v>
      </c>
      <c r="BA218" s="66">
        <v>25339651</v>
      </c>
      <c r="BB218" s="66">
        <v>22656149</v>
      </c>
      <c r="BC218" s="68">
        <f>BB218/BA218</f>
        <v>0.8940986993072636</v>
      </c>
      <c r="BD218" s="1" t="str">
        <f t="shared" si="84"/>
        <v>preprocessing/TMRC30132/outputs/salmon_hg38_100/quant.sf</v>
      </c>
      <c r="BI218" s="97" t="str">
        <f t="shared" si="85"/>
        <v>preprocessing/TMRC30132/outputs/02hisat2_hg38_100/hg38_100_sno_gene_gene_id.count.xz</v>
      </c>
      <c r="BJ218" s="65">
        <v>20849359</v>
      </c>
      <c r="BK218" s="65">
        <v>1005729</v>
      </c>
      <c r="BL218" s="68">
        <f>(BK218+BJ218)/BB218</f>
        <v>0.96464266720703506</v>
      </c>
      <c r="BO218" s="1" t="str">
        <f t="shared" si="86"/>
        <v>preprocessing/TMRC30132/outputs/03hisat2_lpanamensis_v36/sno_gene_gene_id.count.xz</v>
      </c>
      <c r="BP218" s="111">
        <v>2397</v>
      </c>
      <c r="BQ218" s="66">
        <v>155</v>
      </c>
      <c r="BR218" s="95">
        <f>(BQ218+BP218)/BB218</f>
        <v>1.1264050214359025E-4</v>
      </c>
      <c r="BS218" s="94">
        <f>(BQ218+BP218)/(BK218+BJ218)</f>
        <v>1.1676914776092414E-4</v>
      </c>
      <c r="BV218" s="2" t="s">
        <v>963</v>
      </c>
      <c r="BW218" s="2" t="s">
        <v>159</v>
      </c>
      <c r="BZ218" s="1" t="s">
        <v>252</v>
      </c>
      <c r="CG218" s="2" t="s">
        <v>964</v>
      </c>
      <c r="CH218" s="2">
        <v>0</v>
      </c>
      <c r="CI218" s="2">
        <v>0</v>
      </c>
      <c r="CJ218" s="2">
        <v>37</v>
      </c>
      <c r="CK218" s="2">
        <v>0</v>
      </c>
      <c r="CL218" s="1">
        <f>SUM(CH218:CK218)</f>
        <v>37</v>
      </c>
      <c r="CM218" s="118">
        <f t="shared" si="87"/>
        <v>1.543596161869003E-2</v>
      </c>
      <c r="CN218" s="2" t="s">
        <v>100</v>
      </c>
    </row>
    <row r="219" spans="1:92" x14ac:dyDescent="0.25">
      <c r="A219" s="109" t="s">
        <v>965</v>
      </c>
      <c r="B219" s="24" t="s">
        <v>880</v>
      </c>
      <c r="C219" s="24" t="s">
        <v>966</v>
      </c>
      <c r="D219" s="42">
        <v>2</v>
      </c>
      <c r="E219" s="9" t="s">
        <v>90</v>
      </c>
      <c r="F219" s="12" t="s">
        <v>91</v>
      </c>
      <c r="G219" s="12" t="s">
        <v>92</v>
      </c>
      <c r="H219" s="126">
        <v>42244</v>
      </c>
      <c r="I219" s="73">
        <v>0.2590277777777778</v>
      </c>
      <c r="J219" s="73">
        <v>0.4375</v>
      </c>
      <c r="K219" s="12" t="s">
        <v>150</v>
      </c>
      <c r="L219" s="12" t="s">
        <v>181</v>
      </c>
      <c r="M219" s="12">
        <v>3</v>
      </c>
      <c r="N219" s="12" t="s">
        <v>1378</v>
      </c>
      <c r="O219" s="12" t="s">
        <v>234</v>
      </c>
      <c r="P219" s="12" t="s">
        <v>95</v>
      </c>
      <c r="Q219" s="12" t="s">
        <v>234</v>
      </c>
      <c r="R219" s="12" t="s">
        <v>151</v>
      </c>
      <c r="S219" s="12" t="s">
        <v>152</v>
      </c>
      <c r="T219" s="12" t="s">
        <v>153</v>
      </c>
      <c r="U219" s="93">
        <v>29000000</v>
      </c>
      <c r="V219" s="44" t="s">
        <v>155</v>
      </c>
      <c r="W219" s="12" t="s">
        <v>226</v>
      </c>
      <c r="X219" s="72">
        <v>42628</v>
      </c>
      <c r="Y219" s="12">
        <v>23</v>
      </c>
      <c r="AA219" s="72">
        <v>42631</v>
      </c>
      <c r="AB219" s="12">
        <v>103</v>
      </c>
      <c r="AC219" s="12" t="s">
        <v>100</v>
      </c>
      <c r="AD219" s="12">
        <v>8</v>
      </c>
      <c r="AE219" s="12"/>
      <c r="AF219" s="12"/>
      <c r="AG219" s="12"/>
      <c r="AH219" s="12">
        <v>2.9</v>
      </c>
      <c r="AI219" s="12">
        <v>300</v>
      </c>
      <c r="AJ219" s="26">
        <v>42663</v>
      </c>
      <c r="AK219" s="12" t="s">
        <v>100</v>
      </c>
      <c r="AL219" s="9">
        <v>5</v>
      </c>
      <c r="AM219" s="9">
        <v>27</v>
      </c>
      <c r="AN219" s="9">
        <v>15</v>
      </c>
      <c r="AO219" s="26">
        <v>42738</v>
      </c>
      <c r="AP219" s="12">
        <v>12</v>
      </c>
      <c r="AQ219" s="12" t="s">
        <v>184</v>
      </c>
      <c r="AR219" s="12"/>
      <c r="AS219" s="12"/>
      <c r="AT219" s="99" t="s">
        <v>967</v>
      </c>
      <c r="AU219" s="12">
        <v>31.7</v>
      </c>
      <c r="AV219" s="12"/>
      <c r="AW219" s="12"/>
      <c r="AX219" s="12" t="s">
        <v>650</v>
      </c>
      <c r="AY219" s="12">
        <v>20210601</v>
      </c>
      <c r="AZ219" s="12">
        <v>20210610</v>
      </c>
      <c r="BA219" s="66">
        <v>24608247</v>
      </c>
      <c r="BB219" s="66">
        <v>21555347</v>
      </c>
      <c r="BC219" s="68">
        <f>BB219/BA219</f>
        <v>0.8759399643542265</v>
      </c>
      <c r="BD219" s="1" t="str">
        <f t="shared" si="84"/>
        <v>preprocessing/TMRC30160/outputs/salmon_hg38_100/quant.sf</v>
      </c>
      <c r="BE219" s="67"/>
      <c r="BF219" s="67"/>
      <c r="BG219" s="67"/>
      <c r="BH219" s="12"/>
      <c r="BI219" s="97" t="str">
        <f t="shared" si="85"/>
        <v>preprocessing/TMRC30160/outputs/02hisat2_hg38_100/hg38_100_sno_gene_gene_id.count.xz</v>
      </c>
      <c r="BJ219" s="65">
        <v>19357964</v>
      </c>
      <c r="BK219" s="65">
        <v>1627476</v>
      </c>
      <c r="BL219" s="68">
        <f>(BK219+BJ219)/BB219</f>
        <v>0.97356075965745292</v>
      </c>
      <c r="BM219" s="12"/>
      <c r="BN219" s="12"/>
      <c r="BO219" s="1" t="str">
        <f t="shared" si="86"/>
        <v>preprocessing/TMRC30160/outputs/03hisat2_lpanamensis_v36/sno_gene_gene_id.count.xz</v>
      </c>
      <c r="BP219" s="111">
        <v>1235</v>
      </c>
      <c r="BQ219" s="111">
        <v>45</v>
      </c>
      <c r="BR219" s="95">
        <f>(BQ219+BP219)/BB219</f>
        <v>5.9382017835296271E-5</v>
      </c>
      <c r="BS219" s="94">
        <f>(BQ219+BP219)/(BK219+BJ219)</f>
        <v>6.099467059065714E-5</v>
      </c>
      <c r="BT219" s="2" t="s">
        <v>157</v>
      </c>
      <c r="BV219" s="2" t="s">
        <v>883</v>
      </c>
      <c r="BW219" s="2" t="s">
        <v>210</v>
      </c>
      <c r="BZ219" s="1" t="s">
        <v>252</v>
      </c>
      <c r="CG219" s="2" t="s">
        <v>968</v>
      </c>
      <c r="CH219" s="2">
        <v>0</v>
      </c>
      <c r="CI219" s="2">
        <v>0</v>
      </c>
      <c r="CJ219" s="2">
        <v>9</v>
      </c>
      <c r="CK219" s="2">
        <v>0</v>
      </c>
      <c r="CL219" s="1">
        <f>SUM(CH219:CK219)</f>
        <v>9</v>
      </c>
      <c r="CM219" s="118">
        <f t="shared" si="87"/>
        <v>7.2874493927125505E-3</v>
      </c>
      <c r="CN219" s="2" t="s">
        <v>100</v>
      </c>
    </row>
    <row r="220" spans="1:92" ht="30" x14ac:dyDescent="0.25">
      <c r="A220" s="109" t="s">
        <v>969</v>
      </c>
      <c r="B220" s="24" t="s">
        <v>959</v>
      </c>
      <c r="C220" s="24" t="s">
        <v>970</v>
      </c>
      <c r="D220" s="38">
        <v>1</v>
      </c>
      <c r="E220" s="12" t="s">
        <v>90</v>
      </c>
      <c r="F220" s="12" t="s">
        <v>91</v>
      </c>
      <c r="G220" s="12" t="s">
        <v>92</v>
      </c>
      <c r="H220" s="126">
        <v>42292</v>
      </c>
      <c r="I220" s="53">
        <v>0.35555555555555557</v>
      </c>
      <c r="J220" s="53">
        <v>0.75</v>
      </c>
      <c r="K220" s="12" t="s">
        <v>164</v>
      </c>
      <c r="L220" s="12" t="s">
        <v>181</v>
      </c>
      <c r="M220" s="2">
        <v>2</v>
      </c>
      <c r="N220" s="12" t="s">
        <v>1373</v>
      </c>
      <c r="O220" s="12" t="s">
        <v>1374</v>
      </c>
      <c r="P220" s="9" t="s">
        <v>1382</v>
      </c>
      <c r="Q220" s="12" t="s">
        <v>234</v>
      </c>
      <c r="R220" s="12" t="s">
        <v>151</v>
      </c>
      <c r="S220" s="12" t="s">
        <v>165</v>
      </c>
      <c r="T220" s="12" t="s">
        <v>153</v>
      </c>
      <c r="U220" s="93">
        <v>7000000</v>
      </c>
      <c r="V220" s="44" t="s">
        <v>155</v>
      </c>
      <c r="W220" s="12" t="s">
        <v>226</v>
      </c>
      <c r="X220" s="75">
        <v>42628</v>
      </c>
      <c r="Y220" s="12">
        <v>23</v>
      </c>
      <c r="AA220" s="27">
        <v>42631</v>
      </c>
      <c r="AB220" s="1">
        <v>109</v>
      </c>
      <c r="AC220" s="1" t="s">
        <v>100</v>
      </c>
      <c r="AD220" s="1">
        <v>9.6999999999999993</v>
      </c>
      <c r="AH220" s="1">
        <v>2.7</v>
      </c>
      <c r="AI220" s="1">
        <v>300</v>
      </c>
      <c r="AJ220" s="30">
        <v>42663</v>
      </c>
      <c r="AK220" s="1" t="s">
        <v>100</v>
      </c>
      <c r="AL220" s="1">
        <v>16</v>
      </c>
      <c r="AM220" s="1">
        <v>27</v>
      </c>
      <c r="AN220" s="1">
        <v>15</v>
      </c>
      <c r="AO220" s="31">
        <v>42738</v>
      </c>
      <c r="AP220" s="1">
        <v>12</v>
      </c>
      <c r="AQ220" s="1" t="s">
        <v>184</v>
      </c>
      <c r="AT220" s="2" t="s">
        <v>971</v>
      </c>
      <c r="AU220" s="2">
        <v>40.200000000000003</v>
      </c>
      <c r="AX220" s="2" t="s">
        <v>245</v>
      </c>
      <c r="AY220" s="2">
        <v>20210501</v>
      </c>
      <c r="AZ220" s="2">
        <v>20210530</v>
      </c>
      <c r="BA220" s="66">
        <v>27332736</v>
      </c>
      <c r="BB220" s="66">
        <v>24850507</v>
      </c>
      <c r="BC220" s="68">
        <f>BB220/BA220</f>
        <v>0.9091847592571779</v>
      </c>
      <c r="BD220" s="1" t="str">
        <f t="shared" si="84"/>
        <v>preprocessing/TMRC30157/outputs/salmon_hg38_100/quant.sf</v>
      </c>
      <c r="BI220" s="97" t="str">
        <f t="shared" si="85"/>
        <v>preprocessing/TMRC30157/outputs/02hisat2_hg38_100/hg38_100_sno_gene_gene_id.count.xz</v>
      </c>
      <c r="BJ220" s="65">
        <v>23008886</v>
      </c>
      <c r="BK220" s="65">
        <v>1162669</v>
      </c>
      <c r="BL220" s="68">
        <f>(BK220+BJ220)/BB220</f>
        <v>0.97267854535120757</v>
      </c>
      <c r="BO220" s="1" t="str">
        <f t="shared" si="86"/>
        <v>preprocessing/TMRC30157/outputs/03hisat2_lpanamensis_v36/sno_gene_gene_id.count.xz</v>
      </c>
      <c r="BP220" s="111">
        <v>23300</v>
      </c>
      <c r="BQ220" s="111">
        <v>1217</v>
      </c>
      <c r="BR220" s="95">
        <f>(BQ220+BP220)/BB220</f>
        <v>9.8657946898226254E-4</v>
      </c>
      <c r="BS220" s="94">
        <f>(BQ220+BP220)/(BK220+BJ220)</f>
        <v>1.0142913850598359E-3</v>
      </c>
      <c r="BV220" s="2" t="s">
        <v>963</v>
      </c>
      <c r="BW220" s="2" t="s">
        <v>210</v>
      </c>
      <c r="BZ220" s="1" t="s">
        <v>252</v>
      </c>
      <c r="CF220" s="2" t="s">
        <v>525</v>
      </c>
      <c r="CG220" s="2" t="s">
        <v>972</v>
      </c>
      <c r="CH220" s="2">
        <v>0</v>
      </c>
      <c r="CI220" s="2">
        <v>3</v>
      </c>
      <c r="CJ220" s="2">
        <v>439</v>
      </c>
      <c r="CK220" s="2">
        <v>0</v>
      </c>
      <c r="CL220" s="1">
        <f>SUM(CH220:CK220)</f>
        <v>442</v>
      </c>
      <c r="CM220" s="118">
        <f t="shared" si="87"/>
        <v>1.8969957081545065E-2</v>
      </c>
      <c r="CN220" s="2" t="s">
        <v>100</v>
      </c>
    </row>
    <row r="221" spans="1:92" ht="30" x14ac:dyDescent="0.25">
      <c r="A221" s="109" t="s">
        <v>973</v>
      </c>
      <c r="B221" s="24" t="s">
        <v>566</v>
      </c>
      <c r="C221" s="24" t="s">
        <v>974</v>
      </c>
      <c r="D221" s="42">
        <v>2</v>
      </c>
      <c r="E221" s="9" t="s">
        <v>90</v>
      </c>
      <c r="F221" s="12" t="s">
        <v>91</v>
      </c>
      <c r="G221" s="12" t="s">
        <v>92</v>
      </c>
      <c r="H221" s="126">
        <v>42243</v>
      </c>
      <c r="I221" s="73"/>
      <c r="J221" s="73"/>
      <c r="K221" s="12" t="s">
        <v>150</v>
      </c>
      <c r="L221" s="10" t="s">
        <v>181</v>
      </c>
      <c r="M221" s="9">
        <v>1</v>
      </c>
      <c r="N221" s="9" t="s">
        <v>1373</v>
      </c>
      <c r="O221" s="12" t="s">
        <v>1374</v>
      </c>
      <c r="P221" s="9" t="s">
        <v>1377</v>
      </c>
      <c r="Q221" s="12" t="s">
        <v>234</v>
      </c>
      <c r="R221" s="12" t="s">
        <v>151</v>
      </c>
      <c r="S221" s="12" t="s">
        <v>152</v>
      </c>
      <c r="T221" s="12" t="s">
        <v>153</v>
      </c>
      <c r="U221" s="93">
        <v>28000000</v>
      </c>
      <c r="W221" s="12" t="s">
        <v>226</v>
      </c>
      <c r="X221" s="19"/>
      <c r="AB221" s="12"/>
      <c r="AC221" s="12"/>
      <c r="AD221" s="12"/>
      <c r="AE221" s="12"/>
      <c r="AF221" s="12"/>
      <c r="AG221" s="12"/>
      <c r="AH221" s="12"/>
      <c r="AI221" s="12"/>
      <c r="AJ221" s="26"/>
      <c r="AK221" s="12"/>
      <c r="AL221" s="12"/>
      <c r="AM221" s="12"/>
      <c r="AN221" s="12"/>
      <c r="AO221" s="26"/>
      <c r="AP221" s="12"/>
      <c r="AQ221" s="12" t="s">
        <v>235</v>
      </c>
      <c r="AR221" s="12"/>
      <c r="AS221" s="12"/>
      <c r="AT221" s="12"/>
      <c r="AU221" s="12"/>
      <c r="AV221" s="12"/>
      <c r="AW221" s="12"/>
      <c r="AX221" s="12"/>
      <c r="AY221" s="12"/>
      <c r="AZ221" s="12"/>
      <c r="BA221" s="134">
        <v>28422650</v>
      </c>
      <c r="BB221" s="134">
        <v>26454472</v>
      </c>
      <c r="BC221" s="67"/>
      <c r="BD221" s="1" t="str">
        <f t="shared" si="84"/>
        <v>preprocessing/TMRC30189/outputs/salmon_hg38_100/quant.sf</v>
      </c>
      <c r="BE221" s="67"/>
      <c r="BF221" s="67"/>
      <c r="BG221" s="67"/>
      <c r="BH221" s="12"/>
      <c r="BI221" s="97" t="str">
        <f t="shared" si="85"/>
        <v>preprocessing/TMRC30189/outputs/02hisat2_hg38_100/hg38_100_sno_gene_gene_id.count.xz</v>
      </c>
      <c r="BJ221" s="134">
        <v>24728486</v>
      </c>
      <c r="BK221" s="134">
        <v>1073836</v>
      </c>
      <c r="BL221" s="12"/>
      <c r="BM221" s="12"/>
      <c r="BN221" s="12"/>
      <c r="BO221" s="1" t="str">
        <f t="shared" si="86"/>
        <v>preprocessing/TMRC30189/outputs/03hisat2_lpanamensis_v36/sno_gene_gene_id.count.xz</v>
      </c>
      <c r="BP221" s="67">
        <v>609</v>
      </c>
      <c r="BQ221" s="67">
        <v>49</v>
      </c>
      <c r="BR221" s="67"/>
      <c r="BS221" s="67"/>
      <c r="BT221" s="2" t="s">
        <v>157</v>
      </c>
      <c r="BU221" s="19"/>
      <c r="BV221" s="2" t="s">
        <v>568</v>
      </c>
      <c r="BW221" s="2" t="s">
        <v>159</v>
      </c>
      <c r="BZ221" s="1" t="s">
        <v>252</v>
      </c>
      <c r="CG221" s="2" t="s">
        <v>975</v>
      </c>
      <c r="CH221" s="2">
        <v>0</v>
      </c>
      <c r="CI221" s="2">
        <v>0</v>
      </c>
      <c r="CJ221" s="2">
        <v>8</v>
      </c>
      <c r="CK221" s="2">
        <v>0</v>
      </c>
      <c r="CM221" s="1">
        <f t="shared" si="87"/>
        <v>0</v>
      </c>
    </row>
    <row r="222" spans="1:92" ht="30" x14ac:dyDescent="0.25">
      <c r="A222" s="109" t="s">
        <v>976</v>
      </c>
      <c r="B222" s="24" t="s">
        <v>959</v>
      </c>
      <c r="C222" s="24" t="s">
        <v>977</v>
      </c>
      <c r="D222" s="38">
        <v>1</v>
      </c>
      <c r="E222" s="12" t="s">
        <v>90</v>
      </c>
      <c r="F222" s="12" t="s">
        <v>91</v>
      </c>
      <c r="G222" s="12" t="s">
        <v>92</v>
      </c>
      <c r="H222" s="126">
        <v>42306</v>
      </c>
      <c r="I222" s="53">
        <v>0.39027777777777778</v>
      </c>
      <c r="J222" s="53">
        <v>0.72916666666666663</v>
      </c>
      <c r="K222" s="12" t="s">
        <v>164</v>
      </c>
      <c r="L222" s="12" t="s">
        <v>181</v>
      </c>
      <c r="M222" s="2">
        <v>3</v>
      </c>
      <c r="N222" s="12" t="s">
        <v>1373</v>
      </c>
      <c r="O222" s="12" t="s">
        <v>1374</v>
      </c>
      <c r="P222" s="9" t="s">
        <v>1382</v>
      </c>
      <c r="Q222" s="12" t="s">
        <v>234</v>
      </c>
      <c r="R222" s="12" t="s">
        <v>151</v>
      </c>
      <c r="S222" s="12" t="s">
        <v>165</v>
      </c>
      <c r="T222" s="12" t="s">
        <v>153</v>
      </c>
      <c r="U222" s="93">
        <v>6600000</v>
      </c>
      <c r="V222" s="44" t="s">
        <v>155</v>
      </c>
      <c r="W222" s="12" t="s">
        <v>226</v>
      </c>
      <c r="X222" s="75">
        <v>42628</v>
      </c>
      <c r="Y222" s="12">
        <v>23</v>
      </c>
      <c r="AA222" s="27">
        <v>42631</v>
      </c>
      <c r="AB222" s="1">
        <v>116</v>
      </c>
      <c r="AC222" s="1" t="s">
        <v>100</v>
      </c>
      <c r="AD222" s="77" t="s">
        <v>95</v>
      </c>
      <c r="AH222" s="1">
        <v>2.6</v>
      </c>
      <c r="AI222" s="1">
        <v>300</v>
      </c>
      <c r="AJ222" s="30">
        <v>42663</v>
      </c>
      <c r="AK222" s="1" t="s">
        <v>100</v>
      </c>
      <c r="AL222" s="1">
        <v>20</v>
      </c>
      <c r="AM222" s="1">
        <v>27</v>
      </c>
      <c r="AN222" s="1">
        <v>15</v>
      </c>
      <c r="AO222" s="31">
        <v>42738</v>
      </c>
      <c r="AP222" s="1">
        <v>12</v>
      </c>
      <c r="AQ222" s="1" t="s">
        <v>184</v>
      </c>
      <c r="AR222" s="2" t="s">
        <v>978</v>
      </c>
      <c r="AT222" s="99" t="s">
        <v>979</v>
      </c>
      <c r="AU222" s="2">
        <v>80.5</v>
      </c>
      <c r="AX222" s="2" t="s">
        <v>285</v>
      </c>
      <c r="AY222" s="2">
        <v>20210601</v>
      </c>
      <c r="AZ222" s="2">
        <v>20210623</v>
      </c>
      <c r="BA222" s="66">
        <v>27756333</v>
      </c>
      <c r="BB222" s="66">
        <v>24520775</v>
      </c>
      <c r="BC222" s="68">
        <f t="shared" ref="BC222:BC240" si="88">BB222/BA222</f>
        <v>0.88342991849823971</v>
      </c>
      <c r="BD222" s="1" t="str">
        <f t="shared" si="84"/>
        <v>preprocessing/TMRC30183/outputs/salmon_hg38_100/quant.sf</v>
      </c>
      <c r="BI222" s="97" t="str">
        <f t="shared" si="85"/>
        <v>preprocessing/TMRC30183/outputs/02hisat2_hg38_100/hg38_100_sno_gene_gene_id.count.xz</v>
      </c>
      <c r="BJ222" s="105">
        <v>22806355</v>
      </c>
      <c r="BK222" s="105">
        <v>1012376</v>
      </c>
      <c r="BL222" s="68">
        <f t="shared" ref="BL222:BL242" si="89">(BK222+BJ222)/BB222</f>
        <v>0.9713694204200316</v>
      </c>
      <c r="BO222" s="1" t="str">
        <f t="shared" si="86"/>
        <v>preprocessing/TMRC30183/outputs/03hisat2_lpanamensis_v36/sno_gene_gene_id.count.xz</v>
      </c>
      <c r="BP222" s="111">
        <v>11625</v>
      </c>
      <c r="BQ222" s="66">
        <v>869</v>
      </c>
      <c r="BR222" s="95">
        <f t="shared" ref="BR222:BR242" si="90">(BQ222+BP222)/BB222</f>
        <v>5.09527125468098E-4</v>
      </c>
      <c r="BS222" s="94">
        <f t="shared" ref="BS222:BS242" si="91">(BQ222+BP222)/(BK222+BJ222)</f>
        <v>5.2454515733856683E-4</v>
      </c>
      <c r="BV222" s="2" t="s">
        <v>963</v>
      </c>
      <c r="BW222" s="2" t="s">
        <v>210</v>
      </c>
      <c r="BZ222" s="1" t="s">
        <v>252</v>
      </c>
      <c r="CG222" s="2" t="s">
        <v>980</v>
      </c>
      <c r="CH222" s="2">
        <v>0</v>
      </c>
      <c r="CI222" s="2">
        <v>0</v>
      </c>
      <c r="CJ222" s="2">
        <v>138</v>
      </c>
      <c r="CK222" s="2">
        <v>0</v>
      </c>
      <c r="CL222" s="1">
        <f t="shared" ref="CL222:CL242" si="92">SUM(CH222:CK222)</f>
        <v>138</v>
      </c>
      <c r="CM222" s="118">
        <f t="shared" si="87"/>
        <v>1.1870967741935483E-2</v>
      </c>
      <c r="CN222" s="2" t="s">
        <v>100</v>
      </c>
    </row>
    <row r="223" spans="1:92" ht="30" x14ac:dyDescent="0.25">
      <c r="A223" s="109" t="s">
        <v>981</v>
      </c>
      <c r="B223" s="24" t="s">
        <v>959</v>
      </c>
      <c r="C223" s="24" t="s">
        <v>982</v>
      </c>
      <c r="D223" s="38">
        <v>1</v>
      </c>
      <c r="E223" s="12" t="s">
        <v>90</v>
      </c>
      <c r="F223" s="12" t="s">
        <v>91</v>
      </c>
      <c r="G223" s="12" t="s">
        <v>92</v>
      </c>
      <c r="H223" s="126">
        <v>42284</v>
      </c>
      <c r="I223" s="53">
        <v>0.20833333333333334</v>
      </c>
      <c r="J223" s="53">
        <v>0.47916666666666669</v>
      </c>
      <c r="K223" s="12" t="s">
        <v>150</v>
      </c>
      <c r="L223" s="12" t="s">
        <v>181</v>
      </c>
      <c r="M223" s="2">
        <v>1</v>
      </c>
      <c r="N223" s="12" t="s">
        <v>1373</v>
      </c>
      <c r="O223" s="12" t="s">
        <v>1374</v>
      </c>
      <c r="P223" s="9" t="s">
        <v>1382</v>
      </c>
      <c r="Q223" s="12" t="s">
        <v>234</v>
      </c>
      <c r="R223" s="12" t="s">
        <v>151</v>
      </c>
      <c r="S223" s="12" t="s">
        <v>152</v>
      </c>
      <c r="T223" s="12" t="s">
        <v>153</v>
      </c>
      <c r="U223" s="93">
        <v>24000000</v>
      </c>
      <c r="V223" s="44" t="s">
        <v>155</v>
      </c>
      <c r="W223" s="12" t="s">
        <v>226</v>
      </c>
      <c r="X223" s="75">
        <v>42628</v>
      </c>
      <c r="Y223" s="12">
        <v>23</v>
      </c>
      <c r="AA223" s="27">
        <v>42631</v>
      </c>
      <c r="AB223" s="1">
        <v>51</v>
      </c>
      <c r="AC223" s="1" t="s">
        <v>100</v>
      </c>
      <c r="AD223" s="1">
        <v>7.4</v>
      </c>
      <c r="AH223" s="1">
        <v>5.9</v>
      </c>
      <c r="AI223" s="1">
        <v>300</v>
      </c>
      <c r="AJ223" s="30">
        <v>42663</v>
      </c>
      <c r="AK223" s="1" t="s">
        <v>100</v>
      </c>
      <c r="AL223" s="1">
        <v>14</v>
      </c>
      <c r="AM223" s="1">
        <v>27</v>
      </c>
      <c r="AN223" s="1">
        <v>15</v>
      </c>
      <c r="AO223" s="31">
        <v>42738</v>
      </c>
      <c r="AP223" s="1">
        <v>12</v>
      </c>
      <c r="AQ223" s="1" t="s">
        <v>184</v>
      </c>
      <c r="AT223" s="99" t="s">
        <v>983</v>
      </c>
      <c r="AU223" s="2">
        <v>42.8</v>
      </c>
      <c r="AX223" s="12" t="s">
        <v>650</v>
      </c>
      <c r="AY223" s="2">
        <v>20210601</v>
      </c>
      <c r="AZ223" s="2">
        <v>20210610</v>
      </c>
      <c r="BA223" s="66">
        <v>30366872</v>
      </c>
      <c r="BB223" s="66">
        <v>26451066</v>
      </c>
      <c r="BC223" s="68">
        <f t="shared" si="88"/>
        <v>0.87105007061642703</v>
      </c>
      <c r="BD223" s="1" t="str">
        <f t="shared" si="84"/>
        <v>preprocessing/TMRC30167/outputs/salmon_hg38_100/quant.sf</v>
      </c>
      <c r="BI223" s="97" t="str">
        <f t="shared" si="85"/>
        <v>preprocessing/TMRC30167/outputs/02hisat2_hg38_100/hg38_100_sno_gene_gene_id.count.xz</v>
      </c>
      <c r="BJ223" s="65">
        <v>24700713</v>
      </c>
      <c r="BK223" s="65">
        <v>1005471</v>
      </c>
      <c r="BL223" s="68">
        <f t="shared" si="89"/>
        <v>0.97183924458847892</v>
      </c>
      <c r="BO223" s="1" t="str">
        <f t="shared" si="86"/>
        <v>preprocessing/TMRC30167/outputs/03hisat2_lpanamensis_v36/sno_gene_gene_id.count.xz</v>
      </c>
      <c r="BP223" s="111">
        <v>1816</v>
      </c>
      <c r="BQ223" s="111">
        <v>156</v>
      </c>
      <c r="BR223" s="95">
        <f t="shared" si="90"/>
        <v>7.4552760935986477E-5</v>
      </c>
      <c r="BS223" s="94">
        <f t="shared" si="91"/>
        <v>7.6713058616557011E-5</v>
      </c>
      <c r="BV223" s="2" t="s">
        <v>963</v>
      </c>
      <c r="BW223" s="2" t="s">
        <v>159</v>
      </c>
      <c r="BZ223" s="1" t="s">
        <v>252</v>
      </c>
      <c r="CG223" s="2" t="s">
        <v>984</v>
      </c>
      <c r="CH223" s="2">
        <v>0</v>
      </c>
      <c r="CI223" s="2">
        <v>0</v>
      </c>
      <c r="CJ223" s="2">
        <v>24</v>
      </c>
      <c r="CK223" s="2">
        <v>0</v>
      </c>
      <c r="CL223" s="1">
        <f t="shared" si="92"/>
        <v>24</v>
      </c>
      <c r="CM223" s="118">
        <f t="shared" si="87"/>
        <v>1.3215859030837005E-2</v>
      </c>
      <c r="CN223" s="2" t="s">
        <v>100</v>
      </c>
    </row>
    <row r="224" spans="1:92" ht="30" x14ac:dyDescent="0.2">
      <c r="A224" s="110" t="s">
        <v>985</v>
      </c>
      <c r="B224" s="24" t="s">
        <v>986</v>
      </c>
      <c r="C224" s="24" t="s">
        <v>987</v>
      </c>
      <c r="D224" s="38">
        <v>1</v>
      </c>
      <c r="E224" s="12" t="s">
        <v>90</v>
      </c>
      <c r="F224" s="12" t="s">
        <v>91</v>
      </c>
      <c r="G224" s="12" t="s">
        <v>92</v>
      </c>
      <c r="H224" s="126">
        <v>42285</v>
      </c>
      <c r="I224" s="53">
        <v>0.19791666666666666</v>
      </c>
      <c r="J224" s="53">
        <v>0.4375</v>
      </c>
      <c r="K224" s="12" t="s">
        <v>164</v>
      </c>
      <c r="L224" s="12" t="s">
        <v>181</v>
      </c>
      <c r="M224" s="2">
        <v>1</v>
      </c>
      <c r="N224" s="12" t="s">
        <v>95</v>
      </c>
      <c r="O224" s="12" t="s">
        <v>95</v>
      </c>
      <c r="P224" s="9" t="s">
        <v>1383</v>
      </c>
      <c r="Q224" s="12" t="s">
        <v>284</v>
      </c>
      <c r="R224" s="12" t="s">
        <v>151</v>
      </c>
      <c r="S224" s="12" t="s">
        <v>165</v>
      </c>
      <c r="T224" s="12" t="s">
        <v>153</v>
      </c>
      <c r="U224" s="93">
        <v>18000000</v>
      </c>
      <c r="V224" s="44" t="s">
        <v>155</v>
      </c>
      <c r="W224" s="12" t="s">
        <v>226</v>
      </c>
      <c r="X224" s="75">
        <v>42627</v>
      </c>
      <c r="Y224" s="12">
        <v>23</v>
      </c>
      <c r="AA224" s="27">
        <v>42631</v>
      </c>
      <c r="AB224" s="1">
        <v>430</v>
      </c>
      <c r="AC224" s="1" t="s">
        <v>100</v>
      </c>
      <c r="AD224" s="1">
        <v>9.4</v>
      </c>
      <c r="AE224" s="1" t="s">
        <v>98</v>
      </c>
      <c r="AF224" s="1" t="s">
        <v>98</v>
      </c>
      <c r="AG224" s="1" t="s">
        <v>98</v>
      </c>
      <c r="AH224" s="1">
        <v>0.7</v>
      </c>
      <c r="AI224" s="1">
        <v>300</v>
      </c>
      <c r="AJ224" s="30">
        <v>42636</v>
      </c>
      <c r="AK224" s="1" t="s">
        <v>100</v>
      </c>
      <c r="AL224" s="1">
        <v>23</v>
      </c>
      <c r="AM224" s="1">
        <v>27</v>
      </c>
      <c r="AN224" s="1">
        <v>15</v>
      </c>
      <c r="AO224" s="30">
        <v>42647</v>
      </c>
      <c r="AP224" s="1">
        <v>12</v>
      </c>
      <c r="AQ224" s="1" t="s">
        <v>184</v>
      </c>
      <c r="AT224" t="s">
        <v>988</v>
      </c>
      <c r="AU224" s="2">
        <v>129</v>
      </c>
      <c r="AV224" s="60">
        <f>(100 * 4)/AU224</f>
        <v>3.1007751937984498</v>
      </c>
      <c r="AW224" s="100">
        <f>100-AV224</f>
        <v>96.899224806201545</v>
      </c>
      <c r="AX224" s="12" t="s">
        <v>650</v>
      </c>
      <c r="AY224" s="2">
        <v>20210601</v>
      </c>
      <c r="AZ224" s="2">
        <v>20210610</v>
      </c>
      <c r="BA224" s="66">
        <v>28406758</v>
      </c>
      <c r="BB224" s="66">
        <v>24894046</v>
      </c>
      <c r="BC224" s="68">
        <f t="shared" si="88"/>
        <v>0.87634238303434697</v>
      </c>
      <c r="BD224" s="1" t="str">
        <f t="shared" si="84"/>
        <v>preprocessing/TMRC30123/outputs/salmon_hg38_100/quant.sf</v>
      </c>
      <c r="BI224" s="97" t="str">
        <f t="shared" si="85"/>
        <v>preprocessing/TMRC30123/outputs/02hisat2_hg38_100/hg38_100_sno_gene_gene_id.count.xz</v>
      </c>
      <c r="BJ224" s="65">
        <v>23307695</v>
      </c>
      <c r="BK224" s="65">
        <v>912942</v>
      </c>
      <c r="BL224" s="68">
        <f t="shared" si="89"/>
        <v>0.97294899350631869</v>
      </c>
      <c r="BO224" s="1" t="str">
        <f t="shared" si="86"/>
        <v>preprocessing/TMRC30123/outputs/03hisat2_lpanamensis_v36/sno_gene_gene_id.count.xz</v>
      </c>
      <c r="BP224" s="66">
        <v>544</v>
      </c>
      <c r="BQ224" s="66">
        <v>40</v>
      </c>
      <c r="BR224" s="95">
        <f t="shared" si="90"/>
        <v>2.3459424795792536E-5</v>
      </c>
      <c r="BS224" s="94">
        <f t="shared" si="91"/>
        <v>2.4111669730238722E-5</v>
      </c>
      <c r="BV224" s="2" t="s">
        <v>989</v>
      </c>
      <c r="BW224" s="2" t="s">
        <v>159</v>
      </c>
      <c r="BZ224" s="1" t="s">
        <v>252</v>
      </c>
      <c r="CG224" s="2" t="s">
        <v>990</v>
      </c>
      <c r="CH224" s="2">
        <v>0</v>
      </c>
      <c r="CI224" s="2">
        <v>0</v>
      </c>
      <c r="CJ224" s="2">
        <v>5</v>
      </c>
      <c r="CK224" s="2">
        <v>0</v>
      </c>
      <c r="CL224" s="1">
        <f t="shared" si="92"/>
        <v>5</v>
      </c>
      <c r="CM224" s="118">
        <f t="shared" si="87"/>
        <v>9.1911764705882356E-3</v>
      </c>
      <c r="CN224" s="2" t="s">
        <v>100</v>
      </c>
    </row>
    <row r="225" spans="1:92" ht="30" x14ac:dyDescent="0.25">
      <c r="A225" s="109" t="s">
        <v>991</v>
      </c>
      <c r="B225" s="24" t="s">
        <v>959</v>
      </c>
      <c r="C225" s="24" t="s">
        <v>992</v>
      </c>
      <c r="D225" s="38">
        <v>1</v>
      </c>
      <c r="E225" s="12" t="s">
        <v>90</v>
      </c>
      <c r="F225" s="12" t="s">
        <v>91</v>
      </c>
      <c r="G225" s="12" t="s">
        <v>92</v>
      </c>
      <c r="H225" s="126">
        <v>42292</v>
      </c>
      <c r="I225" s="53">
        <v>0.35555555555555557</v>
      </c>
      <c r="J225" s="53">
        <v>0.75</v>
      </c>
      <c r="K225" s="12" t="s">
        <v>150</v>
      </c>
      <c r="L225" s="12" t="s">
        <v>181</v>
      </c>
      <c r="M225" s="2">
        <v>2</v>
      </c>
      <c r="N225" s="12" t="s">
        <v>1373</v>
      </c>
      <c r="O225" s="12" t="s">
        <v>1374</v>
      </c>
      <c r="P225" s="9" t="s">
        <v>1382</v>
      </c>
      <c r="Q225" s="12" t="s">
        <v>234</v>
      </c>
      <c r="R225" s="12" t="s">
        <v>151</v>
      </c>
      <c r="S225" s="12" t="s">
        <v>152</v>
      </c>
      <c r="T225" s="12" t="s">
        <v>153</v>
      </c>
      <c r="U225" s="93">
        <v>25000000</v>
      </c>
      <c r="V225" s="44" t="s">
        <v>155</v>
      </c>
      <c r="W225" s="12" t="s">
        <v>226</v>
      </c>
      <c r="X225" s="75">
        <v>42628</v>
      </c>
      <c r="Y225" s="12">
        <v>23</v>
      </c>
      <c r="AA225" s="27">
        <v>42631</v>
      </c>
      <c r="AB225" s="1">
        <v>55</v>
      </c>
      <c r="AC225" s="1" t="s">
        <v>100</v>
      </c>
      <c r="AD225" s="1">
        <v>7.7</v>
      </c>
      <c r="AH225" s="1">
        <v>5.5</v>
      </c>
      <c r="AI225" s="1">
        <v>300</v>
      </c>
      <c r="AJ225" s="30">
        <v>42663</v>
      </c>
      <c r="AK225" s="1" t="s">
        <v>100</v>
      </c>
      <c r="AL225" s="1">
        <v>18</v>
      </c>
      <c r="AM225" s="1">
        <v>27</v>
      </c>
      <c r="AN225" s="1">
        <v>15</v>
      </c>
      <c r="AO225" s="31">
        <v>42738</v>
      </c>
      <c r="AP225" s="1">
        <v>12</v>
      </c>
      <c r="AQ225" s="1" t="s">
        <v>184</v>
      </c>
      <c r="AT225" s="99" t="s">
        <v>993</v>
      </c>
      <c r="AU225" s="2">
        <v>47.9</v>
      </c>
      <c r="AX225" s="2" t="s">
        <v>285</v>
      </c>
      <c r="AY225" s="2">
        <v>20210601</v>
      </c>
      <c r="AZ225" s="2">
        <v>20210623</v>
      </c>
      <c r="BA225" s="66">
        <v>44387615</v>
      </c>
      <c r="BB225" s="66">
        <v>39282504</v>
      </c>
      <c r="BC225" s="68">
        <f t="shared" si="88"/>
        <v>0.88498794089297206</v>
      </c>
      <c r="BD225" s="1" t="str">
        <f t="shared" si="84"/>
        <v>preprocessing/TMRC30181/outputs/salmon_hg38_100/quant.sf</v>
      </c>
      <c r="BI225" s="97" t="str">
        <f t="shared" si="85"/>
        <v>preprocessing/TMRC30181/outputs/02hisat2_hg38_100/hg38_100_sno_gene_gene_id.count.xz</v>
      </c>
      <c r="BJ225" s="105">
        <v>36536823</v>
      </c>
      <c r="BK225" s="105">
        <v>1565175</v>
      </c>
      <c r="BL225" s="68">
        <f t="shared" si="89"/>
        <v>0.96994830064804427</v>
      </c>
      <c r="BO225" s="1" t="str">
        <f t="shared" si="86"/>
        <v>preprocessing/TMRC30181/outputs/03hisat2_lpanamensis_v36/sno_gene_gene_id.count.xz</v>
      </c>
      <c r="BP225" s="111">
        <v>1128</v>
      </c>
      <c r="BQ225" s="111">
        <v>75</v>
      </c>
      <c r="BR225" s="95">
        <f t="shared" si="90"/>
        <v>3.0624320689943795E-5</v>
      </c>
      <c r="BS225" s="94">
        <f t="shared" si="91"/>
        <v>3.1573147423922493E-5</v>
      </c>
      <c r="BV225" s="2" t="s">
        <v>963</v>
      </c>
      <c r="BW225" s="2" t="s">
        <v>210</v>
      </c>
      <c r="BZ225" s="1" t="s">
        <v>252</v>
      </c>
      <c r="CG225" s="2" t="s">
        <v>994</v>
      </c>
      <c r="CH225" s="2">
        <v>0</v>
      </c>
      <c r="CI225" s="2">
        <v>0</v>
      </c>
      <c r="CJ225" s="2">
        <v>24</v>
      </c>
      <c r="CK225" s="2">
        <v>0</v>
      </c>
      <c r="CL225" s="1">
        <f t="shared" si="92"/>
        <v>24</v>
      </c>
      <c r="CM225" s="118">
        <f t="shared" si="87"/>
        <v>2.1276595744680851E-2</v>
      </c>
      <c r="CN225" s="2" t="s">
        <v>100</v>
      </c>
    </row>
    <row r="226" spans="1:92" ht="30" x14ac:dyDescent="0.25">
      <c r="A226" s="110" t="s">
        <v>995</v>
      </c>
      <c r="B226" s="24" t="s">
        <v>986</v>
      </c>
      <c r="C226" s="24" t="s">
        <v>996</v>
      </c>
      <c r="D226" s="38">
        <v>1</v>
      </c>
      <c r="E226" s="12" t="s">
        <v>90</v>
      </c>
      <c r="F226" s="12" t="s">
        <v>91</v>
      </c>
      <c r="G226" s="12" t="s">
        <v>92</v>
      </c>
      <c r="H226" s="126">
        <v>42292</v>
      </c>
      <c r="I226" s="53">
        <v>0.38680555555555557</v>
      </c>
      <c r="J226" s="53">
        <v>0.75</v>
      </c>
      <c r="K226" s="12" t="s">
        <v>164</v>
      </c>
      <c r="L226" s="12" t="s">
        <v>181</v>
      </c>
      <c r="M226" s="2">
        <v>2</v>
      </c>
      <c r="N226" s="12" t="s">
        <v>95</v>
      </c>
      <c r="O226" s="12" t="s">
        <v>95</v>
      </c>
      <c r="P226" s="9" t="s">
        <v>1383</v>
      </c>
      <c r="Q226" s="12" t="s">
        <v>284</v>
      </c>
      <c r="R226" s="12" t="s">
        <v>151</v>
      </c>
      <c r="S226" s="12" t="s">
        <v>165</v>
      </c>
      <c r="T226" s="12" t="s">
        <v>153</v>
      </c>
      <c r="U226" s="93">
        <v>7000000</v>
      </c>
      <c r="V226" s="44" t="s">
        <v>155</v>
      </c>
      <c r="W226" s="12" t="s">
        <v>226</v>
      </c>
      <c r="X226" s="75">
        <v>42627</v>
      </c>
      <c r="Y226" s="12">
        <v>23</v>
      </c>
      <c r="AA226" s="27">
        <v>42631</v>
      </c>
      <c r="AB226" s="1">
        <v>282</v>
      </c>
      <c r="AC226" s="1" t="s">
        <v>100</v>
      </c>
      <c r="AD226" s="1">
        <v>9.6</v>
      </c>
      <c r="AH226" s="1">
        <v>1.1000000000000001</v>
      </c>
      <c r="AI226" s="1">
        <v>300</v>
      </c>
      <c r="AJ226" s="30">
        <v>42636</v>
      </c>
      <c r="AK226" s="1" t="s">
        <v>100</v>
      </c>
      <c r="AL226" s="1">
        <v>2</v>
      </c>
      <c r="AM226" s="1">
        <v>27</v>
      </c>
      <c r="AN226" s="1">
        <v>15</v>
      </c>
      <c r="AO226" s="30">
        <v>42647</v>
      </c>
      <c r="AP226" s="1">
        <v>12</v>
      </c>
      <c r="AQ226" s="1" t="s">
        <v>184</v>
      </c>
      <c r="AT226" t="s">
        <v>997</v>
      </c>
      <c r="AU226" s="2">
        <v>136</v>
      </c>
      <c r="AV226" s="60">
        <f>(100 * 4)/AU226</f>
        <v>2.9411764705882355</v>
      </c>
      <c r="AW226" s="100">
        <f>100-AV226</f>
        <v>97.058823529411768</v>
      </c>
      <c r="AX226" s="2" t="s">
        <v>555</v>
      </c>
      <c r="AY226" s="2">
        <v>20210301</v>
      </c>
      <c r="AZ226" s="2">
        <v>20210308</v>
      </c>
      <c r="BA226" s="66">
        <v>174979705</v>
      </c>
      <c r="BB226" s="66">
        <v>165997522</v>
      </c>
      <c r="BC226" s="68">
        <f t="shared" si="88"/>
        <v>0.94866728687192614</v>
      </c>
      <c r="BD226" s="1" t="str">
        <f t="shared" si="84"/>
        <v>preprocessing/TMRC30072/outputs/salmon_hg38_100/quant.sf</v>
      </c>
      <c r="BI226" s="97" t="str">
        <f t="shared" si="85"/>
        <v>preprocessing/TMRC30072/outputs/02hisat2_hg38_100/hg38_100_sno_gene_gene_id.count.xz</v>
      </c>
      <c r="BJ226" s="105">
        <v>122772879</v>
      </c>
      <c r="BK226" s="65"/>
      <c r="BL226" s="68">
        <f t="shared" si="89"/>
        <v>0.73960669726142059</v>
      </c>
      <c r="BM226" s="105"/>
      <c r="BO226" s="1" t="str">
        <f t="shared" si="86"/>
        <v>preprocessing/TMRC30072/outputs/03hisat2_lpanamensis_v36/sno_gene_gene_id.count.xz</v>
      </c>
      <c r="BP226" s="111">
        <v>57886</v>
      </c>
      <c r="BQ226" s="111">
        <v>3155</v>
      </c>
      <c r="BR226" s="95">
        <f t="shared" si="90"/>
        <v>3.6772235672289131E-4</v>
      </c>
      <c r="BS226" s="94">
        <f t="shared" si="91"/>
        <v>4.9718635334763147E-4</v>
      </c>
      <c r="BV226" s="2" t="s">
        <v>989</v>
      </c>
      <c r="BW226" s="2" t="s">
        <v>210</v>
      </c>
      <c r="BZ226" s="1" t="s">
        <v>252</v>
      </c>
      <c r="CF226" s="2" t="s">
        <v>998</v>
      </c>
      <c r="CG226" s="2" t="s">
        <v>999</v>
      </c>
      <c r="CH226" s="2">
        <v>0</v>
      </c>
      <c r="CI226" s="2">
        <v>0</v>
      </c>
      <c r="CL226" s="1">
        <f t="shared" si="92"/>
        <v>0</v>
      </c>
      <c r="CM226" s="118">
        <f t="shared" si="87"/>
        <v>0</v>
      </c>
      <c r="CN226" s="2" t="s">
        <v>95</v>
      </c>
    </row>
    <row r="227" spans="1:92" ht="30" x14ac:dyDescent="0.25">
      <c r="A227" s="117" t="s">
        <v>1000</v>
      </c>
      <c r="B227" s="24" t="s">
        <v>959</v>
      </c>
      <c r="C227" s="24" t="s">
        <v>1001</v>
      </c>
      <c r="D227" s="38">
        <v>1</v>
      </c>
      <c r="E227" s="12" t="s">
        <v>90</v>
      </c>
      <c r="F227" s="12" t="s">
        <v>91</v>
      </c>
      <c r="G227" s="12" t="s">
        <v>92</v>
      </c>
      <c r="H227" s="126">
        <v>42306</v>
      </c>
      <c r="I227" s="53">
        <v>0.39027777777777778</v>
      </c>
      <c r="J227" s="53">
        <v>0.72916666666666663</v>
      </c>
      <c r="K227" s="12" t="s">
        <v>150</v>
      </c>
      <c r="L227" s="12" t="s">
        <v>181</v>
      </c>
      <c r="M227" s="2">
        <v>3</v>
      </c>
      <c r="N227" s="12" t="s">
        <v>1373</v>
      </c>
      <c r="O227" s="12" t="s">
        <v>1374</v>
      </c>
      <c r="P227" s="9" t="s">
        <v>1382</v>
      </c>
      <c r="Q227" s="12" t="s">
        <v>234</v>
      </c>
      <c r="R227" s="12" t="s">
        <v>151</v>
      </c>
      <c r="S227" s="12" t="s">
        <v>152</v>
      </c>
      <c r="T227" s="12" t="s">
        <v>153</v>
      </c>
      <c r="U227" s="93">
        <v>19000000</v>
      </c>
      <c r="V227" s="44" t="s">
        <v>155</v>
      </c>
      <c r="W227" s="12" t="s">
        <v>226</v>
      </c>
      <c r="X227" s="75">
        <v>42628</v>
      </c>
      <c r="Y227" s="12">
        <v>23</v>
      </c>
      <c r="Z227" s="9">
        <f>(Y227-AH227)-3</f>
        <v>15.600000000000001</v>
      </c>
      <c r="AA227" s="27">
        <v>42631</v>
      </c>
      <c r="AB227" s="1">
        <v>132</v>
      </c>
      <c r="AC227" s="1" t="s">
        <v>100</v>
      </c>
      <c r="AD227" s="104">
        <v>8.1999999999999993</v>
      </c>
      <c r="AE227" s="1">
        <v>69</v>
      </c>
      <c r="AH227" s="1">
        <v>4.4000000000000004</v>
      </c>
      <c r="AI227" s="1">
        <v>300</v>
      </c>
      <c r="AJ227" s="30">
        <v>42663</v>
      </c>
      <c r="AK227" s="1" t="s">
        <v>100</v>
      </c>
      <c r="AL227" s="1">
        <v>21</v>
      </c>
      <c r="AM227" s="1">
        <v>27</v>
      </c>
      <c r="AN227" s="1">
        <v>15</v>
      </c>
      <c r="AO227" s="31">
        <v>42738</v>
      </c>
      <c r="AP227" s="1">
        <v>12</v>
      </c>
      <c r="AQ227" s="1" t="s">
        <v>184</v>
      </c>
      <c r="AR227" s="2" t="s">
        <v>978</v>
      </c>
      <c r="AS227" s="2" t="s">
        <v>1002</v>
      </c>
      <c r="AT227" s="2" t="s">
        <v>1003</v>
      </c>
      <c r="AU227" s="2">
        <v>74.900000000000006</v>
      </c>
      <c r="AV227" s="60">
        <f>(100 * 4)/AU227</f>
        <v>5.3404539385847789</v>
      </c>
      <c r="AX227" s="2" t="s">
        <v>962</v>
      </c>
      <c r="AY227" s="2">
        <v>20210501</v>
      </c>
      <c r="AZ227" s="2">
        <v>20210527</v>
      </c>
      <c r="BA227" s="66">
        <v>26885674</v>
      </c>
      <c r="BB227" s="66">
        <v>24408567</v>
      </c>
      <c r="BC227" s="68">
        <f t="shared" si="88"/>
        <v>0.90786517012740686</v>
      </c>
      <c r="BD227" s="1" t="str">
        <f t="shared" si="84"/>
        <v>preprocessing/TMRC30133/outputs/salmon_hg38_100/quant.sf</v>
      </c>
      <c r="BI227" s="97" t="str">
        <f t="shared" si="85"/>
        <v>preprocessing/TMRC30133/outputs/02hisat2_hg38_100/hg38_100_sno_gene_gene_id.count.xz</v>
      </c>
      <c r="BJ227" s="65">
        <v>22743923</v>
      </c>
      <c r="BK227" s="65">
        <v>903062</v>
      </c>
      <c r="BL227" s="68">
        <f t="shared" si="89"/>
        <v>0.96879857797469227</v>
      </c>
      <c r="BO227" s="1" t="str">
        <f t="shared" si="86"/>
        <v>preprocessing/TMRC30133/outputs/03hisat2_lpanamensis_v36/sno_gene_gene_id.count.xz</v>
      </c>
      <c r="BP227" s="111">
        <v>2593</v>
      </c>
      <c r="BQ227" s="66">
        <v>143</v>
      </c>
      <c r="BR227" s="95">
        <f t="shared" si="90"/>
        <v>1.1209179137800265E-4</v>
      </c>
      <c r="BS227" s="94">
        <f t="shared" si="91"/>
        <v>1.1570185374583695E-4</v>
      </c>
      <c r="BV227" s="2" t="s">
        <v>963</v>
      </c>
      <c r="BW227" s="2" t="s">
        <v>210</v>
      </c>
      <c r="BZ227" s="1" t="s">
        <v>252</v>
      </c>
      <c r="CG227" s="2" t="s">
        <v>1004</v>
      </c>
      <c r="CH227" s="2">
        <v>0</v>
      </c>
      <c r="CI227" s="2">
        <v>0</v>
      </c>
      <c r="CJ227" s="2">
        <v>37</v>
      </c>
      <c r="CK227" s="2">
        <v>0</v>
      </c>
      <c r="CL227" s="1">
        <f t="shared" si="92"/>
        <v>37</v>
      </c>
      <c r="CM227" s="118">
        <f t="shared" si="87"/>
        <v>1.4269186270728885E-2</v>
      </c>
      <c r="CN227" s="2" t="s">
        <v>100</v>
      </c>
    </row>
    <row r="228" spans="1:92" x14ac:dyDescent="0.2">
      <c r="A228" s="109" t="s">
        <v>1005</v>
      </c>
      <c r="B228" s="24" t="s">
        <v>880</v>
      </c>
      <c r="C228" s="24" t="s">
        <v>1006</v>
      </c>
      <c r="D228" s="42">
        <v>1</v>
      </c>
      <c r="E228" s="12" t="s">
        <v>90</v>
      </c>
      <c r="F228" s="12" t="s">
        <v>91</v>
      </c>
      <c r="G228" s="12" t="s">
        <v>92</v>
      </c>
      <c r="H228" s="126">
        <v>42229</v>
      </c>
      <c r="I228" s="73">
        <v>0.24027777777777778</v>
      </c>
      <c r="J228" s="73">
        <v>0.5625</v>
      </c>
      <c r="K228" s="12" t="s">
        <v>171</v>
      </c>
      <c r="L228" s="12" t="s">
        <v>181</v>
      </c>
      <c r="M228" s="12">
        <v>1</v>
      </c>
      <c r="N228" s="12" t="s">
        <v>1378</v>
      </c>
      <c r="O228" s="12" t="s">
        <v>234</v>
      </c>
      <c r="P228" s="12" t="s">
        <v>95</v>
      </c>
      <c r="Q228" s="12" t="s">
        <v>234</v>
      </c>
      <c r="R228" s="12" t="s">
        <v>151</v>
      </c>
      <c r="S228" s="12" t="s">
        <v>196</v>
      </c>
      <c r="T228" s="12" t="s">
        <v>173</v>
      </c>
      <c r="U228" s="93">
        <v>18000000</v>
      </c>
      <c r="V228" s="44" t="s">
        <v>155</v>
      </c>
      <c r="W228" s="12" t="s">
        <v>226</v>
      </c>
      <c r="X228" s="72">
        <v>42264</v>
      </c>
      <c r="Y228" s="12">
        <v>28</v>
      </c>
      <c r="Z228" s="9">
        <f>(Y228-AH228)-3</f>
        <v>22</v>
      </c>
      <c r="AA228" s="26">
        <v>42264</v>
      </c>
      <c r="AB228" s="42">
        <v>103</v>
      </c>
      <c r="AC228" s="12" t="s">
        <v>100</v>
      </c>
      <c r="AD228" s="12">
        <v>7.7</v>
      </c>
      <c r="AE228" s="1" t="s">
        <v>98</v>
      </c>
      <c r="AF228" s="1" t="s">
        <v>98</v>
      </c>
      <c r="AG228" s="1" t="s">
        <v>98</v>
      </c>
      <c r="AH228" s="12">
        <v>3</v>
      </c>
      <c r="AI228" s="12">
        <v>300</v>
      </c>
      <c r="AJ228" s="26">
        <v>42265</v>
      </c>
      <c r="AK228" s="12" t="s">
        <v>100</v>
      </c>
      <c r="AL228" s="12">
        <v>23</v>
      </c>
      <c r="AM228" s="12">
        <v>27</v>
      </c>
      <c r="AN228" s="12">
        <v>15</v>
      </c>
      <c r="AO228" s="26">
        <v>42277</v>
      </c>
      <c r="AP228" s="12">
        <v>12</v>
      </c>
      <c r="AQ228" s="5" t="s">
        <v>184</v>
      </c>
      <c r="AR228" s="12"/>
      <c r="AS228" s="12"/>
      <c r="AT228" s="2" t="s">
        <v>1007</v>
      </c>
      <c r="AU228" s="12">
        <v>131</v>
      </c>
      <c r="AV228" s="60">
        <f>(100 * 2)/AU228</f>
        <v>1.5267175572519085</v>
      </c>
      <c r="AW228" s="60">
        <f>100-AV228</f>
        <v>98.473282442748086</v>
      </c>
      <c r="AX228" s="12" t="s">
        <v>843</v>
      </c>
      <c r="AY228" s="12">
        <v>20191107</v>
      </c>
      <c r="AZ228" s="1">
        <v>20191126</v>
      </c>
      <c r="BA228" s="66">
        <v>18235882</v>
      </c>
      <c r="BB228" s="66">
        <v>17168709</v>
      </c>
      <c r="BC228" s="68">
        <f t="shared" si="88"/>
        <v>0.94147949630294825</v>
      </c>
      <c r="BD228" s="1" t="str">
        <f t="shared" si="84"/>
        <v>preprocessing/TMRC30043/outputs/salmon_hg38_100/quant.sf</v>
      </c>
      <c r="BE228" s="67"/>
      <c r="BF228" s="68"/>
      <c r="BG228" s="67"/>
      <c r="BH228" s="12"/>
      <c r="BI228" s="97" t="str">
        <f t="shared" si="85"/>
        <v>preprocessing/TMRC30043/outputs/02hisat2_hg38_100/hg38_100_sno_gene_gene_id.count.xz</v>
      </c>
      <c r="BJ228" s="65">
        <v>14015008</v>
      </c>
      <c r="BK228" s="65">
        <v>1969597</v>
      </c>
      <c r="BL228" s="68">
        <f t="shared" si="89"/>
        <v>0.93103127323085266</v>
      </c>
      <c r="BM228" s="12"/>
      <c r="BN228" s="12"/>
      <c r="BO228" s="1" t="str">
        <f t="shared" si="86"/>
        <v>preprocessing/TMRC30043/outputs/03hisat2_lpanamensis_v36/sno_gene_gene_id.count.xz</v>
      </c>
      <c r="BP228" s="67">
        <v>3329</v>
      </c>
      <c r="BQ228" s="67">
        <v>375</v>
      </c>
      <c r="BR228" s="95">
        <f t="shared" si="90"/>
        <v>2.1574132335751045E-4</v>
      </c>
      <c r="BS228" s="94">
        <f t="shared" si="91"/>
        <v>2.3172296093647608E-4</v>
      </c>
      <c r="BT228" s="12" t="s">
        <v>177</v>
      </c>
      <c r="BU228" s="26">
        <v>42264</v>
      </c>
      <c r="BV228" s="2" t="s">
        <v>883</v>
      </c>
      <c r="BW228" s="2" t="s">
        <v>159</v>
      </c>
      <c r="BZ228" s="1" t="s">
        <v>252</v>
      </c>
      <c r="CG228" s="2" t="s">
        <v>1008</v>
      </c>
      <c r="CH228" s="2">
        <v>0</v>
      </c>
      <c r="CI228" s="2">
        <v>0</v>
      </c>
      <c r="CL228" s="1">
        <f t="shared" si="92"/>
        <v>0</v>
      </c>
      <c r="CM228" s="118">
        <f t="shared" si="87"/>
        <v>0</v>
      </c>
      <c r="CN228" s="2" t="s">
        <v>95</v>
      </c>
    </row>
    <row r="229" spans="1:92" ht="30" x14ac:dyDescent="0.25">
      <c r="A229" s="110" t="s">
        <v>1009</v>
      </c>
      <c r="B229" s="24" t="s">
        <v>986</v>
      </c>
      <c r="C229" s="24" t="s">
        <v>1010</v>
      </c>
      <c r="D229" s="38">
        <v>1</v>
      </c>
      <c r="E229" s="12" t="s">
        <v>90</v>
      </c>
      <c r="F229" s="12" t="s">
        <v>91</v>
      </c>
      <c r="G229" s="12" t="s">
        <v>92</v>
      </c>
      <c r="H229" s="126">
        <v>42306</v>
      </c>
      <c r="I229" s="53">
        <v>0.37916666666666665</v>
      </c>
      <c r="J229" s="53">
        <v>0.72916666666666663</v>
      </c>
      <c r="K229" s="12" t="s">
        <v>164</v>
      </c>
      <c r="L229" s="12" t="s">
        <v>181</v>
      </c>
      <c r="M229" s="2">
        <v>3</v>
      </c>
      <c r="N229" s="12" t="s">
        <v>95</v>
      </c>
      <c r="O229" s="12" t="s">
        <v>95</v>
      </c>
      <c r="P229" s="9" t="s">
        <v>1383</v>
      </c>
      <c r="Q229" s="12" t="s">
        <v>284</v>
      </c>
      <c r="R229" s="12" t="s">
        <v>151</v>
      </c>
      <c r="S229" s="12" t="s">
        <v>165</v>
      </c>
      <c r="T229" s="12" t="s">
        <v>153</v>
      </c>
      <c r="U229" s="93">
        <v>7800000</v>
      </c>
      <c r="V229" s="44" t="s">
        <v>155</v>
      </c>
      <c r="W229" s="12" t="s">
        <v>226</v>
      </c>
      <c r="X229" s="75">
        <v>42628</v>
      </c>
      <c r="Y229" s="12">
        <v>15</v>
      </c>
      <c r="AA229" s="27">
        <v>42630</v>
      </c>
      <c r="AB229" s="1">
        <v>256</v>
      </c>
      <c r="AC229" s="1" t="s">
        <v>100</v>
      </c>
      <c r="AD229" s="1" t="s">
        <v>108</v>
      </c>
      <c r="AH229" s="1">
        <v>1.2</v>
      </c>
      <c r="AI229" s="1">
        <v>300</v>
      </c>
      <c r="AJ229" s="30">
        <v>42636</v>
      </c>
      <c r="AK229" s="1" t="s">
        <v>100</v>
      </c>
      <c r="AL229" s="1">
        <v>5</v>
      </c>
      <c r="AM229" s="1">
        <v>27</v>
      </c>
      <c r="AN229" s="1">
        <v>15</v>
      </c>
      <c r="AO229" s="30">
        <v>42647</v>
      </c>
      <c r="AP229" s="1">
        <v>12</v>
      </c>
      <c r="AQ229" s="1" t="s">
        <v>184</v>
      </c>
      <c r="AT229" t="s">
        <v>1011</v>
      </c>
      <c r="AU229" s="2">
        <v>138</v>
      </c>
      <c r="AV229" s="60">
        <f>(100 * 4)/AU229</f>
        <v>2.8985507246376812</v>
      </c>
      <c r="AY229" s="2">
        <v>20210301</v>
      </c>
      <c r="AZ229" s="2">
        <v>20210316</v>
      </c>
      <c r="BA229" s="66">
        <v>64212226</v>
      </c>
      <c r="BB229" s="66">
        <v>60935376</v>
      </c>
      <c r="BC229" s="68">
        <f t="shared" si="88"/>
        <v>0.94896844099439881</v>
      </c>
      <c r="BD229" s="1" t="str">
        <f t="shared" si="84"/>
        <v>preprocessing/TMRC30078/outputs/salmon_hg38_100/quant.sf</v>
      </c>
      <c r="BI229" s="97" t="str">
        <f t="shared" si="85"/>
        <v>preprocessing/TMRC30078/outputs/02hisat2_hg38_100/hg38_100_sno_gene_gene_id.count.xz</v>
      </c>
      <c r="BJ229" s="65">
        <v>56259934</v>
      </c>
      <c r="BK229" s="65">
        <v>2819847</v>
      </c>
      <c r="BL229" s="68">
        <f t="shared" si="89"/>
        <v>0.96954814884542606</v>
      </c>
      <c r="BO229" s="1" t="str">
        <f t="shared" si="86"/>
        <v>preprocessing/TMRC30078/outputs/03hisat2_lpanamensis_v36/sno_gene_gene_id.count.xz</v>
      </c>
      <c r="BP229" s="111">
        <v>6129</v>
      </c>
      <c r="BQ229" s="66">
        <v>444</v>
      </c>
      <c r="BR229" s="95">
        <f t="shared" si="90"/>
        <v>1.0786837517832006E-4</v>
      </c>
      <c r="BS229" s="94">
        <f t="shared" si="91"/>
        <v>1.1125633657985293E-4</v>
      </c>
      <c r="BV229" s="2" t="s">
        <v>989</v>
      </c>
      <c r="BW229" s="2" t="s">
        <v>210</v>
      </c>
      <c r="BZ229" s="1" t="s">
        <v>252</v>
      </c>
      <c r="CG229" s="2" t="s">
        <v>1012</v>
      </c>
      <c r="CH229" s="2">
        <v>0</v>
      </c>
      <c r="CI229" s="2">
        <v>0</v>
      </c>
      <c r="CJ229" s="2">
        <v>84</v>
      </c>
      <c r="CK229" s="2">
        <v>0</v>
      </c>
      <c r="CL229" s="1">
        <f t="shared" si="92"/>
        <v>84</v>
      </c>
      <c r="CM229" s="118">
        <f t="shared" si="87"/>
        <v>1.3705335291238374E-2</v>
      </c>
      <c r="CN229" s="2" t="s">
        <v>100</v>
      </c>
    </row>
    <row r="230" spans="1:92" ht="30" x14ac:dyDescent="0.25">
      <c r="A230" s="110" t="s">
        <v>1013</v>
      </c>
      <c r="B230" s="24" t="s">
        <v>986</v>
      </c>
      <c r="C230" s="24" t="s">
        <v>1014</v>
      </c>
      <c r="D230" s="38">
        <v>1</v>
      </c>
      <c r="E230" s="12" t="s">
        <v>90</v>
      </c>
      <c r="F230" s="12" t="s">
        <v>91</v>
      </c>
      <c r="G230" s="12" t="s">
        <v>92</v>
      </c>
      <c r="H230" s="126">
        <v>42285</v>
      </c>
      <c r="I230" s="53">
        <v>0.19791666666666666</v>
      </c>
      <c r="J230" s="53">
        <v>0.4375</v>
      </c>
      <c r="K230" s="12" t="s">
        <v>150</v>
      </c>
      <c r="L230" s="12" t="s">
        <v>181</v>
      </c>
      <c r="M230" s="2">
        <v>1</v>
      </c>
      <c r="N230" s="12" t="s">
        <v>95</v>
      </c>
      <c r="O230" s="12" t="s">
        <v>95</v>
      </c>
      <c r="P230" s="9" t="s">
        <v>1383</v>
      </c>
      <c r="Q230" s="12" t="s">
        <v>284</v>
      </c>
      <c r="R230" s="12" t="s">
        <v>151</v>
      </c>
      <c r="S230" s="12" t="s">
        <v>152</v>
      </c>
      <c r="T230" s="12" t="s">
        <v>153</v>
      </c>
      <c r="U230" s="93">
        <v>40000000</v>
      </c>
      <c r="V230" s="44" t="s">
        <v>155</v>
      </c>
      <c r="W230" s="12" t="s">
        <v>226</v>
      </c>
      <c r="X230" s="75">
        <v>42627</v>
      </c>
      <c r="Y230" s="12">
        <v>23</v>
      </c>
      <c r="AA230" s="27">
        <v>42631</v>
      </c>
      <c r="AB230" s="1">
        <v>119</v>
      </c>
      <c r="AC230" s="1" t="s">
        <v>100</v>
      </c>
      <c r="AD230" s="1">
        <v>7.6</v>
      </c>
      <c r="AE230" s="1" t="s">
        <v>98</v>
      </c>
      <c r="AF230" s="1" t="s">
        <v>98</v>
      </c>
      <c r="AG230" s="1" t="s">
        <v>98</v>
      </c>
      <c r="AH230" s="1">
        <v>2.5</v>
      </c>
      <c r="AI230" s="1">
        <v>300</v>
      </c>
      <c r="AJ230" s="30">
        <v>42636</v>
      </c>
      <c r="AK230" s="1" t="s">
        <v>100</v>
      </c>
      <c r="AL230" s="1">
        <v>25</v>
      </c>
      <c r="AM230" s="1">
        <v>27</v>
      </c>
      <c r="AN230" s="1">
        <v>15</v>
      </c>
      <c r="AO230" s="30">
        <v>42647</v>
      </c>
      <c r="AP230" s="1">
        <v>12</v>
      </c>
      <c r="AQ230" s="1" t="s">
        <v>184</v>
      </c>
      <c r="AT230" t="s">
        <v>1015</v>
      </c>
      <c r="AU230" s="2">
        <v>90.6</v>
      </c>
      <c r="AV230" s="60">
        <f>(100 * 4)/AU230</f>
        <v>4.4150110375275942</v>
      </c>
      <c r="AW230" s="100">
        <f>100-AV230</f>
        <v>95.584988962472409</v>
      </c>
      <c r="AX230" s="2" t="s">
        <v>550</v>
      </c>
      <c r="AY230" s="2">
        <v>20210427</v>
      </c>
      <c r="AZ230" s="2">
        <v>20210427</v>
      </c>
      <c r="BA230" s="66">
        <v>35976195</v>
      </c>
      <c r="BB230" s="66">
        <v>24822491</v>
      </c>
      <c r="BC230" s="68">
        <f t="shared" si="88"/>
        <v>0.68996988147301297</v>
      </c>
      <c r="BD230" s="1" t="str">
        <f t="shared" si="84"/>
        <v>preprocessing/TMRC30116/outputs/salmon_hg38_100/quant.sf</v>
      </c>
      <c r="BI230" s="97" t="str">
        <f t="shared" si="85"/>
        <v>preprocessing/TMRC30116/outputs/02hisat2_hg38_100/hg38_100_sno_gene_gene_id.count.xz</v>
      </c>
      <c r="BJ230" s="65">
        <v>23164251</v>
      </c>
      <c r="BK230" s="65">
        <v>1058810</v>
      </c>
      <c r="BL230" s="68">
        <f t="shared" si="89"/>
        <v>0.97585133579059413</v>
      </c>
      <c r="BM230" s="105"/>
      <c r="BO230" s="1" t="str">
        <f t="shared" si="86"/>
        <v>preprocessing/TMRC30116/outputs/03hisat2_lpanamensis_v36/sno_gene_gene_id.count.xz</v>
      </c>
      <c r="BP230" s="111">
        <v>13148</v>
      </c>
      <c r="BQ230" s="111">
        <v>719</v>
      </c>
      <c r="BR230" s="95">
        <f t="shared" si="90"/>
        <v>5.5864659191537228E-4</v>
      </c>
      <c r="BS230" s="94">
        <f t="shared" si="91"/>
        <v>5.7247100191012198E-4</v>
      </c>
      <c r="BV230" s="2" t="s">
        <v>989</v>
      </c>
      <c r="BW230" s="2" t="s">
        <v>159</v>
      </c>
      <c r="BZ230" s="1" t="s">
        <v>252</v>
      </c>
      <c r="CG230" s="2" t="s">
        <v>1016</v>
      </c>
      <c r="CH230" s="2">
        <v>0</v>
      </c>
      <c r="CI230" s="2">
        <v>41</v>
      </c>
      <c r="CJ230" s="2">
        <v>180</v>
      </c>
      <c r="CK230" s="2">
        <v>41</v>
      </c>
      <c r="CL230" s="1">
        <f t="shared" si="92"/>
        <v>262</v>
      </c>
      <c r="CM230" s="118">
        <f t="shared" si="87"/>
        <v>1.9926985092789777E-2</v>
      </c>
      <c r="CN230" s="2" t="s">
        <v>100</v>
      </c>
    </row>
    <row r="231" spans="1:92" x14ac:dyDescent="0.25">
      <c r="A231" s="109" t="s">
        <v>1017</v>
      </c>
      <c r="B231" s="24" t="s">
        <v>809</v>
      </c>
      <c r="C231" s="24" t="s">
        <v>1018</v>
      </c>
      <c r="D231" s="38">
        <v>1</v>
      </c>
      <c r="E231" s="12" t="s">
        <v>90</v>
      </c>
      <c r="F231" s="12" t="s">
        <v>91</v>
      </c>
      <c r="G231" s="12" t="s">
        <v>92</v>
      </c>
      <c r="H231" s="126">
        <v>42354</v>
      </c>
      <c r="I231" s="53">
        <v>0.21805555555555556</v>
      </c>
      <c r="J231" s="53">
        <v>0.52083333333333337</v>
      </c>
      <c r="K231" s="12" t="s">
        <v>164</v>
      </c>
      <c r="L231" s="12" t="s">
        <v>181</v>
      </c>
      <c r="M231" s="2">
        <v>1</v>
      </c>
      <c r="N231" s="12" t="s">
        <v>1376</v>
      </c>
      <c r="O231" s="12" t="s">
        <v>234</v>
      </c>
      <c r="P231" s="12" t="s">
        <v>95</v>
      </c>
      <c r="Q231" s="12" t="s">
        <v>234</v>
      </c>
      <c r="R231" s="12" t="s">
        <v>151</v>
      </c>
      <c r="S231" s="12" t="s">
        <v>165</v>
      </c>
      <c r="T231" s="12" t="s">
        <v>153</v>
      </c>
      <c r="U231" s="93">
        <v>9700000</v>
      </c>
      <c r="V231" s="44" t="s">
        <v>155</v>
      </c>
      <c r="W231" s="12" t="s">
        <v>226</v>
      </c>
      <c r="X231" s="75">
        <v>42628</v>
      </c>
      <c r="Y231" s="12">
        <v>23</v>
      </c>
      <c r="AA231" s="27">
        <v>42631</v>
      </c>
      <c r="AB231" s="1">
        <v>131</v>
      </c>
      <c r="AC231" s="1" t="s">
        <v>100</v>
      </c>
      <c r="AD231" s="1" t="s">
        <v>95</v>
      </c>
      <c r="AH231" s="1">
        <v>2.2999999999999998</v>
      </c>
      <c r="AI231" s="1">
        <v>300</v>
      </c>
      <c r="AJ231" s="30">
        <v>42663</v>
      </c>
      <c r="AK231" s="1" t="s">
        <v>100</v>
      </c>
      <c r="AL231" s="1">
        <v>23</v>
      </c>
      <c r="AM231" s="1">
        <v>27</v>
      </c>
      <c r="AN231" s="1">
        <v>15</v>
      </c>
      <c r="AO231" s="31">
        <v>42738</v>
      </c>
      <c r="AP231" s="1">
        <v>12</v>
      </c>
      <c r="AQ231" s="1" t="s">
        <v>184</v>
      </c>
      <c r="AR231" s="2" t="s">
        <v>945</v>
      </c>
      <c r="AT231" s="2" t="s">
        <v>1019</v>
      </c>
      <c r="AU231" s="2">
        <v>47.8</v>
      </c>
      <c r="AX231" s="2" t="s">
        <v>285</v>
      </c>
      <c r="AY231" s="2">
        <v>20210601</v>
      </c>
      <c r="AZ231" s="2">
        <v>20210623</v>
      </c>
      <c r="BA231" s="66">
        <v>28124016</v>
      </c>
      <c r="BB231" s="66">
        <v>24946097</v>
      </c>
      <c r="BC231" s="68">
        <f t="shared" si="88"/>
        <v>0.88700337106905358</v>
      </c>
      <c r="BD231" s="1" t="str">
        <f t="shared" si="84"/>
        <v>preprocessing/TMRC30184/outputs/salmon_hg38_100/quant.sf</v>
      </c>
      <c r="BI231" s="97" t="str">
        <f t="shared" si="85"/>
        <v>preprocessing/TMRC30184/outputs/02hisat2_hg38_100/hg38_100_sno_gene_gene_id.count.xz</v>
      </c>
      <c r="BJ231" s="105">
        <v>23214430</v>
      </c>
      <c r="BK231" s="105">
        <v>1110045</v>
      </c>
      <c r="BL231" s="68">
        <f t="shared" si="89"/>
        <v>0.97508139249197978</v>
      </c>
      <c r="BO231" s="1" t="str">
        <f t="shared" si="86"/>
        <v>preprocessing/TMRC30184/outputs/03hisat2_lpanamensis_v36/sno_gene_gene_id.count.xz</v>
      </c>
      <c r="BP231" s="111">
        <v>21667</v>
      </c>
      <c r="BQ231" s="111">
        <v>1285</v>
      </c>
      <c r="BR231" s="95">
        <f t="shared" si="90"/>
        <v>9.2006376789122558E-4</v>
      </c>
      <c r="BS231" s="94">
        <f t="shared" si="91"/>
        <v>9.4357637729077404E-4</v>
      </c>
      <c r="BV231" s="2" t="s">
        <v>811</v>
      </c>
      <c r="BW231" s="2" t="s">
        <v>159</v>
      </c>
      <c r="BZ231" s="1" t="s">
        <v>252</v>
      </c>
      <c r="CG231" s="2" t="s">
        <v>1020</v>
      </c>
      <c r="CH231" s="2">
        <v>0</v>
      </c>
      <c r="CI231" s="2">
        <v>1</v>
      </c>
      <c r="CJ231" s="2">
        <v>531</v>
      </c>
      <c r="CK231" s="2">
        <v>1</v>
      </c>
      <c r="CL231" s="1">
        <f t="shared" si="92"/>
        <v>533</v>
      </c>
      <c r="CM231" s="118">
        <f t="shared" si="87"/>
        <v>2.4599621544283932E-2</v>
      </c>
      <c r="CN231" s="2" t="s">
        <v>100</v>
      </c>
    </row>
    <row r="232" spans="1:92" ht="30" x14ac:dyDescent="0.25">
      <c r="A232" s="110" t="s">
        <v>1021</v>
      </c>
      <c r="B232" s="24" t="s">
        <v>986</v>
      </c>
      <c r="C232" s="24" t="s">
        <v>1022</v>
      </c>
      <c r="D232" s="38">
        <v>1</v>
      </c>
      <c r="E232" s="12" t="s">
        <v>90</v>
      </c>
      <c r="F232" s="12" t="s">
        <v>91</v>
      </c>
      <c r="G232" s="12" t="s">
        <v>92</v>
      </c>
      <c r="H232" s="126">
        <v>42292</v>
      </c>
      <c r="I232" s="53">
        <v>0.38680555555555557</v>
      </c>
      <c r="J232" s="53">
        <v>0.75</v>
      </c>
      <c r="K232" s="12" t="s">
        <v>150</v>
      </c>
      <c r="L232" s="12" t="s">
        <v>181</v>
      </c>
      <c r="M232" s="2">
        <v>2</v>
      </c>
      <c r="N232" s="12" t="s">
        <v>95</v>
      </c>
      <c r="O232" s="12" t="s">
        <v>95</v>
      </c>
      <c r="P232" s="9" t="s">
        <v>1384</v>
      </c>
      <c r="Q232" s="12" t="s">
        <v>284</v>
      </c>
      <c r="R232" s="12" t="s">
        <v>151</v>
      </c>
      <c r="S232" s="12" t="s">
        <v>152</v>
      </c>
      <c r="T232" s="12" t="s">
        <v>153</v>
      </c>
      <c r="U232" s="93">
        <v>37000000</v>
      </c>
      <c r="V232" s="44" t="s">
        <v>155</v>
      </c>
      <c r="W232" s="12" t="s">
        <v>226</v>
      </c>
      <c r="X232" s="75">
        <v>42627</v>
      </c>
      <c r="Y232" s="12">
        <v>23</v>
      </c>
      <c r="Z232" s="9">
        <f>(Y232-AH232)-3</f>
        <v>17.2</v>
      </c>
      <c r="AA232" s="27">
        <v>42631</v>
      </c>
      <c r="AB232" s="1">
        <v>108</v>
      </c>
      <c r="AC232" s="1" t="s">
        <v>100</v>
      </c>
      <c r="AD232" s="1">
        <v>6.7</v>
      </c>
      <c r="AH232" s="1">
        <v>2.8</v>
      </c>
      <c r="AI232" s="1">
        <v>300</v>
      </c>
      <c r="AJ232" s="30">
        <v>42636</v>
      </c>
      <c r="AK232" s="1" t="s">
        <v>100</v>
      </c>
      <c r="AL232" s="1">
        <v>3</v>
      </c>
      <c r="AM232" s="1">
        <v>27</v>
      </c>
      <c r="AN232" s="1">
        <v>15</v>
      </c>
      <c r="AO232" s="30">
        <v>42647</v>
      </c>
      <c r="AP232" s="1">
        <v>12</v>
      </c>
      <c r="AQ232" s="1" t="s">
        <v>184</v>
      </c>
      <c r="AT232" s="2" t="s">
        <v>1023</v>
      </c>
      <c r="AU232" s="2">
        <v>202</v>
      </c>
      <c r="AV232" s="60">
        <f>(100 * 4)/AU232</f>
        <v>1.9801980198019802</v>
      </c>
      <c r="AW232" s="100">
        <f>100-AV232</f>
        <v>98.019801980198025</v>
      </c>
      <c r="AX232" s="2" t="s">
        <v>555</v>
      </c>
      <c r="AY232" s="2">
        <v>20210301</v>
      </c>
      <c r="AZ232" s="2">
        <v>20210308</v>
      </c>
      <c r="BA232" s="66">
        <v>38809962</v>
      </c>
      <c r="BB232" s="66">
        <v>36480851</v>
      </c>
      <c r="BC232" s="68">
        <f t="shared" si="88"/>
        <v>0.93998677452969426</v>
      </c>
      <c r="BD232" s="1" t="str">
        <f t="shared" si="84"/>
        <v>preprocessing/TMRC30076/outputs/salmon_hg38_100/quant.sf</v>
      </c>
      <c r="BI232" s="97" t="str">
        <f t="shared" si="85"/>
        <v>preprocessing/TMRC30076/outputs/02hisat2_hg38_100/hg38_100_sno_gene_gene_id.count.xz</v>
      </c>
      <c r="BJ232" s="65">
        <v>33273945</v>
      </c>
      <c r="BK232" s="65">
        <v>1956551</v>
      </c>
      <c r="BL232" s="68">
        <f t="shared" si="89"/>
        <v>0.96572571730851342</v>
      </c>
      <c r="BO232" s="1" t="str">
        <f t="shared" si="86"/>
        <v>preprocessing/TMRC30076/outputs/03hisat2_lpanamensis_v36/sno_gene_gene_id.count.xz</v>
      </c>
      <c r="BP232" s="111">
        <v>4504</v>
      </c>
      <c r="BQ232" s="111">
        <v>315</v>
      </c>
      <c r="BR232" s="95">
        <f t="shared" si="90"/>
        <v>1.3209669916965479E-4</v>
      </c>
      <c r="BS232" s="94">
        <f t="shared" si="91"/>
        <v>1.367849036244054E-4</v>
      </c>
      <c r="BV232" s="2" t="s">
        <v>989</v>
      </c>
      <c r="BW232" s="2" t="s">
        <v>210</v>
      </c>
      <c r="BZ232" s="1" t="s">
        <v>252</v>
      </c>
      <c r="CG232" s="2" t="s">
        <v>1024</v>
      </c>
      <c r="CH232" s="2">
        <v>0</v>
      </c>
      <c r="CI232" s="2">
        <v>0</v>
      </c>
      <c r="CJ232" s="2">
        <v>52</v>
      </c>
      <c r="CK232" s="2">
        <v>0</v>
      </c>
      <c r="CL232" s="1">
        <f t="shared" si="92"/>
        <v>52</v>
      </c>
      <c r="CM232" s="118">
        <f t="shared" si="87"/>
        <v>1.1545293072824156E-2</v>
      </c>
      <c r="CN232" s="2" t="s">
        <v>100</v>
      </c>
    </row>
    <row r="233" spans="1:92" x14ac:dyDescent="0.25">
      <c r="A233" s="109" t="s">
        <v>1025</v>
      </c>
      <c r="B233" s="24" t="s">
        <v>880</v>
      </c>
      <c r="C233" s="24" t="s">
        <v>1026</v>
      </c>
      <c r="D233" s="42">
        <v>1</v>
      </c>
      <c r="E233" s="9" t="s">
        <v>90</v>
      </c>
      <c r="F233" s="12" t="s">
        <v>91</v>
      </c>
      <c r="G233" s="12" t="s">
        <v>92</v>
      </c>
      <c r="H233" s="126">
        <v>42236</v>
      </c>
      <c r="I233" s="73">
        <v>0.2638888888888889</v>
      </c>
      <c r="J233" s="73">
        <v>0.58333333333333337</v>
      </c>
      <c r="K233" s="12" t="s">
        <v>171</v>
      </c>
      <c r="L233" s="10" t="s">
        <v>181</v>
      </c>
      <c r="M233" s="9">
        <v>2</v>
      </c>
      <c r="N233" s="12" t="s">
        <v>1378</v>
      </c>
      <c r="O233" s="12" t="s">
        <v>234</v>
      </c>
      <c r="P233" s="12" t="s">
        <v>95</v>
      </c>
      <c r="Q233" s="12" t="s">
        <v>234</v>
      </c>
      <c r="R233" s="12" t="s">
        <v>151</v>
      </c>
      <c r="S233" s="12" t="s">
        <v>196</v>
      </c>
      <c r="T233" s="12" t="s">
        <v>173</v>
      </c>
      <c r="V233" s="44"/>
      <c r="W233" s="12" t="s">
        <v>226</v>
      </c>
      <c r="X233" s="72">
        <v>42628</v>
      </c>
      <c r="Y233" s="12">
        <v>13</v>
      </c>
      <c r="AA233" s="72">
        <v>42631</v>
      </c>
      <c r="AB233" s="12">
        <v>157</v>
      </c>
      <c r="AC233" s="12" t="s">
        <v>100</v>
      </c>
      <c r="AD233" s="12">
        <v>8.5</v>
      </c>
      <c r="AE233" s="12"/>
      <c r="AF233" s="12"/>
      <c r="AG233" s="12"/>
      <c r="AH233" s="12">
        <v>1.9</v>
      </c>
      <c r="AI233" s="12">
        <v>300</v>
      </c>
      <c r="AJ233" s="26">
        <v>42663</v>
      </c>
      <c r="AK233" s="12" t="s">
        <v>100</v>
      </c>
      <c r="AL233" s="12">
        <v>3</v>
      </c>
      <c r="AM233" s="12">
        <v>27</v>
      </c>
      <c r="AN233" s="12">
        <v>15</v>
      </c>
      <c r="AO233" s="26">
        <v>42738</v>
      </c>
      <c r="AP233" s="12">
        <v>12</v>
      </c>
      <c r="AQ233" s="5" t="s">
        <v>184</v>
      </c>
      <c r="AR233" s="12"/>
      <c r="AS233" s="12"/>
      <c r="AT233" s="99" t="s">
        <v>1027</v>
      </c>
      <c r="AU233" s="12">
        <v>41.5</v>
      </c>
      <c r="AV233" s="12"/>
      <c r="AW233" s="12"/>
      <c r="AX233" s="12" t="s">
        <v>650</v>
      </c>
      <c r="AY233" s="12">
        <v>20210601</v>
      </c>
      <c r="AZ233" s="12">
        <v>20210610</v>
      </c>
      <c r="BA233" s="66">
        <v>27166098</v>
      </c>
      <c r="BB233" s="66">
        <v>23696539</v>
      </c>
      <c r="BC233" s="68">
        <f t="shared" si="88"/>
        <v>0.87228349835151153</v>
      </c>
      <c r="BD233" s="1" t="str">
        <f t="shared" si="84"/>
        <v>preprocessing/TMRC30159/outputs/salmon_hg38_100/quant.sf</v>
      </c>
      <c r="BE233" s="67"/>
      <c r="BF233" s="67"/>
      <c r="BG233" s="67"/>
      <c r="BH233" s="12"/>
      <c r="BI233" s="97" t="str">
        <f t="shared" si="85"/>
        <v>preprocessing/TMRC30159/outputs/02hisat2_hg38_100/hg38_100_sno_gene_gene_id.count.xz</v>
      </c>
      <c r="BJ233" s="65">
        <v>22421910</v>
      </c>
      <c r="BK233" s="65">
        <v>691392</v>
      </c>
      <c r="BL233" s="68">
        <f t="shared" si="89"/>
        <v>0.97538724958948642</v>
      </c>
      <c r="BM233" s="12"/>
      <c r="BN233" s="12"/>
      <c r="BO233" s="1" t="str">
        <f t="shared" si="86"/>
        <v>preprocessing/TMRC30159/outputs/03hisat2_lpanamensis_v36/sno_gene_gene_id.count.xz</v>
      </c>
      <c r="BP233" s="111">
        <v>762</v>
      </c>
      <c r="BQ233" s="111">
        <v>50</v>
      </c>
      <c r="BR233" s="95">
        <f t="shared" si="90"/>
        <v>3.4266607456894865E-5</v>
      </c>
      <c r="BS233" s="94">
        <f t="shared" si="91"/>
        <v>3.5131285006356948E-5</v>
      </c>
      <c r="BT233" s="12" t="s">
        <v>177</v>
      </c>
      <c r="BU233" s="19"/>
      <c r="BV233" s="2" t="s">
        <v>883</v>
      </c>
      <c r="BW233" s="2" t="s">
        <v>210</v>
      </c>
      <c r="BZ233" s="1" t="s">
        <v>252</v>
      </c>
      <c r="CG233" s="2" t="s">
        <v>1028</v>
      </c>
      <c r="CH233" s="2">
        <v>0</v>
      </c>
      <c r="CI233" s="2">
        <v>0</v>
      </c>
      <c r="CJ233" s="2">
        <v>6</v>
      </c>
      <c r="CK233" s="2">
        <v>0</v>
      </c>
      <c r="CL233" s="1">
        <f t="shared" si="92"/>
        <v>6</v>
      </c>
      <c r="CM233" s="118">
        <f t="shared" si="87"/>
        <v>7.874015748031496E-3</v>
      </c>
      <c r="CN233" s="2" t="s">
        <v>100</v>
      </c>
    </row>
    <row r="234" spans="1:92" x14ac:dyDescent="0.25">
      <c r="A234" s="109" t="s">
        <v>1029</v>
      </c>
      <c r="B234" s="24" t="s">
        <v>809</v>
      </c>
      <c r="C234" s="24" t="s">
        <v>1030</v>
      </c>
      <c r="D234" s="38">
        <v>1</v>
      </c>
      <c r="E234" s="12" t="s">
        <v>90</v>
      </c>
      <c r="F234" s="12" t="s">
        <v>91</v>
      </c>
      <c r="G234" s="12" t="s">
        <v>92</v>
      </c>
      <c r="H234" s="126">
        <v>42364</v>
      </c>
      <c r="I234" s="53">
        <v>0.23263888888888887</v>
      </c>
      <c r="J234" s="53">
        <v>0.52777777777777779</v>
      </c>
      <c r="K234" s="12" t="s">
        <v>164</v>
      </c>
      <c r="L234" s="12" t="s">
        <v>181</v>
      </c>
      <c r="M234" s="2">
        <v>2</v>
      </c>
      <c r="N234" s="12" t="s">
        <v>1376</v>
      </c>
      <c r="O234" s="12" t="s">
        <v>234</v>
      </c>
      <c r="P234" s="12" t="s">
        <v>95</v>
      </c>
      <c r="Q234" s="12" t="s">
        <v>234</v>
      </c>
      <c r="R234" s="12" t="s">
        <v>151</v>
      </c>
      <c r="S234" s="12" t="s">
        <v>165</v>
      </c>
      <c r="T234" s="12" t="s">
        <v>153</v>
      </c>
      <c r="U234" s="93">
        <v>20000000</v>
      </c>
      <c r="V234" s="44" t="s">
        <v>155</v>
      </c>
      <c r="W234" s="12" t="s">
        <v>226</v>
      </c>
      <c r="AE234" s="1" t="s">
        <v>98</v>
      </c>
      <c r="AF234" s="1" t="s">
        <v>98</v>
      </c>
      <c r="AG234" s="1" t="s">
        <v>98</v>
      </c>
      <c r="AH234" s="1">
        <v>1.9</v>
      </c>
      <c r="AI234" s="1">
        <v>300</v>
      </c>
      <c r="AL234" s="108" t="s">
        <v>1031</v>
      </c>
      <c r="AM234" s="1">
        <v>28</v>
      </c>
      <c r="AN234" s="1">
        <v>15</v>
      </c>
      <c r="AO234" s="30">
        <v>42851</v>
      </c>
      <c r="AP234" s="1">
        <v>13</v>
      </c>
      <c r="AQ234" s="1" t="s">
        <v>184</v>
      </c>
      <c r="AX234" s="2" t="s">
        <v>345</v>
      </c>
      <c r="AY234" s="2">
        <v>20210901</v>
      </c>
      <c r="AZ234" s="2">
        <v>20210910</v>
      </c>
      <c r="BA234" s="111">
        <v>24708853</v>
      </c>
      <c r="BB234" s="111">
        <v>21395506</v>
      </c>
      <c r="BC234" s="68">
        <f t="shared" si="88"/>
        <v>0.86590445942593941</v>
      </c>
      <c r="BD234" s="1" t="str">
        <f t="shared" si="84"/>
        <v>preprocessing/TMRC30129/outputs/salmon_hg38_100/quant.sf</v>
      </c>
      <c r="BI234" s="97" t="str">
        <f t="shared" si="85"/>
        <v>preprocessing/TMRC30129/outputs/02hisat2_hg38_100/hg38_100_sno_gene_gene_id.count.xz</v>
      </c>
      <c r="BJ234" s="111">
        <v>19114770</v>
      </c>
      <c r="BK234" s="111">
        <v>993470</v>
      </c>
      <c r="BL234" s="68">
        <f t="shared" si="89"/>
        <v>0.93983474847474979</v>
      </c>
      <c r="BO234" s="1" t="str">
        <f t="shared" si="86"/>
        <v>preprocessing/TMRC30129/outputs/03hisat2_lpanamensis_v36/sno_gene_gene_id.count.xz</v>
      </c>
      <c r="BP234" s="66">
        <v>770</v>
      </c>
      <c r="BQ234" s="66">
        <v>52</v>
      </c>
      <c r="BR234" s="95">
        <f t="shared" si="90"/>
        <v>3.8419283002701595E-5</v>
      </c>
      <c r="BS234" s="94">
        <f t="shared" si="91"/>
        <v>4.0878764128536363E-5</v>
      </c>
      <c r="BV234" s="2" t="s">
        <v>811</v>
      </c>
      <c r="BW234" s="2" t="s">
        <v>210</v>
      </c>
      <c r="BZ234" s="1" t="s">
        <v>252</v>
      </c>
      <c r="CG234" s="2" t="s">
        <v>1032</v>
      </c>
      <c r="CH234" s="2">
        <v>0</v>
      </c>
      <c r="CI234" s="2">
        <v>0</v>
      </c>
      <c r="CJ234" s="2">
        <v>14</v>
      </c>
      <c r="CK234" s="2">
        <v>0</v>
      </c>
      <c r="CL234" s="1">
        <f t="shared" si="92"/>
        <v>14</v>
      </c>
      <c r="CM234" s="1">
        <f t="shared" si="87"/>
        <v>1.8181818181818181E-2</v>
      </c>
      <c r="CN234" s="2" t="s">
        <v>100</v>
      </c>
    </row>
    <row r="235" spans="1:92" ht="30" x14ac:dyDescent="0.25">
      <c r="A235" s="110" t="s">
        <v>1033</v>
      </c>
      <c r="B235" s="24" t="s">
        <v>986</v>
      </c>
      <c r="C235" s="24" t="s">
        <v>1034</v>
      </c>
      <c r="D235" s="38">
        <v>1</v>
      </c>
      <c r="E235" s="12" t="s">
        <v>90</v>
      </c>
      <c r="F235" s="12" t="s">
        <v>91</v>
      </c>
      <c r="G235" s="12" t="s">
        <v>92</v>
      </c>
      <c r="H235" s="126">
        <v>42306</v>
      </c>
      <c r="I235" s="53">
        <v>0.37916666666666665</v>
      </c>
      <c r="J235" s="53">
        <v>0.72916666666666663</v>
      </c>
      <c r="K235" s="12" t="s">
        <v>150</v>
      </c>
      <c r="L235" s="12" t="s">
        <v>181</v>
      </c>
      <c r="M235" s="2">
        <v>3</v>
      </c>
      <c r="N235" s="12" t="s">
        <v>95</v>
      </c>
      <c r="O235" s="12" t="s">
        <v>95</v>
      </c>
      <c r="P235" s="9" t="s">
        <v>1384</v>
      </c>
      <c r="Q235" s="12" t="s">
        <v>284</v>
      </c>
      <c r="R235" s="12" t="s">
        <v>151</v>
      </c>
      <c r="S235" s="12" t="s">
        <v>152</v>
      </c>
      <c r="T235" s="12" t="s">
        <v>153</v>
      </c>
      <c r="U235" s="93">
        <v>25000000</v>
      </c>
      <c r="V235" s="44" t="s">
        <v>155</v>
      </c>
      <c r="W235" s="12" t="s">
        <v>226</v>
      </c>
      <c r="X235" s="75">
        <v>42628</v>
      </c>
      <c r="Y235" s="12">
        <v>15</v>
      </c>
      <c r="AA235" s="27">
        <v>42630</v>
      </c>
      <c r="AB235" s="1">
        <v>133</v>
      </c>
      <c r="AC235" s="1" t="s">
        <v>100</v>
      </c>
      <c r="AD235" s="1">
        <v>7.1</v>
      </c>
      <c r="AH235" s="1">
        <v>2.2999999999999998</v>
      </c>
      <c r="AI235" s="1">
        <v>300</v>
      </c>
      <c r="AJ235" s="30">
        <v>42636</v>
      </c>
      <c r="AK235" s="1" t="s">
        <v>100</v>
      </c>
      <c r="AL235" s="1">
        <v>6</v>
      </c>
      <c r="AM235" s="1">
        <v>27</v>
      </c>
      <c r="AN235" s="1">
        <v>15</v>
      </c>
      <c r="AO235" s="30">
        <v>42647</v>
      </c>
      <c r="AP235" s="1">
        <v>12</v>
      </c>
      <c r="AQ235" s="1" t="s">
        <v>184</v>
      </c>
      <c r="AT235" s="2" t="s">
        <v>1035</v>
      </c>
      <c r="AU235" s="2">
        <v>193</v>
      </c>
      <c r="AV235" s="60">
        <f>(100 * 4)/AU235</f>
        <v>2.0725388601036268</v>
      </c>
      <c r="AY235" s="2">
        <v>20210301</v>
      </c>
      <c r="AZ235" s="2">
        <v>20210316</v>
      </c>
      <c r="BA235" s="66">
        <v>78044820</v>
      </c>
      <c r="BB235" s="66">
        <v>60610141</v>
      </c>
      <c r="BC235" s="68">
        <f t="shared" si="88"/>
        <v>0.77660683950581222</v>
      </c>
      <c r="BD235" s="1" t="str">
        <f t="shared" si="84"/>
        <v>preprocessing/TMRC30088/outputs/salmon_hg38_100/quant.sf</v>
      </c>
      <c r="BI235" s="97" t="str">
        <f t="shared" si="85"/>
        <v>preprocessing/TMRC30088/outputs/02hisat2_hg38_100/hg38_100_sno_gene_gene_id.count.xz</v>
      </c>
      <c r="BJ235" s="65">
        <v>55334659</v>
      </c>
      <c r="BK235" s="65">
        <v>3030336</v>
      </c>
      <c r="BL235" s="68">
        <f t="shared" si="89"/>
        <v>0.9629575849361578</v>
      </c>
      <c r="BO235" s="1" t="str">
        <f t="shared" si="86"/>
        <v>preprocessing/TMRC30088/outputs/03hisat2_lpanamensis_v36/sno_gene_gene_id.count.xz</v>
      </c>
      <c r="BP235" s="111">
        <v>16449</v>
      </c>
      <c r="BQ235" s="111">
        <v>1042</v>
      </c>
      <c r="BR235" s="95">
        <f t="shared" si="90"/>
        <v>2.8858207077921166E-4</v>
      </c>
      <c r="BS235" s="94">
        <f t="shared" si="91"/>
        <v>2.9968305488589522E-4</v>
      </c>
      <c r="BV235" s="2" t="s">
        <v>989</v>
      </c>
      <c r="BW235" s="2" t="s">
        <v>210</v>
      </c>
      <c r="BZ235" s="1" t="s">
        <v>252</v>
      </c>
      <c r="CG235" s="2" t="s">
        <v>1036</v>
      </c>
      <c r="CH235" s="2">
        <v>0</v>
      </c>
      <c r="CI235" s="2">
        <v>0</v>
      </c>
      <c r="CJ235" s="2">
        <v>226</v>
      </c>
      <c r="CK235" s="2">
        <v>0</v>
      </c>
      <c r="CL235" s="1">
        <f t="shared" si="92"/>
        <v>226</v>
      </c>
      <c r="CM235" s="118">
        <f t="shared" si="87"/>
        <v>1.3739437047844853E-2</v>
      </c>
      <c r="CN235" s="2" t="s">
        <v>100</v>
      </c>
    </row>
    <row r="236" spans="1:92" x14ac:dyDescent="0.25">
      <c r="A236" s="109" t="s">
        <v>1037</v>
      </c>
      <c r="B236" s="24" t="s">
        <v>809</v>
      </c>
      <c r="C236" s="24" t="s">
        <v>1038</v>
      </c>
      <c r="D236" s="38">
        <v>1</v>
      </c>
      <c r="E236" s="12" t="s">
        <v>90</v>
      </c>
      <c r="F236" s="12" t="s">
        <v>91</v>
      </c>
      <c r="G236" s="12" t="s">
        <v>92</v>
      </c>
      <c r="H236" s="126">
        <v>42377</v>
      </c>
      <c r="I236" s="53">
        <v>0.22500000000000001</v>
      </c>
      <c r="J236" s="53">
        <v>0.52083333333333337</v>
      </c>
      <c r="K236" s="12" t="s">
        <v>164</v>
      </c>
      <c r="L236" s="12" t="s">
        <v>181</v>
      </c>
      <c r="M236" s="2">
        <v>3</v>
      </c>
      <c r="N236" s="12" t="s">
        <v>1376</v>
      </c>
      <c r="O236" s="12" t="s">
        <v>234</v>
      </c>
      <c r="P236" s="12" t="s">
        <v>95</v>
      </c>
      <c r="Q236" s="12" t="s">
        <v>234</v>
      </c>
      <c r="R236" s="12" t="s">
        <v>151</v>
      </c>
      <c r="S236" s="12" t="s">
        <v>165</v>
      </c>
      <c r="T236" s="12" t="s">
        <v>153</v>
      </c>
      <c r="U236" s="93">
        <v>6000000</v>
      </c>
      <c r="V236" s="44" t="s">
        <v>155</v>
      </c>
      <c r="W236" s="12" t="s">
        <v>226</v>
      </c>
      <c r="AE236" s="1" t="s">
        <v>98</v>
      </c>
      <c r="AF236" s="1" t="s">
        <v>98</v>
      </c>
      <c r="AG236" s="1" t="s">
        <v>98</v>
      </c>
      <c r="AH236" s="1">
        <v>2</v>
      </c>
      <c r="AI236" s="1">
        <v>300</v>
      </c>
      <c r="AJ236" s="30"/>
      <c r="AL236" s="1">
        <v>3</v>
      </c>
      <c r="AM236" s="1">
        <v>28</v>
      </c>
      <c r="AN236" s="1">
        <v>15</v>
      </c>
      <c r="AO236" s="30">
        <v>42851</v>
      </c>
      <c r="AP236" s="1">
        <v>13</v>
      </c>
      <c r="AQ236" s="1" t="s">
        <v>184</v>
      </c>
      <c r="AX236" s="2" t="s">
        <v>285</v>
      </c>
      <c r="AY236" s="2">
        <v>20210601</v>
      </c>
      <c r="AZ236" s="2">
        <v>20210623</v>
      </c>
      <c r="BA236" s="66">
        <v>30186639</v>
      </c>
      <c r="BB236" s="66">
        <v>26039655</v>
      </c>
      <c r="BC236" s="68">
        <f t="shared" si="88"/>
        <v>0.86262187055670558</v>
      </c>
      <c r="BD236" s="1" t="str">
        <f t="shared" si="84"/>
        <v>preprocessing/TMRC30172/outputs/salmon_hg38_100/quant.sf</v>
      </c>
      <c r="BI236" s="97" t="str">
        <f t="shared" si="85"/>
        <v>preprocessing/TMRC30172/outputs/02hisat2_hg38_100/hg38_100_sno_gene_gene_id.count.xz</v>
      </c>
      <c r="BJ236" s="105">
        <v>23685817</v>
      </c>
      <c r="BK236" s="105">
        <v>1286276</v>
      </c>
      <c r="BL236" s="68">
        <f t="shared" si="89"/>
        <v>0.95900245222142921</v>
      </c>
      <c r="BO236" s="1" t="str">
        <f t="shared" si="86"/>
        <v>preprocessing/TMRC30172/outputs/03hisat2_lpanamensis_v36/sno_gene_gene_id.count.xz</v>
      </c>
      <c r="BP236" s="66">
        <v>885</v>
      </c>
      <c r="BQ236" s="66">
        <v>53</v>
      </c>
      <c r="BR236" s="95">
        <f t="shared" si="90"/>
        <v>3.6021982626113899E-5</v>
      </c>
      <c r="BS236" s="94">
        <f t="shared" si="91"/>
        <v>3.7561929630808282E-5</v>
      </c>
      <c r="BV236" s="2" t="s">
        <v>811</v>
      </c>
      <c r="BW236" s="2" t="s">
        <v>210</v>
      </c>
      <c r="BZ236" s="1" t="s">
        <v>252</v>
      </c>
      <c r="CG236" s="2" t="s">
        <v>1039</v>
      </c>
      <c r="CH236" s="2">
        <v>0</v>
      </c>
      <c r="CI236" s="2">
        <v>0</v>
      </c>
      <c r="CJ236" s="2">
        <v>9</v>
      </c>
      <c r="CK236" s="2">
        <v>0</v>
      </c>
      <c r="CL236" s="1">
        <f t="shared" si="92"/>
        <v>9</v>
      </c>
      <c r="CM236" s="118">
        <f t="shared" si="87"/>
        <v>1.0169491525423728E-2</v>
      </c>
      <c r="CN236" s="2" t="s">
        <v>100</v>
      </c>
    </row>
    <row r="237" spans="1:92" x14ac:dyDescent="0.25">
      <c r="A237" s="117" t="s">
        <v>1040</v>
      </c>
      <c r="B237" s="24" t="s">
        <v>809</v>
      </c>
      <c r="C237" s="24" t="s">
        <v>1041</v>
      </c>
      <c r="D237" s="38">
        <v>1</v>
      </c>
      <c r="E237" s="12" t="s">
        <v>90</v>
      </c>
      <c r="F237" s="12" t="s">
        <v>91</v>
      </c>
      <c r="G237" s="12" t="s">
        <v>92</v>
      </c>
      <c r="H237" s="126">
        <v>42354</v>
      </c>
      <c r="I237" s="53">
        <v>0.21805555555555556</v>
      </c>
      <c r="J237" s="53">
        <v>0.52083333333333337</v>
      </c>
      <c r="K237" s="12" t="s">
        <v>150</v>
      </c>
      <c r="L237" s="12" t="s">
        <v>181</v>
      </c>
      <c r="M237" s="2">
        <v>1</v>
      </c>
      <c r="N237" s="12" t="s">
        <v>1376</v>
      </c>
      <c r="O237" s="12" t="s">
        <v>234</v>
      </c>
      <c r="P237" s="12" t="s">
        <v>95</v>
      </c>
      <c r="Q237" s="12" t="s">
        <v>234</v>
      </c>
      <c r="R237" s="12" t="s">
        <v>151</v>
      </c>
      <c r="S237" s="12" t="s">
        <v>152</v>
      </c>
      <c r="T237" s="12" t="s">
        <v>153</v>
      </c>
      <c r="U237" s="93">
        <v>18000000</v>
      </c>
      <c r="V237" s="44" t="s">
        <v>155</v>
      </c>
      <c r="W237" s="12" t="s">
        <v>226</v>
      </c>
      <c r="X237" s="75">
        <v>42628</v>
      </c>
      <c r="Y237" s="12">
        <v>23</v>
      </c>
      <c r="Z237" s="9">
        <f>(Y237-AH237)-3</f>
        <v>7</v>
      </c>
      <c r="AA237" s="27">
        <v>42631</v>
      </c>
      <c r="AB237" s="1">
        <v>23</v>
      </c>
      <c r="AC237" s="1" t="s">
        <v>101</v>
      </c>
      <c r="AD237" s="1" t="s">
        <v>108</v>
      </c>
      <c r="AH237" s="1">
        <v>13</v>
      </c>
      <c r="AI237" s="1">
        <v>300</v>
      </c>
      <c r="AJ237" s="30">
        <v>42663</v>
      </c>
      <c r="AK237" s="1" t="s">
        <v>100</v>
      </c>
      <c r="AL237" s="1">
        <v>25</v>
      </c>
      <c r="AM237" s="1">
        <v>27</v>
      </c>
      <c r="AN237" s="1">
        <v>15</v>
      </c>
      <c r="AO237" s="31">
        <v>42738</v>
      </c>
      <c r="AP237" s="1">
        <v>12</v>
      </c>
      <c r="AQ237" s="1" t="s">
        <v>184</v>
      </c>
      <c r="AT237" s="2" t="s">
        <v>1042</v>
      </c>
      <c r="AU237" s="2">
        <v>32.799999999999997</v>
      </c>
      <c r="AX237" s="2" t="s">
        <v>962</v>
      </c>
      <c r="AY237" s="2">
        <v>20210501</v>
      </c>
      <c r="AZ237" s="2">
        <v>20210527</v>
      </c>
      <c r="BA237" s="66">
        <v>31852952</v>
      </c>
      <c r="BB237" s="66">
        <v>28919050</v>
      </c>
      <c r="BC237" s="68">
        <f t="shared" si="88"/>
        <v>0.90789230461277182</v>
      </c>
      <c r="BD237" s="1" t="str">
        <f t="shared" si="84"/>
        <v>preprocessing/TMRC30134/outputs/salmon_hg38_100/quant.sf</v>
      </c>
      <c r="BI237" s="97" t="str">
        <f t="shared" si="85"/>
        <v>preprocessing/TMRC30134/outputs/02hisat2_hg38_100/hg38_100_sno_gene_gene_id.count.xz</v>
      </c>
      <c r="BJ237" s="65">
        <v>26929503</v>
      </c>
      <c r="BK237" s="65">
        <v>1177200</v>
      </c>
      <c r="BL237" s="68">
        <f t="shared" si="89"/>
        <v>0.97190962358722022</v>
      </c>
      <c r="BO237" s="1" t="str">
        <f t="shared" si="86"/>
        <v>preprocessing/TMRC30134/outputs/03hisat2_lpanamensis_v36/sno_gene_gene_id.count.xz</v>
      </c>
      <c r="BP237" s="111">
        <v>19696</v>
      </c>
      <c r="BQ237" s="111">
        <v>1160</v>
      </c>
      <c r="BR237" s="95">
        <f t="shared" si="90"/>
        <v>7.2118551612172603E-4</v>
      </c>
      <c r="BS237" s="94">
        <f t="shared" si="91"/>
        <v>7.4202940131398547E-4</v>
      </c>
      <c r="BV237" s="2" t="s">
        <v>811</v>
      </c>
      <c r="BW237" s="2" t="s">
        <v>159</v>
      </c>
      <c r="BZ237" s="1" t="s">
        <v>252</v>
      </c>
      <c r="CG237" s="2" t="s">
        <v>1043</v>
      </c>
      <c r="CH237" s="2">
        <v>0</v>
      </c>
      <c r="CI237" s="2">
        <v>0</v>
      </c>
      <c r="CJ237" s="2">
        <v>283</v>
      </c>
      <c r="CK237" s="2">
        <v>0</v>
      </c>
      <c r="CL237" s="1">
        <f t="shared" si="92"/>
        <v>283</v>
      </c>
      <c r="CM237" s="118">
        <f t="shared" si="87"/>
        <v>1.4368399675060926E-2</v>
      </c>
      <c r="CN237" s="2" t="s">
        <v>100</v>
      </c>
    </row>
    <row r="238" spans="1:92" ht="30" x14ac:dyDescent="0.25">
      <c r="A238" s="109" t="s">
        <v>1044</v>
      </c>
      <c r="B238" s="24" t="s">
        <v>822</v>
      </c>
      <c r="C238" s="24" t="s">
        <v>1045</v>
      </c>
      <c r="D238" s="38">
        <v>1</v>
      </c>
      <c r="E238" s="12" t="s">
        <v>90</v>
      </c>
      <c r="F238" s="12" t="s">
        <v>91</v>
      </c>
      <c r="G238" s="12" t="s">
        <v>92</v>
      </c>
      <c r="H238" s="126">
        <v>42371</v>
      </c>
      <c r="I238" s="53">
        <v>0.22430555555555556</v>
      </c>
      <c r="J238" s="53">
        <v>0.52083333333333337</v>
      </c>
      <c r="K238" s="12" t="s">
        <v>164</v>
      </c>
      <c r="L238" s="12" t="s">
        <v>181</v>
      </c>
      <c r="M238" s="2">
        <v>1</v>
      </c>
      <c r="N238" s="12" t="s">
        <v>1378</v>
      </c>
      <c r="O238" s="12" t="s">
        <v>1374</v>
      </c>
      <c r="P238" s="9" t="s">
        <v>1380</v>
      </c>
      <c r="Q238" s="12" t="s">
        <v>234</v>
      </c>
      <c r="R238" s="12" t="s">
        <v>151</v>
      </c>
      <c r="S238" s="12" t="s">
        <v>165</v>
      </c>
      <c r="T238" s="12" t="s">
        <v>153</v>
      </c>
      <c r="U238" s="93">
        <v>7000000</v>
      </c>
      <c r="V238" s="44" t="s">
        <v>155</v>
      </c>
      <c r="W238" s="12" t="s">
        <v>226</v>
      </c>
      <c r="AE238" s="1" t="s">
        <v>98</v>
      </c>
      <c r="AF238" s="1" t="s">
        <v>98</v>
      </c>
      <c r="AG238" s="1" t="s">
        <v>98</v>
      </c>
      <c r="AH238" s="1">
        <v>1.6</v>
      </c>
      <c r="AI238" s="1">
        <v>300</v>
      </c>
      <c r="AJ238" s="30"/>
      <c r="AL238" s="1">
        <v>5</v>
      </c>
      <c r="AM238" s="1">
        <v>28</v>
      </c>
      <c r="AN238" s="1">
        <v>15</v>
      </c>
      <c r="AO238" s="30">
        <v>42851</v>
      </c>
      <c r="AP238" s="1">
        <v>13</v>
      </c>
      <c r="AQ238" s="1" t="s">
        <v>184</v>
      </c>
      <c r="AX238" s="2" t="s">
        <v>285</v>
      </c>
      <c r="AY238" s="2">
        <v>20210601</v>
      </c>
      <c r="AZ238" s="2">
        <v>20210623</v>
      </c>
      <c r="BA238" s="66">
        <v>24137321</v>
      </c>
      <c r="BB238" s="66">
        <v>20520065</v>
      </c>
      <c r="BC238" s="68">
        <f t="shared" si="88"/>
        <v>0.85013846399938087</v>
      </c>
      <c r="BD238" s="1" t="str">
        <f t="shared" si="84"/>
        <v>preprocessing/TMRC30174/outputs/salmon_hg38_100/quant.sf</v>
      </c>
      <c r="BI238" s="97" t="str">
        <f t="shared" si="85"/>
        <v>preprocessing/TMRC30174/outputs/02hisat2_hg38_100/hg38_100_sno_gene_gene_id.count.xz</v>
      </c>
      <c r="BJ238" s="105">
        <v>18612913</v>
      </c>
      <c r="BK238" s="105">
        <v>884227</v>
      </c>
      <c r="BL238" s="68">
        <f t="shared" si="89"/>
        <v>0.95015001170805258</v>
      </c>
      <c r="BO238" s="1" t="str">
        <f t="shared" si="86"/>
        <v>preprocessing/TMRC30174/outputs/03hisat2_lpanamensis_v36/sno_gene_gene_id.count.xz</v>
      </c>
      <c r="BP238" s="111">
        <v>1072</v>
      </c>
      <c r="BQ238" s="66">
        <v>75</v>
      </c>
      <c r="BR238" s="95">
        <f t="shared" si="90"/>
        <v>5.5896509099751879E-5</v>
      </c>
      <c r="BS238" s="94">
        <f t="shared" si="91"/>
        <v>5.8829141094540018E-5</v>
      </c>
      <c r="BV238" s="2" t="s">
        <v>824</v>
      </c>
      <c r="BW238" s="2" t="s">
        <v>159</v>
      </c>
      <c r="BZ238" s="1" t="s">
        <v>252</v>
      </c>
      <c r="CG238" s="2" t="s">
        <v>1046</v>
      </c>
      <c r="CH238" s="2">
        <v>0</v>
      </c>
      <c r="CI238" s="2">
        <v>0</v>
      </c>
      <c r="CJ238" s="2">
        <v>21</v>
      </c>
      <c r="CK238" s="2">
        <v>0</v>
      </c>
      <c r="CL238" s="1">
        <f t="shared" si="92"/>
        <v>21</v>
      </c>
      <c r="CM238" s="118">
        <f t="shared" si="87"/>
        <v>1.9589552238805971E-2</v>
      </c>
      <c r="CN238" s="2" t="s">
        <v>100</v>
      </c>
    </row>
    <row r="239" spans="1:92" x14ac:dyDescent="0.25">
      <c r="A239" s="109" t="s">
        <v>1047</v>
      </c>
      <c r="B239" s="24" t="s">
        <v>809</v>
      </c>
      <c r="C239" s="24" t="s">
        <v>1048</v>
      </c>
      <c r="D239" s="38">
        <v>1</v>
      </c>
      <c r="E239" s="12" t="s">
        <v>90</v>
      </c>
      <c r="F239" s="12" t="s">
        <v>91</v>
      </c>
      <c r="G239" s="12" t="s">
        <v>92</v>
      </c>
      <c r="H239" s="126">
        <v>42364</v>
      </c>
      <c r="I239" s="53">
        <v>0.23263888888888887</v>
      </c>
      <c r="J239" s="53">
        <v>0.52777777777777779</v>
      </c>
      <c r="K239" s="12" t="s">
        <v>150</v>
      </c>
      <c r="L239" s="12" t="s">
        <v>181</v>
      </c>
      <c r="M239" s="2">
        <v>2</v>
      </c>
      <c r="N239" s="12" t="s">
        <v>1376</v>
      </c>
      <c r="O239" s="12" t="s">
        <v>234</v>
      </c>
      <c r="P239" s="12" t="s">
        <v>95</v>
      </c>
      <c r="Q239" s="12" t="s">
        <v>234</v>
      </c>
      <c r="R239" s="12" t="s">
        <v>151</v>
      </c>
      <c r="S239" s="12" t="s">
        <v>152</v>
      </c>
      <c r="T239" s="12" t="s">
        <v>153</v>
      </c>
      <c r="U239" s="93">
        <v>23000000</v>
      </c>
      <c r="V239" s="44" t="s">
        <v>155</v>
      </c>
      <c r="W239" s="12" t="s">
        <v>226</v>
      </c>
      <c r="AE239" s="1" t="s">
        <v>98</v>
      </c>
      <c r="AF239" s="1" t="s">
        <v>98</v>
      </c>
      <c r="AG239" s="1" t="s">
        <v>98</v>
      </c>
      <c r="AH239" s="1">
        <v>4.7</v>
      </c>
      <c r="AI239" s="1">
        <v>300</v>
      </c>
      <c r="AL239" s="1">
        <v>2</v>
      </c>
      <c r="AM239" s="1">
        <v>28</v>
      </c>
      <c r="AN239" s="1">
        <v>15</v>
      </c>
      <c r="AO239" s="30">
        <v>42851</v>
      </c>
      <c r="AP239" s="1">
        <v>13</v>
      </c>
      <c r="AQ239" s="1" t="s">
        <v>184</v>
      </c>
      <c r="AX239" s="2" t="s">
        <v>345</v>
      </c>
      <c r="AY239" s="2">
        <v>20210901</v>
      </c>
      <c r="AZ239" s="2">
        <v>20210910</v>
      </c>
      <c r="BA239" s="111">
        <v>23146672</v>
      </c>
      <c r="BB239" s="111">
        <v>21217680</v>
      </c>
      <c r="BC239" s="68">
        <f t="shared" si="88"/>
        <v>0.91666223118381773</v>
      </c>
      <c r="BD239" s="1" t="str">
        <f t="shared" si="84"/>
        <v>preprocessing/TMRC30137/outputs/salmon_hg38_100/quant.sf</v>
      </c>
      <c r="BI239" s="97" t="str">
        <f t="shared" si="85"/>
        <v>preprocessing/TMRC30137/outputs/02hisat2_hg38_100/hg38_100_sno_gene_gene_id.count.xz</v>
      </c>
      <c r="BJ239" s="111">
        <v>19062619</v>
      </c>
      <c r="BK239" s="111">
        <v>1064117</v>
      </c>
      <c r="BL239" s="68">
        <f t="shared" si="89"/>
        <v>0.94858325698191315</v>
      </c>
      <c r="BO239" s="1" t="str">
        <f t="shared" si="86"/>
        <v>preprocessing/TMRC30137/outputs/03hisat2_lpanamensis_v36/sno_gene_gene_id.count.xz</v>
      </c>
      <c r="BP239" s="66">
        <v>987</v>
      </c>
      <c r="BQ239" s="66">
        <v>57</v>
      </c>
      <c r="BR239" s="95">
        <f t="shared" si="90"/>
        <v>4.9204248532356037E-5</v>
      </c>
      <c r="BS239" s="94">
        <f t="shared" si="91"/>
        <v>5.1871301933905231E-5</v>
      </c>
      <c r="BV239" s="2" t="s">
        <v>811</v>
      </c>
      <c r="BW239" s="2" t="s">
        <v>210</v>
      </c>
      <c r="BZ239" s="1" t="s">
        <v>252</v>
      </c>
      <c r="CG239" s="2" t="s">
        <v>1049</v>
      </c>
      <c r="CH239" s="2">
        <v>0</v>
      </c>
      <c r="CI239" s="2">
        <v>0</v>
      </c>
      <c r="CJ239" s="2">
        <v>12</v>
      </c>
      <c r="CK239" s="2">
        <v>0</v>
      </c>
      <c r="CL239" s="1">
        <f t="shared" si="92"/>
        <v>12</v>
      </c>
      <c r="CM239" s="1">
        <f t="shared" si="87"/>
        <v>1.2158054711246201E-2</v>
      </c>
      <c r="CN239" s="2" t="s">
        <v>100</v>
      </c>
    </row>
    <row r="240" spans="1:92" x14ac:dyDescent="0.25">
      <c r="A240" s="109" t="s">
        <v>1050</v>
      </c>
      <c r="B240" s="24" t="s">
        <v>880</v>
      </c>
      <c r="C240" s="24" t="s">
        <v>1051</v>
      </c>
      <c r="D240" s="42">
        <v>1</v>
      </c>
      <c r="E240" s="12" t="s">
        <v>90</v>
      </c>
      <c r="F240" s="12" t="s">
        <v>91</v>
      </c>
      <c r="G240" s="12" t="s">
        <v>92</v>
      </c>
      <c r="H240" s="126">
        <v>42244</v>
      </c>
      <c r="I240" s="73">
        <v>0.2590277777777778</v>
      </c>
      <c r="J240" s="73">
        <v>0.4375</v>
      </c>
      <c r="K240" s="12" t="s">
        <v>171</v>
      </c>
      <c r="L240" s="12" t="s">
        <v>181</v>
      </c>
      <c r="M240" s="12">
        <v>3</v>
      </c>
      <c r="N240" s="12" t="s">
        <v>1378</v>
      </c>
      <c r="O240" s="12" t="s">
        <v>234</v>
      </c>
      <c r="P240" s="12" t="s">
        <v>95</v>
      </c>
      <c r="Q240" s="12" t="s">
        <v>234</v>
      </c>
      <c r="R240" s="12" t="s">
        <v>151</v>
      </c>
      <c r="S240" s="12" t="s">
        <v>196</v>
      </c>
      <c r="T240" s="12" t="s">
        <v>173</v>
      </c>
      <c r="U240" s="93">
        <v>24000000</v>
      </c>
      <c r="V240" s="44"/>
      <c r="W240" s="12" t="s">
        <v>226</v>
      </c>
      <c r="X240" s="72">
        <v>42628</v>
      </c>
      <c r="Y240" s="12">
        <v>13</v>
      </c>
      <c r="Z240" s="9">
        <f>(Y240-AH240)-3</f>
        <v>8.4</v>
      </c>
      <c r="AA240" s="72">
        <v>42631</v>
      </c>
      <c r="AB240" s="12">
        <v>184</v>
      </c>
      <c r="AC240" s="12" t="s">
        <v>100</v>
      </c>
      <c r="AD240" s="12">
        <v>6.7</v>
      </c>
      <c r="AE240" s="12"/>
      <c r="AF240" s="12"/>
      <c r="AG240" s="12"/>
      <c r="AH240" s="12">
        <v>1.6</v>
      </c>
      <c r="AI240" s="12">
        <v>300</v>
      </c>
      <c r="AJ240" s="26">
        <v>42663</v>
      </c>
      <c r="AK240" s="12" t="s">
        <v>100</v>
      </c>
      <c r="AL240" s="12">
        <v>6</v>
      </c>
      <c r="AM240" s="12">
        <v>27</v>
      </c>
      <c r="AN240" s="12">
        <v>15</v>
      </c>
      <c r="AO240" s="26">
        <v>42738</v>
      </c>
      <c r="AP240" s="12">
        <v>12</v>
      </c>
      <c r="AQ240" s="12" t="s">
        <v>184</v>
      </c>
      <c r="AR240" s="12"/>
      <c r="AS240" s="12"/>
      <c r="AT240" s="99" t="s">
        <v>1052</v>
      </c>
      <c r="AU240" s="12">
        <v>37.1</v>
      </c>
      <c r="AV240" s="12"/>
      <c r="AW240" s="12"/>
      <c r="AX240" s="12" t="s">
        <v>650</v>
      </c>
      <c r="AY240" s="12">
        <v>20210601</v>
      </c>
      <c r="AZ240" s="12">
        <v>20210610</v>
      </c>
      <c r="BA240" s="66">
        <v>24805189</v>
      </c>
      <c r="BB240" s="66">
        <v>21701821</v>
      </c>
      <c r="BC240" s="68">
        <f t="shared" si="88"/>
        <v>0.87489037072041664</v>
      </c>
      <c r="BD240" s="1" t="str">
        <f t="shared" si="84"/>
        <v>preprocessing/TMRC30161/outputs/salmon_hg38_100/quant.sf</v>
      </c>
      <c r="BE240" s="67"/>
      <c r="BF240" s="67"/>
      <c r="BG240" s="67"/>
      <c r="BH240" s="12"/>
      <c r="BI240" s="97" t="str">
        <f t="shared" si="85"/>
        <v>preprocessing/TMRC30161/outputs/02hisat2_hg38_100/hg38_100_sno_gene_gene_id.count.xz</v>
      </c>
      <c r="BJ240" s="65">
        <v>20391553</v>
      </c>
      <c r="BK240" s="65">
        <v>750500</v>
      </c>
      <c r="BL240" s="68">
        <f t="shared" si="89"/>
        <v>0.97420640415382653</v>
      </c>
      <c r="BM240" s="12"/>
      <c r="BN240" s="12"/>
      <c r="BO240" s="1" t="str">
        <f t="shared" si="86"/>
        <v>preprocessing/TMRC30161/outputs/03hisat2_lpanamensis_v36/sno_gene_gene_id.count.xz</v>
      </c>
      <c r="BP240" s="111">
        <v>596</v>
      </c>
      <c r="BQ240" s="111">
        <v>43</v>
      </c>
      <c r="BR240" s="95">
        <f t="shared" si="90"/>
        <v>2.944453370986702E-5</v>
      </c>
      <c r="BS240" s="94">
        <f t="shared" si="91"/>
        <v>3.02241225107136E-5</v>
      </c>
      <c r="BT240" s="12" t="s">
        <v>177</v>
      </c>
      <c r="BV240" s="2" t="s">
        <v>883</v>
      </c>
      <c r="BW240" s="2" t="s">
        <v>210</v>
      </c>
      <c r="BZ240" s="1" t="s">
        <v>252</v>
      </c>
      <c r="CG240" s="2" t="s">
        <v>1053</v>
      </c>
      <c r="CH240" s="2">
        <v>0</v>
      </c>
      <c r="CI240" s="2">
        <v>0</v>
      </c>
      <c r="CJ240" s="2">
        <v>4</v>
      </c>
      <c r="CK240" s="2">
        <v>0</v>
      </c>
      <c r="CL240" s="1">
        <f t="shared" si="92"/>
        <v>4</v>
      </c>
      <c r="CM240" s="118">
        <f t="shared" si="87"/>
        <v>6.7114093959731542E-3</v>
      </c>
      <c r="CN240" s="2" t="s">
        <v>100</v>
      </c>
    </row>
    <row r="241" spans="1:92" ht="30" x14ac:dyDescent="0.25">
      <c r="A241" s="109" t="s">
        <v>1054</v>
      </c>
      <c r="B241" s="24" t="s">
        <v>822</v>
      </c>
      <c r="C241" s="24" t="s">
        <v>1055</v>
      </c>
      <c r="D241" s="38">
        <v>1</v>
      </c>
      <c r="E241" s="12" t="s">
        <v>90</v>
      </c>
      <c r="F241" s="12" t="s">
        <v>91</v>
      </c>
      <c r="G241" s="12" t="s">
        <v>92</v>
      </c>
      <c r="H241" s="126">
        <v>42377</v>
      </c>
      <c r="I241" s="53">
        <v>0.25347222222222221</v>
      </c>
      <c r="J241" s="53">
        <v>0.52083333333333337</v>
      </c>
      <c r="K241" s="12" t="s">
        <v>164</v>
      </c>
      <c r="L241" s="12" t="s">
        <v>181</v>
      </c>
      <c r="M241" s="2">
        <v>2</v>
      </c>
      <c r="N241" s="12" t="s">
        <v>1378</v>
      </c>
      <c r="O241" s="12" t="s">
        <v>1374</v>
      </c>
      <c r="P241" s="9" t="s">
        <v>1380</v>
      </c>
      <c r="Q241" s="12" t="s">
        <v>234</v>
      </c>
      <c r="R241" s="12" t="s">
        <v>151</v>
      </c>
      <c r="S241" s="12" t="s">
        <v>165</v>
      </c>
      <c r="T241" s="12" t="s">
        <v>153</v>
      </c>
      <c r="U241" s="93">
        <v>2000000</v>
      </c>
      <c r="V241" s="44" t="s">
        <v>155</v>
      </c>
      <c r="W241" s="12" t="s">
        <v>226</v>
      </c>
      <c r="AE241" s="1">
        <v>66</v>
      </c>
      <c r="AH241" s="1">
        <v>5</v>
      </c>
      <c r="AI241" s="1">
        <v>300</v>
      </c>
      <c r="AJ241" s="30"/>
      <c r="AL241" s="1">
        <v>18</v>
      </c>
      <c r="AM241" s="1">
        <v>28</v>
      </c>
      <c r="AN241" s="1">
        <v>15</v>
      </c>
      <c r="AO241" s="31">
        <v>42970</v>
      </c>
      <c r="AP241" s="1">
        <v>13</v>
      </c>
      <c r="AQ241" s="1" t="s">
        <v>184</v>
      </c>
      <c r="AX241" s="2" t="s">
        <v>264</v>
      </c>
      <c r="AY241" s="2">
        <v>20211001</v>
      </c>
      <c r="AZ241" s="2">
        <v>20211015</v>
      </c>
      <c r="BA241" s="111">
        <v>36782698</v>
      </c>
      <c r="BB241" s="111">
        <v>34964583</v>
      </c>
      <c r="BD241" s="1" t="str">
        <f t="shared" si="84"/>
        <v>preprocessing/TMRC30142/outputs/salmon_hg38_100/quant.sf</v>
      </c>
      <c r="BI241" s="97" t="str">
        <f t="shared" si="85"/>
        <v>preprocessing/TMRC30142/outputs/02hisat2_hg38_100/hg38_100_sno_gene_gene_id.count.xz</v>
      </c>
      <c r="BJ241" s="111">
        <v>32460439</v>
      </c>
      <c r="BK241" s="111">
        <v>1834605</v>
      </c>
      <c r="BL241" s="68">
        <f t="shared" si="89"/>
        <v>0.98085093707538284</v>
      </c>
      <c r="BO241" s="1" t="str">
        <f t="shared" si="86"/>
        <v>preprocessing/TMRC30142/outputs/03hisat2_lpanamensis_v36/sno_gene_gene_id.count.xz</v>
      </c>
      <c r="BP241" s="111">
        <v>271</v>
      </c>
      <c r="BQ241" s="111">
        <v>10</v>
      </c>
      <c r="BR241" s="95">
        <f t="shared" si="90"/>
        <v>8.0367038840417466E-6</v>
      </c>
      <c r="BS241" s="94">
        <f t="shared" si="91"/>
        <v>8.1936037172018213E-6</v>
      </c>
      <c r="BV241" s="2" t="s">
        <v>824</v>
      </c>
      <c r="BW241" s="2" t="s">
        <v>210</v>
      </c>
      <c r="BZ241" s="1" t="s">
        <v>252</v>
      </c>
      <c r="CG241" s="2" t="s">
        <v>317</v>
      </c>
      <c r="CH241" s="2">
        <v>0</v>
      </c>
      <c r="CI241" s="2">
        <v>0</v>
      </c>
      <c r="CJ241" s="2">
        <v>1</v>
      </c>
      <c r="CK241" s="2">
        <v>0</v>
      </c>
      <c r="CL241" s="1">
        <f t="shared" si="92"/>
        <v>1</v>
      </c>
      <c r="CM241" s="118">
        <f t="shared" si="87"/>
        <v>3.6900369003690036E-3</v>
      </c>
      <c r="CN241" s="106" t="s">
        <v>101</v>
      </c>
    </row>
    <row r="242" spans="1:92" ht="30" x14ac:dyDescent="0.25">
      <c r="A242" s="109" t="s">
        <v>1056</v>
      </c>
      <c r="B242" s="24" t="s">
        <v>822</v>
      </c>
      <c r="C242" s="24" t="s">
        <v>1057</v>
      </c>
      <c r="D242" s="38">
        <v>1</v>
      </c>
      <c r="E242" s="12" t="s">
        <v>90</v>
      </c>
      <c r="F242" s="12" t="s">
        <v>91</v>
      </c>
      <c r="G242" s="12" t="s">
        <v>92</v>
      </c>
      <c r="H242" s="126">
        <v>42371</v>
      </c>
      <c r="I242" s="53">
        <v>0.22430555555555556</v>
      </c>
      <c r="J242" s="53">
        <v>0.52083333333333337</v>
      </c>
      <c r="K242" s="12" t="s">
        <v>150</v>
      </c>
      <c r="L242" s="12" t="s">
        <v>181</v>
      </c>
      <c r="M242" s="2">
        <v>1</v>
      </c>
      <c r="N242" s="12" t="s">
        <v>1378</v>
      </c>
      <c r="O242" s="12" t="s">
        <v>1374</v>
      </c>
      <c r="P242" s="9" t="s">
        <v>1380</v>
      </c>
      <c r="Q242" s="12" t="s">
        <v>234</v>
      </c>
      <c r="R242" s="12" t="s">
        <v>151</v>
      </c>
      <c r="S242" s="12" t="s">
        <v>152</v>
      </c>
      <c r="T242" s="12" t="s">
        <v>153</v>
      </c>
      <c r="U242" s="93">
        <v>28000000</v>
      </c>
      <c r="V242" s="44" t="s">
        <v>155</v>
      </c>
      <c r="W242" s="12" t="s">
        <v>226</v>
      </c>
      <c r="AE242" s="1" t="s">
        <v>98</v>
      </c>
      <c r="AF242" s="1" t="s">
        <v>98</v>
      </c>
      <c r="AG242" s="1" t="s">
        <v>98</v>
      </c>
      <c r="AH242" s="1">
        <v>4</v>
      </c>
      <c r="AI242" s="1">
        <v>300</v>
      </c>
      <c r="AJ242" s="30"/>
      <c r="AL242" s="1">
        <v>6</v>
      </c>
      <c r="AM242" s="1">
        <v>28</v>
      </c>
      <c r="AN242" s="1">
        <v>15</v>
      </c>
      <c r="AO242" s="30">
        <v>42851</v>
      </c>
      <c r="AP242" s="1">
        <v>13</v>
      </c>
      <c r="AQ242" s="1" t="s">
        <v>184</v>
      </c>
      <c r="AX242" s="2" t="s">
        <v>285</v>
      </c>
      <c r="AY242" s="2">
        <v>20210601</v>
      </c>
      <c r="AZ242" s="2">
        <v>20210623</v>
      </c>
      <c r="BA242" s="66">
        <v>28220585</v>
      </c>
      <c r="BB242" s="66">
        <v>24443846</v>
      </c>
      <c r="BC242" s="68">
        <f>BB242/BA242</f>
        <v>0.86617077569440892</v>
      </c>
      <c r="BD242" s="1" t="str">
        <f t="shared" si="84"/>
        <v>preprocessing/TMRC30175/outputs/salmon_hg38_100/quant.sf</v>
      </c>
      <c r="BI242" s="97" t="str">
        <f t="shared" si="85"/>
        <v>preprocessing/TMRC30175/outputs/02hisat2_hg38_100/hg38_100_sno_gene_gene_id.count.xz</v>
      </c>
      <c r="BJ242" s="105">
        <v>22321926</v>
      </c>
      <c r="BK242" s="105">
        <v>879761</v>
      </c>
      <c r="BL242" s="68">
        <f t="shared" si="89"/>
        <v>0.94918316045682827</v>
      </c>
      <c r="BO242" s="1" t="str">
        <f t="shared" si="86"/>
        <v>preprocessing/TMRC30175/outputs/03hisat2_lpanamensis_v36/sno_gene_gene_id.count.xz</v>
      </c>
      <c r="BP242" s="111">
        <v>2157</v>
      </c>
      <c r="BQ242" s="66">
        <v>157</v>
      </c>
      <c r="BR242" s="95">
        <f t="shared" si="90"/>
        <v>9.4665953958309173E-5</v>
      </c>
      <c r="BS242" s="94">
        <f t="shared" si="91"/>
        <v>9.9734127091706738E-5</v>
      </c>
      <c r="BV242" s="2" t="s">
        <v>824</v>
      </c>
      <c r="BW242" s="2" t="s">
        <v>159</v>
      </c>
      <c r="BZ242" s="1" t="s">
        <v>252</v>
      </c>
      <c r="CG242" s="2" t="s">
        <v>1058</v>
      </c>
      <c r="CH242" s="2">
        <v>1</v>
      </c>
      <c r="CI242" s="2">
        <v>0</v>
      </c>
      <c r="CJ242" s="2">
        <v>44</v>
      </c>
      <c r="CK242" s="2">
        <v>0</v>
      </c>
      <c r="CL242" s="1">
        <f t="shared" si="92"/>
        <v>45</v>
      </c>
      <c r="CM242" s="118">
        <f t="shared" si="87"/>
        <v>2.0862308762169681E-2</v>
      </c>
      <c r="CN242" s="2" t="s">
        <v>100</v>
      </c>
    </row>
    <row r="243" spans="1:92" ht="30" x14ac:dyDescent="0.25">
      <c r="A243" s="109" t="s">
        <v>1059</v>
      </c>
      <c r="B243" s="24" t="s">
        <v>566</v>
      </c>
      <c r="C243" s="24" t="s">
        <v>1060</v>
      </c>
      <c r="D243" s="42">
        <v>1</v>
      </c>
      <c r="E243" s="9" t="s">
        <v>90</v>
      </c>
      <c r="F243" s="12" t="s">
        <v>91</v>
      </c>
      <c r="G243" s="12" t="s">
        <v>92</v>
      </c>
      <c r="H243" s="126">
        <v>42243</v>
      </c>
      <c r="I243" s="73"/>
      <c r="J243" s="73"/>
      <c r="K243" s="12" t="s">
        <v>171</v>
      </c>
      <c r="L243" s="10" t="s">
        <v>181</v>
      </c>
      <c r="M243" s="9">
        <v>1</v>
      </c>
      <c r="N243" s="9" t="s">
        <v>1373</v>
      </c>
      <c r="O243" s="12" t="s">
        <v>1374</v>
      </c>
      <c r="P243" s="9" t="s">
        <v>1377</v>
      </c>
      <c r="Q243" s="12" t="s">
        <v>234</v>
      </c>
      <c r="R243" s="12" t="s">
        <v>151</v>
      </c>
      <c r="S243" s="12" t="s">
        <v>196</v>
      </c>
      <c r="T243" s="12" t="s">
        <v>173</v>
      </c>
      <c r="U243" s="92">
        <v>8000000</v>
      </c>
      <c r="V243" s="44"/>
      <c r="W243" s="21" t="s">
        <v>226</v>
      </c>
      <c r="X243" s="18"/>
      <c r="Y243" s="9"/>
      <c r="Z243" s="9"/>
      <c r="AA243" s="18"/>
      <c r="AB243" s="12"/>
      <c r="AC243" s="12"/>
      <c r="AD243" s="12"/>
      <c r="AE243" s="12"/>
      <c r="AF243" s="12"/>
      <c r="AG243" s="12"/>
      <c r="AH243" s="12"/>
      <c r="AI243" s="12"/>
      <c r="AJ243" s="26"/>
      <c r="AK243" s="12"/>
      <c r="AL243" s="12"/>
      <c r="AM243" s="12"/>
      <c r="AN243" s="12"/>
      <c r="AO243" s="26"/>
      <c r="AP243" s="12"/>
      <c r="AQ243" s="12" t="s">
        <v>235</v>
      </c>
      <c r="AR243" s="12"/>
      <c r="AS243" s="12"/>
      <c r="AT243" s="12"/>
      <c r="AU243" s="12"/>
      <c r="AV243" s="12"/>
      <c r="AW243" s="12"/>
      <c r="AX243" s="12"/>
      <c r="AY243" s="12"/>
      <c r="AZ243" s="12"/>
      <c r="BA243" s="134">
        <v>24067331</v>
      </c>
      <c r="BB243" s="134">
        <v>22187929</v>
      </c>
      <c r="BC243" s="67"/>
      <c r="BD243" s="1" t="str">
        <f t="shared" si="84"/>
        <v>preprocessing/TMRC30190/outputs/salmon_hg38_100/quant.sf</v>
      </c>
      <c r="BE243" s="67"/>
      <c r="BF243" s="67"/>
      <c r="BG243" s="67"/>
      <c r="BH243" s="12"/>
      <c r="BI243" s="97" t="str">
        <f t="shared" si="85"/>
        <v>preprocessing/TMRC30190/outputs/02hisat2_hg38_100/hg38_100_sno_gene_gene_id.count.xz</v>
      </c>
      <c r="BJ243" s="134">
        <v>20935617</v>
      </c>
      <c r="BK243" s="134">
        <v>787662</v>
      </c>
      <c r="BL243" s="12"/>
      <c r="BM243" s="12"/>
      <c r="BN243" s="12"/>
      <c r="BO243" s="1" t="str">
        <f t="shared" si="86"/>
        <v>preprocessing/TMRC30190/outputs/03hisat2_lpanamensis_v36/sno_gene_gene_id.count.xz</v>
      </c>
      <c r="BP243" s="67">
        <v>989</v>
      </c>
      <c r="BQ243" s="67">
        <v>58</v>
      </c>
      <c r="BR243" s="67"/>
      <c r="BS243" s="67"/>
      <c r="BT243" s="12" t="s">
        <v>177</v>
      </c>
      <c r="BU243" s="18"/>
      <c r="BV243" s="2" t="s">
        <v>568</v>
      </c>
      <c r="BW243" s="2" t="s">
        <v>159</v>
      </c>
      <c r="BZ243" s="1" t="s">
        <v>252</v>
      </c>
      <c r="CG243" s="2" t="s">
        <v>1061</v>
      </c>
      <c r="CH243" s="2">
        <v>0</v>
      </c>
      <c r="CI243" s="2">
        <v>0</v>
      </c>
      <c r="CJ243" s="2">
        <v>11</v>
      </c>
      <c r="CK243" s="2">
        <v>0</v>
      </c>
      <c r="CM243" s="1">
        <f t="shared" si="87"/>
        <v>0</v>
      </c>
    </row>
    <row r="244" spans="1:92" ht="30" x14ac:dyDescent="0.25">
      <c r="A244" s="109" t="s">
        <v>1062</v>
      </c>
      <c r="B244" s="24" t="s">
        <v>822</v>
      </c>
      <c r="C244" s="24" t="s">
        <v>1063</v>
      </c>
      <c r="D244" s="38">
        <v>1</v>
      </c>
      <c r="E244" s="12" t="s">
        <v>90</v>
      </c>
      <c r="F244" s="12" t="s">
        <v>91</v>
      </c>
      <c r="G244" s="12" t="s">
        <v>92</v>
      </c>
      <c r="H244" s="126">
        <v>42390</v>
      </c>
      <c r="I244" s="53">
        <v>0.23333333333333331</v>
      </c>
      <c r="J244" s="53">
        <v>0.5625</v>
      </c>
      <c r="K244" s="12" t="s">
        <v>164</v>
      </c>
      <c r="L244" s="12" t="s">
        <v>181</v>
      </c>
      <c r="M244" s="2">
        <v>3</v>
      </c>
      <c r="N244" s="12" t="s">
        <v>1378</v>
      </c>
      <c r="O244" s="12" t="s">
        <v>1374</v>
      </c>
      <c r="P244" s="9" t="s">
        <v>1380</v>
      </c>
      <c r="Q244" s="12" t="s">
        <v>234</v>
      </c>
      <c r="R244" s="12" t="s">
        <v>151</v>
      </c>
      <c r="S244" s="12" t="s">
        <v>165</v>
      </c>
      <c r="T244" s="12" t="s">
        <v>153</v>
      </c>
      <c r="U244" s="93">
        <v>5000000</v>
      </c>
      <c r="V244" s="44" t="s">
        <v>155</v>
      </c>
      <c r="W244" s="12" t="s">
        <v>226</v>
      </c>
      <c r="AE244" s="1">
        <v>149</v>
      </c>
      <c r="AH244" s="1">
        <v>2</v>
      </c>
      <c r="AI244" s="1">
        <v>300</v>
      </c>
      <c r="AJ244" s="30"/>
      <c r="AL244" s="1">
        <v>21</v>
      </c>
      <c r="AM244" s="1">
        <v>28</v>
      </c>
      <c r="AN244" s="1">
        <v>15</v>
      </c>
      <c r="AO244" s="31">
        <v>42970</v>
      </c>
      <c r="AP244" s="1">
        <v>13</v>
      </c>
      <c r="AQ244" s="1" t="s">
        <v>184</v>
      </c>
      <c r="AX244" s="2" t="s">
        <v>264</v>
      </c>
      <c r="AY244" s="2">
        <v>20211001</v>
      </c>
      <c r="AZ244" s="2">
        <v>20211015</v>
      </c>
      <c r="BA244" s="111">
        <v>23664788</v>
      </c>
      <c r="BB244" s="111">
        <v>22471149</v>
      </c>
      <c r="BD244" s="1" t="str">
        <f t="shared" si="84"/>
        <v>preprocessing/TMRC30145/outputs/salmon_hg38_100/quant.sf</v>
      </c>
      <c r="BI244" s="97" t="str">
        <f t="shared" si="85"/>
        <v>preprocessing/TMRC30145/outputs/02hisat2_hg38_100/hg38_100_sno_gene_gene_id.count.xz</v>
      </c>
      <c r="BJ244" s="111">
        <v>20987875</v>
      </c>
      <c r="BK244" s="111">
        <v>1059876</v>
      </c>
      <c r="BL244" s="68">
        <f t="shared" ref="BL244:BL249" si="93">(BK244+BJ244)/BB244</f>
        <v>0.98115815083598978</v>
      </c>
      <c r="BO244" s="1" t="str">
        <f t="shared" si="86"/>
        <v>preprocessing/TMRC30145/outputs/03hisat2_lpanamensis_v36/sno_gene_gene_id.count.xz</v>
      </c>
      <c r="BP244" s="111">
        <v>126</v>
      </c>
      <c r="BQ244" s="66">
        <v>8</v>
      </c>
      <c r="BR244" s="95">
        <f t="shared" ref="BR244:BR249" si="94">(BQ244+BP244)/BB244</f>
        <v>5.963201970669146E-6</v>
      </c>
      <c r="BS244" s="94">
        <f t="shared" ref="BS244:BS249" si="95">(BQ244+BP244)/(BK244+BJ244)</f>
        <v>6.0777174052809284E-6</v>
      </c>
      <c r="BV244" s="2" t="s">
        <v>824</v>
      </c>
      <c r="BW244" s="2" t="s">
        <v>210</v>
      </c>
      <c r="BZ244" s="1" t="s">
        <v>252</v>
      </c>
      <c r="CG244" s="2" t="s">
        <v>405</v>
      </c>
      <c r="CH244" s="2">
        <v>0</v>
      </c>
      <c r="CI244" s="2">
        <v>0</v>
      </c>
      <c r="CJ244" s="2">
        <v>1</v>
      </c>
      <c r="CK244" s="2">
        <v>0</v>
      </c>
      <c r="CL244" s="1">
        <f t="shared" ref="CL244:CL249" si="96">SUM(CH244:CK244)</f>
        <v>1</v>
      </c>
      <c r="CM244" s="118">
        <f t="shared" ref="CM244:CM258" si="97">+CL244/BP244</f>
        <v>7.9365079365079361E-3</v>
      </c>
      <c r="CN244" s="106" t="s">
        <v>101</v>
      </c>
    </row>
    <row r="245" spans="1:92" ht="30" x14ac:dyDescent="0.25">
      <c r="A245" s="109" t="s">
        <v>1064</v>
      </c>
      <c r="B245" s="24" t="s">
        <v>822</v>
      </c>
      <c r="C245" s="24" t="s">
        <v>1065</v>
      </c>
      <c r="D245" s="38">
        <v>1</v>
      </c>
      <c r="E245" s="12" t="s">
        <v>90</v>
      </c>
      <c r="F245" s="12" t="s">
        <v>91</v>
      </c>
      <c r="G245" s="12" t="s">
        <v>92</v>
      </c>
      <c r="H245" s="126">
        <v>42377</v>
      </c>
      <c r="I245" s="53">
        <v>0.25347222222222221</v>
      </c>
      <c r="J245" s="53">
        <v>0.52083333333333337</v>
      </c>
      <c r="K245" s="12" t="s">
        <v>150</v>
      </c>
      <c r="L245" s="12" t="s">
        <v>181</v>
      </c>
      <c r="M245" s="2">
        <v>2</v>
      </c>
      <c r="N245" s="12" t="s">
        <v>1378</v>
      </c>
      <c r="O245" s="12" t="s">
        <v>1374</v>
      </c>
      <c r="P245" s="9" t="s">
        <v>1380</v>
      </c>
      <c r="Q245" s="12" t="s">
        <v>234</v>
      </c>
      <c r="R245" s="12" t="s">
        <v>151</v>
      </c>
      <c r="S245" s="12" t="s">
        <v>152</v>
      </c>
      <c r="T245" s="12" t="s">
        <v>153</v>
      </c>
      <c r="U245" s="93">
        <v>42000000</v>
      </c>
      <c r="V245" s="44" t="s">
        <v>155</v>
      </c>
      <c r="W245" s="12" t="s">
        <v>226</v>
      </c>
      <c r="AE245" s="1">
        <v>283</v>
      </c>
      <c r="AH245" s="1">
        <v>1.1000000000000001</v>
      </c>
      <c r="AI245" s="1">
        <v>300</v>
      </c>
      <c r="AJ245" s="30"/>
      <c r="AL245" s="1">
        <v>19</v>
      </c>
      <c r="AM245" s="1">
        <v>28</v>
      </c>
      <c r="AN245" s="1">
        <v>15</v>
      </c>
      <c r="AO245" s="31">
        <v>42970</v>
      </c>
      <c r="AP245" s="1">
        <v>13</v>
      </c>
      <c r="AQ245" s="1" t="s">
        <v>184</v>
      </c>
      <c r="AX245" s="2" t="s">
        <v>264</v>
      </c>
      <c r="AY245" s="2">
        <v>20211001</v>
      </c>
      <c r="AZ245" s="2">
        <v>20211015</v>
      </c>
      <c r="BA245" s="111">
        <v>53288041</v>
      </c>
      <c r="BB245" s="111">
        <v>50423726</v>
      </c>
      <c r="BD245" s="1" t="str">
        <f t="shared" si="84"/>
        <v>preprocessing/TMRC30143/outputs/salmon_hg38_100/quant.sf</v>
      </c>
      <c r="BI245" s="97" t="str">
        <f t="shared" si="85"/>
        <v>preprocessing/TMRC30143/outputs/02hisat2_hg38_100/hg38_100_sno_gene_gene_id.count.xz</v>
      </c>
      <c r="BJ245" s="111">
        <v>47032503</v>
      </c>
      <c r="BK245" s="111">
        <v>2172418</v>
      </c>
      <c r="BL245" s="68">
        <f t="shared" si="93"/>
        <v>0.97582873982775487</v>
      </c>
      <c r="BO245" s="1" t="str">
        <f t="shared" si="86"/>
        <v>preprocessing/TMRC30143/outputs/03hisat2_lpanamensis_v36/sno_gene_gene_id.count.xz</v>
      </c>
      <c r="BP245" s="111">
        <v>173</v>
      </c>
      <c r="BQ245" s="111">
        <v>31</v>
      </c>
      <c r="BR245" s="95">
        <f t="shared" si="94"/>
        <v>4.0457145114583557E-6</v>
      </c>
      <c r="BS245" s="94">
        <f t="shared" si="95"/>
        <v>4.1459267864691825E-6</v>
      </c>
      <c r="BV245" s="2" t="s">
        <v>824</v>
      </c>
      <c r="BW245" s="2" t="s">
        <v>210</v>
      </c>
      <c r="BZ245" s="1" t="s">
        <v>252</v>
      </c>
      <c r="CG245" s="2" t="s">
        <v>1066</v>
      </c>
      <c r="CH245" s="2">
        <v>0</v>
      </c>
      <c r="CI245" s="2">
        <v>0</v>
      </c>
      <c r="CJ245" s="2">
        <v>0</v>
      </c>
      <c r="CK245" s="2">
        <v>0</v>
      </c>
      <c r="CL245" s="1">
        <f t="shared" si="96"/>
        <v>0</v>
      </c>
      <c r="CM245" s="118">
        <f t="shared" si="97"/>
        <v>0</v>
      </c>
      <c r="CN245" s="2" t="s">
        <v>101</v>
      </c>
    </row>
    <row r="246" spans="1:92" ht="30" x14ac:dyDescent="0.25">
      <c r="A246" s="109" t="s">
        <v>1067</v>
      </c>
      <c r="B246" s="24" t="s">
        <v>959</v>
      </c>
      <c r="C246" s="24" t="s">
        <v>1068</v>
      </c>
      <c r="D246" s="38">
        <v>1</v>
      </c>
      <c r="E246" s="12" t="s">
        <v>90</v>
      </c>
      <c r="F246" s="12" t="s">
        <v>91</v>
      </c>
      <c r="G246" s="12" t="s">
        <v>92</v>
      </c>
      <c r="H246" s="126">
        <v>42284</v>
      </c>
      <c r="I246" s="53">
        <v>0.20833333333333334</v>
      </c>
      <c r="J246" s="53">
        <v>0.47916666666666669</v>
      </c>
      <c r="K246" s="12" t="s">
        <v>171</v>
      </c>
      <c r="L246" s="12" t="s">
        <v>181</v>
      </c>
      <c r="M246" s="2">
        <v>1</v>
      </c>
      <c r="N246" s="12" t="s">
        <v>1376</v>
      </c>
      <c r="O246" s="12" t="s">
        <v>1374</v>
      </c>
      <c r="P246" s="9" t="s">
        <v>1382</v>
      </c>
      <c r="Q246" s="12" t="s">
        <v>234</v>
      </c>
      <c r="R246" s="12" t="s">
        <v>151</v>
      </c>
      <c r="S246" s="12" t="s">
        <v>196</v>
      </c>
      <c r="T246" s="12" t="s">
        <v>173</v>
      </c>
      <c r="U246" s="93">
        <v>28000000</v>
      </c>
      <c r="W246" s="12" t="s">
        <v>226</v>
      </c>
      <c r="X246" s="75">
        <v>42628</v>
      </c>
      <c r="Y246" s="12">
        <v>13</v>
      </c>
      <c r="Z246" s="9">
        <f>(Y246-AH246)-3</f>
        <v>8.3000000000000007</v>
      </c>
      <c r="AA246" s="27">
        <v>42631</v>
      </c>
      <c r="AB246" s="1">
        <v>178</v>
      </c>
      <c r="AC246" s="1" t="s">
        <v>101</v>
      </c>
      <c r="AD246" s="1">
        <v>4.5999999999999996</v>
      </c>
      <c r="AH246" s="1">
        <v>1.7</v>
      </c>
      <c r="AI246" s="1">
        <v>300</v>
      </c>
      <c r="AJ246" s="30">
        <v>42663</v>
      </c>
      <c r="AK246" s="1" t="s">
        <v>100</v>
      </c>
      <c r="AL246" s="1">
        <v>15</v>
      </c>
      <c r="AM246" s="1">
        <v>27</v>
      </c>
      <c r="AN246" s="1">
        <v>15</v>
      </c>
      <c r="AO246" s="31">
        <v>42738</v>
      </c>
      <c r="AP246" s="1">
        <v>12</v>
      </c>
      <c r="AQ246" s="1" t="s">
        <v>184</v>
      </c>
      <c r="AT246" s="99" t="s">
        <v>1069</v>
      </c>
      <c r="AU246" s="2">
        <v>47.7</v>
      </c>
      <c r="AX246" s="12" t="s">
        <v>650</v>
      </c>
      <c r="AY246" s="2">
        <v>20210601</v>
      </c>
      <c r="AZ246" s="2">
        <v>20210610</v>
      </c>
      <c r="BA246" s="66">
        <v>27243970</v>
      </c>
      <c r="BB246" s="66">
        <v>23749819</v>
      </c>
      <c r="BC246" s="68">
        <f>BB246/BA246</f>
        <v>0.87174589459612528</v>
      </c>
      <c r="BD246" s="1" t="str">
        <f t="shared" si="84"/>
        <v>preprocessing/TMRC30168/outputs/salmon_hg38_100/quant.sf</v>
      </c>
      <c r="BI246" s="97" t="str">
        <f t="shared" si="85"/>
        <v>preprocessing/TMRC30168/outputs/02hisat2_hg38_100/hg38_100_sno_gene_gene_id.count.xz</v>
      </c>
      <c r="BJ246" s="65">
        <v>22342175</v>
      </c>
      <c r="BK246" s="65">
        <v>792951</v>
      </c>
      <c r="BL246" s="68">
        <f t="shared" si="93"/>
        <v>0.97411799222554074</v>
      </c>
      <c r="BO246" s="1" t="str">
        <f t="shared" si="86"/>
        <v>preprocessing/TMRC30168/outputs/03hisat2_lpanamensis_v36/sno_gene_gene_id.count.xz</v>
      </c>
      <c r="BP246" s="111">
        <v>18558</v>
      </c>
      <c r="BQ246" s="111">
        <v>1313</v>
      </c>
      <c r="BR246" s="95">
        <f t="shared" si="94"/>
        <v>8.3668006059330394E-4</v>
      </c>
      <c r="BS246" s="94">
        <f t="shared" si="95"/>
        <v>8.5891038587816639E-4</v>
      </c>
      <c r="BV246" s="2" t="s">
        <v>963</v>
      </c>
      <c r="BW246" s="2" t="s">
        <v>159</v>
      </c>
      <c r="BZ246" s="1" t="s">
        <v>252</v>
      </c>
      <c r="CG246" s="2" t="s">
        <v>1070</v>
      </c>
      <c r="CH246" s="2">
        <v>0</v>
      </c>
      <c r="CI246" s="2">
        <v>0</v>
      </c>
      <c r="CJ246" s="2">
        <v>280</v>
      </c>
      <c r="CK246" s="2">
        <v>0</v>
      </c>
      <c r="CL246" s="1">
        <f t="shared" si="96"/>
        <v>280</v>
      </c>
      <c r="CM246" s="118">
        <f t="shared" si="97"/>
        <v>1.5087832740597048E-2</v>
      </c>
      <c r="CN246" s="2" t="s">
        <v>100</v>
      </c>
    </row>
    <row r="247" spans="1:92" ht="30" x14ac:dyDescent="0.25">
      <c r="A247" s="132" t="s">
        <v>1071</v>
      </c>
      <c r="B247" s="24" t="s">
        <v>1072</v>
      </c>
      <c r="C247" s="24" t="s">
        <v>1073</v>
      </c>
      <c r="D247" s="38">
        <v>1</v>
      </c>
      <c r="E247" s="12" t="s">
        <v>90</v>
      </c>
      <c r="F247" s="9" t="s">
        <v>91</v>
      </c>
      <c r="G247" s="9" t="s">
        <v>92</v>
      </c>
      <c r="H247" s="127">
        <v>42781</v>
      </c>
      <c r="I247" s="53">
        <v>0.30208333333333331</v>
      </c>
      <c r="J247" s="53">
        <v>0.58333333333333337</v>
      </c>
      <c r="K247" s="2" t="s">
        <v>164</v>
      </c>
      <c r="L247" s="1" t="s">
        <v>181</v>
      </c>
      <c r="M247" s="2">
        <v>1</v>
      </c>
      <c r="N247" s="10" t="s">
        <v>1378</v>
      </c>
      <c r="O247" s="119" t="s">
        <v>1374</v>
      </c>
      <c r="P247" s="9" t="s">
        <v>1385</v>
      </c>
      <c r="Q247" s="12" t="s">
        <v>284</v>
      </c>
      <c r="R247" s="5" t="s">
        <v>151</v>
      </c>
      <c r="S247" s="5" t="s">
        <v>165</v>
      </c>
      <c r="T247" s="2" t="s">
        <v>153</v>
      </c>
      <c r="V247" s="44" t="s">
        <v>155</v>
      </c>
      <c r="W247" s="8" t="s">
        <v>226</v>
      </c>
      <c r="AE247" s="1">
        <v>289</v>
      </c>
      <c r="AH247" s="1">
        <v>1</v>
      </c>
      <c r="AI247" s="1">
        <v>300</v>
      </c>
      <c r="AJ247" s="30"/>
      <c r="AL247" s="1">
        <v>6</v>
      </c>
      <c r="AM247" s="1">
        <v>28</v>
      </c>
      <c r="AN247" s="1">
        <v>15</v>
      </c>
      <c r="AO247" s="31" t="s">
        <v>298</v>
      </c>
      <c r="AP247" s="1">
        <f>AM247-AN247</f>
        <v>13</v>
      </c>
      <c r="AQ247" s="1" t="s">
        <v>299</v>
      </c>
      <c r="AX247" s="2" t="s">
        <v>345</v>
      </c>
      <c r="AY247" s="2">
        <v>20211001</v>
      </c>
      <c r="AZ247" s="2">
        <v>20211006</v>
      </c>
      <c r="BA247" s="111">
        <v>41352211</v>
      </c>
      <c r="BB247" s="111">
        <v>39674476</v>
      </c>
      <c r="BC247" s="68">
        <f>BB247/BA247</f>
        <v>0.95942816697274058</v>
      </c>
      <c r="BD247" s="1" t="str">
        <f t="shared" si="84"/>
        <v>preprocessing/TMRC30197/outputs/salmon_hg38_100/quant.sf</v>
      </c>
      <c r="BI247" s="97" t="str">
        <f t="shared" si="85"/>
        <v>preprocessing/TMRC30197/outputs/02hisat2_hg38_100/hg38_100_sno_gene_gene_id.count.xz</v>
      </c>
      <c r="BJ247" s="111">
        <v>36944321</v>
      </c>
      <c r="BK247" s="111">
        <v>1828733</v>
      </c>
      <c r="BL247" s="68">
        <f t="shared" si="93"/>
        <v>0.9772795486952367</v>
      </c>
      <c r="BO247" s="1" t="str">
        <f t="shared" si="86"/>
        <v>preprocessing/TMRC30197/outputs/03hisat2_lpanamensis_v36/sno_gene_gene_id.count.xz</v>
      </c>
      <c r="BP247" s="111">
        <v>610</v>
      </c>
      <c r="BQ247" s="66">
        <v>56</v>
      </c>
      <c r="BR247" s="95">
        <f t="shared" si="94"/>
        <v>1.6786611119955308E-5</v>
      </c>
      <c r="BS247" s="94">
        <f t="shared" si="95"/>
        <v>1.717687752943062E-5</v>
      </c>
      <c r="BZ247" s="1" t="s">
        <v>252</v>
      </c>
      <c r="CG247" s="2" t="s">
        <v>1074</v>
      </c>
      <c r="CH247" s="2">
        <v>0</v>
      </c>
      <c r="CI247" s="2">
        <v>1</v>
      </c>
      <c r="CJ247" s="2">
        <v>5</v>
      </c>
      <c r="CK247" s="2">
        <v>0</v>
      </c>
      <c r="CL247" s="1">
        <f t="shared" si="96"/>
        <v>6</v>
      </c>
      <c r="CM247" s="118">
        <f t="shared" si="97"/>
        <v>9.8360655737704927E-3</v>
      </c>
      <c r="CN247" s="2" t="s">
        <v>100</v>
      </c>
    </row>
    <row r="248" spans="1:92" ht="30" x14ac:dyDescent="0.25">
      <c r="A248" s="109" t="s">
        <v>1075</v>
      </c>
      <c r="B248" s="24" t="s">
        <v>822</v>
      </c>
      <c r="C248" s="24" t="s">
        <v>1076</v>
      </c>
      <c r="D248" s="38">
        <v>1</v>
      </c>
      <c r="E248" s="12" t="s">
        <v>90</v>
      </c>
      <c r="F248" s="12" t="s">
        <v>91</v>
      </c>
      <c r="G248" s="12" t="s">
        <v>92</v>
      </c>
      <c r="H248" s="126">
        <v>42390</v>
      </c>
      <c r="I248" s="53">
        <v>0.23333333333333331</v>
      </c>
      <c r="J248" s="53">
        <v>0.5625</v>
      </c>
      <c r="K248" s="12" t="s">
        <v>150</v>
      </c>
      <c r="L248" s="12" t="s">
        <v>181</v>
      </c>
      <c r="M248" s="2">
        <v>3</v>
      </c>
      <c r="N248" s="12" t="s">
        <v>1378</v>
      </c>
      <c r="O248" s="12" t="s">
        <v>1374</v>
      </c>
      <c r="P248" s="9" t="s">
        <v>1380</v>
      </c>
      <c r="Q248" s="12" t="s">
        <v>234</v>
      </c>
      <c r="R248" s="12" t="s">
        <v>151</v>
      </c>
      <c r="S248" s="12" t="s">
        <v>152</v>
      </c>
      <c r="T248" s="12" t="s">
        <v>153</v>
      </c>
      <c r="U248" s="93">
        <v>45000000</v>
      </c>
      <c r="V248" s="44" t="s">
        <v>155</v>
      </c>
      <c r="W248" s="12" t="s">
        <v>226</v>
      </c>
      <c r="AE248" s="1">
        <v>193</v>
      </c>
      <c r="AH248" s="1">
        <v>1.1000000000000001</v>
      </c>
      <c r="AI248" s="1">
        <v>300</v>
      </c>
      <c r="AJ248" s="30"/>
      <c r="AL248" s="1">
        <v>22</v>
      </c>
      <c r="AM248" s="1">
        <v>28</v>
      </c>
      <c r="AN248" s="1">
        <v>15</v>
      </c>
      <c r="AO248" s="31">
        <v>42970</v>
      </c>
      <c r="AP248" s="1">
        <v>13</v>
      </c>
      <c r="AQ248" s="1" t="s">
        <v>184</v>
      </c>
      <c r="AX248" s="2" t="s">
        <v>264</v>
      </c>
      <c r="AY248" s="2">
        <v>20211001</v>
      </c>
      <c r="AZ248" s="2">
        <v>20211015</v>
      </c>
      <c r="BA248" s="111">
        <v>26404054</v>
      </c>
      <c r="BB248" s="111">
        <v>25226764</v>
      </c>
      <c r="BD248" s="1" t="str">
        <f t="shared" si="84"/>
        <v>preprocessing/TMRC30146/outputs/salmon_hg38_100/quant.sf</v>
      </c>
      <c r="BI248" s="97" t="str">
        <f t="shared" si="85"/>
        <v>preprocessing/TMRC30146/outputs/02hisat2_hg38_100/hg38_100_sno_gene_gene_id.count.xz</v>
      </c>
      <c r="BJ248" s="111">
        <v>23628471</v>
      </c>
      <c r="BK248" s="111">
        <v>1045281</v>
      </c>
      <c r="BL248" s="68">
        <f t="shared" si="93"/>
        <v>0.97807836153697714</v>
      </c>
      <c r="BO248" s="1" t="str">
        <f t="shared" si="86"/>
        <v>preprocessing/TMRC30146/outputs/03hisat2_lpanamensis_v36/sno_gene_gene_id.count.xz</v>
      </c>
      <c r="BP248" s="111">
        <v>62</v>
      </c>
      <c r="BQ248" s="66">
        <v>17</v>
      </c>
      <c r="BR248" s="95">
        <f t="shared" si="94"/>
        <v>3.1315946825363728E-6</v>
      </c>
      <c r="BS248" s="94">
        <f t="shared" si="95"/>
        <v>3.2017830121661271E-6</v>
      </c>
      <c r="BV248" s="2" t="s">
        <v>824</v>
      </c>
      <c r="BW248" s="2" t="s">
        <v>210</v>
      </c>
      <c r="BZ248" s="1" t="s">
        <v>252</v>
      </c>
      <c r="CG248" s="2" t="s">
        <v>1077</v>
      </c>
      <c r="CH248" s="2">
        <v>0</v>
      </c>
      <c r="CI248" s="2">
        <v>0</v>
      </c>
      <c r="CJ248" s="2">
        <v>0</v>
      </c>
      <c r="CK248" s="2">
        <v>0</v>
      </c>
      <c r="CL248" s="1">
        <f t="shared" si="96"/>
        <v>0</v>
      </c>
      <c r="CM248" s="118">
        <f t="shared" si="97"/>
        <v>0</v>
      </c>
      <c r="CN248" s="2" t="s">
        <v>101</v>
      </c>
    </row>
    <row r="249" spans="1:92" ht="30" x14ac:dyDescent="0.25">
      <c r="A249" s="109" t="s">
        <v>1078</v>
      </c>
      <c r="B249" s="24" t="s">
        <v>959</v>
      </c>
      <c r="C249" s="24" t="s">
        <v>1079</v>
      </c>
      <c r="D249" s="38">
        <v>1</v>
      </c>
      <c r="E249" s="12" t="s">
        <v>90</v>
      </c>
      <c r="F249" s="12" t="s">
        <v>91</v>
      </c>
      <c r="G249" s="12" t="s">
        <v>92</v>
      </c>
      <c r="H249" s="126">
        <v>42292</v>
      </c>
      <c r="I249" s="53">
        <v>0.35555555555555557</v>
      </c>
      <c r="J249" s="53">
        <v>0.75</v>
      </c>
      <c r="K249" s="12" t="s">
        <v>171</v>
      </c>
      <c r="L249" s="12" t="s">
        <v>181</v>
      </c>
      <c r="M249" s="2">
        <v>2</v>
      </c>
      <c r="N249" s="12" t="s">
        <v>1376</v>
      </c>
      <c r="O249" s="12" t="s">
        <v>1374</v>
      </c>
      <c r="P249" s="9" t="s">
        <v>1382</v>
      </c>
      <c r="Q249" s="12" t="s">
        <v>234</v>
      </c>
      <c r="R249" s="12" t="s">
        <v>151</v>
      </c>
      <c r="S249" s="12" t="s">
        <v>196</v>
      </c>
      <c r="T249" s="12" t="s">
        <v>173</v>
      </c>
      <c r="U249" s="93">
        <v>67000000</v>
      </c>
      <c r="W249" s="12" t="s">
        <v>226</v>
      </c>
      <c r="X249" s="75">
        <v>42628</v>
      </c>
      <c r="Y249" s="12">
        <v>13</v>
      </c>
      <c r="Z249" s="9">
        <f>(Y249-AH249)-3</f>
        <v>9</v>
      </c>
      <c r="AA249" s="27">
        <v>42631</v>
      </c>
      <c r="AB249" s="1">
        <v>298</v>
      </c>
      <c r="AC249" s="1" t="s">
        <v>101</v>
      </c>
      <c r="AD249" s="1">
        <v>2.9</v>
      </c>
      <c r="AE249" s="1">
        <v>413</v>
      </c>
      <c r="AH249" s="1">
        <v>1</v>
      </c>
      <c r="AI249" s="1">
        <v>300</v>
      </c>
      <c r="AJ249" s="30">
        <v>42663</v>
      </c>
      <c r="AK249" s="1" t="s">
        <v>100</v>
      </c>
      <c r="AL249" s="1">
        <v>19</v>
      </c>
      <c r="AM249" s="1">
        <v>27</v>
      </c>
      <c r="AN249" s="1">
        <v>15</v>
      </c>
      <c r="AO249" s="31">
        <v>42738</v>
      </c>
      <c r="AP249" s="1">
        <v>12</v>
      </c>
      <c r="AQ249" s="1" t="s">
        <v>184</v>
      </c>
      <c r="AT249" s="99" t="s">
        <v>1080</v>
      </c>
      <c r="AU249" s="2">
        <v>39.799999999999997</v>
      </c>
      <c r="AX249" s="2" t="s">
        <v>285</v>
      </c>
      <c r="AY249" s="2">
        <v>20210601</v>
      </c>
      <c r="AZ249" s="2">
        <v>20210623</v>
      </c>
      <c r="BA249" s="66">
        <v>29591327</v>
      </c>
      <c r="BB249" s="66">
        <v>25984276</v>
      </c>
      <c r="BC249" s="68">
        <f>BB249/BA249</f>
        <v>0.87810445269994142</v>
      </c>
      <c r="BD249" s="1" t="str">
        <f t="shared" si="84"/>
        <v>preprocessing/TMRC30182/outputs/salmon_hg38_100/quant.sf</v>
      </c>
      <c r="BI249" s="97" t="str">
        <f t="shared" si="85"/>
        <v>preprocessing/TMRC30182/outputs/02hisat2_hg38_100/hg38_100_sno_gene_gene_id.count.xz</v>
      </c>
      <c r="BJ249" s="105">
        <v>23975582</v>
      </c>
      <c r="BK249" s="105">
        <v>1312860</v>
      </c>
      <c r="BL249" s="68">
        <f t="shared" si="93"/>
        <v>0.97322095870594971</v>
      </c>
      <c r="BO249" s="1" t="str">
        <f t="shared" si="86"/>
        <v>preprocessing/TMRC30182/outputs/03hisat2_lpanamensis_v36/sno_gene_gene_id.count.xz</v>
      </c>
      <c r="BP249" s="111">
        <v>1259</v>
      </c>
      <c r="BQ249" s="111">
        <v>42</v>
      </c>
      <c r="BR249" s="95">
        <f t="shared" si="94"/>
        <v>5.0068741572788097E-5</v>
      </c>
      <c r="BS249" s="94">
        <f t="shared" si="95"/>
        <v>5.1446427581422371E-5</v>
      </c>
      <c r="BV249" s="2" t="s">
        <v>963</v>
      </c>
      <c r="BW249" s="2" t="s">
        <v>210</v>
      </c>
      <c r="BZ249" s="1" t="s">
        <v>252</v>
      </c>
      <c r="CG249" s="2" t="s">
        <v>1081</v>
      </c>
      <c r="CH249" s="2">
        <v>0</v>
      </c>
      <c r="CI249" s="2">
        <v>0</v>
      </c>
      <c r="CJ249" s="2">
        <v>15</v>
      </c>
      <c r="CK249" s="2">
        <v>0</v>
      </c>
      <c r="CL249" s="1">
        <f t="shared" si="96"/>
        <v>15</v>
      </c>
      <c r="CM249" s="118">
        <f t="shared" si="97"/>
        <v>1.1914217633042097E-2</v>
      </c>
      <c r="CN249" s="2" t="s">
        <v>100</v>
      </c>
    </row>
    <row r="250" spans="1:92" x14ac:dyDescent="0.25">
      <c r="A250" s="132"/>
      <c r="B250" s="24" t="s">
        <v>243</v>
      </c>
      <c r="C250" s="24" t="s">
        <v>263</v>
      </c>
      <c r="D250" s="38">
        <v>1</v>
      </c>
      <c r="E250" s="12" t="s">
        <v>90</v>
      </c>
      <c r="F250" s="9" t="s">
        <v>91</v>
      </c>
      <c r="G250" s="9" t="s">
        <v>92</v>
      </c>
      <c r="H250" s="127">
        <v>42404</v>
      </c>
      <c r="I250" s="53">
        <v>0.39583333333333331</v>
      </c>
      <c r="J250" s="53">
        <v>0.4375</v>
      </c>
      <c r="K250" s="2" t="s">
        <v>164</v>
      </c>
      <c r="L250" s="1" t="s">
        <v>181</v>
      </c>
      <c r="M250" s="2">
        <v>1</v>
      </c>
      <c r="N250" s="12" t="s">
        <v>1376</v>
      </c>
      <c r="O250" s="12" t="s">
        <v>234</v>
      </c>
      <c r="P250" s="12" t="s">
        <v>95</v>
      </c>
      <c r="Q250" s="12" t="s">
        <v>234</v>
      </c>
      <c r="R250" s="5" t="s">
        <v>151</v>
      </c>
      <c r="S250" s="5" t="s">
        <v>165</v>
      </c>
      <c r="T250" s="2" t="s">
        <v>153</v>
      </c>
      <c r="V250" s="44" t="s">
        <v>155</v>
      </c>
      <c r="W250" s="8" t="s">
        <v>226</v>
      </c>
      <c r="AE250" s="1">
        <v>456</v>
      </c>
      <c r="AH250" s="1">
        <v>0.8</v>
      </c>
      <c r="AI250" s="1">
        <v>300</v>
      </c>
      <c r="AJ250" s="30"/>
      <c r="AL250" s="1">
        <v>11</v>
      </c>
      <c r="AM250" s="1">
        <v>28</v>
      </c>
      <c r="AN250" s="1">
        <v>15</v>
      </c>
      <c r="AO250" s="31" t="s">
        <v>298</v>
      </c>
      <c r="AP250" s="1">
        <f t="shared" ref="AP250:AP257" si="98">AM250-AN250</f>
        <v>13</v>
      </c>
      <c r="AQ250" s="1" t="s">
        <v>299</v>
      </c>
      <c r="BZ250" s="2" t="s">
        <v>105</v>
      </c>
      <c r="CM250" s="1" t="e">
        <f t="shared" si="97"/>
        <v>#DIV/0!</v>
      </c>
    </row>
    <row r="251" spans="1:92" x14ac:dyDescent="0.25">
      <c r="A251" s="132"/>
      <c r="B251" s="24" t="s">
        <v>243</v>
      </c>
      <c r="C251" s="24" t="s">
        <v>266</v>
      </c>
      <c r="D251" s="38">
        <v>1</v>
      </c>
      <c r="E251" s="12" t="s">
        <v>90</v>
      </c>
      <c r="F251" s="9" t="s">
        <v>91</v>
      </c>
      <c r="G251" s="9" t="s">
        <v>92</v>
      </c>
      <c r="H251" s="127">
        <v>42404</v>
      </c>
      <c r="I251" s="53">
        <v>0.39583333333333331</v>
      </c>
      <c r="J251" s="53">
        <v>0.4375</v>
      </c>
      <c r="K251" s="2" t="s">
        <v>150</v>
      </c>
      <c r="L251" s="1" t="s">
        <v>181</v>
      </c>
      <c r="M251" s="2">
        <v>1</v>
      </c>
      <c r="N251" s="12" t="s">
        <v>1376</v>
      </c>
      <c r="O251" s="12" t="s">
        <v>234</v>
      </c>
      <c r="P251" s="12" t="s">
        <v>95</v>
      </c>
      <c r="Q251" s="12" t="s">
        <v>234</v>
      </c>
      <c r="R251" s="5" t="s">
        <v>151</v>
      </c>
      <c r="S251" s="5" t="s">
        <v>152</v>
      </c>
      <c r="T251" s="2" t="s">
        <v>153</v>
      </c>
      <c r="V251" s="44" t="s">
        <v>155</v>
      </c>
      <c r="W251" s="8" t="s">
        <v>226</v>
      </c>
      <c r="AE251" s="1">
        <v>372</v>
      </c>
      <c r="AH251" s="1">
        <v>1</v>
      </c>
      <c r="AI251" s="1">
        <v>300</v>
      </c>
      <c r="AJ251" s="30"/>
      <c r="AL251" s="1">
        <v>12</v>
      </c>
      <c r="AM251" s="1">
        <v>28</v>
      </c>
      <c r="AN251" s="1">
        <v>15</v>
      </c>
      <c r="AO251" s="31" t="s">
        <v>298</v>
      </c>
      <c r="AP251" s="1">
        <f t="shared" si="98"/>
        <v>13</v>
      </c>
      <c r="AQ251" s="1" t="s">
        <v>299</v>
      </c>
      <c r="BZ251" s="2" t="s">
        <v>105</v>
      </c>
      <c r="CM251" s="1" t="e">
        <f t="shared" si="97"/>
        <v>#DIV/0!</v>
      </c>
    </row>
    <row r="252" spans="1:92" x14ac:dyDescent="0.25">
      <c r="A252" s="132"/>
      <c r="B252" s="24" t="s">
        <v>243</v>
      </c>
      <c r="C252" s="24" t="s">
        <v>269</v>
      </c>
      <c r="D252" s="38">
        <v>1</v>
      </c>
      <c r="E252" s="12" t="s">
        <v>90</v>
      </c>
      <c r="F252" s="9" t="s">
        <v>91</v>
      </c>
      <c r="G252" s="9" t="s">
        <v>92</v>
      </c>
      <c r="H252" s="127">
        <v>42404</v>
      </c>
      <c r="I252" s="53">
        <v>0.39583333333333331</v>
      </c>
      <c r="J252" s="53">
        <v>0.4375</v>
      </c>
      <c r="K252" s="2" t="s">
        <v>171</v>
      </c>
      <c r="L252" s="1" t="s">
        <v>181</v>
      </c>
      <c r="M252" s="2">
        <v>1</v>
      </c>
      <c r="N252" s="12" t="s">
        <v>1376</v>
      </c>
      <c r="O252" s="12" t="s">
        <v>234</v>
      </c>
      <c r="P252" s="12" t="s">
        <v>95</v>
      </c>
      <c r="Q252" s="12" t="s">
        <v>234</v>
      </c>
      <c r="R252" s="5" t="s">
        <v>151</v>
      </c>
      <c r="S252" s="12" t="s">
        <v>196</v>
      </c>
      <c r="T252" s="2" t="s">
        <v>173</v>
      </c>
      <c r="W252" s="8" t="s">
        <v>226</v>
      </c>
      <c r="AE252" s="1">
        <v>39</v>
      </c>
      <c r="AH252" s="1">
        <v>7.7</v>
      </c>
      <c r="AI252" s="1">
        <v>300</v>
      </c>
      <c r="AJ252" s="30"/>
      <c r="AL252" s="1">
        <v>13</v>
      </c>
      <c r="AM252" s="1">
        <v>28</v>
      </c>
      <c r="AN252" s="1">
        <v>15</v>
      </c>
      <c r="AO252" s="31" t="s">
        <v>298</v>
      </c>
      <c r="AP252" s="1">
        <f t="shared" si="98"/>
        <v>13</v>
      </c>
      <c r="AQ252" s="1" t="s">
        <v>299</v>
      </c>
      <c r="BZ252" s="2" t="s">
        <v>105</v>
      </c>
      <c r="CM252" s="1" t="e">
        <f t="shared" si="97"/>
        <v>#DIV/0!</v>
      </c>
    </row>
    <row r="253" spans="1:92" ht="30" x14ac:dyDescent="0.25">
      <c r="A253" s="132" t="s">
        <v>1082</v>
      </c>
      <c r="B253" s="24" t="s">
        <v>1072</v>
      </c>
      <c r="C253" s="24" t="s">
        <v>1083</v>
      </c>
      <c r="D253" s="38">
        <v>1</v>
      </c>
      <c r="E253" s="12" t="s">
        <v>90</v>
      </c>
      <c r="F253" s="9" t="s">
        <v>91</v>
      </c>
      <c r="G253" s="9" t="s">
        <v>92</v>
      </c>
      <c r="H253" s="127">
        <v>42789</v>
      </c>
      <c r="J253" s="53">
        <v>0.60416666666666663</v>
      </c>
      <c r="K253" s="2" t="s">
        <v>164</v>
      </c>
      <c r="L253" s="1" t="s">
        <v>181</v>
      </c>
      <c r="M253" s="2">
        <v>2</v>
      </c>
      <c r="N253" s="10" t="s">
        <v>1378</v>
      </c>
      <c r="O253" s="119" t="s">
        <v>1374</v>
      </c>
      <c r="P253" s="9" t="s">
        <v>1385</v>
      </c>
      <c r="Q253" s="12" t="s">
        <v>284</v>
      </c>
      <c r="R253" s="5" t="s">
        <v>151</v>
      </c>
      <c r="S253" s="5" t="s">
        <v>165</v>
      </c>
      <c r="T253" s="2" t="s">
        <v>153</v>
      </c>
      <c r="V253" s="44" t="s">
        <v>155</v>
      </c>
      <c r="W253" s="8" t="s">
        <v>226</v>
      </c>
      <c r="AE253" s="1">
        <v>762</v>
      </c>
      <c r="AH253" s="1">
        <v>0.4</v>
      </c>
      <c r="AI253" s="1">
        <v>300</v>
      </c>
      <c r="AJ253" s="30"/>
      <c r="AL253" s="1">
        <v>8</v>
      </c>
      <c r="AM253" s="1">
        <v>28</v>
      </c>
      <c r="AN253" s="1">
        <v>15</v>
      </c>
      <c r="AO253" s="31" t="s">
        <v>298</v>
      </c>
      <c r="AP253" s="1">
        <f t="shared" si="98"/>
        <v>13</v>
      </c>
      <c r="AQ253" s="1" t="s">
        <v>299</v>
      </c>
      <c r="AX253" s="2" t="s">
        <v>345</v>
      </c>
      <c r="AY253" s="2">
        <v>20211001</v>
      </c>
      <c r="AZ253" s="2">
        <v>20211006</v>
      </c>
      <c r="BA253" s="111">
        <v>48244033</v>
      </c>
      <c r="BB253" s="111">
        <v>46119220</v>
      </c>
      <c r="BC253" s="68">
        <f>BB253/BA253</f>
        <v>0.95595697814069569</v>
      </c>
      <c r="BD253" s="1" t="str">
        <f>CONCATENATE("preprocessing/",A253, "/outputs/salmon_hg38_100/quant.sf")</f>
        <v>preprocessing/TMRC30199/outputs/salmon_hg38_100/quant.sf</v>
      </c>
      <c r="BI253" s="97" t="str">
        <f>CONCATENATE("preprocessing/", A253, "/outputs/02hisat2_hg38_100/hg38_100_sno_gene_gene_id.count.xz")</f>
        <v>preprocessing/TMRC30199/outputs/02hisat2_hg38_100/hg38_100_sno_gene_gene_id.count.xz</v>
      </c>
      <c r="BJ253" s="111">
        <v>43055584</v>
      </c>
      <c r="BK253" s="111">
        <v>2098849</v>
      </c>
      <c r="BL253" s="68">
        <f>(BK253+BJ253)/BB253</f>
        <v>0.97908058722588975</v>
      </c>
      <c r="BO253" s="1" t="str">
        <f>CONCATENATE("preprocessing/", A253, "/outputs/03hisat2_lpanamensis_v36/sno_gene_gene_id.count.xz")</f>
        <v>preprocessing/TMRC30199/outputs/03hisat2_lpanamensis_v36/sno_gene_gene_id.count.xz</v>
      </c>
      <c r="BP253" s="111">
        <v>19809</v>
      </c>
      <c r="BQ253" s="111">
        <v>1129</v>
      </c>
      <c r="BR253" s="95">
        <f>(BQ253+BP253)/BB253</f>
        <v>4.5399727055227734E-4</v>
      </c>
      <c r="BS253" s="94">
        <f>(BQ253+BP253)/(BK253+BJ253)</f>
        <v>4.6369755102450294E-4</v>
      </c>
      <c r="BZ253" s="1" t="s">
        <v>252</v>
      </c>
      <c r="CG253" s="2" t="s">
        <v>1084</v>
      </c>
      <c r="CH253" s="2">
        <v>0</v>
      </c>
      <c r="CI253" s="2">
        <v>0</v>
      </c>
      <c r="CJ253" s="2">
        <v>231</v>
      </c>
      <c r="CK253" s="2">
        <v>0</v>
      </c>
      <c r="CL253" s="1">
        <f>SUM(CH253:CK253)</f>
        <v>231</v>
      </c>
      <c r="CM253" s="118">
        <f t="shared" si="97"/>
        <v>1.1661366045736787E-2</v>
      </c>
      <c r="CN253" s="2" t="s">
        <v>100</v>
      </c>
    </row>
    <row r="254" spans="1:92" ht="30" x14ac:dyDescent="0.25">
      <c r="A254" s="132" t="s">
        <v>1085</v>
      </c>
      <c r="B254" s="24" t="s">
        <v>1072</v>
      </c>
      <c r="C254" s="24" t="s">
        <v>1086</v>
      </c>
      <c r="D254" s="38">
        <v>1</v>
      </c>
      <c r="E254" s="12" t="s">
        <v>90</v>
      </c>
      <c r="F254" s="9" t="s">
        <v>91</v>
      </c>
      <c r="G254" s="9" t="s">
        <v>92</v>
      </c>
      <c r="H254" s="127">
        <v>42781</v>
      </c>
      <c r="I254" s="53">
        <v>0.30208333333333331</v>
      </c>
      <c r="J254" s="53">
        <v>0.58333333333333337</v>
      </c>
      <c r="K254" s="2" t="s">
        <v>150</v>
      </c>
      <c r="L254" s="1" t="s">
        <v>181</v>
      </c>
      <c r="M254" s="2">
        <v>1</v>
      </c>
      <c r="N254" s="10" t="s">
        <v>1378</v>
      </c>
      <c r="O254" s="119" t="s">
        <v>1374</v>
      </c>
      <c r="P254" s="9" t="s">
        <v>1385</v>
      </c>
      <c r="Q254" s="12" t="s">
        <v>284</v>
      </c>
      <c r="R254" s="5" t="s">
        <v>151</v>
      </c>
      <c r="S254" s="5" t="s">
        <v>152</v>
      </c>
      <c r="T254" s="2" t="s">
        <v>153</v>
      </c>
      <c r="V254" s="44" t="s">
        <v>155</v>
      </c>
      <c r="W254" s="8" t="s">
        <v>226</v>
      </c>
      <c r="AE254" s="1">
        <v>113</v>
      </c>
      <c r="AH254" s="1">
        <v>2.7</v>
      </c>
      <c r="AI254" s="1">
        <v>300</v>
      </c>
      <c r="AJ254" s="30"/>
      <c r="AL254" s="1">
        <v>7</v>
      </c>
      <c r="AM254" s="1">
        <v>28</v>
      </c>
      <c r="AN254" s="1">
        <v>15</v>
      </c>
      <c r="AO254" s="31" t="s">
        <v>298</v>
      </c>
      <c r="AP254" s="1">
        <f t="shared" si="98"/>
        <v>13</v>
      </c>
      <c r="AQ254" s="1" t="s">
        <v>299</v>
      </c>
      <c r="AX254" s="2" t="s">
        <v>345</v>
      </c>
      <c r="AY254" s="2">
        <v>20211001</v>
      </c>
      <c r="AZ254" s="2">
        <v>20211006</v>
      </c>
      <c r="BA254" s="111">
        <v>36786767</v>
      </c>
      <c r="BB254" s="111">
        <v>35334123</v>
      </c>
      <c r="BC254" s="68">
        <f>BB254/BA254</f>
        <v>0.96051177859690684</v>
      </c>
      <c r="BD254" s="1" t="str">
        <f>CONCATENATE("preprocessing/",A254, "/outputs/salmon_hg38_100/quant.sf")</f>
        <v>preprocessing/TMRC30198/outputs/salmon_hg38_100/quant.sf</v>
      </c>
      <c r="BI254" s="97" t="str">
        <f>CONCATENATE("preprocessing/", A254, "/outputs/02hisat2_hg38_100/hg38_100_sno_gene_gene_id.count.xz")</f>
        <v>preprocessing/TMRC30198/outputs/02hisat2_hg38_100/hg38_100_sno_gene_gene_id.count.xz</v>
      </c>
      <c r="BJ254" s="111">
        <v>32942008</v>
      </c>
      <c r="BK254" s="111">
        <v>1405668</v>
      </c>
      <c r="BL254" s="68">
        <f>(BK254+BJ254)/BB254</f>
        <v>0.97208231261322098</v>
      </c>
      <c r="BO254" s="1" t="str">
        <f>CONCATENATE("preprocessing/", A254, "/outputs/03hisat2_lpanamensis_v36/sno_gene_gene_id.count.xz")</f>
        <v>preprocessing/TMRC30198/outputs/03hisat2_lpanamensis_v36/sno_gene_gene_id.count.xz</v>
      </c>
      <c r="BP254" s="66">
        <v>443</v>
      </c>
      <c r="BQ254" s="66">
        <v>48</v>
      </c>
      <c r="BR254" s="95">
        <f>(BQ254+BP254)/BB254</f>
        <v>1.3895915854484346E-5</v>
      </c>
      <c r="BS254" s="94">
        <f>(BQ254+BP254)/(BK254+BJ254)</f>
        <v>1.4294999172578664E-5</v>
      </c>
      <c r="BZ254" s="1" t="s">
        <v>252</v>
      </c>
      <c r="CG254" s="2" t="s">
        <v>1087</v>
      </c>
      <c r="CH254" s="2">
        <v>0</v>
      </c>
      <c r="CI254" s="2">
        <v>0</v>
      </c>
      <c r="CJ254" s="2">
        <v>0</v>
      </c>
      <c r="CK254" s="2">
        <v>0</v>
      </c>
      <c r="CL254" s="1">
        <f>SUM(CH254:CK254)</f>
        <v>0</v>
      </c>
      <c r="CM254" s="118">
        <f t="shared" si="97"/>
        <v>0</v>
      </c>
      <c r="CN254" s="2" t="s">
        <v>101</v>
      </c>
    </row>
    <row r="255" spans="1:92" ht="30" x14ac:dyDescent="0.25">
      <c r="A255" s="132"/>
      <c r="B255" s="24" t="s">
        <v>566</v>
      </c>
      <c r="C255" s="24" t="s">
        <v>953</v>
      </c>
      <c r="D255" s="38">
        <v>1</v>
      </c>
      <c r="E255" s="12" t="s">
        <v>90</v>
      </c>
      <c r="F255" s="9" t="s">
        <v>91</v>
      </c>
      <c r="G255" s="9" t="s">
        <v>92</v>
      </c>
      <c r="H255" s="127">
        <v>42243</v>
      </c>
      <c r="I255" s="53">
        <v>0.21458333333333335</v>
      </c>
      <c r="J255" s="53">
        <v>0.56944444444444442</v>
      </c>
      <c r="K255" s="2" t="s">
        <v>164</v>
      </c>
      <c r="L255" s="1" t="s">
        <v>181</v>
      </c>
      <c r="M255" s="2">
        <v>1</v>
      </c>
      <c r="N255" s="9" t="s">
        <v>1373</v>
      </c>
      <c r="O255" s="12" t="s">
        <v>1374</v>
      </c>
      <c r="P255" s="9" t="s">
        <v>1377</v>
      </c>
      <c r="Q255" s="12" t="s">
        <v>234</v>
      </c>
      <c r="R255" s="5" t="s">
        <v>151</v>
      </c>
      <c r="S255" s="5" t="s">
        <v>165</v>
      </c>
      <c r="T255" s="2" t="s">
        <v>153</v>
      </c>
      <c r="V255" s="44" t="s">
        <v>155</v>
      </c>
      <c r="W255" s="8" t="s">
        <v>226</v>
      </c>
      <c r="AE255" s="1">
        <v>231</v>
      </c>
      <c r="AH255" s="1">
        <v>1.3</v>
      </c>
      <c r="AI255" s="1">
        <v>300</v>
      </c>
      <c r="AJ255" s="30"/>
      <c r="AL255" s="1">
        <v>16</v>
      </c>
      <c r="AM255" s="1">
        <v>28</v>
      </c>
      <c r="AN255" s="1">
        <v>15</v>
      </c>
      <c r="AO255" s="31" t="s">
        <v>298</v>
      </c>
      <c r="AP255" s="1">
        <f t="shared" si="98"/>
        <v>13</v>
      </c>
      <c r="AQ255" s="12" t="s">
        <v>1088</v>
      </c>
      <c r="BZ255" s="1" t="s">
        <v>252</v>
      </c>
      <c r="CM255" s="1" t="e">
        <f t="shared" si="97"/>
        <v>#DIV/0!</v>
      </c>
    </row>
    <row r="256" spans="1:92" ht="30" x14ac:dyDescent="0.25">
      <c r="A256" s="132"/>
      <c r="B256" s="24" t="s">
        <v>566</v>
      </c>
      <c r="C256" s="24" t="s">
        <v>974</v>
      </c>
      <c r="D256" s="38">
        <v>1</v>
      </c>
      <c r="E256" s="12" t="s">
        <v>90</v>
      </c>
      <c r="F256" s="9" t="s">
        <v>91</v>
      </c>
      <c r="G256" s="9" t="s">
        <v>92</v>
      </c>
      <c r="H256" s="127">
        <v>42243</v>
      </c>
      <c r="I256" s="53">
        <v>0.21458333333333335</v>
      </c>
      <c r="J256" s="53">
        <v>0.56944444444444442</v>
      </c>
      <c r="K256" s="2" t="s">
        <v>150</v>
      </c>
      <c r="L256" s="1" t="s">
        <v>181</v>
      </c>
      <c r="M256" s="2">
        <v>1</v>
      </c>
      <c r="N256" s="9" t="s">
        <v>1373</v>
      </c>
      <c r="O256" s="12" t="s">
        <v>1374</v>
      </c>
      <c r="P256" s="9" t="s">
        <v>1377</v>
      </c>
      <c r="Q256" s="12" t="s">
        <v>234</v>
      </c>
      <c r="R256" s="5" t="s">
        <v>151</v>
      </c>
      <c r="S256" s="5" t="s">
        <v>152</v>
      </c>
      <c r="T256" s="2" t="s">
        <v>153</v>
      </c>
      <c r="V256" s="44" t="s">
        <v>155</v>
      </c>
      <c r="W256" s="8" t="s">
        <v>226</v>
      </c>
      <c r="AE256" s="1">
        <v>122</v>
      </c>
      <c r="AH256" s="1">
        <v>2.5</v>
      </c>
      <c r="AI256" s="1">
        <v>300</v>
      </c>
      <c r="AJ256" s="30"/>
      <c r="AL256" s="1">
        <v>18</v>
      </c>
      <c r="AM256" s="1">
        <v>28</v>
      </c>
      <c r="AN256" s="1">
        <v>15</v>
      </c>
      <c r="AO256" s="31" t="s">
        <v>298</v>
      </c>
      <c r="AP256" s="1">
        <f t="shared" si="98"/>
        <v>13</v>
      </c>
      <c r="AQ256" s="12" t="s">
        <v>1088</v>
      </c>
      <c r="BZ256" s="1" t="s">
        <v>252</v>
      </c>
      <c r="CM256" s="1" t="e">
        <f t="shared" si="97"/>
        <v>#DIV/0!</v>
      </c>
    </row>
    <row r="257" spans="1:91" ht="30" x14ac:dyDescent="0.25">
      <c r="A257" s="132"/>
      <c r="B257" s="24" t="s">
        <v>566</v>
      </c>
      <c r="C257" s="24" t="s">
        <v>1060</v>
      </c>
      <c r="D257" s="38">
        <v>1</v>
      </c>
      <c r="E257" s="12" t="s">
        <v>90</v>
      </c>
      <c r="F257" s="9" t="s">
        <v>91</v>
      </c>
      <c r="G257" s="9" t="s">
        <v>92</v>
      </c>
      <c r="H257" s="127">
        <v>42243</v>
      </c>
      <c r="I257" s="53">
        <v>0.21458333333333335</v>
      </c>
      <c r="J257" s="53">
        <v>0.56944444444444442</v>
      </c>
      <c r="K257" s="2" t="s">
        <v>171</v>
      </c>
      <c r="L257" s="1" t="s">
        <v>181</v>
      </c>
      <c r="M257" s="2">
        <v>1</v>
      </c>
      <c r="N257" s="9" t="s">
        <v>1373</v>
      </c>
      <c r="O257" s="12" t="s">
        <v>1374</v>
      </c>
      <c r="P257" s="9" t="s">
        <v>1377</v>
      </c>
      <c r="Q257" s="12" t="s">
        <v>234</v>
      </c>
      <c r="R257" s="5" t="s">
        <v>151</v>
      </c>
      <c r="S257" s="12" t="s">
        <v>196</v>
      </c>
      <c r="T257" s="2" t="s">
        <v>173</v>
      </c>
      <c r="W257" s="8" t="s">
        <v>226</v>
      </c>
      <c r="AE257" s="1">
        <v>88</v>
      </c>
      <c r="AH257" s="1">
        <v>3.5</v>
      </c>
      <c r="AI257" s="1">
        <v>300</v>
      </c>
      <c r="AJ257" s="30"/>
      <c r="AL257" s="1">
        <v>19</v>
      </c>
      <c r="AM257" s="1">
        <v>28</v>
      </c>
      <c r="AN257" s="1">
        <v>15</v>
      </c>
      <c r="AO257" s="31" t="s">
        <v>298</v>
      </c>
      <c r="AP257" s="1">
        <f t="shared" si="98"/>
        <v>13</v>
      </c>
      <c r="AQ257" s="12" t="s">
        <v>1088</v>
      </c>
      <c r="BZ257" s="1" t="s">
        <v>252</v>
      </c>
      <c r="CM257" s="1" t="e">
        <f t="shared" si="97"/>
        <v>#DIV/0!</v>
      </c>
    </row>
    <row r="258" spans="1:91" x14ac:dyDescent="0.25">
      <c r="A258" s="132"/>
      <c r="B258" s="12" t="s">
        <v>592</v>
      </c>
      <c r="C258" s="12" t="s">
        <v>593</v>
      </c>
      <c r="D258" s="12">
        <v>1</v>
      </c>
      <c r="E258" s="12" t="s">
        <v>90</v>
      </c>
      <c r="F258" s="12" t="s">
        <v>594</v>
      </c>
      <c r="G258" s="12" t="s">
        <v>92</v>
      </c>
      <c r="H258" s="131">
        <v>20210813</v>
      </c>
      <c r="I258" s="12"/>
      <c r="J258" s="12"/>
      <c r="K258" s="12" t="s">
        <v>595</v>
      </c>
      <c r="L258" s="12" t="s">
        <v>95</v>
      </c>
      <c r="M258" s="12" t="s">
        <v>95</v>
      </c>
      <c r="N258" s="12" t="s">
        <v>95</v>
      </c>
      <c r="O258" s="12" t="s">
        <v>95</v>
      </c>
      <c r="P258" s="12" t="s">
        <v>95</v>
      </c>
      <c r="Q258" s="12" t="s">
        <v>95</v>
      </c>
      <c r="R258" s="9" t="s">
        <v>96</v>
      </c>
      <c r="S258" s="9" t="s">
        <v>172</v>
      </c>
      <c r="T258" s="9" t="s">
        <v>596</v>
      </c>
      <c r="U258" s="12" t="s">
        <v>95</v>
      </c>
      <c r="V258" s="12" t="s">
        <v>95</v>
      </c>
      <c r="W258" s="9" t="s">
        <v>99</v>
      </c>
      <c r="X258" s="12">
        <v>20210831</v>
      </c>
      <c r="Y258" s="12">
        <v>30</v>
      </c>
      <c r="Z258" s="12">
        <v>21.3</v>
      </c>
      <c r="AA258" s="12">
        <v>20210914</v>
      </c>
      <c r="AB258" s="12" t="s">
        <v>98</v>
      </c>
      <c r="AC258" s="12" t="s">
        <v>98</v>
      </c>
      <c r="AD258" s="12" t="s">
        <v>98</v>
      </c>
      <c r="AE258" s="12">
        <v>82.88</v>
      </c>
      <c r="AF258" s="12">
        <v>2.02</v>
      </c>
      <c r="AG258" s="12">
        <v>1.62</v>
      </c>
      <c r="AH258" s="12">
        <v>7.2</v>
      </c>
      <c r="AI258" s="12">
        <v>600</v>
      </c>
      <c r="AJ258" s="12"/>
      <c r="AK258" s="12"/>
      <c r="AL258" s="9">
        <v>11</v>
      </c>
      <c r="AM258" s="12">
        <v>28</v>
      </c>
      <c r="AN258" s="12">
        <v>15</v>
      </c>
      <c r="AO258" s="12">
        <v>20211012</v>
      </c>
      <c r="AQ258" s="1" t="s">
        <v>97</v>
      </c>
      <c r="BX258" s="2" t="s">
        <v>601</v>
      </c>
      <c r="BY258" s="2" t="s">
        <v>97</v>
      </c>
      <c r="BZ258" s="2" t="s">
        <v>602</v>
      </c>
      <c r="CM258" s="1" t="e">
        <f t="shared" si="97"/>
        <v>#DIV/0!</v>
      </c>
    </row>
    <row r="259" spans="1:91" x14ac:dyDescent="0.25">
      <c r="A259" s="132" t="s">
        <v>1089</v>
      </c>
      <c r="B259" s="12" t="s">
        <v>592</v>
      </c>
      <c r="C259" s="12" t="s">
        <v>593</v>
      </c>
      <c r="D259" s="12">
        <v>1</v>
      </c>
      <c r="E259" s="12" t="s">
        <v>90</v>
      </c>
      <c r="F259" s="12" t="s">
        <v>259</v>
      </c>
      <c r="G259" s="12" t="s">
        <v>92</v>
      </c>
      <c r="H259" s="131">
        <v>20210813</v>
      </c>
      <c r="I259" s="12"/>
      <c r="J259" s="12"/>
      <c r="K259" s="12" t="s">
        <v>595</v>
      </c>
      <c r="L259" s="12" t="s">
        <v>95</v>
      </c>
      <c r="M259" s="12" t="s">
        <v>95</v>
      </c>
      <c r="N259" s="12" t="s">
        <v>95</v>
      </c>
      <c r="O259" s="12" t="s">
        <v>95</v>
      </c>
      <c r="P259" s="12" t="s">
        <v>95</v>
      </c>
      <c r="Q259" s="12" t="s">
        <v>95</v>
      </c>
      <c r="R259" s="9" t="s">
        <v>96</v>
      </c>
      <c r="S259" s="9" t="s">
        <v>172</v>
      </c>
      <c r="T259" s="9" t="s">
        <v>596</v>
      </c>
      <c r="U259" s="12" t="s">
        <v>95</v>
      </c>
      <c r="V259" s="12" t="s">
        <v>95</v>
      </c>
      <c r="W259" s="9" t="s">
        <v>99</v>
      </c>
      <c r="X259" s="12">
        <v>20210831</v>
      </c>
      <c r="Y259" s="12">
        <v>30</v>
      </c>
      <c r="Z259" s="12">
        <v>21.3</v>
      </c>
      <c r="AA259" s="12">
        <v>20211111</v>
      </c>
      <c r="AB259" s="12">
        <v>122</v>
      </c>
      <c r="AC259" s="12" t="s">
        <v>100</v>
      </c>
      <c r="AD259" s="12">
        <v>9.1</v>
      </c>
      <c r="AE259" s="12" t="s">
        <v>98</v>
      </c>
      <c r="AF259" s="12" t="s">
        <v>98</v>
      </c>
      <c r="AG259" s="12" t="s">
        <v>98</v>
      </c>
      <c r="AH259" s="12">
        <v>4.0999999999999996</v>
      </c>
      <c r="AI259" s="12">
        <v>500</v>
      </c>
      <c r="AJ259" s="12">
        <v>20211223</v>
      </c>
      <c r="AK259" s="12" t="s">
        <v>100</v>
      </c>
      <c r="AL259" s="9">
        <v>20</v>
      </c>
      <c r="AM259" s="12">
        <v>28</v>
      </c>
      <c r="AN259" s="12">
        <v>15</v>
      </c>
      <c r="AO259" s="12">
        <v>20220103</v>
      </c>
      <c r="AQ259" s="1" t="s">
        <v>97</v>
      </c>
      <c r="BA259" s="134">
        <v>30569273</v>
      </c>
      <c r="BB259" s="134">
        <v>27556638</v>
      </c>
      <c r="BD259" s="1" t="str">
        <f>CONCATENATE("preprocessing/",A259, "/outputs/salmon_hg38_100/quant.sf")</f>
        <v>preprocessing/TMRC30266/outputs/salmon_hg38_100/quant.sf</v>
      </c>
      <c r="BI259" s="97" t="str">
        <f>CONCATENATE("preprocessing/", A259, "/outputs/02hisat2_hg38_100/hg38_100_sno_gene_gene_id.count.xz")</f>
        <v>preprocessing/TMRC30266/outputs/02hisat2_hg38_100/hg38_100_sno_gene_gene_id.count.xz</v>
      </c>
      <c r="BJ259" s="134">
        <v>25776994</v>
      </c>
      <c r="BK259" s="134">
        <v>830271</v>
      </c>
      <c r="BL259" s="68">
        <f>(BK259+BJ259)/BB259</f>
        <v>0.96554830092117916</v>
      </c>
      <c r="BO259" s="1" t="str">
        <f>CONCATENATE("preprocessing/", A259, "/outputs/03hisat2_lpanamensis_v36/sno_gene_gene_id.count.xz")</f>
        <v>preprocessing/TMRC30266/outputs/03hisat2_lpanamensis_v36/sno_gene_gene_id.count.xz</v>
      </c>
      <c r="BP259" s="66">
        <v>1410</v>
      </c>
      <c r="BQ259" s="66">
        <v>98</v>
      </c>
      <c r="BR259" s="95">
        <f>(BQ259+BP259)/BB259</f>
        <v>5.4723656782804925E-5</v>
      </c>
      <c r="BX259" s="2" t="s">
        <v>601</v>
      </c>
      <c r="BY259" s="2" t="s">
        <v>97</v>
      </c>
      <c r="BZ259" s="2" t="s">
        <v>602</v>
      </c>
      <c r="CG259" s="2" t="s">
        <v>1090</v>
      </c>
      <c r="CH259" s="2">
        <v>0</v>
      </c>
      <c r="CI259" s="2">
        <v>2</v>
      </c>
      <c r="CJ259" s="2">
        <v>32</v>
      </c>
      <c r="CK259" s="2">
        <v>0</v>
      </c>
      <c r="CM259" s="1"/>
    </row>
    <row r="260" spans="1:91" x14ac:dyDescent="0.25">
      <c r="A260" s="132"/>
      <c r="B260" s="12" t="s">
        <v>605</v>
      </c>
      <c r="C260" s="12" t="s">
        <v>606</v>
      </c>
      <c r="D260" s="12">
        <v>1</v>
      </c>
      <c r="E260" s="12" t="s">
        <v>90</v>
      </c>
      <c r="F260" s="12" t="s">
        <v>594</v>
      </c>
      <c r="G260" s="12" t="s">
        <v>92</v>
      </c>
      <c r="H260" s="131">
        <v>20210813</v>
      </c>
      <c r="I260" s="12"/>
      <c r="J260" s="12"/>
      <c r="K260" s="12" t="s">
        <v>595</v>
      </c>
      <c r="L260" s="12" t="s">
        <v>95</v>
      </c>
      <c r="M260" s="12" t="s">
        <v>95</v>
      </c>
      <c r="N260" s="12" t="s">
        <v>95</v>
      </c>
      <c r="O260" s="12" t="s">
        <v>95</v>
      </c>
      <c r="P260" s="12" t="s">
        <v>95</v>
      </c>
      <c r="Q260" s="12" t="s">
        <v>95</v>
      </c>
      <c r="R260" s="9" t="s">
        <v>96</v>
      </c>
      <c r="S260" s="9" t="s">
        <v>172</v>
      </c>
      <c r="T260" s="9" t="s">
        <v>596</v>
      </c>
      <c r="U260" s="12" t="s">
        <v>95</v>
      </c>
      <c r="V260" s="12" t="s">
        <v>95</v>
      </c>
      <c r="W260" s="9" t="s">
        <v>99</v>
      </c>
      <c r="X260" s="12">
        <v>20210831</v>
      </c>
      <c r="Y260" s="12">
        <v>30</v>
      </c>
      <c r="Z260" s="12">
        <v>21.1</v>
      </c>
      <c r="AA260" s="12">
        <v>20210914</v>
      </c>
      <c r="AB260" s="12" t="s">
        <v>98</v>
      </c>
      <c r="AC260" s="12" t="s">
        <v>98</v>
      </c>
      <c r="AD260" s="12" t="s">
        <v>98</v>
      </c>
      <c r="AE260" s="12">
        <v>81.430000000000007</v>
      </c>
      <c r="AF260" s="12">
        <v>2.0099999999999998</v>
      </c>
      <c r="AG260" s="12">
        <v>1.81</v>
      </c>
      <c r="AH260" s="12">
        <v>7.4</v>
      </c>
      <c r="AI260" s="12">
        <v>600</v>
      </c>
      <c r="AJ260" s="12"/>
      <c r="AK260" s="12"/>
      <c r="AL260" s="12">
        <v>12</v>
      </c>
      <c r="AM260" s="12">
        <v>28</v>
      </c>
      <c r="AN260" s="12">
        <v>15</v>
      </c>
      <c r="AO260" s="12">
        <v>20211012</v>
      </c>
      <c r="AQ260" s="1" t="s">
        <v>184</v>
      </c>
      <c r="BX260" s="2" t="s">
        <v>608</v>
      </c>
      <c r="BY260" s="2" t="s">
        <v>97</v>
      </c>
      <c r="BZ260" s="2" t="s">
        <v>602</v>
      </c>
      <c r="CM260" s="1" t="e">
        <f>+CL260/BP260</f>
        <v>#DIV/0!</v>
      </c>
    </row>
    <row r="261" spans="1:91" x14ac:dyDescent="0.25">
      <c r="A261" s="132" t="s">
        <v>1091</v>
      </c>
      <c r="B261" s="12" t="s">
        <v>605</v>
      </c>
      <c r="C261" s="12" t="s">
        <v>606</v>
      </c>
      <c r="D261" s="12">
        <v>1</v>
      </c>
      <c r="E261" s="12" t="s">
        <v>90</v>
      </c>
      <c r="F261" s="12" t="s">
        <v>259</v>
      </c>
      <c r="G261" s="12" t="s">
        <v>92</v>
      </c>
      <c r="H261" s="131">
        <v>20210813</v>
      </c>
      <c r="I261" s="12"/>
      <c r="J261" s="12"/>
      <c r="K261" s="12" t="s">
        <v>595</v>
      </c>
      <c r="L261" s="12" t="s">
        <v>95</v>
      </c>
      <c r="M261" s="12" t="s">
        <v>95</v>
      </c>
      <c r="N261" s="12" t="s">
        <v>95</v>
      </c>
      <c r="O261" s="12" t="s">
        <v>95</v>
      </c>
      <c r="P261" s="12" t="s">
        <v>95</v>
      </c>
      <c r="Q261" s="12" t="s">
        <v>95</v>
      </c>
      <c r="R261" s="9" t="s">
        <v>96</v>
      </c>
      <c r="S261" s="9" t="s">
        <v>172</v>
      </c>
      <c r="T261" s="9" t="s">
        <v>596</v>
      </c>
      <c r="U261" s="12" t="s">
        <v>95</v>
      </c>
      <c r="V261" s="12" t="s">
        <v>95</v>
      </c>
      <c r="W261" s="9" t="s">
        <v>99</v>
      </c>
      <c r="X261" s="12">
        <v>20210831</v>
      </c>
      <c r="Y261" s="12">
        <v>30</v>
      </c>
      <c r="Z261" s="12">
        <v>21.1</v>
      </c>
      <c r="AA261" s="12">
        <v>20211111</v>
      </c>
      <c r="AB261" s="12">
        <v>110</v>
      </c>
      <c r="AC261" s="12" t="s">
        <v>100</v>
      </c>
      <c r="AD261" s="12">
        <v>9.5</v>
      </c>
      <c r="AE261" s="12" t="s">
        <v>98</v>
      </c>
      <c r="AF261" s="12" t="s">
        <v>98</v>
      </c>
      <c r="AG261" s="12" t="s">
        <v>98</v>
      </c>
      <c r="AH261" s="12">
        <v>4.5</v>
      </c>
      <c r="AI261" s="12">
        <v>500</v>
      </c>
      <c r="AJ261" s="12">
        <v>20211223</v>
      </c>
      <c r="AK261" s="12" t="s">
        <v>100</v>
      </c>
      <c r="AL261" s="12">
        <v>21</v>
      </c>
      <c r="AM261" s="12">
        <v>28</v>
      </c>
      <c r="AN261" s="12">
        <v>15</v>
      </c>
      <c r="AO261" s="12">
        <v>20220103</v>
      </c>
      <c r="AQ261" s="1" t="s">
        <v>184</v>
      </c>
      <c r="BA261" s="134">
        <v>23205084</v>
      </c>
      <c r="BB261" s="134">
        <v>20588933</v>
      </c>
      <c r="BD261" s="1" t="str">
        <f>CONCATENATE("preprocessing/",A261, "/outputs/salmon_hg38_100/quant.sf")</f>
        <v>preprocessing/TMRC30268/outputs/salmon_hg38_100/quant.sf</v>
      </c>
      <c r="BI261" s="97" t="str">
        <f>CONCATENATE("preprocessing/", A261, "/outputs/02hisat2_hg38_100/hg38_100_sno_gene_gene_id.count.xz")</f>
        <v>preprocessing/TMRC30268/outputs/02hisat2_hg38_100/hg38_100_sno_gene_gene_id.count.xz</v>
      </c>
      <c r="BJ261" s="134">
        <v>19133034</v>
      </c>
      <c r="BK261" s="134">
        <v>679608</v>
      </c>
      <c r="BL261" s="68">
        <f>(BK261+BJ261)/BB261</f>
        <v>0.96229571488721632</v>
      </c>
      <c r="BO261" s="1" t="str">
        <f>CONCATENATE("preprocessing/", A261, "/outputs/03hisat2_lpanamensis_v36/sno_gene_gene_id.count.xz")</f>
        <v>preprocessing/TMRC30268/outputs/03hisat2_lpanamensis_v36/sno_gene_gene_id.count.xz</v>
      </c>
      <c r="BP261" s="66">
        <v>5398</v>
      </c>
      <c r="BQ261" s="66">
        <v>374</v>
      </c>
      <c r="BR261" s="95">
        <f>(BQ261+BP261)/BB261</f>
        <v>2.803447852300068E-4</v>
      </c>
      <c r="BX261" s="2" t="s">
        <v>608</v>
      </c>
      <c r="BY261" s="2" t="s">
        <v>97</v>
      </c>
      <c r="BZ261" s="2" t="s">
        <v>602</v>
      </c>
      <c r="CG261" s="2" t="s">
        <v>1092</v>
      </c>
      <c r="CH261" s="2">
        <v>1</v>
      </c>
      <c r="CI261" s="2">
        <v>1</v>
      </c>
      <c r="CJ261" s="2">
        <v>119</v>
      </c>
      <c r="CK261" s="2">
        <v>0</v>
      </c>
      <c r="CM261" s="1"/>
    </row>
    <row r="262" spans="1:91" x14ac:dyDescent="0.25">
      <c r="A262" s="132"/>
      <c r="B262" s="12" t="s">
        <v>1093</v>
      </c>
      <c r="C262" s="12" t="s">
        <v>1094</v>
      </c>
      <c r="D262" s="12">
        <v>1</v>
      </c>
      <c r="E262" s="12" t="s">
        <v>90</v>
      </c>
      <c r="F262" s="12" t="s">
        <v>594</v>
      </c>
      <c r="G262" s="12" t="s">
        <v>92</v>
      </c>
      <c r="H262" s="131">
        <v>20210813</v>
      </c>
      <c r="I262" s="12"/>
      <c r="J262" s="12"/>
      <c r="K262" s="12" t="s">
        <v>595</v>
      </c>
      <c r="L262" s="12" t="s">
        <v>95</v>
      </c>
      <c r="M262" s="12" t="s">
        <v>95</v>
      </c>
      <c r="N262" s="12" t="s">
        <v>95</v>
      </c>
      <c r="O262" s="12" t="s">
        <v>95</v>
      </c>
      <c r="P262" s="12" t="s">
        <v>95</v>
      </c>
      <c r="Q262" s="12" t="s">
        <v>95</v>
      </c>
      <c r="R262" s="9" t="s">
        <v>96</v>
      </c>
      <c r="S262" s="9" t="s">
        <v>172</v>
      </c>
      <c r="T262" s="9" t="s">
        <v>596</v>
      </c>
      <c r="U262" s="12" t="s">
        <v>95</v>
      </c>
      <c r="V262" s="12" t="s">
        <v>95</v>
      </c>
      <c r="W262" s="9" t="s">
        <v>99</v>
      </c>
      <c r="X262" s="12">
        <v>20210831</v>
      </c>
      <c r="Y262" s="12">
        <v>30</v>
      </c>
      <c r="Z262" s="12">
        <v>23.1</v>
      </c>
      <c r="AA262" s="12">
        <v>20210914</v>
      </c>
      <c r="AB262" s="12" t="s">
        <v>98</v>
      </c>
      <c r="AC262" s="12" t="s">
        <v>98</v>
      </c>
      <c r="AD262" s="12" t="s">
        <v>98</v>
      </c>
      <c r="AE262" s="12">
        <v>110.85</v>
      </c>
      <c r="AF262" s="12">
        <v>2.0099999999999998</v>
      </c>
      <c r="AG262" s="12">
        <v>1.91</v>
      </c>
      <c r="AH262" s="12">
        <v>5.4</v>
      </c>
      <c r="AI262" s="12">
        <v>600</v>
      </c>
      <c r="AJ262" s="12"/>
      <c r="AK262" s="12"/>
      <c r="AL262" s="12">
        <v>14</v>
      </c>
      <c r="AM262" s="12">
        <v>28</v>
      </c>
      <c r="AN262" s="12">
        <v>15</v>
      </c>
      <c r="AO262" s="12">
        <v>20211012</v>
      </c>
      <c r="AQ262" s="1" t="s">
        <v>97</v>
      </c>
      <c r="BX262" s="2" t="s">
        <v>614</v>
      </c>
      <c r="BY262" s="2" t="s">
        <v>637</v>
      </c>
      <c r="BZ262" s="2" t="s">
        <v>602</v>
      </c>
      <c r="CM262" s="1" t="e">
        <f>+CL262/BP262</f>
        <v>#DIV/0!</v>
      </c>
    </row>
    <row r="263" spans="1:91" x14ac:dyDescent="0.25">
      <c r="A263" s="132" t="s">
        <v>1095</v>
      </c>
      <c r="B263" s="12" t="s">
        <v>1093</v>
      </c>
      <c r="C263" s="12" t="s">
        <v>1094</v>
      </c>
      <c r="D263" s="12">
        <v>1</v>
      </c>
      <c r="E263" s="12" t="s">
        <v>90</v>
      </c>
      <c r="F263" s="12" t="s">
        <v>259</v>
      </c>
      <c r="G263" s="12" t="s">
        <v>92</v>
      </c>
      <c r="H263" s="131">
        <v>20210813</v>
      </c>
      <c r="I263" s="12"/>
      <c r="J263" s="12"/>
      <c r="K263" s="12" t="s">
        <v>595</v>
      </c>
      <c r="L263" s="12" t="s">
        <v>95</v>
      </c>
      <c r="M263" s="12" t="s">
        <v>95</v>
      </c>
      <c r="N263" s="12" t="s">
        <v>95</v>
      </c>
      <c r="O263" s="12" t="s">
        <v>95</v>
      </c>
      <c r="P263" s="12" t="s">
        <v>95</v>
      </c>
      <c r="Q263" s="12" t="s">
        <v>95</v>
      </c>
      <c r="R263" s="9" t="s">
        <v>96</v>
      </c>
      <c r="S263" s="9" t="s">
        <v>172</v>
      </c>
      <c r="T263" s="9" t="s">
        <v>596</v>
      </c>
      <c r="U263" s="12" t="s">
        <v>95</v>
      </c>
      <c r="V263" s="12" t="s">
        <v>95</v>
      </c>
      <c r="W263" s="9" t="s">
        <v>99</v>
      </c>
      <c r="X263" s="12">
        <v>20210831</v>
      </c>
      <c r="Y263" s="12">
        <v>30</v>
      </c>
      <c r="Z263" s="12">
        <v>23.1</v>
      </c>
      <c r="AA263" s="12">
        <v>20211111</v>
      </c>
      <c r="AB263" s="12">
        <v>144</v>
      </c>
      <c r="AC263" s="12" t="s">
        <v>100</v>
      </c>
      <c r="AD263" s="12">
        <v>9.1999999999999993</v>
      </c>
      <c r="AE263" s="12" t="s">
        <v>98</v>
      </c>
      <c r="AF263" s="12" t="s">
        <v>98</v>
      </c>
      <c r="AG263" s="12" t="s">
        <v>98</v>
      </c>
      <c r="AH263" s="12">
        <v>3.5</v>
      </c>
      <c r="AI263" s="12">
        <v>500</v>
      </c>
      <c r="AJ263" s="12">
        <v>20211223</v>
      </c>
      <c r="AK263" s="12" t="s">
        <v>100</v>
      </c>
      <c r="AL263" s="12">
        <v>18</v>
      </c>
      <c r="AM263" s="12">
        <v>28</v>
      </c>
      <c r="AN263" s="12">
        <v>15</v>
      </c>
      <c r="AO263" s="12">
        <v>20220103</v>
      </c>
      <c r="AQ263" s="1" t="s">
        <v>97</v>
      </c>
      <c r="BA263" s="134">
        <v>26984112</v>
      </c>
      <c r="BB263" s="134">
        <v>23502639</v>
      </c>
      <c r="BD263" s="1" t="str">
        <f>CONCATENATE("preprocessing/",A263, "/outputs/salmon_hg38_100/quant.sf")</f>
        <v>preprocessing/TMRC30286/outputs/salmon_hg38_100/quant.sf</v>
      </c>
      <c r="BI263" s="97" t="str">
        <f>CONCATENATE("preprocessing/", A263, "/outputs/02hisat2_hg38_100/hg38_100_sno_gene_gene_id.count.xz")</f>
        <v>preprocessing/TMRC30286/outputs/02hisat2_hg38_100/hg38_100_sno_gene_gene_id.count.xz</v>
      </c>
      <c r="BJ263" s="134">
        <v>19730634</v>
      </c>
      <c r="BK263" s="134">
        <v>652476</v>
      </c>
      <c r="BL263" s="68">
        <f>(BK263+BJ263)/BB263</f>
        <v>0.86726899051634154</v>
      </c>
      <c r="BO263" s="1" t="str">
        <f>CONCATENATE("preprocessing/", A263, "/outputs/03hisat2_lpanamensis_v36/sno_gene_gene_id.count.xz")</f>
        <v>preprocessing/TMRC30286/outputs/03hisat2_lpanamensis_v36/sno_gene_gene_id.count.xz</v>
      </c>
      <c r="BP263" s="134">
        <v>1566676</v>
      </c>
      <c r="BQ263" s="134">
        <v>143445</v>
      </c>
      <c r="BR263" s="95">
        <f>(BQ263+BP263)/BB263</f>
        <v>7.2762935260163766E-2</v>
      </c>
      <c r="BX263" s="2" t="s">
        <v>614</v>
      </c>
      <c r="BY263" s="2" t="s">
        <v>637</v>
      </c>
      <c r="BZ263" s="2" t="s">
        <v>602</v>
      </c>
      <c r="CF263" s="2" t="s">
        <v>1096</v>
      </c>
      <c r="CG263" s="2" t="s">
        <v>1097</v>
      </c>
      <c r="CH263" s="2">
        <v>1</v>
      </c>
      <c r="CI263" s="2">
        <v>28</v>
      </c>
      <c r="CJ263" s="2">
        <v>34209</v>
      </c>
      <c r="CK263" s="2">
        <v>0</v>
      </c>
      <c r="CM263" s="1"/>
    </row>
    <row r="264" spans="1:91" x14ac:dyDescent="0.25">
      <c r="A264" s="132"/>
      <c r="B264" s="12" t="s">
        <v>1098</v>
      </c>
      <c r="C264" s="12" t="s">
        <v>1099</v>
      </c>
      <c r="D264" s="12">
        <v>1</v>
      </c>
      <c r="E264" s="12" t="s">
        <v>90</v>
      </c>
      <c r="F264" s="12" t="s">
        <v>594</v>
      </c>
      <c r="G264" s="12" t="s">
        <v>92</v>
      </c>
      <c r="H264" s="131">
        <v>20210813</v>
      </c>
      <c r="I264" s="12"/>
      <c r="J264" s="12"/>
      <c r="K264" s="12" t="s">
        <v>595</v>
      </c>
      <c r="L264" s="12" t="s">
        <v>95</v>
      </c>
      <c r="M264" s="12" t="s">
        <v>95</v>
      </c>
      <c r="N264" s="12" t="s">
        <v>95</v>
      </c>
      <c r="O264" s="12" t="s">
        <v>95</v>
      </c>
      <c r="P264" s="12" t="s">
        <v>95</v>
      </c>
      <c r="Q264" s="12" t="s">
        <v>95</v>
      </c>
      <c r="R264" s="9" t="s">
        <v>96</v>
      </c>
      <c r="S264" s="9" t="s">
        <v>172</v>
      </c>
      <c r="T264" s="9" t="s">
        <v>596</v>
      </c>
      <c r="U264" s="12" t="s">
        <v>95</v>
      </c>
      <c r="V264" s="12" t="s">
        <v>95</v>
      </c>
      <c r="W264" s="9" t="s">
        <v>99</v>
      </c>
      <c r="X264" s="12">
        <v>20210831</v>
      </c>
      <c r="Y264" s="12">
        <v>30</v>
      </c>
      <c r="Z264" s="12">
        <v>22.4</v>
      </c>
      <c r="AA264" s="12">
        <v>20210914</v>
      </c>
      <c r="AB264" s="12" t="s">
        <v>98</v>
      </c>
      <c r="AC264" s="12" t="s">
        <v>98</v>
      </c>
      <c r="AD264" s="12" t="s">
        <v>98</v>
      </c>
      <c r="AE264" s="12">
        <v>98.05</v>
      </c>
      <c r="AF264" s="12">
        <v>2.0099999999999998</v>
      </c>
      <c r="AG264" s="12">
        <v>1.91</v>
      </c>
      <c r="AH264" s="12">
        <v>6.1</v>
      </c>
      <c r="AI264" s="12">
        <v>600</v>
      </c>
      <c r="AJ264" s="12"/>
      <c r="AK264" s="12"/>
      <c r="AL264" s="9">
        <v>16</v>
      </c>
      <c r="AM264" s="12">
        <v>28</v>
      </c>
      <c r="AN264" s="12">
        <v>15</v>
      </c>
      <c r="AO264" s="12">
        <v>20211012</v>
      </c>
      <c r="AQ264" s="1" t="s">
        <v>184</v>
      </c>
      <c r="BX264" s="2" t="s">
        <v>620</v>
      </c>
      <c r="BY264" s="2" t="s">
        <v>637</v>
      </c>
      <c r="BZ264" s="2" t="s">
        <v>602</v>
      </c>
      <c r="CM264" s="1" t="e">
        <f>+CL264/BP264</f>
        <v>#DIV/0!</v>
      </c>
    </row>
    <row r="265" spans="1:91" x14ac:dyDescent="0.25">
      <c r="A265" s="132" t="s">
        <v>1100</v>
      </c>
      <c r="B265" s="12" t="s">
        <v>1098</v>
      </c>
      <c r="C265" s="12" t="s">
        <v>1099</v>
      </c>
      <c r="D265" s="12">
        <v>1</v>
      </c>
      <c r="E265" s="12" t="s">
        <v>90</v>
      </c>
      <c r="F265" s="12" t="s">
        <v>259</v>
      </c>
      <c r="G265" s="12" t="s">
        <v>92</v>
      </c>
      <c r="H265" s="131">
        <v>20210813</v>
      </c>
      <c r="I265" s="12"/>
      <c r="J265" s="12"/>
      <c r="K265" s="12" t="s">
        <v>595</v>
      </c>
      <c r="L265" s="12" t="s">
        <v>95</v>
      </c>
      <c r="M265" s="12" t="s">
        <v>95</v>
      </c>
      <c r="N265" s="12" t="s">
        <v>95</v>
      </c>
      <c r="O265" s="12" t="s">
        <v>95</v>
      </c>
      <c r="P265" s="12" t="s">
        <v>95</v>
      </c>
      <c r="Q265" s="12" t="s">
        <v>95</v>
      </c>
      <c r="R265" s="9" t="s">
        <v>96</v>
      </c>
      <c r="S265" s="9" t="s">
        <v>172</v>
      </c>
      <c r="T265" s="9" t="s">
        <v>596</v>
      </c>
      <c r="U265" s="12" t="s">
        <v>95</v>
      </c>
      <c r="V265" s="12" t="s">
        <v>95</v>
      </c>
      <c r="W265" s="9" t="s">
        <v>99</v>
      </c>
      <c r="X265" s="12">
        <v>20210831</v>
      </c>
      <c r="Y265" s="12">
        <v>30</v>
      </c>
      <c r="Z265" s="12">
        <v>22.4</v>
      </c>
      <c r="AA265" s="12">
        <v>20211111</v>
      </c>
      <c r="AB265" s="12">
        <v>109</v>
      </c>
      <c r="AC265" s="12" t="s">
        <v>100</v>
      </c>
      <c r="AD265" s="12">
        <v>9.5</v>
      </c>
      <c r="AE265" s="12" t="s">
        <v>98</v>
      </c>
      <c r="AF265" s="12" t="s">
        <v>98</v>
      </c>
      <c r="AG265" s="12" t="s">
        <v>98</v>
      </c>
      <c r="AH265" s="12">
        <v>4.5999999999999996</v>
      </c>
      <c r="AI265" s="12">
        <v>500</v>
      </c>
      <c r="AJ265" s="12">
        <v>20211223</v>
      </c>
      <c r="AK265" s="12" t="s">
        <v>100</v>
      </c>
      <c r="AL265" s="9">
        <v>16</v>
      </c>
      <c r="AM265" s="12">
        <v>28</v>
      </c>
      <c r="AN265" s="12">
        <v>15</v>
      </c>
      <c r="AO265" s="12">
        <v>20220103</v>
      </c>
      <c r="AQ265" s="1" t="s">
        <v>184</v>
      </c>
      <c r="BA265" s="134">
        <v>15299966</v>
      </c>
      <c r="BB265" s="134">
        <v>11238667</v>
      </c>
      <c r="BD265" s="1" t="str">
        <f>CONCATENATE("preprocessing/",A265, "/outputs/salmon_hg38_100/quant.sf")</f>
        <v>preprocessing/TMRC30249/outputs/salmon_hg38_100/quant.sf</v>
      </c>
      <c r="BI265" s="97" t="str">
        <f>CONCATENATE("preprocessing/", A265, "/outputs/02hisat2_hg38_100/hg38_100_sno_gene_gene_id.count.xz")</f>
        <v>preprocessing/TMRC30249/outputs/02hisat2_hg38_100/hg38_100_sno_gene_gene_id.count.xz</v>
      </c>
      <c r="BJ265" s="134">
        <v>9825288</v>
      </c>
      <c r="BK265" s="134">
        <v>328180</v>
      </c>
      <c r="BL265" s="68">
        <f>(BK265+BJ265)/BB265</f>
        <v>0.9034405948677009</v>
      </c>
      <c r="BO265" s="1" t="str">
        <f>CONCATENATE("preprocessing/", A265, "/outputs/03hisat2_lpanamensis_v36/sno_gene_gene_id.count.xz")</f>
        <v>preprocessing/TMRC30249/outputs/03hisat2_lpanamensis_v36/sno_gene_gene_id.count.xz</v>
      </c>
      <c r="BP265" s="134">
        <v>19449</v>
      </c>
      <c r="BQ265" s="134">
        <v>1554</v>
      </c>
      <c r="BR265" s="95">
        <f>(BQ265+BP265)/BB265</f>
        <v>1.8688159369790029E-3</v>
      </c>
      <c r="BX265" s="2" t="s">
        <v>620</v>
      </c>
      <c r="BY265" s="2" t="s">
        <v>637</v>
      </c>
      <c r="BZ265" s="2" t="s">
        <v>602</v>
      </c>
      <c r="CG265" s="2" t="s">
        <v>1101</v>
      </c>
      <c r="CH265" s="2">
        <v>0</v>
      </c>
      <c r="CI265" s="2">
        <v>2</v>
      </c>
      <c r="CJ265" s="2">
        <v>462</v>
      </c>
      <c r="CK265" s="2">
        <v>0</v>
      </c>
      <c r="CM265" s="1"/>
    </row>
    <row r="266" spans="1:91" x14ac:dyDescent="0.25">
      <c r="A266" s="132"/>
      <c r="B266" s="12" t="s">
        <v>1102</v>
      </c>
      <c r="C266" s="12" t="s">
        <v>1103</v>
      </c>
      <c r="D266" s="12">
        <v>1</v>
      </c>
      <c r="E266" s="12" t="s">
        <v>90</v>
      </c>
      <c r="F266" s="12" t="s">
        <v>594</v>
      </c>
      <c r="G266" s="12" t="s">
        <v>92</v>
      </c>
      <c r="H266" s="131">
        <v>20210813</v>
      </c>
      <c r="I266" s="12"/>
      <c r="J266" s="12"/>
      <c r="K266" s="12" t="s">
        <v>595</v>
      </c>
      <c r="L266" s="12" t="s">
        <v>95</v>
      </c>
      <c r="M266" s="12" t="s">
        <v>95</v>
      </c>
      <c r="N266" s="12" t="s">
        <v>95</v>
      </c>
      <c r="O266" s="12" t="s">
        <v>95</v>
      </c>
      <c r="P266" s="12" t="s">
        <v>95</v>
      </c>
      <c r="Q266" s="12" t="s">
        <v>95</v>
      </c>
      <c r="R266" s="9" t="s">
        <v>96</v>
      </c>
      <c r="S266" s="9" t="s">
        <v>172</v>
      </c>
      <c r="T266" s="9" t="s">
        <v>596</v>
      </c>
      <c r="U266" s="12" t="s">
        <v>95</v>
      </c>
      <c r="V266" s="12" t="s">
        <v>95</v>
      </c>
      <c r="W266" s="9" t="s">
        <v>99</v>
      </c>
      <c r="X266" s="12">
        <v>20210831</v>
      </c>
      <c r="Y266" s="12">
        <v>30</v>
      </c>
      <c r="Z266" s="12">
        <v>20.9</v>
      </c>
      <c r="AA266" s="12">
        <v>20210914</v>
      </c>
      <c r="AB266" s="12" t="s">
        <v>98</v>
      </c>
      <c r="AC266" s="12" t="s">
        <v>98</v>
      </c>
      <c r="AD266" s="12" t="s">
        <v>98</v>
      </c>
      <c r="AE266" s="12">
        <v>79</v>
      </c>
      <c r="AF266" s="12">
        <v>2.0499999999999998</v>
      </c>
      <c r="AG266" s="12">
        <v>0.71</v>
      </c>
      <c r="AH266" s="12">
        <v>7.6</v>
      </c>
      <c r="AI266" s="12">
        <v>600</v>
      </c>
      <c r="AJ266" s="12"/>
      <c r="AK266" s="12"/>
      <c r="AL266" s="12">
        <v>13</v>
      </c>
      <c r="AM266" s="12">
        <v>28</v>
      </c>
      <c r="AN266" s="12">
        <v>15</v>
      </c>
      <c r="AO266" s="12">
        <v>20211012</v>
      </c>
      <c r="AQ266" s="1" t="s">
        <v>97</v>
      </c>
      <c r="BX266" s="2" t="s">
        <v>614</v>
      </c>
      <c r="BY266" s="2" t="s">
        <v>525</v>
      </c>
      <c r="BZ266" s="2" t="s">
        <v>602</v>
      </c>
      <c r="CM266" s="1" t="e">
        <f>+CL266/BP266</f>
        <v>#DIV/0!</v>
      </c>
    </row>
    <row r="267" spans="1:91" x14ac:dyDescent="0.25">
      <c r="A267" s="132" t="s">
        <v>1104</v>
      </c>
      <c r="B267" s="12" t="s">
        <v>1102</v>
      </c>
      <c r="C267" s="12" t="s">
        <v>1103</v>
      </c>
      <c r="D267" s="12">
        <v>1</v>
      </c>
      <c r="E267" s="12" t="s">
        <v>90</v>
      </c>
      <c r="F267" s="12" t="s">
        <v>259</v>
      </c>
      <c r="G267" s="12" t="s">
        <v>92</v>
      </c>
      <c r="H267" s="131">
        <v>20210813</v>
      </c>
      <c r="I267" s="12"/>
      <c r="J267" s="12"/>
      <c r="K267" s="12" t="s">
        <v>595</v>
      </c>
      <c r="L267" s="12" t="s">
        <v>95</v>
      </c>
      <c r="M267" s="12" t="s">
        <v>95</v>
      </c>
      <c r="N267" s="12" t="s">
        <v>95</v>
      </c>
      <c r="O267" s="12" t="s">
        <v>95</v>
      </c>
      <c r="P267" s="12" t="s">
        <v>95</v>
      </c>
      <c r="Q267" s="12" t="s">
        <v>95</v>
      </c>
      <c r="R267" s="9" t="s">
        <v>96</v>
      </c>
      <c r="S267" s="9" t="s">
        <v>172</v>
      </c>
      <c r="T267" s="9" t="s">
        <v>596</v>
      </c>
      <c r="U267" s="12" t="s">
        <v>95</v>
      </c>
      <c r="V267" s="12" t="s">
        <v>95</v>
      </c>
      <c r="W267" s="9" t="s">
        <v>99</v>
      </c>
      <c r="X267" s="12">
        <v>20210831</v>
      </c>
      <c r="Y267" s="12">
        <v>30</v>
      </c>
      <c r="Z267" s="12">
        <v>20.9</v>
      </c>
      <c r="AA267" s="12">
        <v>20211111</v>
      </c>
      <c r="AB267" s="12">
        <v>93</v>
      </c>
      <c r="AC267" s="12" t="s">
        <v>100</v>
      </c>
      <c r="AD267" s="12">
        <v>9.1</v>
      </c>
      <c r="AE267" s="12" t="s">
        <v>98</v>
      </c>
      <c r="AF267" s="12" t="s">
        <v>98</v>
      </c>
      <c r="AG267" s="12" t="s">
        <v>98</v>
      </c>
      <c r="AH267" s="12">
        <v>5.4</v>
      </c>
      <c r="AI267" s="12">
        <v>500</v>
      </c>
      <c r="AJ267" s="12">
        <v>20211223</v>
      </c>
      <c r="AK267" s="12" t="s">
        <v>100</v>
      </c>
      <c r="AL267" s="12">
        <v>22</v>
      </c>
      <c r="AM267" s="12">
        <v>28</v>
      </c>
      <c r="AN267" s="12">
        <v>15</v>
      </c>
      <c r="AO267" s="12">
        <v>20220103</v>
      </c>
      <c r="AQ267" s="1" t="s">
        <v>97</v>
      </c>
      <c r="BA267" s="134">
        <v>29630989</v>
      </c>
      <c r="BB267" s="134">
        <v>27139653</v>
      </c>
      <c r="BD267" s="1" t="str">
        <f>CONCATENATE("preprocessing/",A267, "/outputs/salmon_hg38_100/quant.sf")</f>
        <v>preprocessing/TMRC30267/outputs/salmon_hg38_100/quant.sf</v>
      </c>
      <c r="BI267" s="97" t="str">
        <f>CONCATENATE("preprocessing/", A267, "/outputs/02hisat2_hg38_100/hg38_100_sno_gene_gene_id.count.xz")</f>
        <v>preprocessing/TMRC30267/outputs/02hisat2_hg38_100/hg38_100_sno_gene_gene_id.count.xz</v>
      </c>
      <c r="BJ267" s="134">
        <v>21034403</v>
      </c>
      <c r="BK267" s="134">
        <v>697529</v>
      </c>
      <c r="BL267" s="68">
        <f>(BK267+BJ267)/BB267</f>
        <v>0.80074465211474888</v>
      </c>
      <c r="BO267" s="1"/>
      <c r="BP267" s="134">
        <v>3564878</v>
      </c>
      <c r="BQ267" s="134">
        <v>279427</v>
      </c>
      <c r="BR267" s="95">
        <f>(BQ267+BP267)/BB267</f>
        <v>0.14164901076664466</v>
      </c>
      <c r="BX267" s="2" t="s">
        <v>614</v>
      </c>
      <c r="BY267" s="2" t="s">
        <v>525</v>
      </c>
      <c r="BZ267" s="2" t="s">
        <v>602</v>
      </c>
      <c r="CF267" s="2" t="s">
        <v>1105</v>
      </c>
      <c r="CG267" s="2" t="s">
        <v>1106</v>
      </c>
      <c r="CH267" s="2">
        <v>4</v>
      </c>
      <c r="CI267" s="2">
        <v>47</v>
      </c>
      <c r="CJ267" s="2">
        <v>72489</v>
      </c>
      <c r="CK267" s="2">
        <v>0</v>
      </c>
      <c r="CM267" s="1"/>
    </row>
    <row r="268" spans="1:91" x14ac:dyDescent="0.25">
      <c r="A268" s="132"/>
      <c r="B268" s="12" t="s">
        <v>1107</v>
      </c>
      <c r="C268" s="12" t="s">
        <v>1108</v>
      </c>
      <c r="D268" s="12">
        <v>1</v>
      </c>
      <c r="E268" s="12" t="s">
        <v>90</v>
      </c>
      <c r="F268" s="12" t="s">
        <v>594</v>
      </c>
      <c r="G268" s="12" t="s">
        <v>92</v>
      </c>
      <c r="H268" s="131">
        <v>20210813</v>
      </c>
      <c r="I268" s="12"/>
      <c r="J268" s="12"/>
      <c r="K268" s="12" t="s">
        <v>595</v>
      </c>
      <c r="L268" s="12" t="s">
        <v>95</v>
      </c>
      <c r="M268" s="12" t="s">
        <v>95</v>
      </c>
      <c r="N268" s="12" t="s">
        <v>95</v>
      </c>
      <c r="O268" s="12" t="s">
        <v>95</v>
      </c>
      <c r="P268" s="12" t="s">
        <v>95</v>
      </c>
      <c r="Q268" s="12" t="s">
        <v>95</v>
      </c>
      <c r="R268" s="9" t="s">
        <v>96</v>
      </c>
      <c r="S268" s="9" t="s">
        <v>172</v>
      </c>
      <c r="T268" s="9" t="s">
        <v>596</v>
      </c>
      <c r="U268" s="12" t="s">
        <v>95</v>
      </c>
      <c r="V268" s="12" t="s">
        <v>95</v>
      </c>
      <c r="W268" s="9" t="s">
        <v>99</v>
      </c>
      <c r="X268" s="12">
        <v>20210831</v>
      </c>
      <c r="Y268" s="12">
        <v>30</v>
      </c>
      <c r="Z268" s="12">
        <v>22.8</v>
      </c>
      <c r="AA268" s="12">
        <v>20210914</v>
      </c>
      <c r="AB268" s="12" t="s">
        <v>98</v>
      </c>
      <c r="AC268" s="12" t="s">
        <v>98</v>
      </c>
      <c r="AD268" s="12" t="s">
        <v>98</v>
      </c>
      <c r="AE268" s="12">
        <v>105.89</v>
      </c>
      <c r="AF268" s="12">
        <v>2.0099999999999998</v>
      </c>
      <c r="AG268" s="12">
        <v>1.9</v>
      </c>
      <c r="AH268" s="12">
        <v>5.7</v>
      </c>
      <c r="AI268" s="12">
        <v>600</v>
      </c>
      <c r="AJ268" s="12"/>
      <c r="AK268" s="12"/>
      <c r="AL268" s="12">
        <v>15</v>
      </c>
      <c r="AM268" s="12">
        <v>28</v>
      </c>
      <c r="AN268" s="12">
        <v>15</v>
      </c>
      <c r="AO268" s="12">
        <v>20211012</v>
      </c>
      <c r="AQ268" s="1" t="s">
        <v>184</v>
      </c>
      <c r="BX268" s="2" t="s">
        <v>620</v>
      </c>
      <c r="BY268" s="2" t="s">
        <v>525</v>
      </c>
      <c r="BZ268" s="2" t="s">
        <v>602</v>
      </c>
      <c r="CM268" s="1" t="e">
        <f>+CL268/BP268</f>
        <v>#DIV/0!</v>
      </c>
    </row>
    <row r="269" spans="1:91" x14ac:dyDescent="0.25">
      <c r="A269" s="132" t="s">
        <v>1109</v>
      </c>
      <c r="B269" s="12" t="s">
        <v>1107</v>
      </c>
      <c r="C269" s="12" t="s">
        <v>1108</v>
      </c>
      <c r="D269" s="12">
        <v>1</v>
      </c>
      <c r="E269" s="12" t="s">
        <v>90</v>
      </c>
      <c r="F269" s="12" t="s">
        <v>259</v>
      </c>
      <c r="G269" s="12" t="s">
        <v>92</v>
      </c>
      <c r="H269" s="131">
        <v>20210813</v>
      </c>
      <c r="I269" s="12"/>
      <c r="J269" s="12"/>
      <c r="K269" s="12" t="s">
        <v>595</v>
      </c>
      <c r="L269" s="12" t="s">
        <v>95</v>
      </c>
      <c r="M269" s="12" t="s">
        <v>95</v>
      </c>
      <c r="N269" s="12" t="s">
        <v>95</v>
      </c>
      <c r="O269" s="12" t="s">
        <v>95</v>
      </c>
      <c r="P269" s="12" t="s">
        <v>95</v>
      </c>
      <c r="Q269" s="12" t="s">
        <v>95</v>
      </c>
      <c r="R269" s="9" t="s">
        <v>96</v>
      </c>
      <c r="S269" s="9" t="s">
        <v>172</v>
      </c>
      <c r="T269" s="9" t="s">
        <v>596</v>
      </c>
      <c r="U269" s="12" t="s">
        <v>95</v>
      </c>
      <c r="V269" s="12" t="s">
        <v>95</v>
      </c>
      <c r="W269" s="9" t="s">
        <v>99</v>
      </c>
      <c r="X269" s="12">
        <v>20210831</v>
      </c>
      <c r="Y269" s="12">
        <v>30</v>
      </c>
      <c r="Z269" s="12">
        <v>22.8</v>
      </c>
      <c r="AA269" s="12">
        <v>20211111</v>
      </c>
      <c r="AB269" s="12">
        <v>127</v>
      </c>
      <c r="AC269" s="12" t="s">
        <v>100</v>
      </c>
      <c r="AD269" s="12">
        <v>9</v>
      </c>
      <c r="AE269" s="12" t="s">
        <v>98</v>
      </c>
      <c r="AF269" s="12" t="s">
        <v>98</v>
      </c>
      <c r="AG269" s="12" t="s">
        <v>98</v>
      </c>
      <c r="AH269" s="12">
        <v>3.9</v>
      </c>
      <c r="AI269" s="12">
        <v>500</v>
      </c>
      <c r="AJ269" s="12">
        <v>20211215</v>
      </c>
      <c r="AK269" s="12" t="s">
        <v>100</v>
      </c>
      <c r="AL269" s="12">
        <v>15</v>
      </c>
      <c r="AM269" s="12">
        <v>28</v>
      </c>
      <c r="AN269" s="12">
        <v>15</v>
      </c>
      <c r="AO269" s="12">
        <v>20220103</v>
      </c>
      <c r="AQ269" s="1" t="s">
        <v>184</v>
      </c>
      <c r="BA269" s="134">
        <v>27692481</v>
      </c>
      <c r="BB269" s="134">
        <v>24733424</v>
      </c>
      <c r="BD269" s="1" t="str">
        <f>CONCATENATE("preprocessing/",A269, "/outputs/salmon_hg38_100/quant.sf")</f>
        <v>preprocessing/TMRC30252/outputs/salmon_hg38_100/quant.sf</v>
      </c>
      <c r="BI269" s="97" t="str">
        <f>CONCATENATE("preprocessing/", A269, "/outputs/02hisat2_hg38_100/hg38_100_sno_gene_gene_id.count.xz")</f>
        <v>preprocessing/TMRC30252/outputs/02hisat2_hg38_100/hg38_100_sno_gene_gene_id.count.xz</v>
      </c>
      <c r="BJ269" s="134">
        <v>22548179</v>
      </c>
      <c r="BK269" s="134">
        <v>787543</v>
      </c>
      <c r="BL269" s="68">
        <f>(BK269+BJ269)/BB269</f>
        <v>0.94348934462127043</v>
      </c>
      <c r="BO269" s="1" t="str">
        <f>CONCATENATE("preprocessing/", A269, "/outputs/03hisat2_lpanamensis_v36/sno_gene_gene_id.count.xz")</f>
        <v>preprocessing/TMRC30252/outputs/03hisat2_lpanamensis_v36/sno_gene_gene_id.count.xz</v>
      </c>
      <c r="BP269" s="134">
        <v>591681</v>
      </c>
      <c r="BQ269" s="134">
        <v>39407</v>
      </c>
      <c r="BR269" s="95">
        <f>(BQ269+BP269)/BB269</f>
        <v>2.5515593797284193E-2</v>
      </c>
      <c r="BX269" s="2" t="s">
        <v>620</v>
      </c>
      <c r="BY269" s="2" t="s">
        <v>525</v>
      </c>
      <c r="BZ269" s="2" t="s">
        <v>602</v>
      </c>
      <c r="CF269" s="2" t="s">
        <v>1105</v>
      </c>
      <c r="CG269" s="2" t="s">
        <v>1110</v>
      </c>
      <c r="CH269" s="2">
        <v>33</v>
      </c>
      <c r="CI269" s="2">
        <v>0</v>
      </c>
      <c r="CJ269" s="2">
        <v>14418</v>
      </c>
      <c r="CK269" s="2">
        <v>0</v>
      </c>
      <c r="CM269" s="1"/>
    </row>
    <row r="270" spans="1:91" x14ac:dyDescent="0.25">
      <c r="A270" s="132"/>
      <c r="B270" s="12" t="s">
        <v>1111</v>
      </c>
      <c r="C270" s="12" t="s">
        <v>1112</v>
      </c>
      <c r="D270" s="12">
        <v>1</v>
      </c>
      <c r="E270" s="12" t="s">
        <v>90</v>
      </c>
      <c r="F270" s="12" t="s">
        <v>594</v>
      </c>
      <c r="G270" s="12" t="s">
        <v>92</v>
      </c>
      <c r="H270" s="131">
        <v>20210813</v>
      </c>
      <c r="I270" s="12"/>
      <c r="J270" s="12"/>
      <c r="K270" s="12" t="s">
        <v>595</v>
      </c>
      <c r="L270" s="12" t="s">
        <v>95</v>
      </c>
      <c r="M270" s="12" t="s">
        <v>95</v>
      </c>
      <c r="N270" s="12" t="s">
        <v>95</v>
      </c>
      <c r="O270" s="12" t="s">
        <v>95</v>
      </c>
      <c r="P270" s="12" t="s">
        <v>95</v>
      </c>
      <c r="Q270" s="12" t="s">
        <v>95</v>
      </c>
      <c r="R270" s="9" t="s">
        <v>96</v>
      </c>
      <c r="S270" s="9" t="s">
        <v>172</v>
      </c>
      <c r="T270" s="9" t="s">
        <v>596</v>
      </c>
      <c r="U270" s="12" t="s">
        <v>95</v>
      </c>
      <c r="V270" s="12" t="s">
        <v>95</v>
      </c>
      <c r="W270" s="9" t="s">
        <v>99</v>
      </c>
      <c r="X270" s="12">
        <v>20210831</v>
      </c>
      <c r="Y270" s="12">
        <v>30</v>
      </c>
      <c r="Z270" s="12">
        <v>23.4</v>
      </c>
      <c r="AA270" s="12">
        <v>20210914</v>
      </c>
      <c r="AB270" s="12" t="s">
        <v>98</v>
      </c>
      <c r="AC270" s="12" t="s">
        <v>98</v>
      </c>
      <c r="AD270" s="12" t="s">
        <v>98</v>
      </c>
      <c r="AE270" s="12">
        <v>118.41</v>
      </c>
      <c r="AF270" s="12">
        <v>2.0299999999999998</v>
      </c>
      <c r="AG270" s="12">
        <v>1.72</v>
      </c>
      <c r="AH270" s="12">
        <v>5.0999999999999996</v>
      </c>
      <c r="AI270" s="12">
        <v>600</v>
      </c>
      <c r="AJ270" s="12"/>
      <c r="AK270" s="12"/>
      <c r="AL270" s="12">
        <v>18</v>
      </c>
      <c r="AM270" s="12">
        <v>28</v>
      </c>
      <c r="AN270" s="12">
        <v>15</v>
      </c>
      <c r="AO270" s="12">
        <v>20211012</v>
      </c>
      <c r="AQ270" s="1" t="s">
        <v>97</v>
      </c>
      <c r="BX270" s="2" t="s">
        <v>614</v>
      </c>
      <c r="BY270" s="2" t="s">
        <v>525</v>
      </c>
      <c r="BZ270" s="2" t="s">
        <v>602</v>
      </c>
      <c r="CM270" s="1" t="e">
        <f>+CL270/BP270</f>
        <v>#DIV/0!</v>
      </c>
    </row>
    <row r="271" spans="1:91" x14ac:dyDescent="0.25">
      <c r="A271" s="132" t="s">
        <v>1113</v>
      </c>
      <c r="B271" s="12" t="s">
        <v>1111</v>
      </c>
      <c r="C271" s="12" t="s">
        <v>1112</v>
      </c>
      <c r="D271" s="12">
        <v>1</v>
      </c>
      <c r="E271" s="12" t="s">
        <v>90</v>
      </c>
      <c r="F271" s="12" t="s">
        <v>259</v>
      </c>
      <c r="G271" s="12" t="s">
        <v>92</v>
      </c>
      <c r="H271" s="131">
        <v>20210813</v>
      </c>
      <c r="I271" s="12"/>
      <c r="J271" s="12"/>
      <c r="K271" s="12" t="s">
        <v>595</v>
      </c>
      <c r="L271" s="12" t="s">
        <v>95</v>
      </c>
      <c r="M271" s="12" t="s">
        <v>95</v>
      </c>
      <c r="N271" s="12" t="s">
        <v>95</v>
      </c>
      <c r="O271" s="12" t="s">
        <v>95</v>
      </c>
      <c r="P271" s="12" t="s">
        <v>95</v>
      </c>
      <c r="Q271" s="12" t="s">
        <v>95</v>
      </c>
      <c r="R271" s="9" t="s">
        <v>96</v>
      </c>
      <c r="S271" s="9" t="s">
        <v>172</v>
      </c>
      <c r="T271" s="9" t="s">
        <v>596</v>
      </c>
      <c r="U271" s="12" t="s">
        <v>95</v>
      </c>
      <c r="V271" s="12" t="s">
        <v>95</v>
      </c>
      <c r="W271" s="9" t="s">
        <v>99</v>
      </c>
      <c r="X271" s="12">
        <v>20210831</v>
      </c>
      <c r="Y271" s="12">
        <v>30</v>
      </c>
      <c r="Z271" s="12">
        <v>23.4</v>
      </c>
      <c r="AA271" s="12">
        <v>20211111</v>
      </c>
      <c r="AB271" s="12">
        <v>182</v>
      </c>
      <c r="AC271" s="12" t="s">
        <v>100</v>
      </c>
      <c r="AD271" s="12">
        <v>9</v>
      </c>
      <c r="AE271" s="12" t="s">
        <v>98</v>
      </c>
      <c r="AF271" s="12" t="s">
        <v>98</v>
      </c>
      <c r="AG271" s="12" t="s">
        <v>98</v>
      </c>
      <c r="AH271" s="12">
        <v>2.7</v>
      </c>
      <c r="AI271" s="12">
        <v>500</v>
      </c>
      <c r="AJ271" s="12">
        <v>20211215</v>
      </c>
      <c r="AK271" s="12" t="s">
        <v>100</v>
      </c>
      <c r="AL271" s="12">
        <v>18</v>
      </c>
      <c r="AM271" s="12">
        <v>28</v>
      </c>
      <c r="AN271" s="12">
        <v>15</v>
      </c>
      <c r="AO271" s="12">
        <v>20220103</v>
      </c>
      <c r="AQ271" s="1" t="s">
        <v>97</v>
      </c>
      <c r="BA271" s="134">
        <v>23528430</v>
      </c>
      <c r="BB271" s="134">
        <v>21147815</v>
      </c>
      <c r="BD271" s="1" t="str">
        <f>CONCATENATE("preprocessing/",A271, "/outputs/salmon_hg38_100/quant.sf")</f>
        <v>preprocessing/TMRC30250/outputs/salmon_hg38_100/quant.sf</v>
      </c>
      <c r="BI271" s="97" t="str">
        <f>CONCATENATE("preprocessing/", A271, "/outputs/02hisat2_hg38_100/hg38_100_sno_gene_gene_id.count.xz")</f>
        <v>preprocessing/TMRC30250/outputs/02hisat2_hg38_100/hg38_100_sno_gene_gene_id.count.xz</v>
      </c>
      <c r="BJ271" s="134">
        <v>18663946</v>
      </c>
      <c r="BK271" s="134">
        <v>609795</v>
      </c>
      <c r="BL271" s="68">
        <f>(BK271+BJ271)/BB271</f>
        <v>0.91138214515305715</v>
      </c>
      <c r="BO271" s="1" t="str">
        <f>CONCATENATE("preprocessing/", A271, "/outputs/03hisat2_lpanamensis_v36/sno_gene_gene_id.count.xz")</f>
        <v>preprocessing/TMRC30250/outputs/03hisat2_lpanamensis_v36/sno_gene_gene_id.count.xz</v>
      </c>
      <c r="BP271" s="134">
        <v>955618</v>
      </c>
      <c r="BQ271" s="134">
        <v>68919</v>
      </c>
      <c r="BR271" s="95">
        <f>(BQ271+BP271)/BB271</f>
        <v>4.8446470711040364E-2</v>
      </c>
      <c r="BX271" s="2" t="s">
        <v>614</v>
      </c>
      <c r="BY271" s="2" t="s">
        <v>525</v>
      </c>
      <c r="BZ271" s="2" t="s">
        <v>602</v>
      </c>
      <c r="CF271" s="2" t="s">
        <v>525</v>
      </c>
      <c r="CG271" s="2" t="s">
        <v>1114</v>
      </c>
      <c r="CH271" s="2">
        <v>1</v>
      </c>
      <c r="CI271" s="2">
        <v>24</v>
      </c>
      <c r="CJ271" s="2">
        <v>26573</v>
      </c>
      <c r="CK271" s="2">
        <v>0</v>
      </c>
      <c r="CM271" s="1"/>
    </row>
    <row r="272" spans="1:91" x14ac:dyDescent="0.25">
      <c r="A272" s="132"/>
      <c r="B272" s="12" t="s">
        <v>1115</v>
      </c>
      <c r="C272" s="12" t="s">
        <v>1116</v>
      </c>
      <c r="D272" s="12">
        <v>1</v>
      </c>
      <c r="E272" s="12" t="s">
        <v>90</v>
      </c>
      <c r="F272" s="12" t="s">
        <v>594</v>
      </c>
      <c r="G272" s="12" t="s">
        <v>92</v>
      </c>
      <c r="H272" s="131">
        <v>20210813</v>
      </c>
      <c r="I272" s="12"/>
      <c r="J272" s="12"/>
      <c r="K272" s="12" t="s">
        <v>595</v>
      </c>
      <c r="L272" s="12" t="s">
        <v>95</v>
      </c>
      <c r="M272" s="12" t="s">
        <v>95</v>
      </c>
      <c r="N272" s="12" t="s">
        <v>95</v>
      </c>
      <c r="O272" s="12" t="s">
        <v>95</v>
      </c>
      <c r="P272" s="12" t="s">
        <v>95</v>
      </c>
      <c r="Q272" s="12" t="s">
        <v>95</v>
      </c>
      <c r="R272" s="9" t="s">
        <v>96</v>
      </c>
      <c r="S272" s="9" t="s">
        <v>172</v>
      </c>
      <c r="T272" s="9" t="s">
        <v>596</v>
      </c>
      <c r="U272" s="12" t="s">
        <v>95</v>
      </c>
      <c r="V272" s="12" t="s">
        <v>95</v>
      </c>
      <c r="W272" s="9" t="s">
        <v>99</v>
      </c>
      <c r="X272" s="12">
        <v>20210831</v>
      </c>
      <c r="Y272" s="12">
        <v>30</v>
      </c>
      <c r="Z272" s="12">
        <v>23.7</v>
      </c>
      <c r="AA272" s="12">
        <v>20210914</v>
      </c>
      <c r="AB272" s="12" t="s">
        <v>98</v>
      </c>
      <c r="AC272" s="12" t="s">
        <v>98</v>
      </c>
      <c r="AD272" s="12" t="s">
        <v>98</v>
      </c>
      <c r="AE272" s="12">
        <v>124.65</v>
      </c>
      <c r="AF272" s="12">
        <v>2.0299999999999998</v>
      </c>
      <c r="AG272" s="12">
        <v>1.8</v>
      </c>
      <c r="AH272" s="12">
        <v>4.8</v>
      </c>
      <c r="AI272" s="12">
        <v>600</v>
      </c>
      <c r="AJ272" s="12"/>
      <c r="AK272" s="12"/>
      <c r="AL272" s="12">
        <v>19</v>
      </c>
      <c r="AM272" s="12">
        <v>28</v>
      </c>
      <c r="AN272" s="12">
        <v>15</v>
      </c>
      <c r="AO272" s="12">
        <v>20211012</v>
      </c>
      <c r="AQ272" s="1" t="s">
        <v>184</v>
      </c>
      <c r="BX272" s="2" t="s">
        <v>620</v>
      </c>
      <c r="BY272" s="2" t="s">
        <v>525</v>
      </c>
      <c r="BZ272" s="2" t="s">
        <v>602</v>
      </c>
      <c r="CM272" s="1" t="e">
        <f>+CL272/BP272</f>
        <v>#DIV/0!</v>
      </c>
    </row>
    <row r="273" spans="1:92" x14ac:dyDescent="0.25">
      <c r="A273" s="132" t="s">
        <v>1117</v>
      </c>
      <c r="B273" s="12" t="s">
        <v>1115</v>
      </c>
      <c r="C273" s="12" t="s">
        <v>1116</v>
      </c>
      <c r="D273" s="12">
        <v>1</v>
      </c>
      <c r="E273" s="12" t="s">
        <v>90</v>
      </c>
      <c r="F273" s="12" t="s">
        <v>259</v>
      </c>
      <c r="G273" s="12" t="s">
        <v>92</v>
      </c>
      <c r="H273" s="131">
        <v>20210813</v>
      </c>
      <c r="I273" s="12"/>
      <c r="J273" s="12"/>
      <c r="K273" s="12" t="s">
        <v>595</v>
      </c>
      <c r="L273" s="12" t="s">
        <v>95</v>
      </c>
      <c r="M273" s="12" t="s">
        <v>95</v>
      </c>
      <c r="N273" s="12" t="s">
        <v>95</v>
      </c>
      <c r="O273" s="12" t="s">
        <v>95</v>
      </c>
      <c r="P273" s="12" t="s">
        <v>95</v>
      </c>
      <c r="Q273" s="12" t="s">
        <v>95</v>
      </c>
      <c r="R273" s="9" t="s">
        <v>96</v>
      </c>
      <c r="S273" s="9" t="s">
        <v>172</v>
      </c>
      <c r="T273" s="9" t="s">
        <v>596</v>
      </c>
      <c r="U273" s="12" t="s">
        <v>95</v>
      </c>
      <c r="V273" s="12" t="s">
        <v>95</v>
      </c>
      <c r="W273" s="9" t="s">
        <v>99</v>
      </c>
      <c r="X273" s="12">
        <v>20210831</v>
      </c>
      <c r="Y273" s="12">
        <v>30</v>
      </c>
      <c r="Z273" s="12">
        <v>23.7</v>
      </c>
      <c r="AA273" s="12">
        <v>20211111</v>
      </c>
      <c r="AB273" s="12">
        <v>231</v>
      </c>
      <c r="AC273" s="12" t="s">
        <v>100</v>
      </c>
      <c r="AD273" s="12">
        <v>8.6999999999999993</v>
      </c>
      <c r="AE273" s="12" t="s">
        <v>98</v>
      </c>
      <c r="AF273" s="12" t="s">
        <v>98</v>
      </c>
      <c r="AG273" s="12" t="s">
        <v>98</v>
      </c>
      <c r="AH273" s="12">
        <v>2.2000000000000002</v>
      </c>
      <c r="AI273" s="12">
        <v>500</v>
      </c>
      <c r="AJ273" s="12">
        <v>20211215</v>
      </c>
      <c r="AK273" s="12" t="s">
        <v>100</v>
      </c>
      <c r="AL273" s="12">
        <v>19</v>
      </c>
      <c r="AM273" s="12">
        <v>28</v>
      </c>
      <c r="AN273" s="12">
        <v>15</v>
      </c>
      <c r="AO273" s="12">
        <v>20220103</v>
      </c>
      <c r="AQ273" s="1" t="s">
        <v>184</v>
      </c>
      <c r="BA273" s="134">
        <v>21808334</v>
      </c>
      <c r="BB273" s="134">
        <v>19294544</v>
      </c>
      <c r="BD273" s="1" t="str">
        <f>CONCATENATE("preprocessing/",A273, "/outputs/salmon_hg38_100/quant.sf")</f>
        <v>preprocessing/TMRC30251/outputs/salmon_hg38_100/quant.sf</v>
      </c>
      <c r="BI273" s="97" t="str">
        <f>CONCATENATE("preprocessing/", A273, "/outputs/02hisat2_hg38_100/hg38_100_sno_gene_gene_id.count.xz")</f>
        <v>preprocessing/TMRC30251/outputs/02hisat2_hg38_100/hg38_100_sno_gene_gene_id.count.xz</v>
      </c>
      <c r="BJ273" s="134">
        <v>17965692</v>
      </c>
      <c r="BK273" s="134">
        <v>615139</v>
      </c>
      <c r="BL273" s="68">
        <f>(BK273+BJ273)/BB273</f>
        <v>0.96300959483675797</v>
      </c>
      <c r="BO273" s="1" t="str">
        <f>CONCATENATE("preprocessing/", A273, "/outputs/03hisat2_lpanamensis_v36/sno_gene_gene_id.count.xz")</f>
        <v>preprocessing/TMRC30251/outputs/03hisat2_lpanamensis_v36/sno_gene_gene_id.count.xz</v>
      </c>
      <c r="BP273" s="134">
        <v>90827</v>
      </c>
      <c r="BQ273" s="134">
        <v>6152</v>
      </c>
      <c r="BR273" s="95">
        <f>(BQ273+BP273)/BB273</f>
        <v>5.0262395421213375E-3</v>
      </c>
      <c r="BX273" s="2" t="s">
        <v>620</v>
      </c>
      <c r="BY273" s="2" t="s">
        <v>525</v>
      </c>
      <c r="BZ273" s="2" t="s">
        <v>602</v>
      </c>
      <c r="CF273" s="2" t="s">
        <v>525</v>
      </c>
      <c r="CG273" s="2" t="s">
        <v>1118</v>
      </c>
      <c r="CH273" s="2">
        <v>0</v>
      </c>
      <c r="CI273" s="2">
        <v>2</v>
      </c>
      <c r="CJ273" s="2">
        <v>2321</v>
      </c>
      <c r="CK273" s="2">
        <v>2</v>
      </c>
      <c r="CM273" s="1"/>
    </row>
    <row r="274" spans="1:92" x14ac:dyDescent="0.25">
      <c r="A274" s="132"/>
      <c r="B274" s="12" t="s">
        <v>1119</v>
      </c>
      <c r="C274" s="12" t="s">
        <v>1120</v>
      </c>
      <c r="D274" s="12">
        <v>1</v>
      </c>
      <c r="E274" s="12" t="s">
        <v>90</v>
      </c>
      <c r="F274" s="12" t="s">
        <v>594</v>
      </c>
      <c r="G274" s="12" t="s">
        <v>92</v>
      </c>
      <c r="H274" s="131">
        <v>20210813</v>
      </c>
      <c r="I274" s="12"/>
      <c r="J274" s="12"/>
      <c r="K274" s="12" t="s">
        <v>595</v>
      </c>
      <c r="L274" s="12" t="s">
        <v>95</v>
      </c>
      <c r="M274" s="12" t="s">
        <v>95</v>
      </c>
      <c r="N274" s="12" t="s">
        <v>95</v>
      </c>
      <c r="O274" s="12" t="s">
        <v>95</v>
      </c>
      <c r="P274" s="12" t="s">
        <v>95</v>
      </c>
      <c r="Q274" s="12" t="s">
        <v>95</v>
      </c>
      <c r="R274" s="9" t="s">
        <v>96</v>
      </c>
      <c r="S274" s="9" t="s">
        <v>172</v>
      </c>
      <c r="T274" s="9" t="s">
        <v>596</v>
      </c>
      <c r="U274" s="12" t="s">
        <v>95</v>
      </c>
      <c r="V274" s="12" t="s">
        <v>95</v>
      </c>
      <c r="W274" s="9" t="s">
        <v>99</v>
      </c>
      <c r="X274" s="12">
        <v>20210831</v>
      </c>
      <c r="Y274" s="12">
        <v>30</v>
      </c>
      <c r="Z274" s="12">
        <v>22.7</v>
      </c>
      <c r="AA274" s="12">
        <v>20210914</v>
      </c>
      <c r="AB274" s="12" t="s">
        <v>98</v>
      </c>
      <c r="AC274" s="12" t="s">
        <v>98</v>
      </c>
      <c r="AD274" s="12" t="s">
        <v>98</v>
      </c>
      <c r="AE274" s="12">
        <v>103.01</v>
      </c>
      <c r="AF274" s="12">
        <v>2.02</v>
      </c>
      <c r="AG274" s="12">
        <v>1.57</v>
      </c>
      <c r="AH274" s="12">
        <v>5.8</v>
      </c>
      <c r="AI274" s="12">
        <v>600</v>
      </c>
      <c r="AJ274" s="12"/>
      <c r="AK274" s="12"/>
      <c r="AL274" s="12">
        <v>20</v>
      </c>
      <c r="AM274" s="12">
        <v>28</v>
      </c>
      <c r="AN274" s="12">
        <v>15</v>
      </c>
      <c r="AO274" s="12">
        <v>20211012</v>
      </c>
      <c r="AQ274" s="1" t="s">
        <v>97</v>
      </c>
      <c r="BX274" s="2" t="s">
        <v>614</v>
      </c>
      <c r="BY274" s="2" t="s">
        <v>637</v>
      </c>
      <c r="BZ274" s="2" t="s">
        <v>602</v>
      </c>
      <c r="CM274" s="1" t="e">
        <f>+CL274/BP274</f>
        <v>#DIV/0!</v>
      </c>
    </row>
    <row r="275" spans="1:92" x14ac:dyDescent="0.25">
      <c r="A275" s="132" t="s">
        <v>1121</v>
      </c>
      <c r="B275" s="12" t="s">
        <v>1119</v>
      </c>
      <c r="C275" s="12" t="s">
        <v>1120</v>
      </c>
      <c r="D275" s="12">
        <v>1</v>
      </c>
      <c r="E275" s="12" t="s">
        <v>90</v>
      </c>
      <c r="F275" s="12" t="s">
        <v>594</v>
      </c>
      <c r="G275" s="12" t="s">
        <v>92</v>
      </c>
      <c r="H275" s="131">
        <v>20210813</v>
      </c>
      <c r="I275" s="12"/>
      <c r="J275" s="12"/>
      <c r="K275" s="12" t="s">
        <v>595</v>
      </c>
      <c r="L275" s="12" t="s">
        <v>95</v>
      </c>
      <c r="M275" s="12" t="s">
        <v>95</v>
      </c>
      <c r="N275" s="12" t="s">
        <v>95</v>
      </c>
      <c r="O275" s="12" t="s">
        <v>95</v>
      </c>
      <c r="P275" s="12" t="s">
        <v>95</v>
      </c>
      <c r="Q275" s="12" t="s">
        <v>95</v>
      </c>
      <c r="R275" s="9" t="s">
        <v>96</v>
      </c>
      <c r="S275" s="9" t="s">
        <v>172</v>
      </c>
      <c r="T275" s="9" t="s">
        <v>596</v>
      </c>
      <c r="U275" s="12" t="s">
        <v>95</v>
      </c>
      <c r="V275" s="12" t="s">
        <v>95</v>
      </c>
      <c r="W275" s="9" t="s">
        <v>99</v>
      </c>
      <c r="X275" s="12">
        <v>20210831</v>
      </c>
      <c r="Y275" s="12">
        <v>30</v>
      </c>
      <c r="Z275" s="12">
        <v>22.7</v>
      </c>
      <c r="AA275" s="12">
        <v>20211111</v>
      </c>
      <c r="AB275" s="12">
        <v>171</v>
      </c>
      <c r="AC275" s="12" t="s">
        <v>100</v>
      </c>
      <c r="AD275" s="12">
        <v>8.6</v>
      </c>
      <c r="AE275" s="12" t="s">
        <v>98</v>
      </c>
      <c r="AF275" s="12" t="s">
        <v>98</v>
      </c>
      <c r="AG275" s="12" t="s">
        <v>98</v>
      </c>
      <c r="AH275" s="12">
        <v>4.7</v>
      </c>
      <c r="AI275" s="12">
        <v>800</v>
      </c>
      <c r="AJ275" s="12">
        <v>20211210</v>
      </c>
      <c r="AK275" s="12" t="s">
        <v>100</v>
      </c>
      <c r="AL275" s="12">
        <v>20</v>
      </c>
      <c r="AM275" s="12">
        <v>28</v>
      </c>
      <c r="AN275" s="12">
        <v>15</v>
      </c>
      <c r="AO275" s="12">
        <v>20220103</v>
      </c>
      <c r="AQ275" s="1" t="s">
        <v>97</v>
      </c>
      <c r="BA275" s="134">
        <v>24848371</v>
      </c>
      <c r="BB275" s="134">
        <v>22859530</v>
      </c>
      <c r="BD275" s="1" t="str">
        <f>CONCATENATE("preprocessing/",A275, "/outputs/salmon_hg38_100/quant.sf")</f>
        <v>preprocessing/TMRC30245/outputs/salmon_hg38_100/quant.sf</v>
      </c>
      <c r="BI275" s="97" t="str">
        <f>CONCATENATE("preprocessing/", A275, "/outputs/02hisat2_hg38_100/hg38_100_sno_gene_gene_id.count.xz")</f>
        <v>preprocessing/TMRC30245/outputs/02hisat2_hg38_100/hg38_100_sno_gene_gene_id.count.xz</v>
      </c>
      <c r="BJ275" s="134">
        <v>18878103</v>
      </c>
      <c r="BK275" s="134">
        <v>676394</v>
      </c>
      <c r="BL275" s="68">
        <f>(BK275+BJ275)/BB275</f>
        <v>0.85541990583358452</v>
      </c>
      <c r="BO275" s="1" t="str">
        <f>CONCATENATE("preprocessing/", A275, "/outputs/03hisat2_lpanamensis_v36/sno_gene_gene_id.count.xz")</f>
        <v>preprocessing/TMRC30245/outputs/03hisat2_lpanamensis_v36/sno_gene_gene_id.count.xz</v>
      </c>
      <c r="BP275" s="134">
        <v>2436612</v>
      </c>
      <c r="BQ275" s="134">
        <v>186835</v>
      </c>
      <c r="BR275" s="95">
        <f>(BQ275+BP275)/BB275</f>
        <v>0.11476382060348572</v>
      </c>
      <c r="BX275" s="2" t="s">
        <v>614</v>
      </c>
      <c r="BY275" s="2" t="s">
        <v>637</v>
      </c>
      <c r="BZ275" s="2" t="s">
        <v>602</v>
      </c>
      <c r="CF275" s="2" t="s">
        <v>637</v>
      </c>
      <c r="CG275" s="2" t="s">
        <v>1122</v>
      </c>
      <c r="CH275" s="2">
        <v>1</v>
      </c>
      <c r="CI275" s="2">
        <v>230</v>
      </c>
      <c r="CJ275" s="2">
        <v>59447</v>
      </c>
      <c r="CK275" s="2">
        <v>0</v>
      </c>
      <c r="CM275" s="1"/>
    </row>
    <row r="276" spans="1:92" x14ac:dyDescent="0.25">
      <c r="A276" s="132"/>
      <c r="B276" s="12" t="s">
        <v>1123</v>
      </c>
      <c r="C276" s="12" t="s">
        <v>1124</v>
      </c>
      <c r="D276" s="12">
        <v>1</v>
      </c>
      <c r="E276" s="12" t="s">
        <v>90</v>
      </c>
      <c r="F276" s="12" t="s">
        <v>594</v>
      </c>
      <c r="G276" s="12" t="s">
        <v>92</v>
      </c>
      <c r="H276" s="131">
        <v>20210813</v>
      </c>
      <c r="I276" s="12"/>
      <c r="J276" s="12"/>
      <c r="K276" s="12" t="s">
        <v>595</v>
      </c>
      <c r="L276" s="12" t="s">
        <v>95</v>
      </c>
      <c r="M276" s="12" t="s">
        <v>95</v>
      </c>
      <c r="N276" s="12" t="s">
        <v>95</v>
      </c>
      <c r="O276" s="12" t="s">
        <v>95</v>
      </c>
      <c r="P276" s="12" t="s">
        <v>95</v>
      </c>
      <c r="Q276" s="12" t="s">
        <v>95</v>
      </c>
      <c r="R276" s="9" t="s">
        <v>96</v>
      </c>
      <c r="S276" s="9" t="s">
        <v>172</v>
      </c>
      <c r="T276" s="9" t="s">
        <v>596</v>
      </c>
      <c r="U276" s="12" t="s">
        <v>95</v>
      </c>
      <c r="V276" s="12" t="s">
        <v>95</v>
      </c>
      <c r="W276" s="9" t="s">
        <v>99</v>
      </c>
      <c r="X276" s="12">
        <v>20210831</v>
      </c>
      <c r="Y276" s="12">
        <v>30</v>
      </c>
      <c r="Z276" s="12">
        <v>22.1</v>
      </c>
      <c r="AA276" s="12">
        <v>20210914</v>
      </c>
      <c r="AB276" s="12" t="s">
        <v>98</v>
      </c>
      <c r="AC276" s="12" t="s">
        <v>98</v>
      </c>
      <c r="AD276" s="12" t="s">
        <v>98</v>
      </c>
      <c r="AE276" s="12">
        <v>94.14</v>
      </c>
      <c r="AF276" s="12">
        <v>2</v>
      </c>
      <c r="AG276" s="12">
        <v>1.89</v>
      </c>
      <c r="AH276" s="12">
        <v>6.4</v>
      </c>
      <c r="AI276" s="12">
        <v>600</v>
      </c>
      <c r="AJ276" s="12"/>
      <c r="AK276" s="12"/>
      <c r="AL276" s="12">
        <v>21</v>
      </c>
      <c r="AM276" s="12">
        <v>28</v>
      </c>
      <c r="AN276" s="12">
        <v>15</v>
      </c>
      <c r="AO276" s="12">
        <v>20211012</v>
      </c>
      <c r="AQ276" s="1" t="s">
        <v>184</v>
      </c>
      <c r="BX276" s="2" t="s">
        <v>620</v>
      </c>
      <c r="BY276" s="2" t="s">
        <v>637</v>
      </c>
      <c r="BZ276" s="2" t="s">
        <v>602</v>
      </c>
      <c r="CM276" s="1" t="e">
        <f>+CL276/BP276</f>
        <v>#DIV/0!</v>
      </c>
    </row>
    <row r="277" spans="1:92" x14ac:dyDescent="0.25">
      <c r="A277" s="132" t="s">
        <v>1125</v>
      </c>
      <c r="B277" s="12" t="s">
        <v>1123</v>
      </c>
      <c r="C277" s="12" t="s">
        <v>1124</v>
      </c>
      <c r="D277" s="12">
        <v>1</v>
      </c>
      <c r="E277" s="12" t="s">
        <v>90</v>
      </c>
      <c r="F277" s="12" t="s">
        <v>259</v>
      </c>
      <c r="G277" s="12" t="s">
        <v>92</v>
      </c>
      <c r="H277" s="131">
        <v>20210813</v>
      </c>
      <c r="I277" s="12"/>
      <c r="J277" s="12"/>
      <c r="K277" s="12" t="s">
        <v>595</v>
      </c>
      <c r="L277" s="12" t="s">
        <v>95</v>
      </c>
      <c r="M277" s="12" t="s">
        <v>95</v>
      </c>
      <c r="N277" s="12" t="s">
        <v>95</v>
      </c>
      <c r="O277" s="12" t="s">
        <v>95</v>
      </c>
      <c r="P277" s="12" t="s">
        <v>95</v>
      </c>
      <c r="Q277" s="12" t="s">
        <v>95</v>
      </c>
      <c r="R277" s="9" t="s">
        <v>96</v>
      </c>
      <c r="S277" s="9" t="s">
        <v>172</v>
      </c>
      <c r="T277" s="9" t="s">
        <v>596</v>
      </c>
      <c r="U277" s="12" t="s">
        <v>95</v>
      </c>
      <c r="V277" s="12" t="s">
        <v>95</v>
      </c>
      <c r="W277" s="9" t="s">
        <v>99</v>
      </c>
      <c r="X277" s="12">
        <v>20210831</v>
      </c>
      <c r="Y277" s="12">
        <v>30</v>
      </c>
      <c r="Z277" s="12">
        <v>22.1</v>
      </c>
      <c r="AA277" s="12">
        <v>20211111</v>
      </c>
      <c r="AB277" s="12">
        <v>179</v>
      </c>
      <c r="AC277" s="12" t="s">
        <v>100</v>
      </c>
      <c r="AD277" s="12">
        <v>8.6</v>
      </c>
      <c r="AE277" s="12" t="s">
        <v>98</v>
      </c>
      <c r="AF277" s="12" t="s">
        <v>98</v>
      </c>
      <c r="AG277" s="12" t="s">
        <v>98</v>
      </c>
      <c r="AH277" s="12">
        <v>2.8</v>
      </c>
      <c r="AI277" s="12">
        <v>500</v>
      </c>
      <c r="AJ277" s="12">
        <v>20211215</v>
      </c>
      <c r="AK277" s="12"/>
      <c r="AL277" s="12">
        <v>21</v>
      </c>
      <c r="AM277" s="12">
        <v>28</v>
      </c>
      <c r="AN277" s="12">
        <v>15</v>
      </c>
      <c r="AO277" s="12">
        <v>20220103</v>
      </c>
      <c r="AQ277" s="1" t="s">
        <v>184</v>
      </c>
      <c r="BA277" s="134">
        <v>22817035</v>
      </c>
      <c r="BB277" s="134">
        <v>20085203</v>
      </c>
      <c r="BD277" s="1" t="str">
        <f>CONCATENATE("preprocessing/",A277, "/outputs/salmon_hg38_100/quant.sf")</f>
        <v>preprocessing/TMRC30246/outputs/salmon_hg38_100/quant.sf</v>
      </c>
      <c r="BI277" s="97" t="str">
        <f>CONCATENATE("preprocessing/", A277, "/outputs/02hisat2_hg38_100/hg38_100_sno_gene_gene_id.count.xz")</f>
        <v>preprocessing/TMRC30246/outputs/02hisat2_hg38_100/hg38_100_sno_gene_gene_id.count.xz</v>
      </c>
      <c r="BJ277" s="134">
        <v>501881</v>
      </c>
      <c r="BK277" s="134">
        <v>338557</v>
      </c>
      <c r="BL277" s="68">
        <f>(BK277+BJ277)/BB277</f>
        <v>4.1843639817830069E-2</v>
      </c>
      <c r="BO277" s="1" t="str">
        <f>CONCATENATE("preprocessing/", A277, "/outputs/03hisat2_lpanamensis_v36/sno_gene_gene_id.count.xz")</f>
        <v>preprocessing/TMRC30246/outputs/03hisat2_lpanamensis_v36/sno_gene_gene_id.count.xz</v>
      </c>
      <c r="BP277" s="134">
        <v>4361</v>
      </c>
      <c r="BQ277" s="66">
        <v>319</v>
      </c>
      <c r="BR277" s="95">
        <f>(BQ277+BP277)/BB277</f>
        <v>2.3300735372204105E-4</v>
      </c>
      <c r="BX277" s="2" t="s">
        <v>620</v>
      </c>
      <c r="BY277" s="2" t="s">
        <v>637</v>
      </c>
      <c r="BZ277" s="2" t="s">
        <v>602</v>
      </c>
      <c r="CG277" s="2" t="s">
        <v>1126</v>
      </c>
      <c r="CH277" s="2">
        <v>0</v>
      </c>
      <c r="CI277" s="2">
        <v>2</v>
      </c>
      <c r="CJ277" s="2">
        <v>77</v>
      </c>
      <c r="CK277" s="2">
        <v>0</v>
      </c>
      <c r="CM277" s="1"/>
    </row>
    <row r="278" spans="1:92" x14ac:dyDescent="0.25">
      <c r="A278" s="132"/>
      <c r="B278" s="12" t="s">
        <v>1127</v>
      </c>
      <c r="C278" s="12" t="s">
        <v>1128</v>
      </c>
      <c r="D278" s="12">
        <v>1</v>
      </c>
      <c r="E278" s="12" t="s">
        <v>90</v>
      </c>
      <c r="F278" s="12" t="s">
        <v>594</v>
      </c>
      <c r="G278" s="12" t="s">
        <v>92</v>
      </c>
      <c r="H278" s="131">
        <v>20210813</v>
      </c>
      <c r="I278" s="12"/>
      <c r="J278" s="12"/>
      <c r="K278" s="12" t="s">
        <v>595</v>
      </c>
      <c r="L278" s="12" t="s">
        <v>95</v>
      </c>
      <c r="M278" s="12" t="s">
        <v>95</v>
      </c>
      <c r="N278" s="12" t="s">
        <v>95</v>
      </c>
      <c r="O278" s="12" t="s">
        <v>95</v>
      </c>
      <c r="P278" s="12" t="s">
        <v>95</v>
      </c>
      <c r="Q278" s="12" t="s">
        <v>95</v>
      </c>
      <c r="R278" s="9" t="s">
        <v>96</v>
      </c>
      <c r="S278" s="9" t="s">
        <v>172</v>
      </c>
      <c r="T278" s="9" t="s">
        <v>596</v>
      </c>
      <c r="U278" s="12" t="s">
        <v>95</v>
      </c>
      <c r="V278" s="12" t="s">
        <v>95</v>
      </c>
      <c r="W278" s="9" t="s">
        <v>99</v>
      </c>
      <c r="X278" s="12">
        <v>20210831</v>
      </c>
      <c r="Y278" s="12">
        <v>30</v>
      </c>
      <c r="Z278" s="12">
        <v>6.5</v>
      </c>
      <c r="AA278" s="12">
        <v>20210914</v>
      </c>
      <c r="AB278" s="12" t="s">
        <v>98</v>
      </c>
      <c r="AC278" s="12" t="s">
        <v>98</v>
      </c>
      <c r="AD278" s="12" t="s">
        <v>98</v>
      </c>
      <c r="AE278" s="12">
        <v>27.26</v>
      </c>
      <c r="AF278" s="12">
        <v>1.95</v>
      </c>
      <c r="AG278" s="12">
        <v>0.34</v>
      </c>
      <c r="AH278" s="12">
        <v>22</v>
      </c>
      <c r="AI278" s="12">
        <v>600</v>
      </c>
      <c r="AJ278" s="12"/>
      <c r="AK278" s="12"/>
      <c r="AL278" s="12">
        <v>22</v>
      </c>
      <c r="AM278" s="12">
        <v>28</v>
      </c>
      <c r="AN278" s="12">
        <v>15</v>
      </c>
      <c r="AO278" s="12">
        <v>20211012</v>
      </c>
      <c r="AQ278" s="1" t="s">
        <v>97</v>
      </c>
      <c r="BX278" s="2" t="s">
        <v>614</v>
      </c>
      <c r="BY278" s="2" t="s">
        <v>525</v>
      </c>
      <c r="BZ278" s="2" t="s">
        <v>602</v>
      </c>
      <c r="CM278" s="1" t="e">
        <f>+CL278/BP278</f>
        <v>#DIV/0!</v>
      </c>
    </row>
    <row r="279" spans="1:92" x14ac:dyDescent="0.25">
      <c r="A279" s="132" t="s">
        <v>1129</v>
      </c>
      <c r="B279" s="12" t="s">
        <v>1127</v>
      </c>
      <c r="C279" s="12" t="s">
        <v>1128</v>
      </c>
      <c r="D279" s="12">
        <v>1</v>
      </c>
      <c r="E279" s="12" t="s">
        <v>90</v>
      </c>
      <c r="F279" s="12" t="s">
        <v>594</v>
      </c>
      <c r="G279" s="12" t="s">
        <v>92</v>
      </c>
      <c r="H279" s="131">
        <v>20210813</v>
      </c>
      <c r="I279" s="12"/>
      <c r="J279" s="12"/>
      <c r="K279" s="12" t="s">
        <v>595</v>
      </c>
      <c r="L279" s="12" t="s">
        <v>95</v>
      </c>
      <c r="M279" s="12" t="s">
        <v>95</v>
      </c>
      <c r="N279" s="12" t="s">
        <v>95</v>
      </c>
      <c r="O279" s="12" t="s">
        <v>95</v>
      </c>
      <c r="P279" s="12" t="s">
        <v>95</v>
      </c>
      <c r="Q279" s="12" t="s">
        <v>95</v>
      </c>
      <c r="R279" s="9" t="s">
        <v>96</v>
      </c>
      <c r="S279" s="9" t="s">
        <v>172</v>
      </c>
      <c r="T279" s="9" t="s">
        <v>596</v>
      </c>
      <c r="U279" s="12" t="s">
        <v>95</v>
      </c>
      <c r="V279" s="12" t="s">
        <v>95</v>
      </c>
      <c r="W279" s="9" t="s">
        <v>99</v>
      </c>
      <c r="X279" s="12">
        <v>20211118</v>
      </c>
      <c r="Y279" s="12">
        <v>30</v>
      </c>
      <c r="Z279" s="12">
        <f>(Y279-1.5)-AH279</f>
        <v>5.1999999999999993</v>
      </c>
      <c r="AA279" s="12">
        <v>20211118</v>
      </c>
      <c r="AB279" s="12" t="s">
        <v>98</v>
      </c>
      <c r="AC279" s="12" t="s">
        <v>98</v>
      </c>
      <c r="AD279" s="12" t="s">
        <v>98</v>
      </c>
      <c r="AE279" s="12">
        <v>34.29</v>
      </c>
      <c r="AF279" s="12">
        <v>2.04</v>
      </c>
      <c r="AG279" s="12">
        <v>0.56999999999999995</v>
      </c>
      <c r="AH279" s="12">
        <v>23.3</v>
      </c>
      <c r="AI279" s="12">
        <v>800</v>
      </c>
      <c r="AJ279" s="12">
        <v>20211210</v>
      </c>
      <c r="AK279" s="12" t="s">
        <v>100</v>
      </c>
      <c r="AL279" s="12">
        <v>22</v>
      </c>
      <c r="AM279" s="12">
        <v>28</v>
      </c>
      <c r="AN279" s="12">
        <v>15</v>
      </c>
      <c r="AO279" s="12">
        <v>20220103</v>
      </c>
      <c r="AQ279" s="1" t="s">
        <v>97</v>
      </c>
      <c r="BA279" s="134">
        <v>28077063</v>
      </c>
      <c r="BB279" s="134">
        <v>25809859</v>
      </c>
      <c r="BD279" s="1" t="str">
        <f>CONCATENATE("preprocessing/",A279, "/outputs/salmon_hg38_100/quant.sf")</f>
        <v>preprocessing/TMRC30247/outputs/salmon_hg38_100/quant.sf</v>
      </c>
      <c r="BI279" s="97" t="str">
        <f>CONCATENATE("preprocessing/", A279, "/outputs/02hisat2_hg38_100/hg38_100_sno_gene_gene_id.count.xz")</f>
        <v>preprocessing/TMRC30247/outputs/02hisat2_hg38_100/hg38_100_sno_gene_gene_id.count.xz</v>
      </c>
      <c r="BJ279" s="134">
        <v>16064542</v>
      </c>
      <c r="BK279" s="134">
        <v>544307</v>
      </c>
      <c r="BL279" s="68">
        <f>(BK279+BJ279)/BB279</f>
        <v>0.64350793237576387</v>
      </c>
      <c r="BO279" s="1" t="str">
        <f>CONCATENATE("preprocessing/", A279, "/outputs/03hisat2_lpanamensis_v36/sno_gene_gene_id.count.xz")</f>
        <v>preprocessing/TMRC30247/outputs/03hisat2_lpanamensis_v36/sno_gene_gene_id.count.xz</v>
      </c>
      <c r="BP279" s="134">
        <v>7086371</v>
      </c>
      <c r="BQ279" s="134">
        <v>460293</v>
      </c>
      <c r="BR279" s="95">
        <f>(BQ279+BP279)/BB279</f>
        <v>0.29239462331041793</v>
      </c>
      <c r="BX279" s="2" t="s">
        <v>614</v>
      </c>
      <c r="BY279" s="2" t="s">
        <v>525</v>
      </c>
      <c r="BZ279" s="2" t="s">
        <v>602</v>
      </c>
      <c r="CF279" s="2" t="s">
        <v>525</v>
      </c>
      <c r="CG279" s="2" t="s">
        <v>1130</v>
      </c>
      <c r="CH279" s="2">
        <v>11</v>
      </c>
      <c r="CI279" s="2">
        <v>641</v>
      </c>
      <c r="CJ279" s="2">
        <v>268826</v>
      </c>
      <c r="CK279" s="2">
        <v>9</v>
      </c>
      <c r="CM279" s="1"/>
    </row>
    <row r="280" spans="1:92" x14ac:dyDescent="0.25">
      <c r="A280" s="132"/>
      <c r="B280" s="12" t="s">
        <v>1131</v>
      </c>
      <c r="C280" s="12" t="s">
        <v>1132</v>
      </c>
      <c r="D280" s="12">
        <v>1</v>
      </c>
      <c r="E280" s="12" t="s">
        <v>90</v>
      </c>
      <c r="F280" s="12" t="s">
        <v>594</v>
      </c>
      <c r="G280" s="12" t="s">
        <v>92</v>
      </c>
      <c r="H280" s="131">
        <v>20210813</v>
      </c>
      <c r="I280" s="12"/>
      <c r="J280" s="12"/>
      <c r="K280" s="12" t="s">
        <v>595</v>
      </c>
      <c r="L280" s="12" t="s">
        <v>95</v>
      </c>
      <c r="M280" s="12" t="s">
        <v>95</v>
      </c>
      <c r="N280" s="12" t="s">
        <v>95</v>
      </c>
      <c r="O280" s="12" t="s">
        <v>95</v>
      </c>
      <c r="P280" s="12" t="s">
        <v>95</v>
      </c>
      <c r="Q280" s="12" t="s">
        <v>95</v>
      </c>
      <c r="R280" s="9" t="s">
        <v>96</v>
      </c>
      <c r="S280" s="9" t="s">
        <v>172</v>
      </c>
      <c r="T280" s="9" t="s">
        <v>596</v>
      </c>
      <c r="U280" s="12" t="s">
        <v>95</v>
      </c>
      <c r="V280" s="12" t="s">
        <v>95</v>
      </c>
      <c r="W280" s="9" t="s">
        <v>99</v>
      </c>
      <c r="X280" s="12">
        <v>20210831</v>
      </c>
      <c r="Y280" s="12">
        <v>30</v>
      </c>
      <c r="Z280" s="12">
        <v>18.2</v>
      </c>
      <c r="AA280" s="12">
        <v>20210914</v>
      </c>
      <c r="AB280" s="12" t="s">
        <v>98</v>
      </c>
      <c r="AC280" s="12" t="s">
        <v>98</v>
      </c>
      <c r="AD280" s="12" t="s">
        <v>98</v>
      </c>
      <c r="AE280" s="12">
        <v>58.11</v>
      </c>
      <c r="AF280" s="12">
        <v>1.99</v>
      </c>
      <c r="AG280" s="12">
        <v>1.37</v>
      </c>
      <c r="AH280" s="12">
        <v>10.3</v>
      </c>
      <c r="AI280" s="12">
        <v>600</v>
      </c>
      <c r="AJ280" s="12"/>
      <c r="AK280" s="12"/>
      <c r="AL280" s="12">
        <v>23</v>
      </c>
      <c r="AM280" s="12">
        <v>28</v>
      </c>
      <c r="AN280" s="12">
        <v>15</v>
      </c>
      <c r="AO280" s="12">
        <v>20211012</v>
      </c>
      <c r="AQ280" s="1" t="s">
        <v>184</v>
      </c>
      <c r="BX280" s="2" t="s">
        <v>620</v>
      </c>
      <c r="BY280" s="2" t="s">
        <v>525</v>
      </c>
      <c r="BZ280" s="2" t="s">
        <v>602</v>
      </c>
      <c r="CM280" s="1" t="e">
        <f>+CL280/BP280</f>
        <v>#DIV/0!</v>
      </c>
    </row>
    <row r="281" spans="1:92" x14ac:dyDescent="0.25">
      <c r="A281" s="132" t="s">
        <v>1133</v>
      </c>
      <c r="B281" s="12" t="s">
        <v>1131</v>
      </c>
      <c r="C281" s="12" t="s">
        <v>1132</v>
      </c>
      <c r="D281" s="12">
        <v>1</v>
      </c>
      <c r="E281" s="12" t="s">
        <v>90</v>
      </c>
      <c r="F281" s="12" t="s">
        <v>259</v>
      </c>
      <c r="G281" s="12" t="s">
        <v>92</v>
      </c>
      <c r="H281" s="131">
        <v>20210813</v>
      </c>
      <c r="I281" s="12"/>
      <c r="J281" s="12"/>
      <c r="K281" s="12" t="s">
        <v>595</v>
      </c>
      <c r="L281" s="12" t="s">
        <v>95</v>
      </c>
      <c r="M281" s="12" t="s">
        <v>95</v>
      </c>
      <c r="N281" s="12" t="s">
        <v>95</v>
      </c>
      <c r="O281" s="12" t="s">
        <v>95</v>
      </c>
      <c r="P281" s="12" t="s">
        <v>95</v>
      </c>
      <c r="Q281" s="12" t="s">
        <v>95</v>
      </c>
      <c r="R281" s="9" t="s">
        <v>96</v>
      </c>
      <c r="S281" s="9" t="s">
        <v>172</v>
      </c>
      <c r="T281" s="9" t="s">
        <v>596</v>
      </c>
      <c r="U281" s="12" t="s">
        <v>95</v>
      </c>
      <c r="V281" s="12" t="s">
        <v>95</v>
      </c>
      <c r="W281" s="9" t="s">
        <v>99</v>
      </c>
      <c r="X281" s="12">
        <v>20211221</v>
      </c>
      <c r="Y281" s="12">
        <v>30</v>
      </c>
      <c r="Z281" s="12">
        <f>(Y281-1.5)-AH281</f>
        <v>22.5</v>
      </c>
      <c r="AA281" s="12">
        <v>20211221</v>
      </c>
      <c r="AB281" s="12" t="s">
        <v>98</v>
      </c>
      <c r="AC281" s="12" t="s">
        <v>98</v>
      </c>
      <c r="AD281" s="12" t="s">
        <v>98</v>
      </c>
      <c r="AE281" s="12">
        <v>82.81</v>
      </c>
      <c r="AF281" s="12">
        <v>2.08</v>
      </c>
      <c r="AG281" s="12">
        <v>0.97</v>
      </c>
      <c r="AH281" s="12">
        <v>6</v>
      </c>
      <c r="AI281" s="12">
        <v>500</v>
      </c>
      <c r="AJ281" s="12">
        <v>20211223</v>
      </c>
      <c r="AK281" s="12" t="s">
        <v>100</v>
      </c>
      <c r="AL281" s="12">
        <v>23</v>
      </c>
      <c r="AM281" s="12">
        <v>28</v>
      </c>
      <c r="AN281" s="12">
        <v>15</v>
      </c>
      <c r="AO281" s="12">
        <v>20220103</v>
      </c>
      <c r="AQ281" s="1" t="s">
        <v>184</v>
      </c>
      <c r="BA281" s="134">
        <v>27204665</v>
      </c>
      <c r="BB281" s="134">
        <v>24956614</v>
      </c>
      <c r="BD281" s="1" t="str">
        <f>CONCATENATE("preprocessing/",A281, "/outputs/salmon_hg38_100/quant.sf")</f>
        <v>preprocessing/TMRC30248/outputs/salmon_hg38_100/quant.sf</v>
      </c>
      <c r="BI281" s="97" t="str">
        <f>CONCATENATE("preprocessing/", A281, "/outputs/02hisat2_hg38_100/hg38_100_sno_gene_gene_id.count.xz")</f>
        <v>preprocessing/TMRC30248/outputs/02hisat2_hg38_100/hg38_100_sno_gene_gene_id.count.xz</v>
      </c>
      <c r="BJ281" s="134">
        <v>21450826</v>
      </c>
      <c r="BK281" s="134">
        <v>809731</v>
      </c>
      <c r="BL281" s="68">
        <f>(BK281+BJ281)/BB281</f>
        <v>0.89197024083475429</v>
      </c>
      <c r="BO281" s="1" t="str">
        <f>CONCATENATE("preprocessing/", A281, "/outputs/03hisat2_lpanamensis_v36/sno_gene_gene_id.count.xz")</f>
        <v>preprocessing/TMRC30248/outputs/03hisat2_lpanamensis_v36/sno_gene_gene_id.count.xz</v>
      </c>
      <c r="BP281" s="134">
        <v>1618219</v>
      </c>
      <c r="BQ281" s="134">
        <v>115676</v>
      </c>
      <c r="BR281" s="95">
        <f>(BQ281+BP281)/BB281</f>
        <v>6.94763720751541E-2</v>
      </c>
      <c r="BX281" s="2" t="s">
        <v>620</v>
      </c>
      <c r="BY281" s="2" t="s">
        <v>525</v>
      </c>
      <c r="BZ281" s="2" t="s">
        <v>602</v>
      </c>
      <c r="CF281" s="2" t="s">
        <v>525</v>
      </c>
      <c r="CG281" s="2" t="s">
        <v>1134</v>
      </c>
      <c r="CH281" s="2">
        <v>1</v>
      </c>
      <c r="CI281" s="2">
        <v>28</v>
      </c>
      <c r="CJ281" s="2">
        <v>30052</v>
      </c>
      <c r="CK281" s="2">
        <v>1</v>
      </c>
      <c r="CM281" s="1"/>
    </row>
    <row r="282" spans="1:92" x14ac:dyDescent="0.25">
      <c r="A282" s="132"/>
      <c r="B282" s="12" t="s">
        <v>1135</v>
      </c>
      <c r="C282" s="12" t="s">
        <v>1136</v>
      </c>
      <c r="D282" s="12">
        <v>1</v>
      </c>
      <c r="E282" s="12" t="s">
        <v>90</v>
      </c>
      <c r="F282" s="12" t="s">
        <v>594</v>
      </c>
      <c r="G282" s="12" t="s">
        <v>92</v>
      </c>
      <c r="H282" s="131">
        <v>20210813</v>
      </c>
      <c r="I282" s="12"/>
      <c r="J282" s="12"/>
      <c r="K282" s="12" t="s">
        <v>595</v>
      </c>
      <c r="L282" s="12" t="s">
        <v>95</v>
      </c>
      <c r="M282" s="12" t="s">
        <v>95</v>
      </c>
      <c r="N282" s="12" t="s">
        <v>95</v>
      </c>
      <c r="O282" s="12" t="s">
        <v>95</v>
      </c>
      <c r="P282" s="12" t="s">
        <v>95</v>
      </c>
      <c r="Q282" s="12" t="s">
        <v>95</v>
      </c>
      <c r="R282" s="9" t="s">
        <v>96</v>
      </c>
      <c r="S282" s="9" t="s">
        <v>172</v>
      </c>
      <c r="T282" s="9" t="s">
        <v>596</v>
      </c>
      <c r="U282" s="12" t="s">
        <v>95</v>
      </c>
      <c r="V282" s="12" t="s">
        <v>95</v>
      </c>
      <c r="W282" s="9" t="s">
        <v>99</v>
      </c>
      <c r="X282" s="12">
        <v>20210831</v>
      </c>
      <c r="Y282" s="12">
        <v>30</v>
      </c>
      <c r="Z282" s="12">
        <v>18.8</v>
      </c>
      <c r="AA282" s="12">
        <v>20210914</v>
      </c>
      <c r="AB282" s="12" t="s">
        <v>98</v>
      </c>
      <c r="AC282" s="12" t="s">
        <v>98</v>
      </c>
      <c r="AD282" s="12" t="s">
        <v>98</v>
      </c>
      <c r="AE282" s="12">
        <v>61.92</v>
      </c>
      <c r="AF282" s="12">
        <v>1.99</v>
      </c>
      <c r="AG282" s="12">
        <v>1.46</v>
      </c>
      <c r="AH282" s="12">
        <v>9.6999999999999993</v>
      </c>
      <c r="AI282" s="12">
        <v>600</v>
      </c>
      <c r="AJ282" s="12"/>
      <c r="AK282" s="12"/>
      <c r="AL282" s="12">
        <v>25</v>
      </c>
      <c r="AM282" s="12">
        <v>28</v>
      </c>
      <c r="AN282" s="12">
        <v>15</v>
      </c>
      <c r="AO282" s="12">
        <v>20211012</v>
      </c>
      <c r="AQ282" s="1" t="s">
        <v>97</v>
      </c>
      <c r="BX282" s="2" t="s">
        <v>614</v>
      </c>
      <c r="BY282" s="2" t="s">
        <v>637</v>
      </c>
      <c r="BZ282" s="2" t="s">
        <v>602</v>
      </c>
      <c r="CM282" s="1" t="e">
        <f>+CL282/BP282</f>
        <v>#DIV/0!</v>
      </c>
    </row>
    <row r="283" spans="1:92" x14ac:dyDescent="0.25">
      <c r="A283" s="132" t="s">
        <v>1137</v>
      </c>
      <c r="B283" s="12" t="s">
        <v>1135</v>
      </c>
      <c r="C283" s="12" t="s">
        <v>1136</v>
      </c>
      <c r="D283" s="12">
        <v>1</v>
      </c>
      <c r="E283" s="12" t="s">
        <v>90</v>
      </c>
      <c r="F283" s="12" t="s">
        <v>259</v>
      </c>
      <c r="G283" s="12" t="s">
        <v>92</v>
      </c>
      <c r="H283" s="131">
        <v>20210813</v>
      </c>
      <c r="I283" s="12"/>
      <c r="J283" s="12"/>
      <c r="K283" s="12" t="s">
        <v>595</v>
      </c>
      <c r="L283" s="12" t="s">
        <v>95</v>
      </c>
      <c r="M283" s="12" t="s">
        <v>95</v>
      </c>
      <c r="N283" s="12" t="s">
        <v>95</v>
      </c>
      <c r="O283" s="12" t="s">
        <v>95</v>
      </c>
      <c r="P283" s="12" t="s">
        <v>95</v>
      </c>
      <c r="Q283" s="12" t="s">
        <v>95</v>
      </c>
      <c r="R283" s="9" t="s">
        <v>96</v>
      </c>
      <c r="S283" s="9" t="s">
        <v>172</v>
      </c>
      <c r="T283" s="9" t="s">
        <v>596</v>
      </c>
      <c r="U283" s="12" t="s">
        <v>95</v>
      </c>
      <c r="V283" s="12" t="s">
        <v>95</v>
      </c>
      <c r="W283" s="9" t="s">
        <v>99</v>
      </c>
      <c r="X283" s="12">
        <v>20211221</v>
      </c>
      <c r="Y283" s="12">
        <v>30</v>
      </c>
      <c r="Z283" s="12">
        <f>(Y283-1.5)-AH283</f>
        <v>22.2</v>
      </c>
      <c r="AA283" s="12">
        <v>20211221</v>
      </c>
      <c r="AB283" s="12" t="s">
        <v>98</v>
      </c>
      <c r="AC283" s="12" t="s">
        <v>98</v>
      </c>
      <c r="AD283" s="12" t="s">
        <v>98</v>
      </c>
      <c r="AE283" s="12">
        <v>79.33</v>
      </c>
      <c r="AF283" s="12" t="s">
        <v>1138</v>
      </c>
      <c r="AG283" s="12">
        <v>1.54</v>
      </c>
      <c r="AH283" s="12">
        <v>6.3</v>
      </c>
      <c r="AI283" s="12">
        <v>500</v>
      </c>
      <c r="AJ283" s="12">
        <v>20211223</v>
      </c>
      <c r="AK283" s="12" t="s">
        <v>100</v>
      </c>
      <c r="AL283" s="12">
        <v>25</v>
      </c>
      <c r="AM283" s="12">
        <v>28</v>
      </c>
      <c r="AN283" s="12">
        <v>15</v>
      </c>
      <c r="AO283" s="12">
        <v>20220103</v>
      </c>
      <c r="AQ283" s="1" t="s">
        <v>97</v>
      </c>
      <c r="BA283" s="134">
        <v>22086727</v>
      </c>
      <c r="BB283" s="134">
        <v>19878828</v>
      </c>
      <c r="BD283" s="1" t="str">
        <f t="shared" ref="BD283:BD295" si="99">CONCATENATE("preprocessing/",A283, "/outputs/salmon_hg38_100/quant.sf")</f>
        <v>preprocessing/TMRC30243/outputs/salmon_hg38_100/quant.sf</v>
      </c>
      <c r="BI283" s="97" t="str">
        <f t="shared" ref="BI283:BI295" si="100">CONCATENATE("preprocessing/", A283, "/outputs/02hisat2_hg38_100/hg38_100_sno_gene_gene_id.count.xz")</f>
        <v>preprocessing/TMRC30243/outputs/02hisat2_hg38_100/hg38_100_sno_gene_gene_id.count.xz</v>
      </c>
      <c r="BJ283" s="134">
        <v>15475628</v>
      </c>
      <c r="BK283" s="134">
        <v>530022</v>
      </c>
      <c r="BX283" s="2" t="s">
        <v>614</v>
      </c>
      <c r="BY283" s="2" t="s">
        <v>637</v>
      </c>
      <c r="BZ283" s="2" t="s">
        <v>602</v>
      </c>
      <c r="CG283" s="2" t="s">
        <v>1139</v>
      </c>
      <c r="CH283" s="2">
        <v>6</v>
      </c>
      <c r="CI283" s="2">
        <v>36</v>
      </c>
      <c r="CJ283" s="2">
        <v>57402</v>
      </c>
      <c r="CK283" s="2">
        <v>0</v>
      </c>
      <c r="CM283" s="1"/>
    </row>
    <row r="284" spans="1:92" x14ac:dyDescent="0.25">
      <c r="A284" s="132" t="s">
        <v>1140</v>
      </c>
      <c r="B284" s="12" t="s">
        <v>1141</v>
      </c>
      <c r="C284" s="12" t="s">
        <v>1142</v>
      </c>
      <c r="D284" s="12">
        <v>1</v>
      </c>
      <c r="E284" s="12" t="s">
        <v>90</v>
      </c>
      <c r="F284" s="12" t="s">
        <v>594</v>
      </c>
      <c r="G284" s="12" t="s">
        <v>92</v>
      </c>
      <c r="H284" s="131">
        <v>20210813</v>
      </c>
      <c r="I284" s="12"/>
      <c r="J284" s="12"/>
      <c r="K284" s="12" t="s">
        <v>595</v>
      </c>
      <c r="L284" s="12" t="s">
        <v>95</v>
      </c>
      <c r="M284" s="12" t="s">
        <v>95</v>
      </c>
      <c r="N284" s="12" t="s">
        <v>95</v>
      </c>
      <c r="O284" s="12" t="s">
        <v>95</v>
      </c>
      <c r="P284" s="12" t="s">
        <v>95</v>
      </c>
      <c r="Q284" s="12" t="s">
        <v>95</v>
      </c>
      <c r="R284" s="9" t="s">
        <v>96</v>
      </c>
      <c r="S284" s="9" t="s">
        <v>172</v>
      </c>
      <c r="T284" s="9" t="s">
        <v>596</v>
      </c>
      <c r="U284" s="12" t="s">
        <v>95</v>
      </c>
      <c r="V284" s="12" t="s">
        <v>95</v>
      </c>
      <c r="W284" s="9" t="s">
        <v>99</v>
      </c>
      <c r="X284" s="12">
        <v>20210831</v>
      </c>
      <c r="Y284" s="12">
        <v>30</v>
      </c>
      <c r="Z284" s="12">
        <v>21.1</v>
      </c>
      <c r="AA284" s="12">
        <v>20210914</v>
      </c>
      <c r="AB284" s="12" t="s">
        <v>98</v>
      </c>
      <c r="AC284" s="12" t="s">
        <v>98</v>
      </c>
      <c r="AD284" s="12" t="s">
        <v>98</v>
      </c>
      <c r="AE284" s="12">
        <v>81.180000000000007</v>
      </c>
      <c r="AF284" s="12">
        <v>2.02</v>
      </c>
      <c r="AG284" s="12">
        <v>1.79</v>
      </c>
      <c r="AH284" s="12">
        <v>7.4</v>
      </c>
      <c r="AI284" s="12">
        <v>600</v>
      </c>
      <c r="AJ284" s="12"/>
      <c r="AK284" s="12"/>
      <c r="AL284" s="12">
        <v>27</v>
      </c>
      <c r="AM284" s="12">
        <v>28</v>
      </c>
      <c r="AN284" s="12">
        <v>15</v>
      </c>
      <c r="AO284" s="12">
        <v>20211012</v>
      </c>
      <c r="AQ284" s="1" t="s">
        <v>184</v>
      </c>
      <c r="BA284" s="134">
        <v>21299488</v>
      </c>
      <c r="BB284" s="134">
        <v>19476608</v>
      </c>
      <c r="BD284" s="1" t="str">
        <f t="shared" si="99"/>
        <v>preprocessing/TMRC30244/outputs/salmon_hg38_100/quant.sf</v>
      </c>
      <c r="BI284" s="97" t="str">
        <f t="shared" si="100"/>
        <v>preprocessing/TMRC30244/outputs/02hisat2_hg38_100/hg38_100_sno_gene_gene_id.count.xz</v>
      </c>
      <c r="BJ284" s="134">
        <v>18505187</v>
      </c>
      <c r="BK284" s="134">
        <v>654651</v>
      </c>
      <c r="BL284" s="68">
        <f t="shared" ref="BL284:BL294" si="101">(BK284+BJ284)/BB284</f>
        <v>0.9837358743370509</v>
      </c>
      <c r="BO284" s="1" t="str">
        <f t="shared" ref="BO284:BO295" si="102">CONCATENATE("preprocessing/", A284, "/outputs/03hisat2_lpanamensis_v36/sno_gene_gene_id.count.xz")</f>
        <v>preprocessing/TMRC30244/outputs/03hisat2_lpanamensis_v36/sno_gene_gene_id.count.xz</v>
      </c>
      <c r="BP284" s="134">
        <v>2580</v>
      </c>
      <c r="BQ284" s="134">
        <v>248</v>
      </c>
      <c r="BR284" s="95">
        <f t="shared" ref="BR284:BR294" si="103">(BQ284+BP284)/BB284</f>
        <v>1.4519982124197396E-4</v>
      </c>
      <c r="BX284" s="2" t="s">
        <v>620</v>
      </c>
      <c r="BY284" s="2" t="s">
        <v>637</v>
      </c>
      <c r="BZ284" s="2" t="s">
        <v>602</v>
      </c>
      <c r="CG284" s="2" t="s">
        <v>1143</v>
      </c>
      <c r="CH284" s="2">
        <v>0</v>
      </c>
      <c r="CI284" s="2">
        <v>1</v>
      </c>
      <c r="CJ284" s="2">
        <v>51</v>
      </c>
      <c r="CK284" s="2">
        <v>0</v>
      </c>
      <c r="CM284" s="1">
        <f t="shared" ref="CM284:CM294" si="104">+CL284/BP284</f>
        <v>0</v>
      </c>
    </row>
    <row r="285" spans="1:92" ht="30" x14ac:dyDescent="0.25">
      <c r="A285" s="132" t="s">
        <v>1144</v>
      </c>
      <c r="B285" s="24" t="s">
        <v>1072</v>
      </c>
      <c r="C285" s="24" t="s">
        <v>1145</v>
      </c>
      <c r="D285" s="38">
        <v>1</v>
      </c>
      <c r="E285" s="12" t="s">
        <v>90</v>
      </c>
      <c r="F285" s="9" t="s">
        <v>91</v>
      </c>
      <c r="G285" s="9" t="s">
        <v>92</v>
      </c>
      <c r="K285" s="2" t="s">
        <v>164</v>
      </c>
      <c r="L285" s="1" t="s">
        <v>181</v>
      </c>
      <c r="M285" s="2">
        <v>3</v>
      </c>
      <c r="N285" s="10" t="s">
        <v>1378</v>
      </c>
      <c r="O285" s="119" t="s">
        <v>1374</v>
      </c>
      <c r="P285" s="9" t="s">
        <v>1385</v>
      </c>
      <c r="Q285" s="12" t="s">
        <v>284</v>
      </c>
      <c r="R285" s="5" t="s">
        <v>151</v>
      </c>
      <c r="S285" s="5" t="s">
        <v>165</v>
      </c>
      <c r="T285" s="2" t="s">
        <v>153</v>
      </c>
      <c r="V285" s="44" t="s">
        <v>155</v>
      </c>
      <c r="W285" s="8" t="s">
        <v>226</v>
      </c>
      <c r="AE285" s="1">
        <v>104</v>
      </c>
      <c r="AH285" s="1">
        <v>1.5</v>
      </c>
      <c r="AI285" s="1">
        <v>300</v>
      </c>
      <c r="AJ285" s="30"/>
      <c r="AL285" s="1">
        <v>10</v>
      </c>
      <c r="AM285" s="1">
        <v>28</v>
      </c>
      <c r="AN285" s="1">
        <v>15</v>
      </c>
      <c r="AO285" s="31" t="s">
        <v>298</v>
      </c>
      <c r="AP285" s="1">
        <f t="shared" ref="AP285:AP290" si="105">AM285-AN285</f>
        <v>13</v>
      </c>
      <c r="AQ285" s="1" t="s">
        <v>299</v>
      </c>
      <c r="AX285" s="2" t="s">
        <v>345</v>
      </c>
      <c r="AY285" s="2">
        <v>20211001</v>
      </c>
      <c r="AZ285" s="2">
        <v>20211006</v>
      </c>
      <c r="BA285" s="111">
        <v>31752164</v>
      </c>
      <c r="BB285" s="111">
        <v>30119698</v>
      </c>
      <c r="BC285" s="68">
        <f t="shared" ref="BC285:BC294" si="106">BB285/BA285</f>
        <v>0.94858725219484252</v>
      </c>
      <c r="BD285" s="1" t="str">
        <f t="shared" si="99"/>
        <v>preprocessing/TMRC30201/outputs/salmon_hg38_100/quant.sf</v>
      </c>
      <c r="BI285" s="97" t="str">
        <f t="shared" si="100"/>
        <v>preprocessing/TMRC30201/outputs/02hisat2_hg38_100/hg38_100_sno_gene_gene_id.count.xz</v>
      </c>
      <c r="BJ285" s="111">
        <v>28052806</v>
      </c>
      <c r="BK285" s="111">
        <v>1321040</v>
      </c>
      <c r="BL285" s="68">
        <f t="shared" si="101"/>
        <v>0.97523706911005548</v>
      </c>
      <c r="BO285" s="1" t="str">
        <f t="shared" si="102"/>
        <v>preprocessing/TMRC30201/outputs/03hisat2_lpanamensis_v36/sno_gene_gene_id.count.xz</v>
      </c>
      <c r="BP285" s="66">
        <v>327</v>
      </c>
      <c r="BQ285" s="66">
        <v>25</v>
      </c>
      <c r="BR285" s="95">
        <f t="shared" si="103"/>
        <v>1.1686704162837224E-5</v>
      </c>
      <c r="BS285" s="94">
        <f t="shared" ref="BS285:BS294" si="107">(BQ285+BP285)/(BK285+BJ285)</f>
        <v>1.1983449494492482E-5</v>
      </c>
      <c r="BZ285" s="1" t="s">
        <v>252</v>
      </c>
      <c r="CG285" s="2" t="s">
        <v>1146</v>
      </c>
      <c r="CH285" s="2">
        <v>0</v>
      </c>
      <c r="CI285" s="2">
        <v>0</v>
      </c>
      <c r="CJ285" s="2">
        <v>3</v>
      </c>
      <c r="CK285" s="2">
        <v>0</v>
      </c>
      <c r="CL285" s="1">
        <f t="shared" ref="CL285:CL294" si="108">SUM(CH285:CK285)</f>
        <v>3</v>
      </c>
      <c r="CM285" s="118">
        <f t="shared" si="104"/>
        <v>9.1743119266055051E-3</v>
      </c>
      <c r="CN285" s="2" t="s">
        <v>100</v>
      </c>
    </row>
    <row r="286" spans="1:92" ht="30" x14ac:dyDescent="0.25">
      <c r="A286" s="132" t="s">
        <v>1147</v>
      </c>
      <c r="B286" s="24" t="s">
        <v>1072</v>
      </c>
      <c r="C286" s="24" t="s">
        <v>1148</v>
      </c>
      <c r="D286" s="38">
        <v>1</v>
      </c>
      <c r="E286" s="12" t="s">
        <v>90</v>
      </c>
      <c r="F286" s="9" t="s">
        <v>91</v>
      </c>
      <c r="G286" s="9" t="s">
        <v>92</v>
      </c>
      <c r="H286" s="127">
        <v>42789</v>
      </c>
      <c r="J286" s="53">
        <v>0.60416666666666663</v>
      </c>
      <c r="K286" s="2" t="s">
        <v>150</v>
      </c>
      <c r="L286" s="1" t="s">
        <v>181</v>
      </c>
      <c r="M286" s="2">
        <v>2</v>
      </c>
      <c r="N286" s="10" t="s">
        <v>1378</v>
      </c>
      <c r="O286" s="119" t="s">
        <v>1374</v>
      </c>
      <c r="P286" s="9" t="s">
        <v>1385</v>
      </c>
      <c r="Q286" s="12" t="s">
        <v>284</v>
      </c>
      <c r="R286" s="5" t="s">
        <v>151</v>
      </c>
      <c r="S286" s="5" t="s">
        <v>152</v>
      </c>
      <c r="T286" s="2" t="s">
        <v>153</v>
      </c>
      <c r="V286" s="44" t="s">
        <v>155</v>
      </c>
      <c r="W286" s="8" t="s">
        <v>226</v>
      </c>
      <c r="AE286" s="1">
        <v>92</v>
      </c>
      <c r="AH286" s="1">
        <v>3.3</v>
      </c>
      <c r="AI286" s="1">
        <v>300</v>
      </c>
      <c r="AJ286" s="30"/>
      <c r="AL286" s="1">
        <v>9</v>
      </c>
      <c r="AM286" s="1">
        <v>28</v>
      </c>
      <c r="AN286" s="1">
        <v>15</v>
      </c>
      <c r="AO286" s="31" t="s">
        <v>298</v>
      </c>
      <c r="AP286" s="1">
        <f t="shared" si="105"/>
        <v>13</v>
      </c>
      <c r="AQ286" s="1" t="s">
        <v>299</v>
      </c>
      <c r="AX286" s="2" t="s">
        <v>345</v>
      </c>
      <c r="AY286" s="2">
        <v>20211001</v>
      </c>
      <c r="AZ286" s="2">
        <v>20211006</v>
      </c>
      <c r="BA286" s="111">
        <v>23907273</v>
      </c>
      <c r="BB286" s="111">
        <v>22837756</v>
      </c>
      <c r="BC286" s="68">
        <f t="shared" si="106"/>
        <v>0.95526394833906825</v>
      </c>
      <c r="BD286" s="1" t="str">
        <f t="shared" si="99"/>
        <v>preprocessing/TMRC30200/outputs/salmon_hg38_100/quant.sf</v>
      </c>
      <c r="BI286" s="97" t="str">
        <f t="shared" si="100"/>
        <v>preprocessing/TMRC30200/outputs/02hisat2_hg38_100/hg38_100_sno_gene_gene_id.count.xz</v>
      </c>
      <c r="BJ286" s="111">
        <v>21200668</v>
      </c>
      <c r="BK286" s="111">
        <v>1013267</v>
      </c>
      <c r="BL286" s="68">
        <f t="shared" si="101"/>
        <v>0.9726846630640944</v>
      </c>
      <c r="BO286" s="1" t="str">
        <f t="shared" si="102"/>
        <v>preprocessing/TMRC30200/outputs/03hisat2_lpanamensis_v36/sno_gene_gene_id.count.xz</v>
      </c>
      <c r="BP286" s="66">
        <v>288</v>
      </c>
      <c r="BQ286" s="66">
        <v>36</v>
      </c>
      <c r="BR286" s="95">
        <f t="shared" si="103"/>
        <v>1.4187033086788387E-5</v>
      </c>
      <c r="BS286" s="94">
        <f t="shared" si="107"/>
        <v>1.4585439274941607E-5</v>
      </c>
      <c r="BZ286" s="1" t="s">
        <v>252</v>
      </c>
      <c r="CG286" s="2" t="s">
        <v>1149</v>
      </c>
      <c r="CH286" s="2">
        <v>0</v>
      </c>
      <c r="CI286" s="2">
        <v>0</v>
      </c>
      <c r="CJ286" s="2">
        <v>1</v>
      </c>
      <c r="CK286" s="2">
        <v>0</v>
      </c>
      <c r="CL286" s="1">
        <f t="shared" si="108"/>
        <v>1</v>
      </c>
      <c r="CM286" s="118">
        <f t="shared" si="104"/>
        <v>3.472222222222222E-3</v>
      </c>
      <c r="CN286" s="106" t="s">
        <v>101</v>
      </c>
    </row>
    <row r="287" spans="1:92" ht="30" x14ac:dyDescent="0.25">
      <c r="A287" s="132" t="s">
        <v>1150</v>
      </c>
      <c r="B287" s="24" t="s">
        <v>1151</v>
      </c>
      <c r="C287" s="24" t="s">
        <v>1152</v>
      </c>
      <c r="D287" s="38">
        <v>1</v>
      </c>
      <c r="E287" s="12" t="s">
        <v>90</v>
      </c>
      <c r="F287" s="9" t="s">
        <v>91</v>
      </c>
      <c r="G287" s="9" t="s">
        <v>92</v>
      </c>
      <c r="H287" s="127">
        <v>42781</v>
      </c>
      <c r="I287" s="53">
        <v>0.2673611111111111</v>
      </c>
      <c r="J287" s="53">
        <v>0.58333333333333337</v>
      </c>
      <c r="K287" s="2" t="s">
        <v>164</v>
      </c>
      <c r="L287" s="1" t="s">
        <v>181</v>
      </c>
      <c r="M287" s="2">
        <v>1</v>
      </c>
      <c r="N287" s="12" t="s">
        <v>95</v>
      </c>
      <c r="O287" s="12" t="s">
        <v>95</v>
      </c>
      <c r="P287" s="9" t="s">
        <v>1386</v>
      </c>
      <c r="Q287" s="12" t="s">
        <v>284</v>
      </c>
      <c r="R287" s="5" t="s">
        <v>151</v>
      </c>
      <c r="S287" s="5" t="s">
        <v>165</v>
      </c>
      <c r="T287" s="2" t="s">
        <v>153</v>
      </c>
      <c r="V287" s="44" t="s">
        <v>155</v>
      </c>
      <c r="W287" s="8" t="s">
        <v>226</v>
      </c>
      <c r="AE287" s="1">
        <v>307</v>
      </c>
      <c r="AH287" s="1">
        <v>1</v>
      </c>
      <c r="AI287" s="1">
        <v>300</v>
      </c>
      <c r="AJ287" s="30"/>
      <c r="AL287" s="1">
        <v>12</v>
      </c>
      <c r="AM287" s="1">
        <v>28</v>
      </c>
      <c r="AN287" s="1">
        <v>15</v>
      </c>
      <c r="AO287" s="31" t="s">
        <v>298</v>
      </c>
      <c r="AP287" s="1">
        <f t="shared" si="105"/>
        <v>13</v>
      </c>
      <c r="AQ287" s="1" t="s">
        <v>299</v>
      </c>
      <c r="AX287" s="2" t="s">
        <v>345</v>
      </c>
      <c r="AY287" s="2">
        <v>20211001</v>
      </c>
      <c r="AZ287" s="2">
        <v>20211006</v>
      </c>
      <c r="BA287" s="111">
        <v>25262110</v>
      </c>
      <c r="BB287" s="111">
        <v>24048970</v>
      </c>
      <c r="BC287" s="68">
        <f t="shared" si="106"/>
        <v>0.95197788308260867</v>
      </c>
      <c r="BD287" s="1" t="str">
        <f t="shared" si="99"/>
        <v>preprocessing/TMRC30203/outputs/salmon_hg38_100/quant.sf</v>
      </c>
      <c r="BI287" s="97" t="str">
        <f t="shared" si="100"/>
        <v>preprocessing/TMRC30203/outputs/02hisat2_hg38_100/hg38_100_sno_gene_gene_id.count.xz</v>
      </c>
      <c r="BJ287" s="111">
        <v>22448180</v>
      </c>
      <c r="BK287" s="111">
        <v>1032086</v>
      </c>
      <c r="BL287" s="68">
        <f t="shared" si="101"/>
        <v>0.97635225126065694</v>
      </c>
      <c r="BO287" s="1" t="str">
        <f t="shared" si="102"/>
        <v>preprocessing/TMRC30203/outputs/03hisat2_lpanamensis_v36/sno_gene_gene_id.count.xz</v>
      </c>
      <c r="BP287" s="111">
        <v>292</v>
      </c>
      <c r="BQ287" s="66">
        <v>27</v>
      </c>
      <c r="BR287" s="95">
        <f t="shared" si="103"/>
        <v>1.3264601352989339E-5</v>
      </c>
      <c r="BS287" s="94">
        <f t="shared" si="107"/>
        <v>1.3585876752844282E-5</v>
      </c>
      <c r="BZ287" s="1" t="s">
        <v>252</v>
      </c>
      <c r="CG287" s="2" t="s">
        <v>1153</v>
      </c>
      <c r="CH287" s="2">
        <v>0</v>
      </c>
      <c r="CI287" s="2">
        <v>0</v>
      </c>
      <c r="CJ287" s="2">
        <v>4</v>
      </c>
      <c r="CK287" s="2">
        <v>0</v>
      </c>
      <c r="CL287" s="1">
        <f t="shared" si="108"/>
        <v>4</v>
      </c>
      <c r="CM287" s="118">
        <f t="shared" si="104"/>
        <v>1.3698630136986301E-2</v>
      </c>
      <c r="CN287" s="2" t="s">
        <v>100</v>
      </c>
    </row>
    <row r="288" spans="1:92" ht="30" x14ac:dyDescent="0.25">
      <c r="A288" s="132" t="s">
        <v>1154</v>
      </c>
      <c r="B288" s="24" t="s">
        <v>1072</v>
      </c>
      <c r="C288" s="24" t="s">
        <v>1155</v>
      </c>
      <c r="D288" s="38">
        <v>1</v>
      </c>
      <c r="E288" s="12" t="s">
        <v>90</v>
      </c>
      <c r="F288" s="9" t="s">
        <v>91</v>
      </c>
      <c r="G288" s="9" t="s">
        <v>92</v>
      </c>
      <c r="K288" s="2" t="s">
        <v>150</v>
      </c>
      <c r="L288" s="1" t="s">
        <v>181</v>
      </c>
      <c r="M288" s="2">
        <v>3</v>
      </c>
      <c r="N288" s="10" t="s">
        <v>1378</v>
      </c>
      <c r="O288" s="119" t="s">
        <v>1374</v>
      </c>
      <c r="P288" s="9" t="s">
        <v>1385</v>
      </c>
      <c r="Q288" s="12" t="s">
        <v>284</v>
      </c>
      <c r="R288" s="5" t="s">
        <v>151</v>
      </c>
      <c r="S288" s="5" t="s">
        <v>152</v>
      </c>
      <c r="T288" s="2" t="s">
        <v>153</v>
      </c>
      <c r="V288" s="44" t="s">
        <v>155</v>
      </c>
      <c r="W288" s="8" t="s">
        <v>226</v>
      </c>
      <c r="AE288" s="1">
        <v>78</v>
      </c>
      <c r="AH288" s="1">
        <v>3.8</v>
      </c>
      <c r="AI288" s="1">
        <v>300</v>
      </c>
      <c r="AJ288" s="30"/>
      <c r="AL288" s="1">
        <v>11</v>
      </c>
      <c r="AM288" s="1">
        <v>28</v>
      </c>
      <c r="AN288" s="1">
        <v>15</v>
      </c>
      <c r="AO288" s="31" t="s">
        <v>298</v>
      </c>
      <c r="AP288" s="1">
        <f t="shared" si="105"/>
        <v>13</v>
      </c>
      <c r="AQ288" s="1" t="s">
        <v>299</v>
      </c>
      <c r="AX288" s="2" t="s">
        <v>345</v>
      </c>
      <c r="AY288" s="2">
        <v>20211001</v>
      </c>
      <c r="AZ288" s="2">
        <v>20211006</v>
      </c>
      <c r="BA288" s="111">
        <v>46320126</v>
      </c>
      <c r="BB288" s="111">
        <v>44134585</v>
      </c>
      <c r="BC288" s="68">
        <f t="shared" si="106"/>
        <v>0.95281660071477348</v>
      </c>
      <c r="BD288" s="1" t="str">
        <f t="shared" si="99"/>
        <v>preprocessing/TMRC30202/outputs/salmon_hg38_100/quant.sf</v>
      </c>
      <c r="BI288" s="97" t="str">
        <f t="shared" si="100"/>
        <v>preprocessing/TMRC30202/outputs/02hisat2_hg38_100/hg38_100_sno_gene_gene_id.count.xz</v>
      </c>
      <c r="BJ288" s="111">
        <v>40986414</v>
      </c>
      <c r="BK288" s="111">
        <v>1932067</v>
      </c>
      <c r="BL288" s="68">
        <f t="shared" si="101"/>
        <v>0.97244555488626438</v>
      </c>
      <c r="BO288" s="1" t="str">
        <f t="shared" si="102"/>
        <v>preprocessing/TMRC30202/outputs/03hisat2_lpanamensis_v36/sno_gene_gene_id.count.xz</v>
      </c>
      <c r="BP288" s="111">
        <v>404</v>
      </c>
      <c r="BQ288" s="66">
        <v>42</v>
      </c>
      <c r="BR288" s="95">
        <f t="shared" si="103"/>
        <v>1.0105453580225123E-5</v>
      </c>
      <c r="BS288" s="94">
        <f t="shared" si="107"/>
        <v>1.0391793689063693E-5</v>
      </c>
      <c r="BZ288" s="1" t="s">
        <v>252</v>
      </c>
      <c r="CH288" s="2">
        <v>0</v>
      </c>
      <c r="CI288" s="2">
        <v>0</v>
      </c>
      <c r="CJ288" s="2">
        <v>1</v>
      </c>
      <c r="CK288" s="2">
        <v>0</v>
      </c>
      <c r="CL288" s="1">
        <f t="shared" si="108"/>
        <v>1</v>
      </c>
      <c r="CM288" s="118">
        <f t="shared" si="104"/>
        <v>2.4752475247524753E-3</v>
      </c>
      <c r="CN288" s="106" t="s">
        <v>101</v>
      </c>
    </row>
    <row r="289" spans="1:92" ht="30" x14ac:dyDescent="0.25">
      <c r="A289" s="132" t="s">
        <v>1156</v>
      </c>
      <c r="B289" s="24" t="s">
        <v>1151</v>
      </c>
      <c r="C289" s="24" t="s">
        <v>1157</v>
      </c>
      <c r="D289" s="38">
        <v>1</v>
      </c>
      <c r="E289" s="12" t="s">
        <v>90</v>
      </c>
      <c r="F289" s="9" t="s">
        <v>91</v>
      </c>
      <c r="G289" s="9" t="s">
        <v>92</v>
      </c>
      <c r="H289" s="127">
        <v>42802</v>
      </c>
      <c r="J289" s="53">
        <v>0.52083333333333337</v>
      </c>
      <c r="K289" s="2" t="s">
        <v>164</v>
      </c>
      <c r="L289" s="1" t="s">
        <v>181</v>
      </c>
      <c r="M289" s="2">
        <v>3</v>
      </c>
      <c r="N289" s="12" t="s">
        <v>95</v>
      </c>
      <c r="O289" s="12" t="s">
        <v>95</v>
      </c>
      <c r="P289" s="9" t="s">
        <v>1386</v>
      </c>
      <c r="Q289" s="12" t="s">
        <v>284</v>
      </c>
      <c r="R289" s="5" t="s">
        <v>151</v>
      </c>
      <c r="S289" s="5" t="s">
        <v>165</v>
      </c>
      <c r="T289" s="2" t="s">
        <v>153</v>
      </c>
      <c r="V289" s="44" t="s">
        <v>155</v>
      </c>
      <c r="W289" s="8" t="s">
        <v>226</v>
      </c>
      <c r="AE289" s="1">
        <v>397</v>
      </c>
      <c r="AH289" s="1">
        <v>0.8</v>
      </c>
      <c r="AI289" s="1">
        <v>300</v>
      </c>
      <c r="AJ289" s="30"/>
      <c r="AL289" s="1">
        <v>14</v>
      </c>
      <c r="AM289" s="1">
        <v>28</v>
      </c>
      <c r="AN289" s="1">
        <v>15</v>
      </c>
      <c r="AO289" s="31" t="s">
        <v>298</v>
      </c>
      <c r="AP289" s="1">
        <f t="shared" si="105"/>
        <v>13</v>
      </c>
      <c r="AQ289" s="1" t="s">
        <v>299</v>
      </c>
      <c r="AX289" s="2" t="s">
        <v>345</v>
      </c>
      <c r="AY289" s="2">
        <v>20211001</v>
      </c>
      <c r="AZ289" s="2">
        <v>20211006</v>
      </c>
      <c r="BA289" s="111">
        <v>36412037</v>
      </c>
      <c r="BB289" s="111">
        <v>34731625</v>
      </c>
      <c r="BC289" s="68">
        <f t="shared" si="106"/>
        <v>0.95385009632940887</v>
      </c>
      <c r="BD289" s="1" t="str">
        <f t="shared" si="99"/>
        <v>preprocessing/TMRC30205/outputs/salmon_hg38_100/quant.sf</v>
      </c>
      <c r="BI289" s="97" t="str">
        <f t="shared" si="100"/>
        <v>preprocessing/TMRC30205/outputs/02hisat2_hg38_100/hg38_100_sno_gene_gene_id.count.xz</v>
      </c>
      <c r="BJ289" s="111">
        <v>32423085</v>
      </c>
      <c r="BK289" s="111">
        <v>1544420</v>
      </c>
      <c r="BL289" s="68">
        <f t="shared" si="101"/>
        <v>0.97799930178907557</v>
      </c>
      <c r="BO289" s="1" t="str">
        <f t="shared" si="102"/>
        <v>preprocessing/TMRC30205/outputs/03hisat2_lpanamensis_v36/sno_gene_gene_id.count.xz</v>
      </c>
      <c r="BP289" s="111">
        <v>461</v>
      </c>
      <c r="BQ289" s="66">
        <v>42</v>
      </c>
      <c r="BR289" s="95">
        <f t="shared" si="103"/>
        <v>1.4482478144918356E-5</v>
      </c>
      <c r="BS289" s="94">
        <f t="shared" si="107"/>
        <v>1.4808270433757203E-5</v>
      </c>
      <c r="BZ289" s="1" t="s">
        <v>252</v>
      </c>
      <c r="CG289" s="2" t="s">
        <v>1158</v>
      </c>
      <c r="CH289" s="2">
        <v>0</v>
      </c>
      <c r="CI289" s="2">
        <v>2</v>
      </c>
      <c r="CJ289" s="2">
        <v>4</v>
      </c>
      <c r="CK289" s="2">
        <v>0</v>
      </c>
      <c r="CL289" s="1">
        <f t="shared" si="108"/>
        <v>6</v>
      </c>
      <c r="CM289" s="118">
        <f t="shared" si="104"/>
        <v>1.3015184381778741E-2</v>
      </c>
      <c r="CN289" s="2" t="s">
        <v>100</v>
      </c>
    </row>
    <row r="290" spans="1:92" ht="30" x14ac:dyDescent="0.25">
      <c r="A290" s="132" t="s">
        <v>1159</v>
      </c>
      <c r="B290" s="24" t="s">
        <v>1151</v>
      </c>
      <c r="C290" s="24" t="s">
        <v>1160</v>
      </c>
      <c r="D290" s="38">
        <v>1</v>
      </c>
      <c r="E290" s="12" t="s">
        <v>90</v>
      </c>
      <c r="F290" s="9" t="s">
        <v>91</v>
      </c>
      <c r="G290" s="9" t="s">
        <v>92</v>
      </c>
      <c r="H290" s="127">
        <v>42781</v>
      </c>
      <c r="I290" s="53">
        <v>0.2673611111111111</v>
      </c>
      <c r="J290" s="53">
        <v>0.58333333333333337</v>
      </c>
      <c r="K290" s="2" t="s">
        <v>150</v>
      </c>
      <c r="L290" s="1" t="s">
        <v>181</v>
      </c>
      <c r="M290" s="2">
        <v>1</v>
      </c>
      <c r="N290" s="12" t="s">
        <v>95</v>
      </c>
      <c r="O290" s="12" t="s">
        <v>95</v>
      </c>
      <c r="P290" s="9" t="s">
        <v>1386</v>
      </c>
      <c r="Q290" s="12" t="s">
        <v>284</v>
      </c>
      <c r="R290" s="5" t="s">
        <v>151</v>
      </c>
      <c r="S290" s="5" t="s">
        <v>152</v>
      </c>
      <c r="T290" s="2" t="s">
        <v>153</v>
      </c>
      <c r="V290" s="44" t="s">
        <v>155</v>
      </c>
      <c r="W290" s="8" t="s">
        <v>226</v>
      </c>
      <c r="AE290" s="1">
        <v>298</v>
      </c>
      <c r="AH290" s="1">
        <v>1</v>
      </c>
      <c r="AI290" s="1">
        <v>300</v>
      </c>
      <c r="AJ290" s="30"/>
      <c r="AL290" s="1">
        <v>13</v>
      </c>
      <c r="AM290" s="1">
        <v>28</v>
      </c>
      <c r="AN290" s="1">
        <v>15</v>
      </c>
      <c r="AO290" s="31" t="s">
        <v>298</v>
      </c>
      <c r="AP290" s="1">
        <f t="shared" si="105"/>
        <v>13</v>
      </c>
      <c r="AQ290" s="1" t="s">
        <v>299</v>
      </c>
      <c r="AX290" s="2" t="s">
        <v>345</v>
      </c>
      <c r="AY290" s="2">
        <v>20211001</v>
      </c>
      <c r="AZ290" s="2">
        <v>20211006</v>
      </c>
      <c r="BA290" s="111">
        <v>37952277</v>
      </c>
      <c r="BB290" s="111">
        <v>35898901</v>
      </c>
      <c r="BC290" s="68">
        <f t="shared" si="106"/>
        <v>0.94589584176991537</v>
      </c>
      <c r="BD290" s="1" t="str">
        <f t="shared" si="99"/>
        <v>preprocessing/TMRC30204/outputs/salmon_hg38_100/quant.sf</v>
      </c>
      <c r="BI290" s="97" t="str">
        <f t="shared" si="100"/>
        <v>preprocessing/TMRC30204/outputs/02hisat2_hg38_100/hg38_100_sno_gene_gene_id.count.xz</v>
      </c>
      <c r="BJ290" s="111">
        <v>33508493</v>
      </c>
      <c r="BK290" s="111">
        <v>1382119</v>
      </c>
      <c r="BL290" s="68">
        <f t="shared" si="101"/>
        <v>0.97191309561259276</v>
      </c>
      <c r="BO290" s="1" t="str">
        <f t="shared" si="102"/>
        <v>preprocessing/TMRC30204/outputs/03hisat2_lpanamensis_v36/sno_gene_gene_id.count.xz</v>
      </c>
      <c r="BP290" s="111">
        <v>2173</v>
      </c>
      <c r="BQ290" s="66">
        <v>200</v>
      </c>
      <c r="BR290" s="95">
        <f t="shared" si="103"/>
        <v>6.6102302128970468E-5</v>
      </c>
      <c r="BS290" s="94">
        <f t="shared" si="107"/>
        <v>6.8012564525953286E-5</v>
      </c>
      <c r="BZ290" s="1" t="s">
        <v>252</v>
      </c>
      <c r="CG290" s="2" t="s">
        <v>1161</v>
      </c>
      <c r="CH290" s="2">
        <v>0</v>
      </c>
      <c r="CI290" s="2">
        <v>0</v>
      </c>
      <c r="CJ290" s="2">
        <v>24</v>
      </c>
      <c r="CK290" s="2">
        <v>0</v>
      </c>
      <c r="CL290" s="1">
        <f t="shared" si="108"/>
        <v>24</v>
      </c>
      <c r="CM290" s="118">
        <f t="shared" si="104"/>
        <v>1.1044638748274275E-2</v>
      </c>
      <c r="CN290" s="2" t="s">
        <v>100</v>
      </c>
    </row>
    <row r="291" spans="1:92" ht="30" x14ac:dyDescent="0.25">
      <c r="A291" s="109" t="s">
        <v>1162</v>
      </c>
      <c r="B291" s="24" t="s">
        <v>959</v>
      </c>
      <c r="C291" s="24" t="s">
        <v>1163</v>
      </c>
      <c r="D291" s="38">
        <v>1</v>
      </c>
      <c r="E291" s="12" t="s">
        <v>90</v>
      </c>
      <c r="F291" s="12" t="s">
        <v>91</v>
      </c>
      <c r="G291" s="12" t="s">
        <v>92</v>
      </c>
      <c r="H291" s="126">
        <v>42284</v>
      </c>
      <c r="I291" s="53">
        <v>0.20833333333333334</v>
      </c>
      <c r="J291" s="53">
        <v>0.47916666666666669</v>
      </c>
      <c r="K291" s="12" t="s">
        <v>200</v>
      </c>
      <c r="L291" s="12" t="s">
        <v>181</v>
      </c>
      <c r="M291" s="2">
        <v>1</v>
      </c>
      <c r="N291" s="12" t="s">
        <v>1373</v>
      </c>
      <c r="O291" s="12" t="s">
        <v>1374</v>
      </c>
      <c r="P291" s="9" t="s">
        <v>1382</v>
      </c>
      <c r="Q291" s="12" t="s">
        <v>234</v>
      </c>
      <c r="R291" s="12" t="s">
        <v>201</v>
      </c>
      <c r="S291" s="5" t="s">
        <v>97</v>
      </c>
      <c r="T291" s="5" t="s">
        <v>97</v>
      </c>
      <c r="U291" s="93" t="s">
        <v>95</v>
      </c>
      <c r="V291" s="42" t="s">
        <v>95</v>
      </c>
      <c r="W291" s="12" t="s">
        <v>202</v>
      </c>
      <c r="X291" s="75">
        <v>42292</v>
      </c>
      <c r="Y291" s="12">
        <v>30</v>
      </c>
      <c r="AB291" s="1">
        <v>186</v>
      </c>
      <c r="AC291" s="1" t="s">
        <v>100</v>
      </c>
      <c r="AD291" s="1">
        <v>7</v>
      </c>
      <c r="AE291" s="1">
        <v>156</v>
      </c>
      <c r="AF291" s="1">
        <v>2.0299999999999998</v>
      </c>
      <c r="AG291" s="1">
        <v>2.1</v>
      </c>
      <c r="AH291" s="1">
        <v>1.6</v>
      </c>
      <c r="AI291" s="1">
        <v>300</v>
      </c>
      <c r="AJ291" s="30"/>
      <c r="AL291" s="1">
        <v>7</v>
      </c>
      <c r="AM291" s="1">
        <v>28</v>
      </c>
      <c r="AN291" s="1">
        <v>15</v>
      </c>
      <c r="AO291" s="31">
        <v>42851</v>
      </c>
      <c r="AP291" s="1">
        <v>13</v>
      </c>
      <c r="AQ291" s="1" t="s">
        <v>184</v>
      </c>
      <c r="AX291" s="2" t="s">
        <v>245</v>
      </c>
      <c r="AY291" s="2">
        <v>20210501</v>
      </c>
      <c r="AZ291" s="2">
        <v>20210530</v>
      </c>
      <c r="BA291" s="66">
        <v>25896655</v>
      </c>
      <c r="BB291" s="66">
        <v>22350949</v>
      </c>
      <c r="BC291" s="68">
        <f t="shared" si="106"/>
        <v>0.86308247146204786</v>
      </c>
      <c r="BD291" s="1" t="str">
        <f t="shared" si="99"/>
        <v>preprocessing/TMRC30152/outputs/salmon_hg38_100/quant.sf</v>
      </c>
      <c r="BI291" s="97" t="str">
        <f t="shared" si="100"/>
        <v>preprocessing/TMRC30152/outputs/02hisat2_hg38_100/hg38_100_sno_gene_gene_id.count.xz</v>
      </c>
      <c r="BJ291" s="65">
        <v>18884196</v>
      </c>
      <c r="BK291" s="65">
        <v>2269511</v>
      </c>
      <c r="BL291" s="68">
        <f t="shared" si="101"/>
        <v>0.94643439972056664</v>
      </c>
      <c r="BO291" s="1" t="str">
        <f t="shared" si="102"/>
        <v>preprocessing/TMRC30152/outputs/03hisat2_lpanamensis_v36/sno_gene_gene_id.count.xz</v>
      </c>
      <c r="BP291" s="111">
        <v>1349</v>
      </c>
      <c r="BQ291" s="66">
        <v>38</v>
      </c>
      <c r="BR291" s="95">
        <f t="shared" si="103"/>
        <v>6.205553061751427E-5</v>
      </c>
      <c r="BS291" s="94">
        <f t="shared" si="107"/>
        <v>6.5567704043551327E-5</v>
      </c>
      <c r="BV291" s="2" t="s">
        <v>963</v>
      </c>
      <c r="BW291" s="2" t="s">
        <v>159</v>
      </c>
      <c r="BZ291" s="1" t="s">
        <v>252</v>
      </c>
      <c r="CG291" s="2" t="s">
        <v>1164</v>
      </c>
      <c r="CH291" s="2">
        <v>0</v>
      </c>
      <c r="CI291" s="2">
        <v>0</v>
      </c>
      <c r="CJ291" s="2">
        <v>13</v>
      </c>
      <c r="CK291" s="2">
        <v>0</v>
      </c>
      <c r="CL291" s="1">
        <f t="shared" si="108"/>
        <v>13</v>
      </c>
      <c r="CM291" s="118">
        <f t="shared" si="104"/>
        <v>9.6367679762787255E-3</v>
      </c>
      <c r="CN291" s="2" t="s">
        <v>100</v>
      </c>
    </row>
    <row r="292" spans="1:92" ht="30" x14ac:dyDescent="0.25">
      <c r="A292" s="109" t="s">
        <v>1165</v>
      </c>
      <c r="B292" s="24" t="s">
        <v>986</v>
      </c>
      <c r="C292" s="24" t="s">
        <v>1166</v>
      </c>
      <c r="D292" s="38">
        <v>1</v>
      </c>
      <c r="E292" s="12" t="s">
        <v>90</v>
      </c>
      <c r="F292" s="12" t="s">
        <v>91</v>
      </c>
      <c r="G292" s="12" t="s">
        <v>92</v>
      </c>
      <c r="H292" s="126">
        <v>42285</v>
      </c>
      <c r="I292" s="53">
        <v>0.19791666666666666</v>
      </c>
      <c r="J292" s="53">
        <v>0.4375</v>
      </c>
      <c r="K292" s="12" t="s">
        <v>200</v>
      </c>
      <c r="L292" s="12" t="s">
        <v>181</v>
      </c>
      <c r="M292" s="2">
        <v>1</v>
      </c>
      <c r="N292" s="12" t="s">
        <v>95</v>
      </c>
      <c r="O292" s="12" t="s">
        <v>95</v>
      </c>
      <c r="P292" s="9" t="s">
        <v>1384</v>
      </c>
      <c r="Q292" s="12" t="s">
        <v>284</v>
      </c>
      <c r="R292" s="12" t="s">
        <v>201</v>
      </c>
      <c r="S292" s="5" t="s">
        <v>97</v>
      </c>
      <c r="T292" s="5" t="s">
        <v>97</v>
      </c>
      <c r="U292" s="93" t="s">
        <v>95</v>
      </c>
      <c r="V292" s="42" t="s">
        <v>95</v>
      </c>
      <c r="W292" s="12" t="s">
        <v>202</v>
      </c>
      <c r="X292" s="75">
        <v>42292</v>
      </c>
      <c r="Y292" s="12">
        <v>30</v>
      </c>
      <c r="AB292" s="1">
        <v>143</v>
      </c>
      <c r="AC292" s="1" t="s">
        <v>100</v>
      </c>
      <c r="AD292" s="1">
        <v>6.1</v>
      </c>
      <c r="AE292" s="1">
        <v>114</v>
      </c>
      <c r="AF292" s="1">
        <v>2.0099999999999998</v>
      </c>
      <c r="AG292" s="1">
        <v>2.17</v>
      </c>
      <c r="AH292" s="1">
        <v>2</v>
      </c>
      <c r="AI292" s="1">
        <v>300</v>
      </c>
      <c r="AJ292" s="30"/>
      <c r="AL292" s="1">
        <v>8</v>
      </c>
      <c r="AM292" s="1">
        <v>28</v>
      </c>
      <c r="AN292" s="1">
        <v>15</v>
      </c>
      <c r="AO292" s="31">
        <v>42851</v>
      </c>
      <c r="AP292" s="1">
        <v>13</v>
      </c>
      <c r="AQ292" s="1" t="s">
        <v>184</v>
      </c>
      <c r="AX292" s="2" t="s">
        <v>285</v>
      </c>
      <c r="AY292" s="2">
        <v>20210601</v>
      </c>
      <c r="AZ292" s="2">
        <v>20210623</v>
      </c>
      <c r="BA292" s="66">
        <v>30751175</v>
      </c>
      <c r="BB292" s="66">
        <v>25584307</v>
      </c>
      <c r="BC292" s="68">
        <f t="shared" si="106"/>
        <v>0.83197819270320561</v>
      </c>
      <c r="BD292" s="1" t="str">
        <f t="shared" si="99"/>
        <v>preprocessing/TMRC30177/outputs/salmon_hg38_100/quant.sf</v>
      </c>
      <c r="BI292" s="97" t="str">
        <f t="shared" si="100"/>
        <v>preprocessing/TMRC30177/outputs/02hisat2_hg38_100/hg38_100_sno_gene_gene_id.count.xz</v>
      </c>
      <c r="BJ292" s="105">
        <v>21417009</v>
      </c>
      <c r="BK292" s="105">
        <v>2350959</v>
      </c>
      <c r="BL292" s="68">
        <f t="shared" si="101"/>
        <v>0.92900573777511342</v>
      </c>
      <c r="BO292" s="1" t="str">
        <f t="shared" si="102"/>
        <v>preprocessing/TMRC30177/outputs/03hisat2_lpanamensis_v36/sno_gene_gene_id.count.xz</v>
      </c>
      <c r="BP292" s="111">
        <v>474403</v>
      </c>
      <c r="BQ292" s="111">
        <v>35752</v>
      </c>
      <c r="BR292" s="95">
        <f t="shared" si="103"/>
        <v>1.9940153157167791E-2</v>
      </c>
      <c r="BS292" s="94">
        <f t="shared" si="107"/>
        <v>2.146397201477215E-2</v>
      </c>
      <c r="BV292" s="2" t="s">
        <v>989</v>
      </c>
      <c r="BW292" s="2" t="s">
        <v>159</v>
      </c>
      <c r="BZ292" s="1" t="s">
        <v>252</v>
      </c>
      <c r="CF292" s="2" t="s">
        <v>525</v>
      </c>
      <c r="CG292" s="2" t="s">
        <v>1167</v>
      </c>
      <c r="CH292" s="2">
        <v>0</v>
      </c>
      <c r="CI292" s="2">
        <v>17</v>
      </c>
      <c r="CJ292" s="2">
        <v>11668</v>
      </c>
      <c r="CK292" s="2">
        <v>17</v>
      </c>
      <c r="CL292" s="1">
        <f t="shared" si="108"/>
        <v>11702</v>
      </c>
      <c r="CM292" s="118">
        <f t="shared" si="104"/>
        <v>2.4666791736139948E-2</v>
      </c>
      <c r="CN292" s="2" t="s">
        <v>100</v>
      </c>
    </row>
    <row r="293" spans="1:92" x14ac:dyDescent="0.25">
      <c r="A293" s="109" t="s">
        <v>1168</v>
      </c>
      <c r="B293" s="24" t="s">
        <v>809</v>
      </c>
      <c r="C293" s="24" t="s">
        <v>1169</v>
      </c>
      <c r="D293" s="38">
        <v>1</v>
      </c>
      <c r="E293" s="12" t="s">
        <v>90</v>
      </c>
      <c r="F293" s="12" t="s">
        <v>91</v>
      </c>
      <c r="G293" s="12" t="s">
        <v>92</v>
      </c>
      <c r="H293" s="126">
        <v>42354</v>
      </c>
      <c r="I293" s="53">
        <v>0.21805555555555556</v>
      </c>
      <c r="J293" s="53">
        <v>0.52083333333333337</v>
      </c>
      <c r="K293" s="12" t="s">
        <v>200</v>
      </c>
      <c r="L293" s="12" t="s">
        <v>181</v>
      </c>
      <c r="M293" s="2">
        <v>1</v>
      </c>
      <c r="N293" s="12" t="s">
        <v>1373</v>
      </c>
      <c r="O293" s="12" t="s">
        <v>234</v>
      </c>
      <c r="P293" s="12" t="s">
        <v>95</v>
      </c>
      <c r="Q293" s="12" t="s">
        <v>234</v>
      </c>
      <c r="R293" s="12" t="s">
        <v>201</v>
      </c>
      <c r="S293" s="5" t="s">
        <v>97</v>
      </c>
      <c r="T293" s="5" t="s">
        <v>97</v>
      </c>
      <c r="U293" s="93" t="s">
        <v>95</v>
      </c>
      <c r="V293" s="42" t="s">
        <v>95</v>
      </c>
      <c r="W293" s="12" t="s">
        <v>202</v>
      </c>
      <c r="X293" s="75">
        <v>42355</v>
      </c>
      <c r="Y293" s="12">
        <v>30</v>
      </c>
      <c r="AB293" s="1">
        <v>459</v>
      </c>
      <c r="AC293" s="1" t="s">
        <v>100</v>
      </c>
      <c r="AD293" s="1">
        <v>8.3000000000000007</v>
      </c>
      <c r="AE293" s="1">
        <v>289</v>
      </c>
      <c r="AF293" s="1">
        <v>2.08</v>
      </c>
      <c r="AG293" s="1">
        <v>2.0099999999999998</v>
      </c>
      <c r="AH293" s="1">
        <v>1.8</v>
      </c>
      <c r="AI293" s="1">
        <v>300</v>
      </c>
      <c r="AJ293" s="30"/>
      <c r="AL293" s="1">
        <v>10</v>
      </c>
      <c r="AM293" s="1">
        <v>28</v>
      </c>
      <c r="AN293" s="1">
        <v>13</v>
      </c>
      <c r="AO293" s="31">
        <v>42851</v>
      </c>
      <c r="AP293" s="1">
        <v>13</v>
      </c>
      <c r="AQ293" s="1" t="s">
        <v>184</v>
      </c>
      <c r="AX293" s="2" t="s">
        <v>245</v>
      </c>
      <c r="AY293" s="2">
        <v>20210601</v>
      </c>
      <c r="AZ293" s="2">
        <v>20210610</v>
      </c>
      <c r="BA293" s="66">
        <v>14987281</v>
      </c>
      <c r="BB293" s="66">
        <v>11028010</v>
      </c>
      <c r="BC293" s="68">
        <f t="shared" si="106"/>
        <v>0.73582459686983914</v>
      </c>
      <c r="BD293" s="1" t="str">
        <f t="shared" si="99"/>
        <v>preprocessing/TMRC30155/outputs/salmon_hg38_100/quant.sf</v>
      </c>
      <c r="BI293" s="97" t="str">
        <f t="shared" si="100"/>
        <v>preprocessing/TMRC30155/outputs/02hisat2_hg38_100/hg38_100_sno_gene_gene_id.count.xz</v>
      </c>
      <c r="BJ293" s="65">
        <v>9158538</v>
      </c>
      <c r="BK293" s="65">
        <v>1186166</v>
      </c>
      <c r="BL293" s="68">
        <f t="shared" si="101"/>
        <v>0.93803904784272052</v>
      </c>
      <c r="BO293" s="1" t="str">
        <f t="shared" si="102"/>
        <v>preprocessing/TMRC30155/outputs/03hisat2_lpanamensis_v36/sno_gene_gene_id.count.xz</v>
      </c>
      <c r="BP293" s="111">
        <v>1417</v>
      </c>
      <c r="BQ293" s="111">
        <v>54</v>
      </c>
      <c r="BR293" s="95">
        <f t="shared" si="103"/>
        <v>1.3338761934383447E-4</v>
      </c>
      <c r="BS293" s="94">
        <f t="shared" si="107"/>
        <v>1.4219836546313939E-4</v>
      </c>
      <c r="BV293" s="2" t="s">
        <v>811</v>
      </c>
      <c r="BW293" s="2" t="s">
        <v>159</v>
      </c>
      <c r="BZ293" s="1" t="s">
        <v>252</v>
      </c>
      <c r="CG293" s="2" t="s">
        <v>1170</v>
      </c>
      <c r="CH293" s="2">
        <v>0</v>
      </c>
      <c r="CI293" s="2">
        <v>0</v>
      </c>
      <c r="CJ293" s="2">
        <v>11</v>
      </c>
      <c r="CK293" s="2">
        <v>0</v>
      </c>
      <c r="CL293" s="1">
        <f t="shared" si="108"/>
        <v>11</v>
      </c>
      <c r="CM293" s="118">
        <f t="shared" si="104"/>
        <v>7.7628793225123505E-3</v>
      </c>
      <c r="CN293" s="2" t="s">
        <v>100</v>
      </c>
    </row>
    <row r="294" spans="1:92" ht="30" x14ac:dyDescent="0.2">
      <c r="A294" s="109" t="s">
        <v>1171</v>
      </c>
      <c r="B294" s="24" t="s">
        <v>822</v>
      </c>
      <c r="C294" s="24" t="s">
        <v>1172</v>
      </c>
      <c r="D294" s="38">
        <v>1</v>
      </c>
      <c r="E294" s="12" t="s">
        <v>90</v>
      </c>
      <c r="F294" s="12" t="s">
        <v>91</v>
      </c>
      <c r="G294" s="12" t="s">
        <v>92</v>
      </c>
      <c r="H294" s="126">
        <v>42371</v>
      </c>
      <c r="I294" s="53">
        <v>0.22430555555555556</v>
      </c>
      <c r="J294" s="53">
        <v>0.52083333333333337</v>
      </c>
      <c r="K294" s="12" t="s">
        <v>200</v>
      </c>
      <c r="L294" s="12" t="s">
        <v>181</v>
      </c>
      <c r="M294" s="2">
        <v>1</v>
      </c>
      <c r="N294" s="12" t="s">
        <v>1378</v>
      </c>
      <c r="O294" s="12" t="s">
        <v>1374</v>
      </c>
      <c r="P294" s="9" t="s">
        <v>1380</v>
      </c>
      <c r="Q294" s="12" t="s">
        <v>234</v>
      </c>
      <c r="R294" s="12" t="s">
        <v>201</v>
      </c>
      <c r="S294" s="5" t="s">
        <v>97</v>
      </c>
      <c r="T294" s="5" t="s">
        <v>97</v>
      </c>
      <c r="U294" s="93" t="s">
        <v>95</v>
      </c>
      <c r="V294" s="42" t="s">
        <v>95</v>
      </c>
      <c r="W294" s="12" t="s">
        <v>202</v>
      </c>
      <c r="X294" s="75">
        <v>42382</v>
      </c>
      <c r="AE294" s="1">
        <v>196</v>
      </c>
      <c r="AF294" s="1">
        <v>2.1</v>
      </c>
      <c r="AG294" s="1">
        <v>2.1</v>
      </c>
      <c r="AH294" s="1">
        <v>1.4</v>
      </c>
      <c r="AI294" s="1">
        <v>300</v>
      </c>
      <c r="AJ294" s="30"/>
      <c r="AL294" s="1">
        <v>9</v>
      </c>
      <c r="AM294" s="1">
        <v>28</v>
      </c>
      <c r="AN294" s="1">
        <v>15</v>
      </c>
      <c r="AO294" s="31">
        <v>42851</v>
      </c>
      <c r="AP294" s="1">
        <v>13</v>
      </c>
      <c r="AQ294" s="1" t="s">
        <v>184</v>
      </c>
      <c r="AX294" s="2" t="s">
        <v>245</v>
      </c>
      <c r="AY294" s="2">
        <v>20210601</v>
      </c>
      <c r="AZ294" s="2">
        <v>20210610</v>
      </c>
      <c r="BA294" s="66">
        <v>13553603</v>
      </c>
      <c r="BB294" s="66">
        <v>10391439</v>
      </c>
      <c r="BC294" s="68">
        <f t="shared" si="106"/>
        <v>0.76669200064366649</v>
      </c>
      <c r="BD294" s="1" t="str">
        <f t="shared" si="99"/>
        <v>preprocessing/TMRC30154/outputs/salmon_hg38_100/quant.sf</v>
      </c>
      <c r="BI294" s="97" t="str">
        <f t="shared" si="100"/>
        <v>preprocessing/TMRC30154/outputs/02hisat2_hg38_100/hg38_100_sno_gene_gene_id.count.xz</v>
      </c>
      <c r="BJ294" s="65">
        <v>8543416</v>
      </c>
      <c r="BK294" s="65">
        <v>1142988</v>
      </c>
      <c r="BL294" s="68">
        <f t="shared" si="101"/>
        <v>0.93215232269563431</v>
      </c>
      <c r="BO294" s="1" t="str">
        <f t="shared" si="102"/>
        <v>preprocessing/TMRC30154/outputs/03hisat2_lpanamensis_v36/sno_gene_gene_id.count.xz</v>
      </c>
      <c r="BP294" s="66">
        <v>711</v>
      </c>
      <c r="BQ294" s="66">
        <v>44</v>
      </c>
      <c r="BR294" s="95">
        <f t="shared" si="103"/>
        <v>7.2655962278179179E-5</v>
      </c>
      <c r="BS294" s="94">
        <f t="shared" si="107"/>
        <v>7.7944302137305027E-5</v>
      </c>
      <c r="BV294" s="2" t="s">
        <v>824</v>
      </c>
      <c r="BW294" s="2" t="s">
        <v>159</v>
      </c>
      <c r="BZ294" s="1" t="s">
        <v>252</v>
      </c>
      <c r="CG294" s="2" t="s">
        <v>1173</v>
      </c>
      <c r="CH294" s="2">
        <v>0</v>
      </c>
      <c r="CI294" s="2">
        <v>0</v>
      </c>
      <c r="CJ294" s="2">
        <v>4</v>
      </c>
      <c r="CK294" s="2">
        <v>0</v>
      </c>
      <c r="CL294" s="1">
        <f t="shared" si="108"/>
        <v>4</v>
      </c>
      <c r="CM294" s="118">
        <f t="shared" si="104"/>
        <v>5.6258790436005627E-3</v>
      </c>
      <c r="CN294" s="2" t="s">
        <v>100</v>
      </c>
    </row>
    <row r="295" spans="1:92" ht="30" x14ac:dyDescent="0.25">
      <c r="A295" s="132" t="s">
        <v>1174</v>
      </c>
      <c r="B295" s="2" t="s">
        <v>1072</v>
      </c>
      <c r="C295" s="23" t="s">
        <v>1175</v>
      </c>
      <c r="D295" s="37">
        <v>1</v>
      </c>
      <c r="E295" s="9" t="s">
        <v>90</v>
      </c>
      <c r="F295" s="9" t="s">
        <v>259</v>
      </c>
      <c r="G295" s="9" t="s">
        <v>92</v>
      </c>
      <c r="H295" s="127">
        <v>42781</v>
      </c>
      <c r="I295"/>
      <c r="K295" s="2" t="s">
        <v>200</v>
      </c>
      <c r="L295" s="10" t="s">
        <v>181</v>
      </c>
      <c r="M295" s="6">
        <v>1</v>
      </c>
      <c r="N295" s="10" t="s">
        <v>1378</v>
      </c>
      <c r="O295" s="119" t="s">
        <v>1374</v>
      </c>
      <c r="P295" s="9" t="s">
        <v>1385</v>
      </c>
      <c r="Q295" s="119" t="s">
        <v>284</v>
      </c>
      <c r="R295" s="5" t="s">
        <v>201</v>
      </c>
      <c r="S295" s="5" t="s">
        <v>97</v>
      </c>
      <c r="T295" s="5" t="s">
        <v>97</v>
      </c>
      <c r="U295" s="88" t="s">
        <v>95</v>
      </c>
      <c r="V295" s="44" t="s">
        <v>95</v>
      </c>
      <c r="W295" s="8" t="s">
        <v>202</v>
      </c>
      <c r="X295" s="129">
        <v>42824</v>
      </c>
      <c r="Y295" s="9">
        <v>25</v>
      </c>
      <c r="Z295" s="33">
        <f t="shared" ref="Z295:Z301" si="109">(Y295-AH295)-3</f>
        <v>21.4</v>
      </c>
      <c r="AA295" s="128">
        <v>42824</v>
      </c>
      <c r="AB295" s="119">
        <v>2906</v>
      </c>
      <c r="AC295" s="5" t="s">
        <v>100</v>
      </c>
      <c r="AD295" s="119">
        <v>7.8</v>
      </c>
      <c r="AE295" s="119">
        <v>508.23</v>
      </c>
      <c r="AF295" s="119">
        <v>2.0699999999999998</v>
      </c>
      <c r="AG295" s="119">
        <v>2.1800000000000002</v>
      </c>
      <c r="AH295" s="119">
        <v>0.6</v>
      </c>
      <c r="AI295" s="9">
        <v>300</v>
      </c>
      <c r="AJ295" s="130">
        <v>43102</v>
      </c>
      <c r="AK295" s="119" t="s">
        <v>100</v>
      </c>
      <c r="AL295" s="119">
        <v>5</v>
      </c>
      <c r="AM295" s="1">
        <v>28</v>
      </c>
      <c r="AN295" s="1">
        <v>15</v>
      </c>
      <c r="AO295" s="130">
        <v>43102</v>
      </c>
      <c r="AP295"/>
      <c r="AQ295" s="119" t="s">
        <v>184</v>
      </c>
      <c r="BA295" s="134">
        <v>23120775</v>
      </c>
      <c r="BB295" s="134">
        <v>21077387</v>
      </c>
      <c r="BD295" s="1" t="str">
        <f t="shared" si="99"/>
        <v>preprocessing/TMRC30241/outputs/salmon_hg38_100/quant.sf</v>
      </c>
      <c r="BI295" s="97" t="str">
        <f t="shared" si="100"/>
        <v>preprocessing/TMRC30241/outputs/02hisat2_hg38_100/hg38_100_sno_gene_gene_id.count.xz</v>
      </c>
      <c r="BJ295" s="134">
        <v>18133556</v>
      </c>
      <c r="BK295" s="134">
        <v>1842859</v>
      </c>
      <c r="BO295" s="1" t="str">
        <f t="shared" si="102"/>
        <v>preprocessing/TMRC30241/outputs/03hisat2_lpanamensis_v36/sno_gene_gene_id.count.xz</v>
      </c>
      <c r="BP295" s="134">
        <v>113704</v>
      </c>
      <c r="BQ295" s="134">
        <v>11356</v>
      </c>
      <c r="BZ295" s="1" t="s">
        <v>252</v>
      </c>
      <c r="CF295" s="2" t="s">
        <v>525</v>
      </c>
      <c r="CG295" s="2" t="s">
        <v>1176</v>
      </c>
      <c r="CH295" s="2">
        <v>7</v>
      </c>
      <c r="CI295" s="2">
        <v>0</v>
      </c>
      <c r="CJ295" s="2">
        <v>3368</v>
      </c>
      <c r="CK295" s="2">
        <v>0</v>
      </c>
    </row>
    <row r="296" spans="1:92" ht="30" x14ac:dyDescent="0.25">
      <c r="A296" s="132"/>
      <c r="B296" s="2" t="s">
        <v>1151</v>
      </c>
      <c r="C296" s="23" t="s">
        <v>1177</v>
      </c>
      <c r="D296" s="37">
        <v>1</v>
      </c>
      <c r="E296" s="9" t="s">
        <v>90</v>
      </c>
      <c r="F296" s="9" t="s">
        <v>259</v>
      </c>
      <c r="G296" s="9" t="s">
        <v>92</v>
      </c>
      <c r="H296" s="127">
        <v>42781</v>
      </c>
      <c r="I296"/>
      <c r="K296" s="2" t="s">
        <v>200</v>
      </c>
      <c r="L296" s="10" t="s">
        <v>181</v>
      </c>
      <c r="M296" s="6">
        <v>1</v>
      </c>
      <c r="N296" s="12" t="s">
        <v>95</v>
      </c>
      <c r="O296" s="12" t="s">
        <v>95</v>
      </c>
      <c r="P296" s="9" t="s">
        <v>1386</v>
      </c>
      <c r="Q296" s="119" t="s">
        <v>284</v>
      </c>
      <c r="R296" s="5" t="s">
        <v>201</v>
      </c>
      <c r="S296" s="5" t="s">
        <v>97</v>
      </c>
      <c r="T296" s="5" t="s">
        <v>97</v>
      </c>
      <c r="U296" s="88" t="s">
        <v>95</v>
      </c>
      <c r="V296" s="44" t="s">
        <v>95</v>
      </c>
      <c r="W296" s="8" t="s">
        <v>202</v>
      </c>
      <c r="X296" s="129">
        <v>42824</v>
      </c>
      <c r="Y296" s="9">
        <v>25</v>
      </c>
      <c r="Z296" s="33">
        <f t="shared" si="109"/>
        <v>21.7</v>
      </c>
      <c r="AA296" s="128">
        <v>42824</v>
      </c>
      <c r="AB296" s="119">
        <v>5236</v>
      </c>
      <c r="AC296" s="5" t="s">
        <v>100</v>
      </c>
      <c r="AD296" s="119">
        <v>5.4</v>
      </c>
      <c r="AE296" s="119">
        <v>1115.3699999999999</v>
      </c>
      <c r="AF296" s="119">
        <v>1.96</v>
      </c>
      <c r="AG296" s="119">
        <v>2.3199999999999998</v>
      </c>
      <c r="AH296" s="119">
        <v>0.3</v>
      </c>
      <c r="AI296" s="9">
        <v>300</v>
      </c>
      <c r="AJ296" s="130">
        <v>43078</v>
      </c>
      <c r="AK296" s="119" t="s">
        <v>100</v>
      </c>
      <c r="AL296" s="119">
        <v>18</v>
      </c>
      <c r="AM296" s="1">
        <v>28</v>
      </c>
      <c r="AN296" s="1">
        <v>15</v>
      </c>
      <c r="AO296" s="130">
        <v>43102</v>
      </c>
      <c r="AP296"/>
      <c r="AQ296" s="119" t="s">
        <v>184</v>
      </c>
      <c r="BZ296" s="1" t="s">
        <v>252</v>
      </c>
    </row>
    <row r="297" spans="1:92" x14ac:dyDescent="0.25">
      <c r="A297" s="132" t="s">
        <v>1178</v>
      </c>
      <c r="B297" s="2" t="s">
        <v>1179</v>
      </c>
      <c r="C297" s="23" t="s">
        <v>1180</v>
      </c>
      <c r="D297" s="37">
        <v>1</v>
      </c>
      <c r="E297" s="9" t="s">
        <v>90</v>
      </c>
      <c r="F297" s="9" t="s">
        <v>259</v>
      </c>
      <c r="G297" s="9" t="s">
        <v>92</v>
      </c>
      <c r="H297" s="127">
        <v>42795</v>
      </c>
      <c r="I297"/>
      <c r="K297" s="2" t="s">
        <v>200</v>
      </c>
      <c r="L297" s="10" t="s">
        <v>181</v>
      </c>
      <c r="M297" s="6">
        <v>1</v>
      </c>
      <c r="N297" s="10" t="s">
        <v>1373</v>
      </c>
      <c r="O297" s="119" t="s">
        <v>284</v>
      </c>
      <c r="P297" s="119" t="s">
        <v>95</v>
      </c>
      <c r="Q297" s="119" t="s">
        <v>284</v>
      </c>
      <c r="R297" s="5" t="s">
        <v>201</v>
      </c>
      <c r="S297" s="5" t="s">
        <v>97</v>
      </c>
      <c r="T297" s="5" t="s">
        <v>97</v>
      </c>
      <c r="U297" s="88" t="s">
        <v>95</v>
      </c>
      <c r="V297" s="44" t="s">
        <v>95</v>
      </c>
      <c r="W297" s="8" t="s">
        <v>202</v>
      </c>
      <c r="X297" s="129">
        <v>42824</v>
      </c>
      <c r="Y297" s="9">
        <v>25</v>
      </c>
      <c r="Z297" s="33">
        <f t="shared" si="109"/>
        <v>21.8</v>
      </c>
      <c r="AA297" s="128">
        <v>42824</v>
      </c>
      <c r="AB297" s="119">
        <v>5013</v>
      </c>
      <c r="AC297" s="5" t="s">
        <v>100</v>
      </c>
      <c r="AD297" s="119">
        <v>6.4</v>
      </c>
      <c r="AE297" s="119">
        <v>1573.47</v>
      </c>
      <c r="AF297" s="119">
        <v>1.93</v>
      </c>
      <c r="AG297" s="119">
        <v>2.3199999999999998</v>
      </c>
      <c r="AH297" s="119">
        <v>0.2</v>
      </c>
      <c r="AI297" s="9">
        <v>300</v>
      </c>
      <c r="AJ297" s="130">
        <v>43102</v>
      </c>
      <c r="AK297" s="119" t="s">
        <v>100</v>
      </c>
      <c r="AL297" s="119">
        <v>19</v>
      </c>
      <c r="AM297" s="1">
        <v>28</v>
      </c>
      <c r="AN297" s="1">
        <v>15</v>
      </c>
      <c r="AO297" s="130">
        <v>43102</v>
      </c>
      <c r="AP297"/>
      <c r="AQ297" s="119" t="s">
        <v>184</v>
      </c>
      <c r="BZ297" s="1" t="s">
        <v>252</v>
      </c>
      <c r="CH297" s="2" t="s">
        <v>494</v>
      </c>
    </row>
    <row r="298" spans="1:92" x14ac:dyDescent="0.25">
      <c r="A298" s="132" t="s">
        <v>1181</v>
      </c>
      <c r="B298" s="2" t="s">
        <v>1182</v>
      </c>
      <c r="C298" s="23" t="s">
        <v>1183</v>
      </c>
      <c r="D298" s="37">
        <v>1</v>
      </c>
      <c r="E298" s="9" t="s">
        <v>90</v>
      </c>
      <c r="F298" s="9" t="s">
        <v>259</v>
      </c>
      <c r="G298" s="9" t="s">
        <v>92</v>
      </c>
      <c r="H298" s="127">
        <v>42830</v>
      </c>
      <c r="I298"/>
      <c r="K298" s="2" t="s">
        <v>200</v>
      </c>
      <c r="L298" s="10" t="s">
        <v>181</v>
      </c>
      <c r="M298" s="6">
        <v>1</v>
      </c>
      <c r="N298" s="135" t="s">
        <v>260</v>
      </c>
      <c r="O298" s="119" t="s">
        <v>95</v>
      </c>
      <c r="P298" s="119" t="s">
        <v>95</v>
      </c>
      <c r="Q298" s="119" t="s">
        <v>284</v>
      </c>
      <c r="R298" s="5" t="s">
        <v>201</v>
      </c>
      <c r="S298" s="5" t="s">
        <v>97</v>
      </c>
      <c r="T298" s="5" t="s">
        <v>97</v>
      </c>
      <c r="U298" s="88" t="s">
        <v>95</v>
      </c>
      <c r="V298" s="44" t="s">
        <v>95</v>
      </c>
      <c r="W298" s="8" t="s">
        <v>202</v>
      </c>
      <c r="X298" s="129">
        <v>42896</v>
      </c>
      <c r="Y298" s="9">
        <v>25</v>
      </c>
      <c r="Z298" s="33">
        <f t="shared" si="109"/>
        <v>20.9</v>
      </c>
      <c r="AA298" s="128">
        <v>43028</v>
      </c>
      <c r="AB298" s="119">
        <v>401</v>
      </c>
      <c r="AC298" s="5" t="s">
        <v>100</v>
      </c>
      <c r="AD298" s="119">
        <v>7</v>
      </c>
      <c r="AE298" s="119">
        <v>280.89999999999998</v>
      </c>
      <c r="AF298" s="119">
        <v>2.0299999999999998</v>
      </c>
      <c r="AG298" s="119">
        <v>2.21</v>
      </c>
      <c r="AH298" s="119">
        <v>1.1000000000000001</v>
      </c>
      <c r="AI298" s="9">
        <v>300</v>
      </c>
      <c r="AJ298" s="130">
        <v>43078</v>
      </c>
      <c r="AK298" s="119" t="s">
        <v>100</v>
      </c>
      <c r="AL298" s="119">
        <v>20</v>
      </c>
      <c r="AM298" s="1">
        <v>28</v>
      </c>
      <c r="AN298" s="1">
        <v>15</v>
      </c>
      <c r="AO298" s="130">
        <v>43102</v>
      </c>
      <c r="AP298"/>
      <c r="AQ298" s="119" t="s">
        <v>184</v>
      </c>
      <c r="BZ298" s="1" t="s">
        <v>252</v>
      </c>
      <c r="CH298" s="2" t="s">
        <v>494</v>
      </c>
    </row>
    <row r="299" spans="1:92" x14ac:dyDescent="0.25">
      <c r="A299" s="132"/>
      <c r="B299" s="2" t="s">
        <v>1184</v>
      </c>
      <c r="C299" s="23" t="s">
        <v>1185</v>
      </c>
      <c r="D299" s="37">
        <v>1</v>
      </c>
      <c r="E299" s="9" t="s">
        <v>90</v>
      </c>
      <c r="F299" s="9" t="s">
        <v>259</v>
      </c>
      <c r="G299" s="9" t="s">
        <v>92</v>
      </c>
      <c r="H299" s="127">
        <v>42844</v>
      </c>
      <c r="I299"/>
      <c r="K299" s="2" t="s">
        <v>200</v>
      </c>
      <c r="L299" s="10" t="s">
        <v>181</v>
      </c>
      <c r="M299" s="6">
        <v>1</v>
      </c>
      <c r="N299" s="10" t="s">
        <v>1373</v>
      </c>
      <c r="O299" s="119" t="s">
        <v>324</v>
      </c>
      <c r="P299" s="119" t="s">
        <v>95</v>
      </c>
      <c r="Q299" s="119" t="s">
        <v>234</v>
      </c>
      <c r="R299" s="5" t="s">
        <v>201</v>
      </c>
      <c r="S299" s="5" t="s">
        <v>97</v>
      </c>
      <c r="T299" s="5" t="s">
        <v>97</v>
      </c>
      <c r="U299" s="88" t="s">
        <v>95</v>
      </c>
      <c r="V299" s="44" t="s">
        <v>95</v>
      </c>
      <c r="W299" s="8" t="s">
        <v>202</v>
      </c>
      <c r="X299" s="129">
        <v>42896</v>
      </c>
      <c r="Y299" s="9">
        <v>25</v>
      </c>
      <c r="Z299" s="33">
        <f t="shared" si="109"/>
        <v>21.7</v>
      </c>
      <c r="AA299" s="128">
        <v>43028</v>
      </c>
      <c r="AB299" s="119">
        <v>1031</v>
      </c>
      <c r="AC299" s="5" t="s">
        <v>100</v>
      </c>
      <c r="AD299" s="119">
        <v>6.7</v>
      </c>
      <c r="AE299" s="119">
        <v>1154.55</v>
      </c>
      <c r="AF299" s="119">
        <v>2.06</v>
      </c>
      <c r="AG299" s="119">
        <v>2.16</v>
      </c>
      <c r="AH299" s="119">
        <v>0.3</v>
      </c>
      <c r="AI299" s="9">
        <v>300</v>
      </c>
      <c r="AJ299" s="130">
        <v>43078</v>
      </c>
      <c r="AK299" s="119" t="s">
        <v>100</v>
      </c>
      <c r="AL299" s="119">
        <v>22</v>
      </c>
      <c r="AM299" s="1">
        <v>28</v>
      </c>
      <c r="AN299" s="1">
        <v>15</v>
      </c>
      <c r="AO299" s="130">
        <v>43102</v>
      </c>
      <c r="AP299"/>
      <c r="AQ299" s="1" t="s">
        <v>235</v>
      </c>
      <c r="BZ299" s="1" t="s">
        <v>252</v>
      </c>
    </row>
    <row r="300" spans="1:92" x14ac:dyDescent="0.25">
      <c r="A300" s="132" t="s">
        <v>1186</v>
      </c>
      <c r="B300" s="2" t="s">
        <v>1187</v>
      </c>
      <c r="C300" s="23" t="s">
        <v>1188</v>
      </c>
      <c r="D300" s="37">
        <v>1</v>
      </c>
      <c r="E300" s="9" t="s">
        <v>90</v>
      </c>
      <c r="F300" s="9" t="s">
        <v>259</v>
      </c>
      <c r="G300" s="9" t="s">
        <v>92</v>
      </c>
      <c r="H300" s="127">
        <v>42895</v>
      </c>
      <c r="I300"/>
      <c r="K300" s="2" t="s">
        <v>200</v>
      </c>
      <c r="L300" s="10" t="s">
        <v>181</v>
      </c>
      <c r="M300" s="6">
        <v>1</v>
      </c>
      <c r="N300" s="10" t="s">
        <v>1378</v>
      </c>
      <c r="O300" s="119" t="s">
        <v>324</v>
      </c>
      <c r="P300" s="119" t="s">
        <v>95</v>
      </c>
      <c r="Q300" s="119" t="s">
        <v>234</v>
      </c>
      <c r="R300" s="5" t="s">
        <v>201</v>
      </c>
      <c r="S300" s="5" t="s">
        <v>97</v>
      </c>
      <c r="T300" s="5" t="s">
        <v>97</v>
      </c>
      <c r="U300" s="88" t="s">
        <v>95</v>
      </c>
      <c r="V300" s="44" t="s">
        <v>95</v>
      </c>
      <c r="W300" s="8" t="s">
        <v>202</v>
      </c>
      <c r="X300" s="129">
        <v>42896</v>
      </c>
      <c r="Y300" s="9">
        <v>25</v>
      </c>
      <c r="Z300" s="33">
        <f t="shared" si="109"/>
        <v>21.7</v>
      </c>
      <c r="AA300" s="128">
        <v>43028</v>
      </c>
      <c r="AB300" s="119">
        <v>1238</v>
      </c>
      <c r="AC300" s="5" t="s">
        <v>100</v>
      </c>
      <c r="AD300" s="119">
        <v>5.8</v>
      </c>
      <c r="AE300" s="119">
        <v>946.97</v>
      </c>
      <c r="AF300" s="119">
        <v>2.0499999999999998</v>
      </c>
      <c r="AG300" s="119">
        <v>2.31</v>
      </c>
      <c r="AH300" s="119">
        <v>0.3</v>
      </c>
      <c r="AI300" s="9">
        <v>300</v>
      </c>
      <c r="AJ300" s="130">
        <v>43078</v>
      </c>
      <c r="AK300" s="119" t="s">
        <v>100</v>
      </c>
      <c r="AL300" s="119">
        <v>23</v>
      </c>
      <c r="AM300" s="1">
        <v>28</v>
      </c>
      <c r="AN300" s="1">
        <v>15</v>
      </c>
      <c r="AO300" s="130">
        <v>43102</v>
      </c>
      <c r="AP300"/>
      <c r="AQ300" s="1" t="s">
        <v>235</v>
      </c>
      <c r="BZ300" s="1" t="s">
        <v>252</v>
      </c>
      <c r="CH300" s="2" t="s">
        <v>494</v>
      </c>
    </row>
    <row r="301" spans="1:92" x14ac:dyDescent="0.25">
      <c r="A301" s="132" t="s">
        <v>1189</v>
      </c>
      <c r="B301" s="2" t="s">
        <v>1190</v>
      </c>
      <c r="C301" s="23" t="s">
        <v>1191</v>
      </c>
      <c r="D301" s="37">
        <v>1</v>
      </c>
      <c r="E301" s="9" t="s">
        <v>90</v>
      </c>
      <c r="F301" s="9" t="s">
        <v>259</v>
      </c>
      <c r="G301" s="9" t="s">
        <v>92</v>
      </c>
      <c r="H301" s="127">
        <v>42895</v>
      </c>
      <c r="I301"/>
      <c r="K301" s="2" t="s">
        <v>200</v>
      </c>
      <c r="L301" s="10" t="s">
        <v>181</v>
      </c>
      <c r="M301" s="6">
        <v>1</v>
      </c>
      <c r="N301" s="10" t="s">
        <v>1373</v>
      </c>
      <c r="O301" s="119" t="s">
        <v>324</v>
      </c>
      <c r="P301" s="119" t="s">
        <v>95</v>
      </c>
      <c r="Q301" s="119" t="s">
        <v>234</v>
      </c>
      <c r="R301" s="5" t="s">
        <v>201</v>
      </c>
      <c r="S301" s="5" t="s">
        <v>97</v>
      </c>
      <c r="T301" s="5" t="s">
        <v>97</v>
      </c>
      <c r="U301" s="88" t="s">
        <v>95</v>
      </c>
      <c r="V301" s="44" t="s">
        <v>95</v>
      </c>
      <c r="W301" s="8" t="s">
        <v>202</v>
      </c>
      <c r="X301" s="129">
        <v>42896</v>
      </c>
      <c r="Y301" s="9">
        <v>25</v>
      </c>
      <c r="Z301" s="33">
        <f t="shared" si="109"/>
        <v>20.7</v>
      </c>
      <c r="AA301" s="128">
        <v>43028</v>
      </c>
      <c r="AB301" s="119">
        <v>214</v>
      </c>
      <c r="AC301" s="5" t="s">
        <v>100</v>
      </c>
      <c r="AD301" s="119">
        <v>7.1</v>
      </c>
      <c r="AE301" s="119">
        <v>225.69</v>
      </c>
      <c r="AF301" s="119">
        <v>2.04</v>
      </c>
      <c r="AG301" s="119">
        <v>2.2200000000000002</v>
      </c>
      <c r="AH301" s="119">
        <v>1.3</v>
      </c>
      <c r="AI301" s="9">
        <v>300</v>
      </c>
      <c r="AJ301" s="130">
        <v>43102</v>
      </c>
      <c r="AK301" s="119" t="s">
        <v>100</v>
      </c>
      <c r="AL301" s="119">
        <v>1</v>
      </c>
      <c r="AM301" s="1">
        <v>28</v>
      </c>
      <c r="AN301" s="1">
        <v>15</v>
      </c>
      <c r="AO301" s="130">
        <v>43102</v>
      </c>
      <c r="AP301"/>
      <c r="AQ301" s="1" t="s">
        <v>235</v>
      </c>
      <c r="BA301" s="134">
        <v>18998551</v>
      </c>
      <c r="BB301" s="134">
        <v>17066736</v>
      </c>
      <c r="BD301" s="1" t="str">
        <f t="shared" ref="BD301:BD324" si="110">CONCATENATE("preprocessing/",A301, "/outputs/salmon_hg38_100/quant.sf")</f>
        <v>preprocessing/TMRC30242/outputs/salmon_hg38_100/quant.sf</v>
      </c>
      <c r="BI301" s="97" t="str">
        <f t="shared" ref="BI301:BI324" si="111">CONCATENATE("preprocessing/", A301, "/outputs/02hisat2_hg38_100/hg38_100_sno_gene_gene_id.count.xz")</f>
        <v>preprocessing/TMRC30242/outputs/02hisat2_hg38_100/hg38_100_sno_gene_gene_id.count.xz</v>
      </c>
      <c r="BJ301" s="134">
        <v>15176812</v>
      </c>
      <c r="BK301" s="134">
        <v>1056736</v>
      </c>
      <c r="BO301" s="1" t="str">
        <f t="shared" ref="BO301:BO324" si="112">CONCATENATE("preprocessing/", A301, "/outputs/03hisat2_lpanamensis_v36/sno_gene_gene_id.count.xz")</f>
        <v>preprocessing/TMRC30242/outputs/03hisat2_lpanamensis_v36/sno_gene_gene_id.count.xz</v>
      </c>
      <c r="BP301" s="134">
        <v>19449</v>
      </c>
      <c r="BQ301" s="134">
        <v>1554</v>
      </c>
      <c r="BZ301" s="1" t="s">
        <v>252</v>
      </c>
      <c r="CG301" s="2" t="s">
        <v>1192</v>
      </c>
      <c r="CH301" s="2">
        <v>1</v>
      </c>
      <c r="CI301" s="2">
        <v>0</v>
      </c>
      <c r="CJ301" s="2">
        <v>413</v>
      </c>
      <c r="CK301" s="2">
        <v>0</v>
      </c>
    </row>
    <row r="302" spans="1:92" x14ac:dyDescent="0.25">
      <c r="A302" s="132" t="s">
        <v>1193</v>
      </c>
      <c r="B302" s="24" t="s">
        <v>1179</v>
      </c>
      <c r="C302" s="24" t="s">
        <v>1194</v>
      </c>
      <c r="D302" s="38">
        <v>1</v>
      </c>
      <c r="E302" s="12" t="s">
        <v>90</v>
      </c>
      <c r="F302" s="9" t="s">
        <v>91</v>
      </c>
      <c r="G302" s="9" t="s">
        <v>92</v>
      </c>
      <c r="H302" s="127">
        <v>42795</v>
      </c>
      <c r="J302" s="53">
        <v>0.60416666666666663</v>
      </c>
      <c r="K302" s="2" t="s">
        <v>164</v>
      </c>
      <c r="L302" s="1" t="s">
        <v>181</v>
      </c>
      <c r="M302" s="2">
        <v>1</v>
      </c>
      <c r="N302" s="12" t="s">
        <v>1373</v>
      </c>
      <c r="O302" s="12" t="s">
        <v>284</v>
      </c>
      <c r="P302" s="12" t="s">
        <v>95</v>
      </c>
      <c r="Q302" s="12" t="s">
        <v>284</v>
      </c>
      <c r="R302" s="5" t="s">
        <v>151</v>
      </c>
      <c r="S302" s="5" t="s">
        <v>165</v>
      </c>
      <c r="T302" s="2" t="s">
        <v>153</v>
      </c>
      <c r="V302" s="44" t="s">
        <v>155</v>
      </c>
      <c r="W302" s="8" t="s">
        <v>226</v>
      </c>
      <c r="AE302" s="1">
        <v>359</v>
      </c>
      <c r="AH302" s="1">
        <v>0.9</v>
      </c>
      <c r="AI302" s="1">
        <v>300</v>
      </c>
      <c r="AJ302" s="30"/>
      <c r="AL302" s="1">
        <v>14</v>
      </c>
      <c r="AM302" s="1">
        <v>28</v>
      </c>
      <c r="AN302" s="1">
        <v>15</v>
      </c>
      <c r="AO302" s="31" t="s">
        <v>298</v>
      </c>
      <c r="AP302" s="1">
        <f>AM302-AN302</f>
        <v>13</v>
      </c>
      <c r="AQ302" s="1" t="s">
        <v>299</v>
      </c>
      <c r="BA302" s="134">
        <v>30784404</v>
      </c>
      <c r="BB302" s="134">
        <v>28459433</v>
      </c>
      <c r="BD302" s="1" t="str">
        <f t="shared" si="110"/>
        <v>preprocessing/TMRC30237/outputs/salmon_hg38_100/quant.sf</v>
      </c>
      <c r="BI302" s="97" t="str">
        <f t="shared" si="111"/>
        <v>preprocessing/TMRC30237/outputs/02hisat2_hg38_100/hg38_100_sno_gene_gene_id.count.xz</v>
      </c>
      <c r="BJ302" s="134">
        <v>26507757</v>
      </c>
      <c r="BK302" s="134">
        <v>1253614</v>
      </c>
      <c r="BO302" s="1" t="str">
        <f t="shared" si="112"/>
        <v>preprocessing/TMRC30237/outputs/03hisat2_lpanamensis_v36/sno_gene_gene_id.count.xz</v>
      </c>
      <c r="BP302" s="66">
        <v>4474</v>
      </c>
      <c r="BQ302" s="66">
        <v>306</v>
      </c>
      <c r="BZ302" s="1" t="s">
        <v>252</v>
      </c>
      <c r="CG302" s="2" t="s">
        <v>1195</v>
      </c>
      <c r="CH302" s="2">
        <v>0</v>
      </c>
      <c r="CI302" s="2">
        <v>0</v>
      </c>
      <c r="CJ302" s="2">
        <v>65</v>
      </c>
      <c r="CK302" s="2">
        <v>0</v>
      </c>
      <c r="CM302" s="1">
        <f t="shared" ref="CM302:CM313" si="113">+CL302/BP302</f>
        <v>0</v>
      </c>
    </row>
    <row r="303" spans="1:92" ht="30" x14ac:dyDescent="0.25">
      <c r="A303" s="132" t="s">
        <v>1196</v>
      </c>
      <c r="B303" s="24" t="s">
        <v>1151</v>
      </c>
      <c r="C303" s="24" t="s">
        <v>1197</v>
      </c>
      <c r="D303" s="38">
        <v>1</v>
      </c>
      <c r="E303" s="12" t="s">
        <v>90</v>
      </c>
      <c r="F303" s="9" t="s">
        <v>91</v>
      </c>
      <c r="G303" s="9" t="s">
        <v>92</v>
      </c>
      <c r="H303" s="127">
        <v>42802</v>
      </c>
      <c r="J303" s="53">
        <v>0.52083333333333337</v>
      </c>
      <c r="K303" s="2" t="s">
        <v>150</v>
      </c>
      <c r="L303" s="1" t="s">
        <v>181</v>
      </c>
      <c r="M303" s="2">
        <v>3</v>
      </c>
      <c r="N303" s="12" t="s">
        <v>95</v>
      </c>
      <c r="O303" s="12" t="s">
        <v>95</v>
      </c>
      <c r="P303" s="9" t="s">
        <v>1386</v>
      </c>
      <c r="Q303" s="12" t="s">
        <v>284</v>
      </c>
      <c r="R303" s="5" t="s">
        <v>151</v>
      </c>
      <c r="S303" s="5" t="s">
        <v>152</v>
      </c>
      <c r="T303" s="2" t="s">
        <v>153</v>
      </c>
      <c r="V303" s="44" t="s">
        <v>155</v>
      </c>
      <c r="W303" s="8" t="s">
        <v>226</v>
      </c>
      <c r="AE303" s="1">
        <v>237</v>
      </c>
      <c r="AH303" s="1">
        <v>1.3</v>
      </c>
      <c r="AI303" s="1">
        <v>300</v>
      </c>
      <c r="AJ303" s="30"/>
      <c r="AL303" s="1">
        <v>15</v>
      </c>
      <c r="AM303" s="1">
        <v>28</v>
      </c>
      <c r="AN303" s="1">
        <v>15</v>
      </c>
      <c r="AO303" s="31" t="s">
        <v>298</v>
      </c>
      <c r="AP303" s="1">
        <f>AM303-AN303</f>
        <v>13</v>
      </c>
      <c r="AQ303" s="1" t="s">
        <v>299</v>
      </c>
      <c r="AX303" s="2" t="s">
        <v>345</v>
      </c>
      <c r="AY303" s="2">
        <v>20211001</v>
      </c>
      <c r="AZ303" s="2">
        <v>20211006</v>
      </c>
      <c r="BA303" s="111">
        <v>30196391</v>
      </c>
      <c r="BB303" s="111">
        <v>28744897</v>
      </c>
      <c r="BC303" s="68">
        <f>BB303/BA303</f>
        <v>0.951931540428126</v>
      </c>
      <c r="BD303" s="1" t="str">
        <f t="shared" si="110"/>
        <v>preprocessing/TMRC30206/outputs/salmon_hg38_100/quant.sf</v>
      </c>
      <c r="BI303" s="97" t="str">
        <f t="shared" si="111"/>
        <v>preprocessing/TMRC30206/outputs/02hisat2_hg38_100/hg38_100_sno_gene_gene_id.count.xz</v>
      </c>
      <c r="BJ303" s="111">
        <v>26878126</v>
      </c>
      <c r="BK303" s="111">
        <v>1114200</v>
      </c>
      <c r="BL303" s="68">
        <f>(BK303+BJ303)/BB303</f>
        <v>0.97381897037237597</v>
      </c>
      <c r="BO303" s="1" t="str">
        <f t="shared" si="112"/>
        <v>preprocessing/TMRC30206/outputs/03hisat2_lpanamensis_v36/sno_gene_gene_id.count.xz</v>
      </c>
      <c r="BP303" s="111">
        <v>298</v>
      </c>
      <c r="BQ303" s="111">
        <v>47</v>
      </c>
      <c r="BR303" s="95">
        <f>(BQ303+BP303)/BB303</f>
        <v>1.2002130325949681E-5</v>
      </c>
      <c r="BS303" s="94">
        <f>(BQ303+BP303)/(BK303+BJ303)</f>
        <v>1.2324806448738844E-5</v>
      </c>
      <c r="BZ303" s="1" t="s">
        <v>252</v>
      </c>
      <c r="CG303" s="2" t="s">
        <v>1198</v>
      </c>
      <c r="CH303" s="2">
        <v>0</v>
      </c>
      <c r="CI303" s="2">
        <v>0</v>
      </c>
      <c r="CJ303" s="2">
        <v>5</v>
      </c>
      <c r="CK303" s="2">
        <v>0</v>
      </c>
      <c r="CL303" s="1">
        <f>SUM(CH303:CK303)</f>
        <v>5</v>
      </c>
      <c r="CM303" s="118">
        <f t="shared" si="113"/>
        <v>1.6778523489932886E-2</v>
      </c>
      <c r="CN303" s="2" t="s">
        <v>100</v>
      </c>
    </row>
    <row r="304" spans="1:92" ht="30" x14ac:dyDescent="0.25">
      <c r="A304" s="117" t="s">
        <v>1199</v>
      </c>
      <c r="B304" s="24" t="s">
        <v>959</v>
      </c>
      <c r="C304" s="24" t="s">
        <v>1200</v>
      </c>
      <c r="D304" s="38">
        <v>1</v>
      </c>
      <c r="E304" s="12" t="s">
        <v>90</v>
      </c>
      <c r="F304" s="12" t="s">
        <v>91</v>
      </c>
      <c r="G304" s="12" t="s">
        <v>92</v>
      </c>
      <c r="H304" s="126">
        <v>42306</v>
      </c>
      <c r="I304" s="53">
        <v>0.39027777777777778</v>
      </c>
      <c r="J304" s="53">
        <v>0.72916666666666663</v>
      </c>
      <c r="K304" s="12" t="s">
        <v>171</v>
      </c>
      <c r="L304" s="12" t="s">
        <v>181</v>
      </c>
      <c r="M304" s="2">
        <v>3</v>
      </c>
      <c r="N304" s="12" t="s">
        <v>1373</v>
      </c>
      <c r="O304" s="12" t="s">
        <v>1374</v>
      </c>
      <c r="P304" s="9" t="s">
        <v>1382</v>
      </c>
      <c r="Q304" s="12" t="s">
        <v>234</v>
      </c>
      <c r="R304" s="12" t="s">
        <v>151</v>
      </c>
      <c r="S304" s="12" t="s">
        <v>196</v>
      </c>
      <c r="T304" s="12" t="s">
        <v>173</v>
      </c>
      <c r="U304" s="93">
        <v>43000000</v>
      </c>
      <c r="W304" s="12" t="s">
        <v>226</v>
      </c>
      <c r="X304" s="75">
        <v>42628</v>
      </c>
      <c r="Y304" s="12">
        <v>13</v>
      </c>
      <c r="Z304" s="9">
        <f>(Y304-AH304)-3</f>
        <v>8</v>
      </c>
      <c r="AA304" s="27">
        <v>42631</v>
      </c>
      <c r="AB304" s="1">
        <v>145</v>
      </c>
      <c r="AC304" s="1" t="s">
        <v>101</v>
      </c>
      <c r="AD304" s="77" t="s">
        <v>108</v>
      </c>
      <c r="AH304" s="1">
        <v>2</v>
      </c>
      <c r="AI304" s="1">
        <v>300</v>
      </c>
      <c r="AJ304" s="30">
        <v>42663</v>
      </c>
      <c r="AK304" s="1" t="s">
        <v>100</v>
      </c>
      <c r="AL304" s="1">
        <v>22</v>
      </c>
      <c r="AM304" s="1">
        <v>27</v>
      </c>
      <c r="AN304" s="1">
        <v>15</v>
      </c>
      <c r="AO304" s="31">
        <v>42738</v>
      </c>
      <c r="AP304" s="1">
        <v>12</v>
      </c>
      <c r="AQ304" s="1" t="s">
        <v>184</v>
      </c>
      <c r="AS304" s="2" t="s">
        <v>1201</v>
      </c>
      <c r="AT304" s="106" t="s">
        <v>1202</v>
      </c>
      <c r="AU304" s="2">
        <v>40</v>
      </c>
      <c r="AV304" s="60">
        <f>(100 * 4)/AU304</f>
        <v>10</v>
      </c>
      <c r="AX304" s="2" t="s">
        <v>962</v>
      </c>
      <c r="AY304" s="2">
        <v>20210501</v>
      </c>
      <c r="AZ304" s="2">
        <v>20210527</v>
      </c>
      <c r="BA304" s="66">
        <v>28818757</v>
      </c>
      <c r="BB304" s="66">
        <v>26220572</v>
      </c>
      <c r="BC304" s="68">
        <f>BB304/BA304</f>
        <v>0.9098439603068238</v>
      </c>
      <c r="BD304" s="1" t="str">
        <f t="shared" si="110"/>
        <v>preprocessing/TMRC30136/outputs/salmon_hg38_100/quant.sf</v>
      </c>
      <c r="BI304" s="97" t="str">
        <f t="shared" si="111"/>
        <v>preprocessing/TMRC30136/outputs/02hisat2_hg38_100/hg38_100_sno_gene_gene_id.count.xz</v>
      </c>
      <c r="BJ304" s="65">
        <v>24641339</v>
      </c>
      <c r="BK304" s="65">
        <v>865520</v>
      </c>
      <c r="BL304" s="68">
        <f>(BK304+BJ304)/BB304</f>
        <v>0.9727804183676847</v>
      </c>
      <c r="BO304" s="1" t="str">
        <f t="shared" si="112"/>
        <v>preprocessing/TMRC30136/outputs/03hisat2_lpanamensis_v36/sno_gene_gene_id.count.xz</v>
      </c>
      <c r="BP304" s="111">
        <v>3389</v>
      </c>
      <c r="BQ304" s="66">
        <v>216</v>
      </c>
      <c r="BR304" s="95">
        <f>(BQ304+BP304)/BB304</f>
        <v>1.3748746594849265E-4</v>
      </c>
      <c r="BS304" s="94">
        <f>(BQ304+BP304)/(BK304+BJ304)</f>
        <v>1.4133453280154958E-4</v>
      </c>
      <c r="BV304" s="2" t="s">
        <v>963</v>
      </c>
      <c r="BW304" s="2" t="s">
        <v>210</v>
      </c>
      <c r="BZ304" s="1" t="s">
        <v>252</v>
      </c>
      <c r="CG304" s="2" t="s">
        <v>1203</v>
      </c>
      <c r="CH304" s="2">
        <v>0</v>
      </c>
      <c r="CI304" s="2">
        <v>0</v>
      </c>
      <c r="CJ304" s="2">
        <v>53</v>
      </c>
      <c r="CK304" s="2">
        <v>0</v>
      </c>
      <c r="CL304" s="1">
        <f>SUM(CH304:CK304)</f>
        <v>53</v>
      </c>
      <c r="CM304" s="118">
        <f t="shared" si="113"/>
        <v>1.5638831513720863E-2</v>
      </c>
      <c r="CN304" s="2" t="s">
        <v>100</v>
      </c>
    </row>
    <row r="305" spans="1:92" x14ac:dyDescent="0.25">
      <c r="A305" s="132" t="s">
        <v>1204</v>
      </c>
      <c r="B305" s="24" t="s">
        <v>1182</v>
      </c>
      <c r="C305" s="24" t="s">
        <v>1205</v>
      </c>
      <c r="D305" s="38">
        <v>1</v>
      </c>
      <c r="E305" s="12" t="s">
        <v>90</v>
      </c>
      <c r="F305" s="9" t="s">
        <v>91</v>
      </c>
      <c r="G305" s="9" t="s">
        <v>92</v>
      </c>
      <c r="H305" s="127">
        <v>42830</v>
      </c>
      <c r="J305" s="53">
        <v>0.61111111111111105</v>
      </c>
      <c r="K305" s="2" t="s">
        <v>164</v>
      </c>
      <c r="L305" s="1" t="s">
        <v>181</v>
      </c>
      <c r="M305" s="2">
        <v>1</v>
      </c>
      <c r="N305" s="12" t="s">
        <v>260</v>
      </c>
      <c r="O305" s="12" t="s">
        <v>95</v>
      </c>
      <c r="P305" s="12" t="s">
        <v>95</v>
      </c>
      <c r="Q305" s="12" t="s">
        <v>284</v>
      </c>
      <c r="R305" s="5" t="s">
        <v>151</v>
      </c>
      <c r="S305" s="5" t="s">
        <v>165</v>
      </c>
      <c r="T305" s="2" t="s">
        <v>153</v>
      </c>
      <c r="V305" s="44" t="s">
        <v>155</v>
      </c>
      <c r="W305" s="8" t="s">
        <v>226</v>
      </c>
      <c r="AE305" s="1">
        <v>229</v>
      </c>
      <c r="AH305" s="1">
        <v>1.3</v>
      </c>
      <c r="AI305" s="1">
        <v>300</v>
      </c>
      <c r="AJ305" s="30"/>
      <c r="AL305" s="1">
        <v>19</v>
      </c>
      <c r="AM305" s="1">
        <v>28</v>
      </c>
      <c r="AN305" s="1">
        <v>15</v>
      </c>
      <c r="AO305" s="31" t="s">
        <v>298</v>
      </c>
      <c r="AP305" s="1">
        <f>AM305-AN305</f>
        <v>13</v>
      </c>
      <c r="AQ305" s="1" t="s">
        <v>299</v>
      </c>
      <c r="AX305" s="2" t="s">
        <v>300</v>
      </c>
      <c r="AY305" s="2">
        <v>20211001</v>
      </c>
      <c r="AZ305" s="2">
        <v>20211010</v>
      </c>
      <c r="BA305" s="111">
        <v>26102369</v>
      </c>
      <c r="BB305" s="111">
        <v>24751823</v>
      </c>
      <c r="BC305" s="68">
        <f>BB305/BA305</f>
        <v>0.94825963880902919</v>
      </c>
      <c r="BD305" s="1" t="str">
        <f t="shared" si="110"/>
        <v>preprocessing/TMRC30207/outputs/salmon_hg38_100/quant.sf</v>
      </c>
      <c r="BI305" s="97" t="str">
        <f t="shared" si="111"/>
        <v>preprocessing/TMRC30207/outputs/02hisat2_hg38_100/hg38_100_sno_gene_gene_id.count.xz</v>
      </c>
      <c r="BJ305" s="111">
        <v>23077592</v>
      </c>
      <c r="BK305" s="111">
        <v>1120629</v>
      </c>
      <c r="BL305" s="68">
        <f>(BK305+BJ305)/BB305</f>
        <v>0.97763388983510424</v>
      </c>
      <c r="BO305" s="1" t="str">
        <f t="shared" si="112"/>
        <v>preprocessing/TMRC30207/outputs/03hisat2_lpanamensis_v36/sno_gene_gene_id.count.xz</v>
      </c>
      <c r="BP305" s="111">
        <v>82</v>
      </c>
      <c r="BQ305" s="111">
        <v>15</v>
      </c>
      <c r="BR305" s="95">
        <f>(BQ305+BP305)/BB305</f>
        <v>3.918903266236188E-6</v>
      </c>
      <c r="BS305" s="94">
        <f>(BQ305+BP305)/(BK305+BJ305)</f>
        <v>4.0085591415997069E-6</v>
      </c>
      <c r="BZ305" s="1" t="s">
        <v>252</v>
      </c>
      <c r="CG305" s="2" t="s">
        <v>1206</v>
      </c>
      <c r="CH305" s="2">
        <v>0</v>
      </c>
      <c r="CI305" s="2">
        <v>1</v>
      </c>
      <c r="CJ305" s="2">
        <v>0</v>
      </c>
      <c r="CK305" s="2">
        <v>0</v>
      </c>
      <c r="CL305" s="1">
        <f>SUM(CH305:CK305)</f>
        <v>1</v>
      </c>
      <c r="CM305" s="118">
        <f t="shared" si="113"/>
        <v>1.2195121951219513E-2</v>
      </c>
      <c r="CN305" s="106" t="s">
        <v>101</v>
      </c>
    </row>
    <row r="306" spans="1:92" x14ac:dyDescent="0.25">
      <c r="A306" s="132" t="s">
        <v>1207</v>
      </c>
      <c r="B306" s="24" t="s">
        <v>1179</v>
      </c>
      <c r="C306" s="24" t="s">
        <v>1208</v>
      </c>
      <c r="D306" s="38">
        <v>1</v>
      </c>
      <c r="E306" s="12" t="s">
        <v>90</v>
      </c>
      <c r="F306" s="9" t="s">
        <v>91</v>
      </c>
      <c r="G306" s="9" t="s">
        <v>92</v>
      </c>
      <c r="H306" s="127">
        <v>42795</v>
      </c>
      <c r="J306" s="53">
        <v>0.60416666666666663</v>
      </c>
      <c r="K306" s="2" t="s">
        <v>150</v>
      </c>
      <c r="L306" s="1" t="s">
        <v>181</v>
      </c>
      <c r="M306" s="2">
        <v>1</v>
      </c>
      <c r="N306" s="12" t="s">
        <v>1373</v>
      </c>
      <c r="O306" s="12" t="s">
        <v>284</v>
      </c>
      <c r="P306" s="12" t="s">
        <v>95</v>
      </c>
      <c r="Q306" s="12" t="s">
        <v>284</v>
      </c>
      <c r="R306" s="5" t="s">
        <v>151</v>
      </c>
      <c r="S306" s="5" t="s">
        <v>152</v>
      </c>
      <c r="T306" s="2" t="s">
        <v>153</v>
      </c>
      <c r="V306" s="44" t="s">
        <v>155</v>
      </c>
      <c r="W306" s="8" t="s">
        <v>226</v>
      </c>
      <c r="AE306" s="1">
        <v>127</v>
      </c>
      <c r="AH306" s="1">
        <v>2.4</v>
      </c>
      <c r="AI306" s="1">
        <v>300</v>
      </c>
      <c r="AJ306" s="30"/>
      <c r="AL306" s="1">
        <v>15</v>
      </c>
      <c r="AM306" s="1">
        <v>28</v>
      </c>
      <c r="AN306" s="1">
        <v>15</v>
      </c>
      <c r="AO306" s="31" t="s">
        <v>298</v>
      </c>
      <c r="AP306" s="1">
        <f>AM306-AN306</f>
        <v>13</v>
      </c>
      <c r="AQ306" s="1" t="s">
        <v>299</v>
      </c>
      <c r="BA306" s="134">
        <v>28142536</v>
      </c>
      <c r="BB306" s="134">
        <v>25962414</v>
      </c>
      <c r="BD306" s="1" t="str">
        <f t="shared" si="110"/>
        <v>preprocessing/TMRC30238/outputs/salmon_hg38_100/quant.sf</v>
      </c>
      <c r="BI306" s="97" t="str">
        <f t="shared" si="111"/>
        <v>preprocessing/TMRC30238/outputs/02hisat2_hg38_100/hg38_100_sno_gene_gene_id.count.xz</v>
      </c>
      <c r="BJ306" s="134">
        <v>24025929</v>
      </c>
      <c r="BK306" s="134">
        <v>1092943</v>
      </c>
      <c r="BO306" s="1" t="str">
        <f t="shared" si="112"/>
        <v>preprocessing/TMRC30238/outputs/03hisat2_lpanamensis_v36/sno_gene_gene_id.count.xz</v>
      </c>
      <c r="BP306" s="66">
        <v>643</v>
      </c>
      <c r="BQ306" s="66">
        <v>60</v>
      </c>
      <c r="BZ306" s="1" t="s">
        <v>252</v>
      </c>
      <c r="CG306" s="2" t="s">
        <v>1209</v>
      </c>
      <c r="CH306" s="2">
        <v>0</v>
      </c>
      <c r="CI306" s="2">
        <v>0</v>
      </c>
      <c r="CJ306" s="2">
        <v>11</v>
      </c>
      <c r="CK306" s="2">
        <v>0</v>
      </c>
      <c r="CM306" s="1">
        <f t="shared" si="113"/>
        <v>0</v>
      </c>
    </row>
    <row r="307" spans="1:92" ht="30" x14ac:dyDescent="0.25">
      <c r="A307" s="110" t="s">
        <v>1210</v>
      </c>
      <c r="B307" s="24" t="s">
        <v>986</v>
      </c>
      <c r="C307" s="24" t="s">
        <v>1211</v>
      </c>
      <c r="D307" s="38">
        <v>1</v>
      </c>
      <c r="E307" s="12" t="s">
        <v>90</v>
      </c>
      <c r="F307" s="12" t="s">
        <v>91</v>
      </c>
      <c r="G307" s="12" t="s">
        <v>92</v>
      </c>
      <c r="H307" s="126">
        <v>42285</v>
      </c>
      <c r="I307" s="53">
        <v>0.19791666666666666</v>
      </c>
      <c r="J307" s="53">
        <v>0.4375</v>
      </c>
      <c r="K307" s="12" t="s">
        <v>171</v>
      </c>
      <c r="L307" s="12" t="s">
        <v>181</v>
      </c>
      <c r="M307" s="2">
        <v>1</v>
      </c>
      <c r="N307" s="12" t="s">
        <v>95</v>
      </c>
      <c r="O307" s="12" t="s">
        <v>95</v>
      </c>
      <c r="P307" s="9" t="s">
        <v>1384</v>
      </c>
      <c r="Q307" s="12" t="s">
        <v>284</v>
      </c>
      <c r="R307" s="12" t="s">
        <v>151</v>
      </c>
      <c r="S307" s="12" t="s">
        <v>196</v>
      </c>
      <c r="T307" s="12" t="s">
        <v>173</v>
      </c>
      <c r="U307" s="93">
        <v>8000000</v>
      </c>
      <c r="W307" s="12" t="s">
        <v>226</v>
      </c>
      <c r="X307" s="75">
        <v>42627</v>
      </c>
      <c r="Y307" s="12">
        <v>13</v>
      </c>
      <c r="AA307" s="27">
        <v>42631</v>
      </c>
      <c r="AB307" s="1">
        <v>58</v>
      </c>
      <c r="AC307" s="1" t="s">
        <v>100</v>
      </c>
      <c r="AD307" s="1">
        <v>8.4</v>
      </c>
      <c r="AE307" s="1" t="s">
        <v>98</v>
      </c>
      <c r="AF307" s="1" t="s">
        <v>98</v>
      </c>
      <c r="AG307" s="1" t="s">
        <v>98</v>
      </c>
      <c r="AH307" s="1">
        <v>5.2</v>
      </c>
      <c r="AI307" s="1">
        <v>300</v>
      </c>
      <c r="AJ307" s="30">
        <v>42636</v>
      </c>
      <c r="AK307" s="1" t="s">
        <v>100</v>
      </c>
      <c r="AL307" s="1">
        <v>1</v>
      </c>
      <c r="AM307" s="1">
        <v>27</v>
      </c>
      <c r="AN307" s="1">
        <v>15</v>
      </c>
      <c r="AO307" s="30">
        <v>42647</v>
      </c>
      <c r="AP307" s="1">
        <v>12</v>
      </c>
      <c r="AQ307" s="1" t="s">
        <v>184</v>
      </c>
      <c r="AT307" s="2" t="s">
        <v>1212</v>
      </c>
      <c r="AU307" s="2">
        <v>145</v>
      </c>
      <c r="AV307" s="60">
        <f>(100 * 4)/AU307</f>
        <v>2.7586206896551726</v>
      </c>
      <c r="AW307" s="100">
        <f>100-AV307</f>
        <v>97.241379310344826</v>
      </c>
      <c r="AX307" s="2" t="s">
        <v>555</v>
      </c>
      <c r="AY307" s="2">
        <v>20210301</v>
      </c>
      <c r="AZ307" s="2">
        <v>20210308</v>
      </c>
      <c r="BA307" s="66">
        <v>209258618</v>
      </c>
      <c r="BB307" s="66">
        <v>197452886</v>
      </c>
      <c r="BC307" s="68">
        <f t="shared" ref="BC307:BC313" si="114">BB307/BA307</f>
        <v>0.94358305472513437</v>
      </c>
      <c r="BD307" s="1" t="str">
        <f t="shared" si="110"/>
        <v>preprocessing/TMRC30074/outputs/salmon_hg38_100/quant.sf</v>
      </c>
      <c r="BI307" s="97" t="str">
        <f t="shared" si="111"/>
        <v>preprocessing/TMRC30074/outputs/02hisat2_hg38_100/hg38_100_sno_gene_gene_id.count.xz</v>
      </c>
      <c r="BJ307" s="2">
        <v>156731134</v>
      </c>
      <c r="BK307" s="65"/>
      <c r="BL307" s="68">
        <f t="shared" ref="BL307:BL324" si="115">(BK307+BJ307)/BB307</f>
        <v>0.7937647161054916</v>
      </c>
      <c r="BM307" s="105"/>
      <c r="BO307" s="1" t="str">
        <f t="shared" si="112"/>
        <v>preprocessing/TMRC30074/outputs/03hisat2_lpanamensis_v36/sno_gene_gene_id.count.xz</v>
      </c>
      <c r="BP307" s="111">
        <v>18283</v>
      </c>
      <c r="BQ307" s="111">
        <v>1402</v>
      </c>
      <c r="BR307" s="95">
        <f t="shared" ref="BR307:BR324" si="116">(BQ307+BP307)/BB307</f>
        <v>9.9694668428396629E-5</v>
      </c>
      <c r="BS307" s="94">
        <f t="shared" ref="BS307:BS313" si="117">(BQ307+BP307)/(BK307+BJ307)</f>
        <v>1.2559725370199899E-4</v>
      </c>
      <c r="BV307" s="2" t="s">
        <v>989</v>
      </c>
      <c r="BW307" s="2" t="s">
        <v>159</v>
      </c>
      <c r="BZ307" s="1" t="s">
        <v>252</v>
      </c>
      <c r="CG307" s="2" t="s">
        <v>1213</v>
      </c>
      <c r="CH307" s="2">
        <v>0</v>
      </c>
      <c r="CI307" s="2">
        <v>0</v>
      </c>
      <c r="CM307" s="118">
        <f t="shared" si="113"/>
        <v>0</v>
      </c>
    </row>
    <row r="308" spans="1:92" x14ac:dyDescent="0.25">
      <c r="A308" s="132" t="s">
        <v>1214</v>
      </c>
      <c r="B308" s="24" t="s">
        <v>1182</v>
      </c>
      <c r="C308" s="24" t="s">
        <v>1215</v>
      </c>
      <c r="D308" s="38">
        <v>1</v>
      </c>
      <c r="E308" s="12" t="s">
        <v>90</v>
      </c>
      <c r="F308" s="9" t="s">
        <v>91</v>
      </c>
      <c r="G308" s="9" t="s">
        <v>92</v>
      </c>
      <c r="H308" s="127">
        <v>42837</v>
      </c>
      <c r="J308" s="53">
        <v>0.61458333333333337</v>
      </c>
      <c r="K308" s="2" t="s">
        <v>164</v>
      </c>
      <c r="L308" s="1" t="s">
        <v>181</v>
      </c>
      <c r="M308" s="2">
        <v>2</v>
      </c>
      <c r="N308" s="12" t="s">
        <v>260</v>
      </c>
      <c r="O308" s="12" t="s">
        <v>95</v>
      </c>
      <c r="P308" s="12" t="s">
        <v>95</v>
      </c>
      <c r="Q308" s="12" t="s">
        <v>284</v>
      </c>
      <c r="R308" s="5" t="s">
        <v>151</v>
      </c>
      <c r="S308" s="5" t="s">
        <v>165</v>
      </c>
      <c r="T308" s="2" t="s">
        <v>153</v>
      </c>
      <c r="V308" s="44" t="s">
        <v>155</v>
      </c>
      <c r="W308" s="8" t="s">
        <v>226</v>
      </c>
      <c r="AE308" s="1">
        <v>128</v>
      </c>
      <c r="AH308" s="1">
        <v>2.4</v>
      </c>
      <c r="AI308" s="1">
        <v>300</v>
      </c>
      <c r="AJ308" s="30"/>
      <c r="AL308" s="1">
        <v>9</v>
      </c>
      <c r="AM308" s="1">
        <v>28</v>
      </c>
      <c r="AN308" s="1">
        <v>15</v>
      </c>
      <c r="AO308" s="31" t="s">
        <v>298</v>
      </c>
      <c r="AP308" s="1">
        <f>AM308-AN308</f>
        <v>13</v>
      </c>
      <c r="AQ308" s="1" t="s">
        <v>299</v>
      </c>
      <c r="AX308" s="2" t="s">
        <v>300</v>
      </c>
      <c r="AY308" s="2">
        <v>20211001</v>
      </c>
      <c r="AZ308" s="2">
        <v>20211010</v>
      </c>
      <c r="BA308" s="111">
        <v>30264748</v>
      </c>
      <c r="BB308" s="111">
        <v>28772289</v>
      </c>
      <c r="BC308" s="68">
        <f t="shared" si="114"/>
        <v>0.95068655453532935</v>
      </c>
      <c r="BD308" s="1" t="str">
        <f t="shared" si="110"/>
        <v>preprocessing/TMRC30217/outputs/salmon_hg38_100/quant.sf</v>
      </c>
      <c r="BI308" s="97" t="str">
        <f t="shared" si="111"/>
        <v>preprocessing/TMRC30217/outputs/02hisat2_hg38_100/hg38_100_sno_gene_gene_id.count.xz</v>
      </c>
      <c r="BJ308" s="111">
        <v>26872766</v>
      </c>
      <c r="BK308" s="111">
        <v>1278714</v>
      </c>
      <c r="BL308" s="68">
        <f t="shared" si="115"/>
        <v>0.97842337118190348</v>
      </c>
      <c r="BO308" s="1" t="str">
        <f t="shared" si="112"/>
        <v>preprocessing/TMRC30217/outputs/03hisat2_lpanamensis_v36/sno_gene_gene_id.count.xz</v>
      </c>
      <c r="BP308" s="111">
        <v>53</v>
      </c>
      <c r="BQ308" s="111">
        <v>16</v>
      </c>
      <c r="BR308" s="95">
        <f t="shared" si="116"/>
        <v>2.398140794428973E-6</v>
      </c>
      <c r="BS308" s="94">
        <f t="shared" si="117"/>
        <v>2.4510256654357071E-6</v>
      </c>
      <c r="BZ308" s="1" t="s">
        <v>252</v>
      </c>
      <c r="CG308" s="2" t="s">
        <v>1216</v>
      </c>
      <c r="CH308" s="2">
        <v>0</v>
      </c>
      <c r="CI308" s="2">
        <v>0</v>
      </c>
      <c r="CJ308" s="2">
        <v>0</v>
      </c>
      <c r="CK308" s="2">
        <v>0</v>
      </c>
      <c r="CL308" s="1">
        <f>SUM(CH308:CK308)</f>
        <v>0</v>
      </c>
      <c r="CM308" s="118">
        <f t="shared" si="113"/>
        <v>0</v>
      </c>
      <c r="CN308" s="2" t="s">
        <v>101</v>
      </c>
    </row>
    <row r="309" spans="1:92" x14ac:dyDescent="0.25">
      <c r="A309" s="132" t="s">
        <v>1217</v>
      </c>
      <c r="B309" s="24" t="s">
        <v>1182</v>
      </c>
      <c r="C309" s="24" t="s">
        <v>1218</v>
      </c>
      <c r="D309" s="38">
        <v>1</v>
      </c>
      <c r="E309" s="12" t="s">
        <v>90</v>
      </c>
      <c r="F309" s="9" t="s">
        <v>91</v>
      </c>
      <c r="G309" s="9" t="s">
        <v>92</v>
      </c>
      <c r="H309" s="127">
        <v>42830</v>
      </c>
      <c r="J309" s="53">
        <v>0.61111111111111105</v>
      </c>
      <c r="K309" s="2" t="s">
        <v>150</v>
      </c>
      <c r="L309" s="1" t="s">
        <v>181</v>
      </c>
      <c r="M309" s="2">
        <v>1</v>
      </c>
      <c r="N309" s="12" t="s">
        <v>260</v>
      </c>
      <c r="O309" s="12" t="s">
        <v>95</v>
      </c>
      <c r="P309" s="12" t="s">
        <v>95</v>
      </c>
      <c r="Q309" s="12" t="s">
        <v>284</v>
      </c>
      <c r="R309" s="5" t="s">
        <v>151</v>
      </c>
      <c r="S309" s="5" t="s">
        <v>152</v>
      </c>
      <c r="T309" s="2" t="s">
        <v>153</v>
      </c>
      <c r="V309" s="44" t="s">
        <v>155</v>
      </c>
      <c r="W309" s="8" t="s">
        <v>226</v>
      </c>
      <c r="AE309" s="1">
        <v>94</v>
      </c>
      <c r="AH309" s="1">
        <v>3.2</v>
      </c>
      <c r="AI309" s="1">
        <v>300</v>
      </c>
      <c r="AJ309" s="30"/>
      <c r="AL309" s="1">
        <v>20</v>
      </c>
      <c r="AM309" s="1">
        <v>28</v>
      </c>
      <c r="AN309" s="1">
        <v>15</v>
      </c>
      <c r="AO309" s="31" t="s">
        <v>298</v>
      </c>
      <c r="AP309" s="1">
        <f>AM309-AN309</f>
        <v>13</v>
      </c>
      <c r="AQ309" s="1" t="s">
        <v>299</v>
      </c>
      <c r="AX309" s="2" t="s">
        <v>300</v>
      </c>
      <c r="AY309" s="2">
        <v>20211001</v>
      </c>
      <c r="AZ309" s="2">
        <v>20211010</v>
      </c>
      <c r="BA309" s="111">
        <v>29710192</v>
      </c>
      <c r="BB309" s="111">
        <v>28350481</v>
      </c>
      <c r="BC309" s="68">
        <f t="shared" si="114"/>
        <v>0.95423419007187837</v>
      </c>
      <c r="BD309" s="1" t="str">
        <f t="shared" si="110"/>
        <v>preprocessing/TMRC30208/outputs/salmon_hg38_100/quant.sf</v>
      </c>
      <c r="BI309" s="97" t="str">
        <f t="shared" si="111"/>
        <v>preprocessing/TMRC30208/outputs/02hisat2_hg38_100/hg38_100_sno_gene_gene_id.count.xz</v>
      </c>
      <c r="BJ309" s="111">
        <v>26448084</v>
      </c>
      <c r="BK309" s="111">
        <v>1128118</v>
      </c>
      <c r="BL309" s="68">
        <f t="shared" si="115"/>
        <v>0.97268903479979762</v>
      </c>
      <c r="BO309" s="1" t="str">
        <f t="shared" si="112"/>
        <v>preprocessing/TMRC30208/outputs/03hisat2_lpanamensis_v36/sno_gene_gene_id.count.xz</v>
      </c>
      <c r="BP309" s="111">
        <v>190</v>
      </c>
      <c r="BQ309" s="111">
        <v>32</v>
      </c>
      <c r="BR309" s="95">
        <f t="shared" si="116"/>
        <v>7.8305549736528279E-6</v>
      </c>
      <c r="BS309" s="94">
        <f t="shared" si="117"/>
        <v>8.0504197060929569E-6</v>
      </c>
      <c r="BZ309" s="1" t="s">
        <v>252</v>
      </c>
      <c r="CG309" s="2" t="s">
        <v>1219</v>
      </c>
      <c r="CH309" s="2">
        <v>0</v>
      </c>
      <c r="CI309" s="2">
        <v>0</v>
      </c>
      <c r="CJ309" s="2">
        <v>0</v>
      </c>
      <c r="CK309" s="2">
        <v>0</v>
      </c>
      <c r="CL309" s="1">
        <f>SUM(CH309:CK309)</f>
        <v>0</v>
      </c>
      <c r="CM309" s="118">
        <f t="shared" si="113"/>
        <v>0</v>
      </c>
      <c r="CN309" s="2" t="s">
        <v>101</v>
      </c>
    </row>
    <row r="310" spans="1:92" ht="30" x14ac:dyDescent="0.25">
      <c r="A310" s="110" t="s">
        <v>1220</v>
      </c>
      <c r="B310" s="24" t="s">
        <v>986</v>
      </c>
      <c r="C310" s="24" t="s">
        <v>1221</v>
      </c>
      <c r="D310" s="38">
        <v>1</v>
      </c>
      <c r="E310" s="12" t="s">
        <v>90</v>
      </c>
      <c r="F310" s="12" t="s">
        <v>91</v>
      </c>
      <c r="G310" s="12" t="s">
        <v>92</v>
      </c>
      <c r="H310" s="126">
        <v>42292</v>
      </c>
      <c r="I310" s="53">
        <v>0.38680555555555557</v>
      </c>
      <c r="J310" s="53">
        <v>0.75</v>
      </c>
      <c r="K310" s="12" t="s">
        <v>171</v>
      </c>
      <c r="L310" s="12" t="s">
        <v>181</v>
      </c>
      <c r="M310" s="2">
        <v>2</v>
      </c>
      <c r="N310" s="12" t="s">
        <v>95</v>
      </c>
      <c r="O310" s="12" t="s">
        <v>95</v>
      </c>
      <c r="P310" s="9" t="s">
        <v>1384</v>
      </c>
      <c r="Q310" s="12" t="s">
        <v>284</v>
      </c>
      <c r="R310" s="12" t="s">
        <v>151</v>
      </c>
      <c r="S310" s="12" t="s">
        <v>196</v>
      </c>
      <c r="T310" s="12" t="s">
        <v>173</v>
      </c>
      <c r="U310" s="93">
        <v>9000000</v>
      </c>
      <c r="W310" s="12" t="s">
        <v>226</v>
      </c>
      <c r="X310" s="75">
        <v>42627</v>
      </c>
      <c r="Y310" s="12">
        <v>13</v>
      </c>
      <c r="AA310" s="27">
        <v>42631</v>
      </c>
      <c r="AB310" s="1">
        <v>74</v>
      </c>
      <c r="AC310" s="1" t="s">
        <v>100</v>
      </c>
      <c r="AD310" s="1">
        <v>8.4</v>
      </c>
      <c r="AH310" s="1">
        <v>4</v>
      </c>
      <c r="AI310" s="1">
        <v>300</v>
      </c>
      <c r="AJ310" s="30">
        <v>42636</v>
      </c>
      <c r="AK310" s="1" t="s">
        <v>100</v>
      </c>
      <c r="AL310" s="1">
        <v>4</v>
      </c>
      <c r="AM310" s="1">
        <v>27</v>
      </c>
      <c r="AN310" s="1">
        <v>15</v>
      </c>
      <c r="AO310" s="30">
        <v>42647</v>
      </c>
      <c r="AP310" s="1">
        <v>12</v>
      </c>
      <c r="AQ310" s="1" t="s">
        <v>184</v>
      </c>
      <c r="AT310" s="2" t="s">
        <v>1222</v>
      </c>
      <c r="AU310" s="2">
        <v>189</v>
      </c>
      <c r="AV310" s="60">
        <f>(100 * 4)/AU310</f>
        <v>2.1164021164021163</v>
      </c>
      <c r="AW310" s="100">
        <f>100-AV310</f>
        <v>97.883597883597886</v>
      </c>
      <c r="AX310" s="2" t="s">
        <v>555</v>
      </c>
      <c r="AY310" s="2">
        <v>20210301</v>
      </c>
      <c r="AZ310" s="2">
        <v>20210308</v>
      </c>
      <c r="BA310" s="66">
        <v>134226323</v>
      </c>
      <c r="BB310" s="66">
        <v>126892831</v>
      </c>
      <c r="BC310" s="68">
        <f t="shared" si="114"/>
        <v>0.94536472551661865</v>
      </c>
      <c r="BD310" s="1" t="str">
        <f t="shared" si="110"/>
        <v>preprocessing/TMRC30077/outputs/salmon_hg38_100/quant.sf</v>
      </c>
      <c r="BI310" s="97" t="str">
        <f t="shared" si="111"/>
        <v>preprocessing/TMRC30077/outputs/02hisat2_hg38_100/hg38_100_sno_gene_gene_id.count.xz</v>
      </c>
      <c r="BJ310" s="65">
        <v>118265784</v>
      </c>
      <c r="BK310" s="65">
        <v>4624686</v>
      </c>
      <c r="BL310" s="68">
        <f t="shared" si="115"/>
        <v>0.96845873034387575</v>
      </c>
      <c r="BO310" s="1" t="str">
        <f t="shared" si="112"/>
        <v>preprocessing/TMRC30077/outputs/03hisat2_lpanamensis_v36/sno_gene_gene_id.count.xz</v>
      </c>
      <c r="BP310" s="111">
        <v>14598</v>
      </c>
      <c r="BQ310" s="111">
        <v>1086</v>
      </c>
      <c r="BR310" s="95">
        <f t="shared" si="116"/>
        <v>1.2360036320728E-4</v>
      </c>
      <c r="BS310" s="94">
        <f t="shared" si="117"/>
        <v>1.2762584437995883E-4</v>
      </c>
      <c r="BV310" s="2" t="s">
        <v>989</v>
      </c>
      <c r="BW310" s="2" t="s">
        <v>210</v>
      </c>
      <c r="BZ310" s="1" t="s">
        <v>252</v>
      </c>
      <c r="CG310" s="2" t="s">
        <v>1223</v>
      </c>
      <c r="CH310" s="2">
        <v>0</v>
      </c>
      <c r="CI310" s="2">
        <v>0</v>
      </c>
      <c r="CM310" s="118">
        <f t="shared" si="113"/>
        <v>0</v>
      </c>
    </row>
    <row r="311" spans="1:92" x14ac:dyDescent="0.25">
      <c r="A311" s="132" t="s">
        <v>1224</v>
      </c>
      <c r="B311" s="24" t="s">
        <v>1182</v>
      </c>
      <c r="C311" s="24" t="s">
        <v>1225</v>
      </c>
      <c r="D311" s="38">
        <v>1</v>
      </c>
      <c r="E311" s="12" t="s">
        <v>90</v>
      </c>
      <c r="F311" s="9" t="s">
        <v>91</v>
      </c>
      <c r="G311" s="9" t="s">
        <v>92</v>
      </c>
      <c r="H311" s="127">
        <v>42851</v>
      </c>
      <c r="J311" s="53">
        <v>0.58333333333333337</v>
      </c>
      <c r="K311" s="2" t="s">
        <v>164</v>
      </c>
      <c r="L311" s="1" t="s">
        <v>181</v>
      </c>
      <c r="M311" s="2">
        <v>3</v>
      </c>
      <c r="N311" s="12" t="s">
        <v>260</v>
      </c>
      <c r="O311" s="12" t="s">
        <v>95</v>
      </c>
      <c r="P311" s="12" t="s">
        <v>95</v>
      </c>
      <c r="Q311" s="12" t="s">
        <v>284</v>
      </c>
      <c r="R311" s="5" t="s">
        <v>151</v>
      </c>
      <c r="S311" s="5" t="s">
        <v>165</v>
      </c>
      <c r="T311" s="2" t="s">
        <v>153</v>
      </c>
      <c r="V311" s="44" t="s">
        <v>155</v>
      </c>
      <c r="W311" s="8" t="s">
        <v>226</v>
      </c>
      <c r="AE311" s="1">
        <v>139</v>
      </c>
      <c r="AH311" s="1">
        <v>2.2000000000000002</v>
      </c>
      <c r="AI311" s="1">
        <v>300</v>
      </c>
      <c r="AJ311" s="30"/>
      <c r="AL311" s="1">
        <v>11</v>
      </c>
      <c r="AM311" s="1">
        <v>28</v>
      </c>
      <c r="AN311" s="1">
        <v>15</v>
      </c>
      <c r="AO311" s="31" t="s">
        <v>298</v>
      </c>
      <c r="AP311" s="1">
        <f>AM311-AN311</f>
        <v>13</v>
      </c>
      <c r="AQ311" s="1" t="s">
        <v>299</v>
      </c>
      <c r="AX311" s="2" t="s">
        <v>300</v>
      </c>
      <c r="AY311" s="2">
        <v>20211001</v>
      </c>
      <c r="AZ311" s="2">
        <v>20211010</v>
      </c>
      <c r="BA311" s="111">
        <v>37417038</v>
      </c>
      <c r="BB311" s="111">
        <v>35509339</v>
      </c>
      <c r="BC311" s="68">
        <f t="shared" si="114"/>
        <v>0.94901523204482408</v>
      </c>
      <c r="BD311" s="1" t="str">
        <f t="shared" si="110"/>
        <v>preprocessing/TMRC30219/outputs/salmon_hg38_100/quant.sf</v>
      </c>
      <c r="BI311" s="97" t="str">
        <f t="shared" si="111"/>
        <v>preprocessing/TMRC30219/outputs/02hisat2_hg38_100/hg38_100_sno_gene_gene_id.count.xz</v>
      </c>
      <c r="BJ311" s="111">
        <v>33091782</v>
      </c>
      <c r="BK311" s="111">
        <v>1624630</v>
      </c>
      <c r="BL311" s="68">
        <f t="shared" si="115"/>
        <v>0.97766990255718367</v>
      </c>
      <c r="BO311" s="1" t="str">
        <f t="shared" si="112"/>
        <v>preprocessing/TMRC30219/outputs/03hisat2_lpanamensis_v36/sno_gene_gene_id.count.xz</v>
      </c>
      <c r="BP311" s="111">
        <v>137</v>
      </c>
      <c r="BQ311" s="66">
        <v>16</v>
      </c>
      <c r="BR311" s="95">
        <f t="shared" si="116"/>
        <v>4.308725656650494E-6</v>
      </c>
      <c r="BS311" s="94">
        <f t="shared" si="117"/>
        <v>4.4071374657035409E-6</v>
      </c>
      <c r="BZ311" s="1" t="s">
        <v>252</v>
      </c>
      <c r="CG311" s="2" t="s">
        <v>1226</v>
      </c>
      <c r="CH311" s="2">
        <v>0</v>
      </c>
      <c r="CI311" s="2">
        <v>0</v>
      </c>
      <c r="CJ311" s="2">
        <v>0</v>
      </c>
      <c r="CK311" s="2">
        <v>0</v>
      </c>
      <c r="CL311" s="1">
        <f>SUM(CH311:CK311)</f>
        <v>0</v>
      </c>
      <c r="CM311" s="118">
        <f t="shared" si="113"/>
        <v>0</v>
      </c>
      <c r="CN311" s="2" t="s">
        <v>101</v>
      </c>
    </row>
    <row r="312" spans="1:92" x14ac:dyDescent="0.25">
      <c r="A312" s="132" t="s">
        <v>1227</v>
      </c>
      <c r="B312" s="24" t="s">
        <v>1182</v>
      </c>
      <c r="C312" s="24" t="s">
        <v>1228</v>
      </c>
      <c r="D312" s="38">
        <v>1</v>
      </c>
      <c r="E312" s="12" t="s">
        <v>90</v>
      </c>
      <c r="F312" s="9" t="s">
        <v>91</v>
      </c>
      <c r="G312" s="9" t="s">
        <v>92</v>
      </c>
      <c r="H312" s="127">
        <v>42837</v>
      </c>
      <c r="J312" s="53">
        <v>0.61458333333333337</v>
      </c>
      <c r="K312" s="2" t="s">
        <v>150</v>
      </c>
      <c r="L312" s="1" t="s">
        <v>181</v>
      </c>
      <c r="M312" s="2">
        <v>2</v>
      </c>
      <c r="N312" s="12" t="s">
        <v>260</v>
      </c>
      <c r="O312" s="12" t="s">
        <v>95</v>
      </c>
      <c r="P312" s="12" t="s">
        <v>95</v>
      </c>
      <c r="Q312" s="12" t="s">
        <v>284</v>
      </c>
      <c r="R312" s="5" t="s">
        <v>151</v>
      </c>
      <c r="S312" s="5" t="s">
        <v>152</v>
      </c>
      <c r="T312" s="2" t="s">
        <v>153</v>
      </c>
      <c r="V312" s="44" t="s">
        <v>155</v>
      </c>
      <c r="W312" s="8" t="s">
        <v>226</v>
      </c>
      <c r="AE312" s="1">
        <v>84</v>
      </c>
      <c r="AH312" s="1">
        <v>3.6</v>
      </c>
      <c r="AI312" s="1">
        <v>300</v>
      </c>
      <c r="AJ312" s="30"/>
      <c r="AL312" s="1">
        <v>10</v>
      </c>
      <c r="AM312" s="1">
        <v>28</v>
      </c>
      <c r="AN312" s="1">
        <v>15</v>
      </c>
      <c r="AO312" s="31" t="s">
        <v>298</v>
      </c>
      <c r="AP312" s="1">
        <f>AM312-AN312</f>
        <v>13</v>
      </c>
      <c r="AQ312" s="1" t="s">
        <v>299</v>
      </c>
      <c r="AX312" s="2" t="s">
        <v>300</v>
      </c>
      <c r="AY312" s="2">
        <v>20211001</v>
      </c>
      <c r="AZ312" s="2">
        <v>20211010</v>
      </c>
      <c r="BA312" s="111">
        <v>27158142</v>
      </c>
      <c r="BB312" s="111">
        <v>25770712</v>
      </c>
      <c r="BC312" s="68">
        <f t="shared" si="114"/>
        <v>0.94891292637029445</v>
      </c>
      <c r="BD312" s="1" t="str">
        <f t="shared" si="110"/>
        <v>preprocessing/TMRC30218/outputs/salmon_hg38_100/quant.sf</v>
      </c>
      <c r="BI312" s="97" t="str">
        <f t="shared" si="111"/>
        <v>preprocessing/TMRC30218/outputs/02hisat2_hg38_100/hg38_100_sno_gene_gene_id.count.xz</v>
      </c>
      <c r="BJ312" s="111">
        <v>23986977</v>
      </c>
      <c r="BK312" s="111">
        <v>1063856</v>
      </c>
      <c r="BL312" s="68">
        <f t="shared" si="115"/>
        <v>0.97206600267776844</v>
      </c>
      <c r="BO312" s="1" t="str">
        <f t="shared" si="112"/>
        <v>preprocessing/TMRC30218/outputs/03hisat2_lpanamensis_v36/sno_gene_gene_id.count.xz</v>
      </c>
      <c r="BP312" s="111">
        <v>72</v>
      </c>
      <c r="BQ312" s="66">
        <v>18</v>
      </c>
      <c r="BR312" s="95">
        <f t="shared" si="116"/>
        <v>3.4923365718417091E-6</v>
      </c>
      <c r="BS312" s="94">
        <f t="shared" si="117"/>
        <v>3.5926949016026732E-6</v>
      </c>
      <c r="BZ312" s="1" t="s">
        <v>252</v>
      </c>
      <c r="CG312" s="2" t="s">
        <v>1229</v>
      </c>
      <c r="CH312" s="2">
        <v>0</v>
      </c>
      <c r="CI312" s="2">
        <v>0</v>
      </c>
      <c r="CJ312" s="2">
        <v>0</v>
      </c>
      <c r="CK312" s="2">
        <v>0</v>
      </c>
      <c r="CL312" s="1">
        <f>SUM(CH312:CK312)</f>
        <v>0</v>
      </c>
      <c r="CM312" s="118">
        <f t="shared" si="113"/>
        <v>0</v>
      </c>
      <c r="CN312" s="2" t="s">
        <v>101</v>
      </c>
    </row>
    <row r="313" spans="1:92" ht="30" x14ac:dyDescent="0.25">
      <c r="A313" s="110" t="s">
        <v>1230</v>
      </c>
      <c r="B313" s="24" t="s">
        <v>986</v>
      </c>
      <c r="C313" s="24" t="s">
        <v>1231</v>
      </c>
      <c r="D313" s="38">
        <v>1</v>
      </c>
      <c r="E313" s="12" t="s">
        <v>90</v>
      </c>
      <c r="F313" s="12" t="s">
        <v>91</v>
      </c>
      <c r="G313" s="12" t="s">
        <v>92</v>
      </c>
      <c r="H313" s="126">
        <v>42306</v>
      </c>
      <c r="I313" s="53">
        <v>0.37916666666666665</v>
      </c>
      <c r="J313" s="53">
        <v>0.72916666666666663</v>
      </c>
      <c r="K313" s="12" t="s">
        <v>171</v>
      </c>
      <c r="L313" s="12" t="s">
        <v>181</v>
      </c>
      <c r="M313" s="2">
        <v>3</v>
      </c>
      <c r="N313" s="12" t="s">
        <v>95</v>
      </c>
      <c r="O313" s="12" t="s">
        <v>95</v>
      </c>
      <c r="P313" s="9" t="s">
        <v>1384</v>
      </c>
      <c r="Q313" s="12" t="s">
        <v>284</v>
      </c>
      <c r="R313" s="12" t="s">
        <v>151</v>
      </c>
      <c r="S313" s="12" t="s">
        <v>196</v>
      </c>
      <c r="T313" s="12" t="s">
        <v>173</v>
      </c>
      <c r="U313" s="93">
        <v>21000000</v>
      </c>
      <c r="W313" s="12" t="s">
        <v>226</v>
      </c>
      <c r="X313" s="75">
        <v>42628</v>
      </c>
      <c r="Y313" s="12">
        <v>15</v>
      </c>
      <c r="Z313" s="9">
        <f>(Y313-AH313)-3</f>
        <v>9.3000000000000007</v>
      </c>
      <c r="AA313" s="27">
        <v>42630</v>
      </c>
      <c r="AB313" s="1">
        <v>110</v>
      </c>
      <c r="AC313" s="1" t="s">
        <v>101</v>
      </c>
      <c r="AD313" s="1">
        <v>5.7</v>
      </c>
      <c r="AH313" s="1">
        <v>2.7</v>
      </c>
      <c r="AI313" s="1">
        <v>300</v>
      </c>
      <c r="AJ313" s="30">
        <v>42636</v>
      </c>
      <c r="AK313" s="1" t="s">
        <v>100</v>
      </c>
      <c r="AL313" s="1">
        <v>7</v>
      </c>
      <c r="AM313" s="1">
        <v>27</v>
      </c>
      <c r="AN313" s="1">
        <v>15</v>
      </c>
      <c r="AO313" s="30">
        <v>42647</v>
      </c>
      <c r="AP313" s="1">
        <v>12</v>
      </c>
      <c r="AQ313" s="1" t="s">
        <v>184</v>
      </c>
      <c r="AT313" t="s">
        <v>1232</v>
      </c>
      <c r="AU313" s="2">
        <v>157</v>
      </c>
      <c r="AV313" s="60">
        <f>(100 * 4)/AU313</f>
        <v>2.5477707006369426</v>
      </c>
      <c r="AY313" s="2">
        <v>20210301</v>
      </c>
      <c r="AZ313" s="2">
        <v>20210316</v>
      </c>
      <c r="BA313" s="66">
        <v>68476084</v>
      </c>
      <c r="BB313" s="66">
        <v>64952763</v>
      </c>
      <c r="BC313" s="68">
        <f t="shared" si="114"/>
        <v>0.9485466925941618</v>
      </c>
      <c r="BD313" s="1" t="str">
        <f t="shared" si="110"/>
        <v>preprocessing/TMRC30079/outputs/salmon_hg38_100/quant.sf</v>
      </c>
      <c r="BI313" s="97" t="str">
        <f t="shared" si="111"/>
        <v>preprocessing/TMRC30079/outputs/02hisat2_hg38_100/hg38_100_sno_gene_gene_id.count.xz</v>
      </c>
      <c r="BJ313" s="65">
        <v>60092985</v>
      </c>
      <c r="BK313" s="65">
        <v>2726239</v>
      </c>
      <c r="BL313" s="68">
        <f t="shared" si="115"/>
        <v>0.96715245200577538</v>
      </c>
      <c r="BO313" s="1" t="str">
        <f t="shared" si="112"/>
        <v>preprocessing/TMRC30079/outputs/03hisat2_lpanamensis_v36/sno_gene_gene_id.count.xz</v>
      </c>
      <c r="BP313" s="111">
        <v>9176</v>
      </c>
      <c r="BQ313" s="111">
        <v>619</v>
      </c>
      <c r="BR313" s="95">
        <f t="shared" si="116"/>
        <v>1.5080189891229109E-4</v>
      </c>
      <c r="BS313" s="94">
        <f t="shared" si="117"/>
        <v>1.559236070792597E-4</v>
      </c>
      <c r="BV313" s="2" t="s">
        <v>989</v>
      </c>
      <c r="BW313" s="2" t="s">
        <v>210</v>
      </c>
      <c r="BZ313" s="1" t="s">
        <v>252</v>
      </c>
      <c r="CG313" s="2" t="s">
        <v>1233</v>
      </c>
      <c r="CH313" s="2">
        <v>0</v>
      </c>
      <c r="CI313" s="2">
        <v>0</v>
      </c>
      <c r="CJ313" s="2">
        <v>124</v>
      </c>
      <c r="CK313" s="2">
        <v>0</v>
      </c>
      <c r="CL313" s="1">
        <f>SUM(CH313:CK313)</f>
        <v>124</v>
      </c>
      <c r="CM313" s="118">
        <f t="shared" si="113"/>
        <v>1.3513513513513514E-2</v>
      </c>
      <c r="CN313" s="2" t="s">
        <v>100</v>
      </c>
    </row>
    <row r="314" spans="1:92" x14ac:dyDescent="0.25">
      <c r="A314" s="132" t="s">
        <v>1234</v>
      </c>
      <c r="B314" s="2" t="s">
        <v>1187</v>
      </c>
      <c r="C314" s="23" t="s">
        <v>1235</v>
      </c>
      <c r="D314" s="37">
        <v>1</v>
      </c>
      <c r="E314" s="9" t="s">
        <v>90</v>
      </c>
      <c r="F314" s="9" t="s">
        <v>259</v>
      </c>
      <c r="G314" s="9" t="s">
        <v>92</v>
      </c>
      <c r="H314" s="127">
        <v>42895</v>
      </c>
      <c r="J314" s="53">
        <v>0.5</v>
      </c>
      <c r="K314" s="2" t="s">
        <v>164</v>
      </c>
      <c r="L314" s="10" t="s">
        <v>181</v>
      </c>
      <c r="M314" s="6">
        <v>1</v>
      </c>
      <c r="N314" s="10" t="s">
        <v>1378</v>
      </c>
      <c r="O314" s="119" t="s">
        <v>324</v>
      </c>
      <c r="P314" s="119" t="s">
        <v>95</v>
      </c>
      <c r="Q314" s="119" t="s">
        <v>234</v>
      </c>
      <c r="R314" s="5" t="s">
        <v>151</v>
      </c>
      <c r="S314" s="5" t="s">
        <v>165</v>
      </c>
      <c r="T314" s="5" t="s">
        <v>153</v>
      </c>
      <c r="U314" s="88"/>
      <c r="V314" s="44"/>
      <c r="W314" s="8" t="s">
        <v>226</v>
      </c>
      <c r="X314" s="129">
        <v>43027</v>
      </c>
      <c r="Y314" s="9">
        <v>30</v>
      </c>
      <c r="Z314" s="33">
        <f>(Y314-AH314)-3</f>
        <v>26.6</v>
      </c>
      <c r="AA314" s="128">
        <v>43028</v>
      </c>
      <c r="AB314" s="2">
        <v>805</v>
      </c>
      <c r="AC314" s="5" t="s">
        <v>100</v>
      </c>
      <c r="AD314" s="5">
        <v>8.4</v>
      </c>
      <c r="AE314" s="1">
        <v>991.94</v>
      </c>
      <c r="AF314" s="119">
        <v>1.93</v>
      </c>
      <c r="AG314" s="119">
        <v>2.36</v>
      </c>
      <c r="AH314" s="9">
        <v>0.4</v>
      </c>
      <c r="AI314" s="9">
        <v>300</v>
      </c>
      <c r="AJ314" s="130">
        <v>43083</v>
      </c>
      <c r="AK314" s="5" t="s">
        <v>100</v>
      </c>
      <c r="AL314" s="1">
        <v>3</v>
      </c>
      <c r="AM314" s="1">
        <v>28</v>
      </c>
      <c r="AN314" s="1">
        <v>15</v>
      </c>
      <c r="AO314" s="130">
        <v>43102</v>
      </c>
      <c r="AQ314" s="1" t="s">
        <v>235</v>
      </c>
      <c r="BA314" s="134">
        <v>28934672</v>
      </c>
      <c r="BB314" s="134">
        <v>26996340</v>
      </c>
      <c r="BD314" s="1" t="str">
        <f t="shared" si="110"/>
        <v>preprocessing/TMRC30260/outputs/salmon_hg38_100/quant.sf</v>
      </c>
      <c r="BI314" s="97" t="str">
        <f t="shared" si="111"/>
        <v>preprocessing/TMRC30260/outputs/02hisat2_hg38_100/hg38_100_sno_gene_gene_id.count.xz</v>
      </c>
      <c r="BJ314" s="134">
        <v>25195971</v>
      </c>
      <c r="BK314" s="134">
        <v>1069871</v>
      </c>
      <c r="BL314" s="68">
        <f t="shared" si="115"/>
        <v>0.9729408505004753</v>
      </c>
      <c r="BO314" s="1" t="str">
        <f t="shared" si="112"/>
        <v>preprocessing/TMRC30260/outputs/03hisat2_lpanamensis_v36/sno_gene_gene_id.count.xz</v>
      </c>
      <c r="BP314" s="66">
        <v>534</v>
      </c>
      <c r="BQ314" s="66">
        <v>58</v>
      </c>
      <c r="BR314" s="95">
        <f t="shared" si="116"/>
        <v>2.1928898509946164E-5</v>
      </c>
      <c r="BZ314" s="2" t="s">
        <v>252</v>
      </c>
      <c r="CG314" s="2" t="s">
        <v>1236</v>
      </c>
      <c r="CH314" s="2">
        <v>1</v>
      </c>
      <c r="CI314" s="2">
        <v>0</v>
      </c>
      <c r="CJ314" s="2">
        <v>11</v>
      </c>
      <c r="CK314" s="2">
        <v>0</v>
      </c>
    </row>
    <row r="315" spans="1:92" x14ac:dyDescent="0.25">
      <c r="A315" s="132" t="s">
        <v>1237</v>
      </c>
      <c r="B315" s="24" t="s">
        <v>1182</v>
      </c>
      <c r="C315" s="24" t="s">
        <v>1238</v>
      </c>
      <c r="D315" s="38">
        <v>1</v>
      </c>
      <c r="E315" s="12" t="s">
        <v>90</v>
      </c>
      <c r="F315" s="9" t="s">
        <v>91</v>
      </c>
      <c r="G315" s="9" t="s">
        <v>92</v>
      </c>
      <c r="H315" s="127">
        <v>42851</v>
      </c>
      <c r="J315" s="53">
        <v>0.58333333333333337</v>
      </c>
      <c r="K315" s="2" t="s">
        <v>150</v>
      </c>
      <c r="L315" s="1" t="s">
        <v>181</v>
      </c>
      <c r="M315" s="2">
        <v>3</v>
      </c>
      <c r="N315" s="12" t="s">
        <v>260</v>
      </c>
      <c r="O315" s="12" t="s">
        <v>95</v>
      </c>
      <c r="P315" s="12" t="s">
        <v>95</v>
      </c>
      <c r="Q315" s="12" t="s">
        <v>284</v>
      </c>
      <c r="R315" s="5" t="s">
        <v>151</v>
      </c>
      <c r="S315" s="5" t="s">
        <v>152</v>
      </c>
      <c r="T315" s="2" t="s">
        <v>153</v>
      </c>
      <c r="V315" s="44" t="s">
        <v>155</v>
      </c>
      <c r="W315" s="8" t="s">
        <v>226</v>
      </c>
      <c r="AE315" s="1">
        <v>61</v>
      </c>
      <c r="AH315" s="1">
        <v>5</v>
      </c>
      <c r="AI315" s="1">
        <v>300</v>
      </c>
      <c r="AJ315" s="30"/>
      <c r="AL315" s="1">
        <v>12</v>
      </c>
      <c r="AM315" s="1">
        <v>28</v>
      </c>
      <c r="AN315" s="1">
        <v>15</v>
      </c>
      <c r="AO315" s="31" t="s">
        <v>298</v>
      </c>
      <c r="AP315" s="1">
        <f>AM315-AN315</f>
        <v>13</v>
      </c>
      <c r="AQ315" s="1" t="s">
        <v>299</v>
      </c>
      <c r="AX315" s="2" t="s">
        <v>300</v>
      </c>
      <c r="AY315" s="2">
        <v>20211001</v>
      </c>
      <c r="AZ315" s="2">
        <v>20211010</v>
      </c>
      <c r="BA315" s="111">
        <v>28221039</v>
      </c>
      <c r="BB315" s="111">
        <v>26761933</v>
      </c>
      <c r="BC315" s="68">
        <f>BB315/BA315</f>
        <v>0.94829722605181188</v>
      </c>
      <c r="BD315" s="1" t="str">
        <f t="shared" si="110"/>
        <v>preprocessing/TMRC30220/outputs/salmon_hg38_100/quant.sf</v>
      </c>
      <c r="BI315" s="97" t="str">
        <f t="shared" si="111"/>
        <v>preprocessing/TMRC30220/outputs/02hisat2_hg38_100/hg38_100_sno_gene_gene_id.count.xz</v>
      </c>
      <c r="BJ315" s="111">
        <v>24976040</v>
      </c>
      <c r="BK315" s="111">
        <v>1062911</v>
      </c>
      <c r="BL315" s="68">
        <f t="shared" si="115"/>
        <v>0.97298468686847095</v>
      </c>
      <c r="BO315" s="1" t="str">
        <f t="shared" si="112"/>
        <v>preprocessing/TMRC30220/outputs/03hisat2_lpanamensis_v36/sno_gene_gene_id.count.xz</v>
      </c>
      <c r="BP315" s="111">
        <v>72</v>
      </c>
      <c r="BQ315" s="66">
        <v>34</v>
      </c>
      <c r="BR315" s="95">
        <f t="shared" si="116"/>
        <v>3.9608499131957319E-6</v>
      </c>
      <c r="BS315" s="94">
        <f>(BQ315+BP315)/(BK315+BJ315)</f>
        <v>4.0708245120934405E-6</v>
      </c>
      <c r="BZ315" s="1" t="s">
        <v>252</v>
      </c>
      <c r="CG315" s="2" t="s">
        <v>301</v>
      </c>
      <c r="CH315" s="2">
        <v>0</v>
      </c>
      <c r="CI315" s="2">
        <v>0</v>
      </c>
      <c r="CJ315" s="2">
        <v>0</v>
      </c>
      <c r="CK315" s="2">
        <v>0</v>
      </c>
      <c r="CL315" s="1">
        <f>SUM(CH315:CK315)</f>
        <v>0</v>
      </c>
      <c r="CM315" s="118">
        <f>+CL315/BP315</f>
        <v>0</v>
      </c>
      <c r="CN315" s="2" t="s">
        <v>101</v>
      </c>
    </row>
    <row r="316" spans="1:92" x14ac:dyDescent="0.25">
      <c r="A316" s="132" t="s">
        <v>1239</v>
      </c>
      <c r="B316" s="2" t="s">
        <v>1190</v>
      </c>
      <c r="C316" s="23" t="s">
        <v>1240</v>
      </c>
      <c r="D316" s="37">
        <v>1</v>
      </c>
      <c r="E316" s="9" t="s">
        <v>90</v>
      </c>
      <c r="F316" s="9" t="s">
        <v>259</v>
      </c>
      <c r="G316" s="9" t="s">
        <v>92</v>
      </c>
      <c r="H316" s="127">
        <v>42895</v>
      </c>
      <c r="I316" s="119"/>
      <c r="J316" s="53">
        <v>0.5</v>
      </c>
      <c r="K316" s="2" t="s">
        <v>164</v>
      </c>
      <c r="L316" s="10" t="s">
        <v>181</v>
      </c>
      <c r="M316" s="6">
        <v>1</v>
      </c>
      <c r="N316" s="10" t="s">
        <v>1373</v>
      </c>
      <c r="O316" s="119" t="s">
        <v>324</v>
      </c>
      <c r="P316" s="119" t="s">
        <v>95</v>
      </c>
      <c r="Q316" s="119" t="s">
        <v>234</v>
      </c>
      <c r="R316" s="5" t="s">
        <v>151</v>
      </c>
      <c r="S316" s="5" t="s">
        <v>165</v>
      </c>
      <c r="T316" s="5" t="s">
        <v>153</v>
      </c>
      <c r="U316" s="119"/>
      <c r="V316" s="119"/>
      <c r="W316" s="8" t="s">
        <v>226</v>
      </c>
      <c r="X316" s="129">
        <v>43027</v>
      </c>
      <c r="Y316" s="9">
        <v>30</v>
      </c>
      <c r="Z316" s="33">
        <f>(Y316-AH316)-3</f>
        <v>26.6</v>
      </c>
      <c r="AA316" s="128">
        <v>43028</v>
      </c>
      <c r="AB316" s="119">
        <v>734</v>
      </c>
      <c r="AC316" s="5" t="s">
        <v>100</v>
      </c>
      <c r="AD316" s="119">
        <v>8.5</v>
      </c>
      <c r="AE316" s="119">
        <v>676.06</v>
      </c>
      <c r="AF316" s="119">
        <v>1.91</v>
      </c>
      <c r="AG316" s="119">
        <v>2.39</v>
      </c>
      <c r="AH316" s="119">
        <v>0.4</v>
      </c>
      <c r="AI316" s="9">
        <v>300</v>
      </c>
      <c r="AJ316" s="130">
        <v>43083</v>
      </c>
      <c r="AK316" s="119" t="s">
        <v>100</v>
      </c>
      <c r="AL316" s="119">
        <v>5</v>
      </c>
      <c r="AM316" s="1">
        <v>28</v>
      </c>
      <c r="AN316" s="1">
        <v>15</v>
      </c>
      <c r="AO316" s="130">
        <v>43102</v>
      </c>
      <c r="AP316" s="119"/>
      <c r="AQ316" s="1" t="s">
        <v>235</v>
      </c>
      <c r="BA316" s="134">
        <v>19276639</v>
      </c>
      <c r="BB316" s="134">
        <v>18048839</v>
      </c>
      <c r="BD316" s="1" t="str">
        <f t="shared" si="110"/>
        <v>preprocessing/TMRC30262/outputs/salmon_hg38_100/quant.sf</v>
      </c>
      <c r="BI316" s="97" t="str">
        <f t="shared" si="111"/>
        <v>preprocessing/TMRC30262/outputs/02hisat2_hg38_100/hg38_100_sno_gene_gene_id.count.xz</v>
      </c>
      <c r="BJ316" s="134">
        <v>16798795</v>
      </c>
      <c r="BK316" s="134">
        <v>757958</v>
      </c>
      <c r="BL316" s="68">
        <f t="shared" si="115"/>
        <v>0.9727358640630569</v>
      </c>
      <c r="BO316" s="1" t="str">
        <f t="shared" si="112"/>
        <v>preprocessing/TMRC30262/outputs/03hisat2_lpanamensis_v36/sno_gene_gene_id.count.xz</v>
      </c>
      <c r="BP316" s="134">
        <v>1572</v>
      </c>
      <c r="BQ316" s="66">
        <v>105</v>
      </c>
      <c r="BR316" s="95">
        <f t="shared" si="116"/>
        <v>9.2914563645894347E-5</v>
      </c>
      <c r="BZ316" s="2" t="s">
        <v>252</v>
      </c>
      <c r="CG316" s="2" t="s">
        <v>1241</v>
      </c>
      <c r="CH316" s="2">
        <v>0</v>
      </c>
      <c r="CI316" s="2">
        <v>0</v>
      </c>
      <c r="CJ316" s="2">
        <v>32</v>
      </c>
      <c r="CK316" s="2">
        <v>0</v>
      </c>
    </row>
    <row r="317" spans="1:92" x14ac:dyDescent="0.25">
      <c r="A317" s="132" t="s">
        <v>1242</v>
      </c>
      <c r="B317" s="2" t="s">
        <v>1187</v>
      </c>
      <c r="C317" s="23" t="s">
        <v>1243</v>
      </c>
      <c r="D317" s="37">
        <v>1</v>
      </c>
      <c r="E317" s="9" t="s">
        <v>90</v>
      </c>
      <c r="F317" s="9" t="s">
        <v>259</v>
      </c>
      <c r="G317" s="9" t="s">
        <v>92</v>
      </c>
      <c r="H317" s="127">
        <v>42895</v>
      </c>
      <c r="I317" s="119"/>
      <c r="J317" s="53">
        <v>0.5</v>
      </c>
      <c r="K317" s="2" t="s">
        <v>150</v>
      </c>
      <c r="L317" s="10" t="s">
        <v>181</v>
      </c>
      <c r="M317" s="6">
        <v>1</v>
      </c>
      <c r="N317" s="10" t="s">
        <v>1378</v>
      </c>
      <c r="O317" s="119" t="s">
        <v>324</v>
      </c>
      <c r="P317" s="119" t="s">
        <v>95</v>
      </c>
      <c r="Q317" s="119" t="s">
        <v>234</v>
      </c>
      <c r="R317" s="5" t="s">
        <v>151</v>
      </c>
      <c r="S317" s="5" t="s">
        <v>152</v>
      </c>
      <c r="T317" s="5" t="s">
        <v>153</v>
      </c>
      <c r="U317" s="119"/>
      <c r="V317" s="119"/>
      <c r="W317" s="8" t="s">
        <v>226</v>
      </c>
      <c r="X317" s="129">
        <v>43027</v>
      </c>
      <c r="Y317" s="9">
        <v>30</v>
      </c>
      <c r="Z317" s="33">
        <f>(Y317-AH317)-3</f>
        <v>23.6</v>
      </c>
      <c r="AA317" s="128">
        <v>43028</v>
      </c>
      <c r="AB317" s="119">
        <v>89</v>
      </c>
      <c r="AC317" s="5" t="s">
        <v>100</v>
      </c>
      <c r="AD317" s="119">
        <v>7.6</v>
      </c>
      <c r="AE317" s="119">
        <v>80.95</v>
      </c>
      <c r="AF317" s="119">
        <v>1.75</v>
      </c>
      <c r="AG317" s="119">
        <v>1.87</v>
      </c>
      <c r="AH317" s="119">
        <v>3.4</v>
      </c>
      <c r="AI317" s="9">
        <v>300</v>
      </c>
      <c r="AJ317" s="130">
        <v>43083</v>
      </c>
      <c r="AK317" s="119" t="s">
        <v>100</v>
      </c>
      <c r="AL317" s="119">
        <v>4</v>
      </c>
      <c r="AM317" s="1">
        <v>28</v>
      </c>
      <c r="AN317" s="1">
        <v>15</v>
      </c>
      <c r="AO317" s="130">
        <v>43102</v>
      </c>
      <c r="AP317" s="119"/>
      <c r="AQ317" s="1" t="s">
        <v>235</v>
      </c>
      <c r="BA317" s="134">
        <v>41208526</v>
      </c>
      <c r="BB317" s="134">
        <v>38473643</v>
      </c>
      <c r="BD317" s="1" t="str">
        <f t="shared" si="110"/>
        <v>preprocessing/TMRC30261/outputs/salmon_hg38_100/quant.sf</v>
      </c>
      <c r="BI317" s="97" t="str">
        <f t="shared" si="111"/>
        <v>preprocessing/TMRC30261/outputs/02hisat2_hg38_100/hg38_100_sno_gene_gene_id.count.xz</v>
      </c>
      <c r="BJ317" s="134">
        <v>35999992</v>
      </c>
      <c r="BK317" s="134">
        <v>1427148</v>
      </c>
      <c r="BL317" s="68">
        <f t="shared" si="115"/>
        <v>0.97279948249246895</v>
      </c>
      <c r="BO317" s="1" t="str">
        <f t="shared" si="112"/>
        <v>preprocessing/TMRC30261/outputs/03hisat2_lpanamensis_v36/sno_gene_gene_id.count.xz</v>
      </c>
      <c r="BP317" s="66">
        <v>914</v>
      </c>
      <c r="BQ317" s="66">
        <v>67</v>
      </c>
      <c r="BR317" s="95">
        <f t="shared" si="116"/>
        <v>2.549797532820066E-5</v>
      </c>
      <c r="BZ317" s="2" t="s">
        <v>252</v>
      </c>
      <c r="CG317" s="2" t="s">
        <v>1244</v>
      </c>
      <c r="CH317" s="2">
        <v>0</v>
      </c>
      <c r="CI317" s="2">
        <v>0</v>
      </c>
      <c r="CJ317" s="2">
        <v>22</v>
      </c>
      <c r="CK317" s="2">
        <v>0</v>
      </c>
    </row>
    <row r="318" spans="1:92" x14ac:dyDescent="0.25">
      <c r="A318" s="117" t="s">
        <v>1245</v>
      </c>
      <c r="B318" s="24" t="s">
        <v>809</v>
      </c>
      <c r="C318" s="24" t="s">
        <v>1246</v>
      </c>
      <c r="D318" s="38">
        <v>1</v>
      </c>
      <c r="E318" s="12" t="s">
        <v>90</v>
      </c>
      <c r="F318" s="12" t="s">
        <v>91</v>
      </c>
      <c r="G318" s="12" t="s">
        <v>92</v>
      </c>
      <c r="H318" s="126">
        <v>42354</v>
      </c>
      <c r="I318" s="53">
        <v>0.21805555555555556</v>
      </c>
      <c r="J318" s="53">
        <v>0.52083333333333337</v>
      </c>
      <c r="K318" s="12" t="s">
        <v>171</v>
      </c>
      <c r="L318" s="12" t="s">
        <v>181</v>
      </c>
      <c r="M318" s="2">
        <v>1</v>
      </c>
      <c r="N318" s="12" t="s">
        <v>1373</v>
      </c>
      <c r="O318" s="12" t="s">
        <v>234</v>
      </c>
      <c r="P318" s="12" t="s">
        <v>95</v>
      </c>
      <c r="Q318" s="12" t="s">
        <v>234</v>
      </c>
      <c r="R318" s="12" t="s">
        <v>151</v>
      </c>
      <c r="S318" s="12" t="s">
        <v>196</v>
      </c>
      <c r="T318" s="12" t="s">
        <v>173</v>
      </c>
      <c r="U318" s="93">
        <v>4500000</v>
      </c>
      <c r="W318" s="12" t="s">
        <v>226</v>
      </c>
      <c r="X318" s="75">
        <v>42628</v>
      </c>
      <c r="Y318" s="12">
        <v>13</v>
      </c>
      <c r="Z318" s="9">
        <f>(Y318-AH318)-3</f>
        <v>4.3</v>
      </c>
      <c r="AA318" s="27">
        <v>42640</v>
      </c>
      <c r="AB318" s="1">
        <v>53</v>
      </c>
      <c r="AC318" s="1" t="s">
        <v>100</v>
      </c>
      <c r="AD318" s="1">
        <v>9.1</v>
      </c>
      <c r="AH318" s="1">
        <v>5.7</v>
      </c>
      <c r="AI318" s="1">
        <v>300</v>
      </c>
      <c r="AJ318" s="30">
        <v>42663</v>
      </c>
      <c r="AK318" s="1" t="s">
        <v>100</v>
      </c>
      <c r="AL318" s="1">
        <v>27</v>
      </c>
      <c r="AM318" s="1">
        <v>27</v>
      </c>
      <c r="AN318" s="1">
        <v>15</v>
      </c>
      <c r="AO318" s="31">
        <v>42738</v>
      </c>
      <c r="AP318" s="1">
        <v>12</v>
      </c>
      <c r="AQ318" s="1" t="s">
        <v>184</v>
      </c>
      <c r="AT318" s="2" t="s">
        <v>1247</v>
      </c>
      <c r="AU318" s="2">
        <v>42.4</v>
      </c>
      <c r="AX318" s="2" t="s">
        <v>962</v>
      </c>
      <c r="AY318" s="2">
        <v>20210501</v>
      </c>
      <c r="AZ318" s="2">
        <v>20210527</v>
      </c>
      <c r="BA318" s="66">
        <v>47229746</v>
      </c>
      <c r="BB318" s="66">
        <v>42551763</v>
      </c>
      <c r="BC318" s="68">
        <f>BB318/BA318</f>
        <v>0.90095261151732642</v>
      </c>
      <c r="BD318" s="1" t="str">
        <f t="shared" si="110"/>
        <v>preprocessing/TMRC30135/outputs/salmon_hg38_100/quant.sf</v>
      </c>
      <c r="BI318" s="97" t="str">
        <f t="shared" si="111"/>
        <v>preprocessing/TMRC30135/outputs/02hisat2_hg38_100/hg38_100_sno_gene_gene_id.count.xz</v>
      </c>
      <c r="BJ318" s="65">
        <v>39961863</v>
      </c>
      <c r="BK318" s="65">
        <v>1471297</v>
      </c>
      <c r="BL318" s="68">
        <f t="shared" si="115"/>
        <v>0.97371194702320563</v>
      </c>
      <c r="BO318" s="1" t="str">
        <f t="shared" si="112"/>
        <v>preprocessing/TMRC30135/outputs/03hisat2_lpanamensis_v36/sno_gene_gene_id.count.xz</v>
      </c>
      <c r="BP318" s="111">
        <v>6377</v>
      </c>
      <c r="BQ318" s="111">
        <v>368</v>
      </c>
      <c r="BR318" s="95">
        <f t="shared" si="116"/>
        <v>1.5851282119615115E-4</v>
      </c>
      <c r="BS318" s="94">
        <f>(BQ318+BP318)/(BK318+BJ318)</f>
        <v>1.6279231417540925E-4</v>
      </c>
      <c r="BV318" s="2" t="s">
        <v>811</v>
      </c>
      <c r="BW318" s="2" t="s">
        <v>159</v>
      </c>
      <c r="BZ318" s="1" t="s">
        <v>252</v>
      </c>
      <c r="CG318" s="2" t="s">
        <v>1248</v>
      </c>
      <c r="CH318" s="2">
        <v>0</v>
      </c>
      <c r="CI318" s="2">
        <v>0</v>
      </c>
      <c r="CJ318" s="2">
        <v>94</v>
      </c>
      <c r="CK318" s="2">
        <v>0</v>
      </c>
      <c r="CL318" s="1">
        <f>SUM(CH318:CK318)</f>
        <v>94</v>
      </c>
      <c r="CM318" s="118">
        <f>+CL318/BP318</f>
        <v>1.4740473576917046E-2</v>
      </c>
      <c r="CN318" s="2" t="s">
        <v>100</v>
      </c>
    </row>
    <row r="319" spans="1:92" x14ac:dyDescent="0.25">
      <c r="A319" s="109" t="s">
        <v>1249</v>
      </c>
      <c r="B319" s="24" t="s">
        <v>809</v>
      </c>
      <c r="C319" s="24" t="s">
        <v>1250</v>
      </c>
      <c r="D319" s="38">
        <v>1</v>
      </c>
      <c r="E319" s="12" t="s">
        <v>90</v>
      </c>
      <c r="F319" s="12" t="s">
        <v>91</v>
      </c>
      <c r="G319" s="12" t="s">
        <v>92</v>
      </c>
      <c r="H319" s="126">
        <v>42377</v>
      </c>
      <c r="I319" s="53">
        <v>0.22500000000000001</v>
      </c>
      <c r="J319" s="53">
        <v>0.52083333333333337</v>
      </c>
      <c r="K319" s="12" t="s">
        <v>171</v>
      </c>
      <c r="L319" s="12" t="s">
        <v>181</v>
      </c>
      <c r="M319" s="2">
        <v>3</v>
      </c>
      <c r="N319" s="12" t="s">
        <v>1373</v>
      </c>
      <c r="O319" s="12" t="s">
        <v>234</v>
      </c>
      <c r="P319" s="12" t="s">
        <v>95</v>
      </c>
      <c r="Q319" s="12" t="s">
        <v>234</v>
      </c>
      <c r="R319" s="12" t="s">
        <v>151</v>
      </c>
      <c r="S319" s="12" t="s">
        <v>196</v>
      </c>
      <c r="T319" s="12" t="s">
        <v>173</v>
      </c>
      <c r="U319" s="93">
        <v>15000000</v>
      </c>
      <c r="W319" s="12" t="s">
        <v>226</v>
      </c>
      <c r="AH319" s="1">
        <v>3.6</v>
      </c>
      <c r="AI319" s="1">
        <v>300</v>
      </c>
      <c r="AJ319" s="30"/>
      <c r="AL319" s="108">
        <v>4</v>
      </c>
      <c r="AM319" s="1">
        <v>28</v>
      </c>
      <c r="AN319" s="1">
        <v>15</v>
      </c>
      <c r="AO319" s="30">
        <v>42851</v>
      </c>
      <c r="AP319" s="1">
        <v>13</v>
      </c>
      <c r="AQ319" s="1" t="s">
        <v>184</v>
      </c>
      <c r="AX319" s="2" t="s">
        <v>285</v>
      </c>
      <c r="AY319" s="2">
        <v>20210601</v>
      </c>
      <c r="AZ319" s="2">
        <v>20210623</v>
      </c>
      <c r="BA319" s="66">
        <v>27410701</v>
      </c>
      <c r="BB319" s="66">
        <v>23439825</v>
      </c>
      <c r="BC319" s="68">
        <f>BB319/BA319</f>
        <v>0.8551340952571771</v>
      </c>
      <c r="BD319" s="1" t="str">
        <f t="shared" si="110"/>
        <v>preprocessing/TMRC30173/outputs/salmon_hg38_100/quant.sf</v>
      </c>
      <c r="BI319" s="97" t="str">
        <f t="shared" si="111"/>
        <v>preprocessing/TMRC30173/outputs/02hisat2_hg38_100/hg38_100_sno_gene_gene_id.count.xz</v>
      </c>
      <c r="BJ319" s="105">
        <v>21109881</v>
      </c>
      <c r="BK319" s="105">
        <v>1173373</v>
      </c>
      <c r="BL319" s="68">
        <f t="shared" si="115"/>
        <v>0.95065786540641839</v>
      </c>
      <c r="BO319" s="1" t="str">
        <f t="shared" si="112"/>
        <v>preprocessing/TMRC30173/outputs/03hisat2_lpanamensis_v36/sno_gene_gene_id.count.xz</v>
      </c>
      <c r="BP319" s="111">
        <v>1919</v>
      </c>
      <c r="BQ319" s="66">
        <v>99</v>
      </c>
      <c r="BR319" s="95">
        <f t="shared" si="116"/>
        <v>8.6092792928274854E-5</v>
      </c>
      <c r="BS319" s="94">
        <f>(BQ319+BP319)/(BK319+BJ319)</f>
        <v>9.0561279784361832E-5</v>
      </c>
      <c r="BV319" s="2" t="s">
        <v>811</v>
      </c>
      <c r="BW319" s="2" t="s">
        <v>210</v>
      </c>
      <c r="BZ319" s="1" t="s">
        <v>252</v>
      </c>
      <c r="CG319" s="2" t="s">
        <v>1251</v>
      </c>
      <c r="CH319" s="2">
        <v>1</v>
      </c>
      <c r="CI319" s="2">
        <v>0</v>
      </c>
      <c r="CJ319" s="2">
        <v>33</v>
      </c>
      <c r="CK319" s="2">
        <v>0</v>
      </c>
      <c r="CL319" s="1">
        <f>SUM(CH319:CK319)</f>
        <v>34</v>
      </c>
      <c r="CM319" s="118">
        <f>+CL319/BP319</f>
        <v>1.771756122980719E-2</v>
      </c>
      <c r="CN319" s="2" t="s">
        <v>100</v>
      </c>
    </row>
    <row r="320" spans="1:92" x14ac:dyDescent="0.25">
      <c r="A320" s="132" t="s">
        <v>1252</v>
      </c>
      <c r="B320" s="2" t="s">
        <v>1253</v>
      </c>
      <c r="C320" s="23" t="s">
        <v>1254</v>
      </c>
      <c r="D320" s="37">
        <v>1</v>
      </c>
      <c r="E320" s="9" t="s">
        <v>90</v>
      </c>
      <c r="F320" s="9" t="s">
        <v>259</v>
      </c>
      <c r="G320" s="9" t="s">
        <v>92</v>
      </c>
      <c r="H320" s="127">
        <v>42991</v>
      </c>
      <c r="I320" s="119"/>
      <c r="J320" s="53">
        <v>0.66666666666666663</v>
      </c>
      <c r="K320" s="2" t="s">
        <v>164</v>
      </c>
      <c r="L320" s="10" t="s">
        <v>181</v>
      </c>
      <c r="M320" s="6">
        <v>1</v>
      </c>
      <c r="N320" s="10" t="s">
        <v>260</v>
      </c>
      <c r="O320" s="119" t="s">
        <v>95</v>
      </c>
      <c r="P320" s="119" t="s">
        <v>95</v>
      </c>
      <c r="Q320" s="119" t="s">
        <v>284</v>
      </c>
      <c r="R320" s="5" t="s">
        <v>151</v>
      </c>
      <c r="S320" s="5" t="s">
        <v>165</v>
      </c>
      <c r="T320" s="5" t="s">
        <v>153</v>
      </c>
      <c r="U320" s="120">
        <v>21400000</v>
      </c>
      <c r="V320" s="119"/>
      <c r="W320" s="8" t="s">
        <v>226</v>
      </c>
      <c r="X320" s="129">
        <v>43027</v>
      </c>
      <c r="Y320" s="9">
        <v>30</v>
      </c>
      <c r="Z320" s="33">
        <f>(Y320-AH320)-3</f>
        <v>26.5</v>
      </c>
      <c r="AA320" s="128">
        <v>43028</v>
      </c>
      <c r="AB320" s="119">
        <v>612</v>
      </c>
      <c r="AC320" s="5" t="s">
        <v>100</v>
      </c>
      <c r="AD320" s="119">
        <v>8.9</v>
      </c>
      <c r="AE320" s="119">
        <v>574.22</v>
      </c>
      <c r="AF320" s="119">
        <v>1.97</v>
      </c>
      <c r="AG320" s="119">
        <v>1.37</v>
      </c>
      <c r="AH320" s="119">
        <v>0.5</v>
      </c>
      <c r="AI320" s="9">
        <v>300</v>
      </c>
      <c r="AJ320" s="130">
        <v>43083</v>
      </c>
      <c r="AK320" s="119" t="s">
        <v>100</v>
      </c>
      <c r="AL320" s="119">
        <v>7</v>
      </c>
      <c r="AM320" s="1">
        <v>28</v>
      </c>
      <c r="AN320" s="1">
        <v>15</v>
      </c>
      <c r="AO320" s="130">
        <v>43102</v>
      </c>
      <c r="AP320" s="119"/>
      <c r="AQ320" s="119" t="s">
        <v>184</v>
      </c>
      <c r="BA320" s="134">
        <v>21862263</v>
      </c>
      <c r="BB320" s="134">
        <v>19806737</v>
      </c>
      <c r="BD320" s="1" t="str">
        <f t="shared" si="110"/>
        <v>preprocessing/TMRC30264/outputs/salmon_hg38_100/quant.sf</v>
      </c>
      <c r="BI320" s="97" t="str">
        <f t="shared" si="111"/>
        <v>preprocessing/TMRC30264/outputs/02hisat2_hg38_100/hg38_100_sno_gene_gene_id.count.xz</v>
      </c>
      <c r="BJ320" s="134">
        <v>18285285</v>
      </c>
      <c r="BK320" s="134">
        <v>880087</v>
      </c>
      <c r="BL320" s="68">
        <f t="shared" si="115"/>
        <v>0.96761884605222959</v>
      </c>
      <c r="BO320" s="1" t="str">
        <f t="shared" si="112"/>
        <v>preprocessing/TMRC30264/outputs/03hisat2_lpanamensis_v36/sno_gene_gene_id.count.xz</v>
      </c>
      <c r="BP320" s="66">
        <v>710</v>
      </c>
      <c r="BQ320" s="66">
        <v>41</v>
      </c>
      <c r="BR320" s="95">
        <f t="shared" si="116"/>
        <v>3.79163917812409E-5</v>
      </c>
      <c r="BZ320" s="2" t="s">
        <v>252</v>
      </c>
      <c r="CG320" s="2" t="s">
        <v>1255</v>
      </c>
      <c r="CH320" s="2">
        <v>0</v>
      </c>
      <c r="CI320" s="2">
        <v>0</v>
      </c>
      <c r="CJ320" s="2">
        <v>8</v>
      </c>
      <c r="CK320" s="2">
        <v>0</v>
      </c>
    </row>
    <row r="321" spans="1:92" x14ac:dyDescent="0.25">
      <c r="A321" s="132" t="s">
        <v>1256</v>
      </c>
      <c r="B321" s="2" t="s">
        <v>1190</v>
      </c>
      <c r="C321" s="23" t="s">
        <v>1257</v>
      </c>
      <c r="D321" s="37">
        <v>1</v>
      </c>
      <c r="E321" s="9" t="s">
        <v>90</v>
      </c>
      <c r="F321" s="9" t="s">
        <v>259</v>
      </c>
      <c r="G321" s="9" t="s">
        <v>92</v>
      </c>
      <c r="H321" s="127">
        <v>42895</v>
      </c>
      <c r="I321" s="119"/>
      <c r="J321" s="53">
        <v>0.5</v>
      </c>
      <c r="K321" s="2" t="s">
        <v>150</v>
      </c>
      <c r="L321" s="10" t="s">
        <v>181</v>
      </c>
      <c r="M321" s="6">
        <v>1</v>
      </c>
      <c r="N321" s="10" t="s">
        <v>1373</v>
      </c>
      <c r="O321" s="119" t="s">
        <v>324</v>
      </c>
      <c r="P321" s="119" t="s">
        <v>95</v>
      </c>
      <c r="Q321" s="119" t="s">
        <v>234</v>
      </c>
      <c r="R321" s="5" t="s">
        <v>151</v>
      </c>
      <c r="S321" s="5" t="s">
        <v>152</v>
      </c>
      <c r="T321" s="5" t="s">
        <v>153</v>
      </c>
      <c r="U321" s="119"/>
      <c r="V321" s="119"/>
      <c r="W321" s="8" t="s">
        <v>226</v>
      </c>
      <c r="X321" s="129">
        <v>43027</v>
      </c>
      <c r="Y321" s="9">
        <v>30</v>
      </c>
      <c r="Z321" s="33">
        <f>(Y321-AH321)-3</f>
        <v>24.1</v>
      </c>
      <c r="AA321" s="128">
        <v>43028</v>
      </c>
      <c r="AB321" s="119">
        <v>103</v>
      </c>
      <c r="AC321" s="5" t="s">
        <v>100</v>
      </c>
      <c r="AD321" s="119">
        <v>6.9</v>
      </c>
      <c r="AE321" s="119">
        <v>145.16999999999999</v>
      </c>
      <c r="AF321" s="119">
        <v>1.75</v>
      </c>
      <c r="AG321" s="119">
        <v>1.39</v>
      </c>
      <c r="AH321" s="119">
        <v>2.9</v>
      </c>
      <c r="AI321" s="9">
        <v>300</v>
      </c>
      <c r="AJ321" s="130">
        <v>43083</v>
      </c>
      <c r="AK321" s="119" t="s">
        <v>100</v>
      </c>
      <c r="AL321" s="119">
        <v>6</v>
      </c>
      <c r="AM321" s="1">
        <v>28</v>
      </c>
      <c r="AN321" s="1">
        <v>15</v>
      </c>
      <c r="AO321" s="130">
        <v>43102</v>
      </c>
      <c r="AP321" s="119"/>
      <c r="AQ321" s="1" t="s">
        <v>235</v>
      </c>
      <c r="BA321" s="134">
        <v>41887019</v>
      </c>
      <c r="BB321" s="134">
        <v>39095276</v>
      </c>
      <c r="BD321" s="1" t="str">
        <f t="shared" si="110"/>
        <v>preprocessing/TMRC30263/outputs/salmon_hg38_100/quant.sf</v>
      </c>
      <c r="BI321" s="97" t="str">
        <f t="shared" si="111"/>
        <v>preprocessing/TMRC30263/outputs/02hisat2_hg38_100/hg38_100_sno_gene_gene_id.count.xz</v>
      </c>
      <c r="BJ321" s="134">
        <v>33169545</v>
      </c>
      <c r="BK321" s="134">
        <v>4740082</v>
      </c>
      <c r="BL321" s="68">
        <f t="shared" si="115"/>
        <v>0.96967283208334432</v>
      </c>
      <c r="BO321" s="1" t="str">
        <f t="shared" si="112"/>
        <v>preprocessing/TMRC30263/outputs/03hisat2_lpanamensis_v36/sno_gene_gene_id.count.xz</v>
      </c>
      <c r="BP321" s="66">
        <v>4028</v>
      </c>
      <c r="BQ321" s="66">
        <v>75</v>
      </c>
      <c r="BR321" s="95">
        <f t="shared" si="116"/>
        <v>1.0494874112156159E-4</v>
      </c>
      <c r="BZ321" s="2" t="s">
        <v>252</v>
      </c>
      <c r="CG321" s="2" t="s">
        <v>1258</v>
      </c>
      <c r="CH321" s="2">
        <v>0</v>
      </c>
      <c r="CI321" s="2">
        <v>0</v>
      </c>
      <c r="CJ321" s="2">
        <v>18</v>
      </c>
      <c r="CK321" s="2">
        <v>0</v>
      </c>
    </row>
    <row r="322" spans="1:92" ht="30" x14ac:dyDescent="0.25">
      <c r="A322" s="109" t="s">
        <v>1259</v>
      </c>
      <c r="B322" s="24" t="s">
        <v>822</v>
      </c>
      <c r="C322" s="24" t="s">
        <v>1260</v>
      </c>
      <c r="D322" s="38">
        <v>1</v>
      </c>
      <c r="E322" s="12" t="s">
        <v>90</v>
      </c>
      <c r="F322" s="12" t="s">
        <v>91</v>
      </c>
      <c r="G322" s="12" t="s">
        <v>92</v>
      </c>
      <c r="H322" s="126">
        <v>42377</v>
      </c>
      <c r="I322" s="53">
        <v>0.25347222222222221</v>
      </c>
      <c r="J322" s="53">
        <v>0.52083333333333337</v>
      </c>
      <c r="K322" s="12" t="s">
        <v>171</v>
      </c>
      <c r="L322" s="12" t="s">
        <v>181</v>
      </c>
      <c r="M322" s="2">
        <v>2</v>
      </c>
      <c r="N322" s="12" t="s">
        <v>1378</v>
      </c>
      <c r="O322" s="12" t="s">
        <v>1374</v>
      </c>
      <c r="P322" s="9" t="s">
        <v>1387</v>
      </c>
      <c r="Q322" s="12" t="s">
        <v>234</v>
      </c>
      <c r="R322" s="12" t="s">
        <v>151</v>
      </c>
      <c r="S322" s="12" t="s">
        <v>196</v>
      </c>
      <c r="T322" s="12" t="s">
        <v>173</v>
      </c>
      <c r="U322" s="93">
        <v>3000000</v>
      </c>
      <c r="W322" s="12" t="s">
        <v>226</v>
      </c>
      <c r="AE322" s="1">
        <v>26</v>
      </c>
      <c r="AH322" s="1">
        <v>12</v>
      </c>
      <c r="AI322" s="1">
        <v>300</v>
      </c>
      <c r="AJ322" s="30"/>
      <c r="AL322" s="1">
        <v>20</v>
      </c>
      <c r="AM322" s="1">
        <v>28</v>
      </c>
      <c r="AN322" s="1">
        <v>15</v>
      </c>
      <c r="AO322" s="31">
        <v>42970</v>
      </c>
      <c r="AP322" s="1">
        <v>13</v>
      </c>
      <c r="AQ322" s="1" t="s">
        <v>184</v>
      </c>
      <c r="AX322" s="2" t="s">
        <v>264</v>
      </c>
      <c r="AY322" s="2">
        <v>20211001</v>
      </c>
      <c r="AZ322" s="2">
        <v>20211015</v>
      </c>
      <c r="BA322" s="111">
        <v>33923941</v>
      </c>
      <c r="BB322" s="111">
        <v>32299880</v>
      </c>
      <c r="BD322" s="1" t="str">
        <f t="shared" si="110"/>
        <v>preprocessing/TMRC30144/outputs/salmon_hg38_100/quant.sf</v>
      </c>
      <c r="BI322" s="97" t="str">
        <f t="shared" si="111"/>
        <v>preprocessing/TMRC30144/outputs/02hisat2_hg38_100/hg38_100_sno_gene_gene_id.count.xz</v>
      </c>
      <c r="BJ322" s="111">
        <v>30207707</v>
      </c>
      <c r="BK322" s="111">
        <v>1428817</v>
      </c>
      <c r="BL322" s="68">
        <f t="shared" si="115"/>
        <v>0.97946258623871052</v>
      </c>
      <c r="BO322" s="1" t="str">
        <f t="shared" si="112"/>
        <v>preprocessing/TMRC30144/outputs/03hisat2_lpanamensis_v36/sno_gene_gene_id.count.xz</v>
      </c>
      <c r="BP322" s="111">
        <v>311</v>
      </c>
      <c r="BQ322" s="66">
        <v>12</v>
      </c>
      <c r="BR322" s="95">
        <f t="shared" si="116"/>
        <v>1.0000037151840812E-5</v>
      </c>
      <c r="BS322" s="94">
        <f>(BQ322+BP322)/(BK322+BJ322)</f>
        <v>1.0209718362232209E-5</v>
      </c>
      <c r="BV322" s="2" t="s">
        <v>824</v>
      </c>
      <c r="BW322" s="2" t="s">
        <v>210</v>
      </c>
      <c r="BZ322" s="1" t="s">
        <v>252</v>
      </c>
      <c r="CG322" s="2" t="s">
        <v>1261</v>
      </c>
      <c r="CH322" s="2">
        <v>0</v>
      </c>
      <c r="CI322" s="2">
        <v>0</v>
      </c>
      <c r="CJ322" s="2">
        <v>0</v>
      </c>
      <c r="CK322" s="2">
        <v>0</v>
      </c>
      <c r="CL322" s="1">
        <f>SUM(CH322:CK322)</f>
        <v>0</v>
      </c>
      <c r="CM322" s="118">
        <f>+CL322/BP322</f>
        <v>0</v>
      </c>
      <c r="CN322" s="2" t="s">
        <v>101</v>
      </c>
    </row>
    <row r="323" spans="1:92" ht="30" x14ac:dyDescent="0.25">
      <c r="A323" s="109" t="s">
        <v>1262</v>
      </c>
      <c r="B323" s="24" t="s">
        <v>822</v>
      </c>
      <c r="C323" s="24" t="s">
        <v>1263</v>
      </c>
      <c r="D323" s="38">
        <v>1</v>
      </c>
      <c r="E323" s="12" t="s">
        <v>90</v>
      </c>
      <c r="F323" s="12" t="s">
        <v>91</v>
      </c>
      <c r="G323" s="12" t="s">
        <v>92</v>
      </c>
      <c r="H323" s="126">
        <v>42390</v>
      </c>
      <c r="I323" s="53">
        <v>0.23333333333333331</v>
      </c>
      <c r="J323" s="53">
        <v>0.5625</v>
      </c>
      <c r="K323" s="12" t="s">
        <v>171</v>
      </c>
      <c r="L323" s="12" t="s">
        <v>181</v>
      </c>
      <c r="M323" s="2">
        <v>3</v>
      </c>
      <c r="N323" s="12" t="s">
        <v>1378</v>
      </c>
      <c r="O323" s="12" t="s">
        <v>1374</v>
      </c>
      <c r="P323" s="9" t="s">
        <v>1387</v>
      </c>
      <c r="Q323" s="12" t="s">
        <v>234</v>
      </c>
      <c r="R323" s="12" t="s">
        <v>151</v>
      </c>
      <c r="S323" s="12" t="s">
        <v>196</v>
      </c>
      <c r="T323" s="12" t="s">
        <v>173</v>
      </c>
      <c r="U323" s="93">
        <v>5800000</v>
      </c>
      <c r="W323" s="12" t="s">
        <v>226</v>
      </c>
      <c r="AE323" s="1">
        <v>64</v>
      </c>
      <c r="AH323" s="1">
        <v>5</v>
      </c>
      <c r="AI323" s="1">
        <v>300</v>
      </c>
      <c r="AJ323" s="30"/>
      <c r="AL323" s="1">
        <v>23</v>
      </c>
      <c r="AM323" s="1">
        <v>28</v>
      </c>
      <c r="AN323" s="1">
        <v>15</v>
      </c>
      <c r="AO323" s="31">
        <v>42970</v>
      </c>
      <c r="AP323" s="1">
        <v>13</v>
      </c>
      <c r="AQ323" s="1" t="s">
        <v>184</v>
      </c>
      <c r="AX323" s="2" t="s">
        <v>264</v>
      </c>
      <c r="AY323" s="2">
        <v>20211001</v>
      </c>
      <c r="AZ323" s="2">
        <v>20211015</v>
      </c>
      <c r="BA323" s="111">
        <v>20512704</v>
      </c>
      <c r="BB323" s="111">
        <v>19664111</v>
      </c>
      <c r="BD323" s="1" t="str">
        <f t="shared" si="110"/>
        <v>preprocessing/TMRC30147/outputs/salmon_hg38_100/quant.sf</v>
      </c>
      <c r="BI323" s="97" t="str">
        <f t="shared" si="111"/>
        <v>preprocessing/TMRC30147/outputs/02hisat2_hg38_100/hg38_100_sno_gene_gene_id.count.xz</v>
      </c>
      <c r="BJ323" s="111">
        <v>18425312</v>
      </c>
      <c r="BK323" s="111">
        <v>874034</v>
      </c>
      <c r="BL323" s="68">
        <f t="shared" si="115"/>
        <v>0.98145021659001008</v>
      </c>
      <c r="BO323" s="1" t="str">
        <f t="shared" si="112"/>
        <v>preprocessing/TMRC30147/outputs/03hisat2_lpanamensis_v36/sno_gene_gene_id.count.xz</v>
      </c>
      <c r="BP323" s="111">
        <v>169</v>
      </c>
      <c r="BQ323" s="111">
        <v>12</v>
      </c>
      <c r="BR323" s="95">
        <f t="shared" si="116"/>
        <v>9.2045859586533047E-6</v>
      </c>
      <c r="BS323" s="94">
        <f>(BQ323+BP323)/(BK323+BJ323)</f>
        <v>9.3785561438195892E-6</v>
      </c>
      <c r="BV323" s="2" t="s">
        <v>824</v>
      </c>
      <c r="BW323" s="2" t="s">
        <v>210</v>
      </c>
      <c r="BZ323" s="1" t="s">
        <v>252</v>
      </c>
      <c r="CG323" s="2" t="s">
        <v>388</v>
      </c>
      <c r="CH323" s="2">
        <v>0</v>
      </c>
      <c r="CI323" s="2">
        <v>0</v>
      </c>
      <c r="CJ323" s="2">
        <v>0</v>
      </c>
      <c r="CK323" s="2">
        <v>0</v>
      </c>
      <c r="CL323" s="1">
        <f>SUM(CH323:CK323)</f>
        <v>0</v>
      </c>
      <c r="CM323" s="118">
        <f>+CL323/BP323</f>
        <v>0</v>
      </c>
      <c r="CN323" s="2" t="s">
        <v>101</v>
      </c>
    </row>
    <row r="324" spans="1:92" x14ac:dyDescent="0.25">
      <c r="A324" s="132" t="s">
        <v>1264</v>
      </c>
      <c r="B324" s="2" t="s">
        <v>1253</v>
      </c>
      <c r="C324" s="23" t="s">
        <v>1265</v>
      </c>
      <c r="D324" s="37">
        <v>1</v>
      </c>
      <c r="E324" s="9" t="s">
        <v>90</v>
      </c>
      <c r="F324" s="9" t="s">
        <v>259</v>
      </c>
      <c r="G324" s="9" t="s">
        <v>92</v>
      </c>
      <c r="H324" s="127">
        <v>42991</v>
      </c>
      <c r="I324" s="119"/>
      <c r="J324" s="53">
        <v>0.66666666666666663</v>
      </c>
      <c r="K324" s="2" t="s">
        <v>150</v>
      </c>
      <c r="L324" s="10" t="s">
        <v>181</v>
      </c>
      <c r="M324" s="6">
        <v>1</v>
      </c>
      <c r="N324" s="10" t="s">
        <v>260</v>
      </c>
      <c r="O324" s="119" t="s">
        <v>95</v>
      </c>
      <c r="P324" s="119" t="s">
        <v>95</v>
      </c>
      <c r="Q324" s="119" t="s">
        <v>284</v>
      </c>
      <c r="R324" s="5" t="s">
        <v>151</v>
      </c>
      <c r="S324" s="5" t="s">
        <v>152</v>
      </c>
      <c r="T324" s="5" t="s">
        <v>153</v>
      </c>
      <c r="U324" s="120">
        <v>51510000</v>
      </c>
      <c r="V324" s="119"/>
      <c r="W324" s="8" t="s">
        <v>226</v>
      </c>
      <c r="X324" s="129">
        <v>43027</v>
      </c>
      <c r="Y324" s="9">
        <v>30</v>
      </c>
      <c r="Z324" s="33">
        <f>(Y324-AH324)-3</f>
        <v>24.1</v>
      </c>
      <c r="AA324" s="128">
        <v>43028</v>
      </c>
      <c r="AB324" s="119">
        <v>102</v>
      </c>
      <c r="AC324" s="5" t="s">
        <v>100</v>
      </c>
      <c r="AD324" s="119">
        <v>7.7</v>
      </c>
      <c r="AE324" s="119">
        <v>79.19</v>
      </c>
      <c r="AF324" s="119">
        <v>1.9</v>
      </c>
      <c r="AG324" s="119">
        <v>1.81</v>
      </c>
      <c r="AH324" s="119">
        <v>2.9</v>
      </c>
      <c r="AI324" s="9">
        <v>300</v>
      </c>
      <c r="AJ324" s="130">
        <v>43083</v>
      </c>
      <c r="AK324" s="119" t="s">
        <v>100</v>
      </c>
      <c r="AL324" s="119">
        <v>8</v>
      </c>
      <c r="AM324" s="1">
        <v>28</v>
      </c>
      <c r="AN324" s="1">
        <v>15</v>
      </c>
      <c r="AO324" s="130">
        <v>43102</v>
      </c>
      <c r="AP324" s="119"/>
      <c r="AQ324" s="119" t="s">
        <v>184</v>
      </c>
      <c r="BA324" s="134">
        <v>18280915</v>
      </c>
      <c r="BB324" s="134">
        <v>16758806</v>
      </c>
      <c r="BD324" s="1" t="str">
        <f t="shared" si="110"/>
        <v>preprocessing/TMRC30265/outputs/salmon_hg38_100/quant.sf</v>
      </c>
      <c r="BI324" s="97" t="str">
        <f t="shared" si="111"/>
        <v>preprocessing/TMRC30265/outputs/02hisat2_hg38_100/hg38_100_sno_gene_gene_id.count.xz</v>
      </c>
      <c r="BJ324" s="134">
        <v>15437737</v>
      </c>
      <c r="BK324" s="134">
        <v>650879</v>
      </c>
      <c r="BL324" s="68">
        <f t="shared" si="115"/>
        <v>0.9600096808806069</v>
      </c>
      <c r="BO324" s="1" t="str">
        <f t="shared" si="112"/>
        <v>preprocessing/TMRC30265/outputs/03hisat2_lpanamensis_v36/sno_gene_gene_id.count.xz</v>
      </c>
      <c r="BP324" s="66">
        <v>1049</v>
      </c>
      <c r="BQ324" s="66">
        <v>96</v>
      </c>
      <c r="BR324" s="95">
        <f t="shared" si="116"/>
        <v>6.8322289786038455E-5</v>
      </c>
      <c r="BZ324" s="2" t="s">
        <v>252</v>
      </c>
      <c r="CG324" s="2" t="s">
        <v>1266</v>
      </c>
      <c r="CH324" s="2">
        <v>0</v>
      </c>
      <c r="CI324" s="2">
        <v>0</v>
      </c>
      <c r="CJ324" s="2">
        <v>34</v>
      </c>
      <c r="CK324" s="2">
        <v>0</v>
      </c>
    </row>
    <row r="325" spans="1:92" x14ac:dyDescent="0.25">
      <c r="A325" s="132"/>
      <c r="AJ325" s="30"/>
      <c r="AO325" s="130"/>
    </row>
    <row r="326" spans="1:92" x14ac:dyDescent="0.25">
      <c r="A326" s="132"/>
      <c r="AJ326" s="30"/>
      <c r="AO326" s="130"/>
    </row>
    <row r="327" spans="1:92" x14ac:dyDescent="0.25">
      <c r="A327" s="132"/>
      <c r="AJ327" s="30"/>
    </row>
    <row r="328" spans="1:92" x14ac:dyDescent="0.25">
      <c r="A328" s="132"/>
      <c r="AJ328" s="30"/>
    </row>
    <row r="329" spans="1:92" x14ac:dyDescent="0.25">
      <c r="A329" s="132"/>
      <c r="AJ329" s="30"/>
    </row>
    <row r="330" spans="1:92" x14ac:dyDescent="0.25">
      <c r="A330" s="132"/>
      <c r="AJ330" s="30"/>
    </row>
    <row r="331" spans="1:92" x14ac:dyDescent="0.25">
      <c r="A331" s="132"/>
      <c r="AJ331" s="30"/>
    </row>
    <row r="332" spans="1:92" x14ac:dyDescent="0.25">
      <c r="A332" s="132"/>
      <c r="AJ332" s="30"/>
    </row>
    <row r="333" spans="1:92" x14ac:dyDescent="0.25">
      <c r="A333" s="132"/>
      <c r="AJ333" s="30"/>
    </row>
    <row r="334" spans="1:92" x14ac:dyDescent="0.25">
      <c r="A334" s="132"/>
      <c r="AJ334" s="30"/>
    </row>
    <row r="335" spans="1:92" x14ac:dyDescent="0.25">
      <c r="A335" s="132"/>
      <c r="AJ335" s="30"/>
    </row>
    <row r="336" spans="1:92" x14ac:dyDescent="0.25">
      <c r="A336" s="132"/>
      <c r="AJ336" s="30"/>
    </row>
    <row r="337" spans="1:36" x14ac:dyDescent="0.25">
      <c r="A337" s="132"/>
      <c r="AJ337" s="30"/>
    </row>
    <row r="338" spans="1:36" x14ac:dyDescent="0.25">
      <c r="A338" s="132"/>
      <c r="AJ338" s="30"/>
    </row>
    <row r="339" spans="1:36" x14ac:dyDescent="0.25">
      <c r="A339" s="132"/>
      <c r="AJ339" s="30"/>
    </row>
    <row r="340" spans="1:36" x14ac:dyDescent="0.25">
      <c r="A340" s="132"/>
      <c r="AJ340" s="30"/>
    </row>
    <row r="341" spans="1:36" x14ac:dyDescent="0.25">
      <c r="A341" s="132"/>
      <c r="AJ341" s="30"/>
    </row>
    <row r="342" spans="1:36" x14ac:dyDescent="0.25">
      <c r="A342" s="132"/>
      <c r="AJ342" s="30"/>
    </row>
    <row r="343" spans="1:36" x14ac:dyDescent="0.25">
      <c r="A343" s="132"/>
      <c r="AJ343" s="30"/>
    </row>
    <row r="344" spans="1:36" x14ac:dyDescent="0.25">
      <c r="A344" s="132"/>
      <c r="AJ344" s="30"/>
    </row>
    <row r="345" spans="1:36" x14ac:dyDescent="0.25">
      <c r="A345" s="132"/>
      <c r="AJ345" s="30"/>
    </row>
    <row r="346" spans="1:36" x14ac:dyDescent="0.25">
      <c r="A346" s="132"/>
      <c r="AJ346" s="30"/>
    </row>
    <row r="347" spans="1:36" x14ac:dyDescent="0.25">
      <c r="A347" s="132"/>
      <c r="AJ347" s="30"/>
    </row>
    <row r="348" spans="1:36" x14ac:dyDescent="0.25">
      <c r="A348" s="132"/>
      <c r="AJ348" s="30"/>
    </row>
    <row r="349" spans="1:36" x14ac:dyDescent="0.25">
      <c r="A349" s="132"/>
      <c r="AJ349" s="30"/>
    </row>
    <row r="350" spans="1:36" x14ac:dyDescent="0.25">
      <c r="A350" s="132"/>
      <c r="AJ350" s="30"/>
    </row>
    <row r="351" spans="1:36" x14ac:dyDescent="0.25">
      <c r="A351" s="132"/>
      <c r="AJ351" s="30"/>
    </row>
    <row r="352" spans="1:36" x14ac:dyDescent="0.25">
      <c r="A352" s="132"/>
      <c r="AJ352" s="30"/>
    </row>
    <row r="353" spans="1:36" x14ac:dyDescent="0.25">
      <c r="A353" s="132"/>
      <c r="AJ353" s="30"/>
    </row>
    <row r="354" spans="1:36" x14ac:dyDescent="0.25">
      <c r="A354" s="132"/>
      <c r="AJ354" s="30"/>
    </row>
    <row r="355" spans="1:36" x14ac:dyDescent="0.25">
      <c r="A355" s="132"/>
      <c r="AJ355" s="30"/>
    </row>
    <row r="356" spans="1:36" x14ac:dyDescent="0.25">
      <c r="A356" s="132"/>
      <c r="AJ356" s="30"/>
    </row>
    <row r="357" spans="1:36" x14ac:dyDescent="0.25">
      <c r="A357" s="132"/>
      <c r="AJ357" s="30"/>
    </row>
    <row r="358" spans="1:36" x14ac:dyDescent="0.25">
      <c r="A358" s="132"/>
      <c r="AJ358" s="30"/>
    </row>
    <row r="359" spans="1:36" x14ac:dyDescent="0.25">
      <c r="A359" s="132"/>
      <c r="AJ359" s="30"/>
    </row>
    <row r="360" spans="1:36" x14ac:dyDescent="0.25">
      <c r="A360" s="132"/>
      <c r="AJ360" s="30"/>
    </row>
    <row r="361" spans="1:36" x14ac:dyDescent="0.25">
      <c r="A361" s="132"/>
      <c r="AJ361" s="30"/>
    </row>
    <row r="362" spans="1:36" x14ac:dyDescent="0.25">
      <c r="A362" s="132"/>
      <c r="AJ362" s="30"/>
    </row>
    <row r="363" spans="1:36" x14ac:dyDescent="0.25">
      <c r="A363" s="132"/>
      <c r="AJ363" s="30"/>
    </row>
    <row r="364" spans="1:36" x14ac:dyDescent="0.25">
      <c r="A364" s="132"/>
      <c r="AJ364" s="30"/>
    </row>
    <row r="365" spans="1:36" x14ac:dyDescent="0.25">
      <c r="A365" s="132"/>
      <c r="AJ365" s="30"/>
    </row>
    <row r="366" spans="1:36" x14ac:dyDescent="0.25">
      <c r="A366" s="132"/>
      <c r="AJ366" s="30"/>
    </row>
    <row r="367" spans="1:36" x14ac:dyDescent="0.25">
      <c r="A367" s="132"/>
      <c r="AJ367" s="30"/>
    </row>
    <row r="368" spans="1:36" x14ac:dyDescent="0.25">
      <c r="A368" s="132"/>
      <c r="AJ368" s="30"/>
    </row>
    <row r="369" spans="1:36" x14ac:dyDescent="0.25">
      <c r="A369" s="132"/>
      <c r="AJ369" s="30"/>
    </row>
    <row r="370" spans="1:36" x14ac:dyDescent="0.25">
      <c r="A370" s="132"/>
      <c r="AJ370" s="30"/>
    </row>
    <row r="371" spans="1:36" x14ac:dyDescent="0.25">
      <c r="A371" s="132"/>
      <c r="AJ371" s="30"/>
    </row>
    <row r="372" spans="1:36" x14ac:dyDescent="0.25">
      <c r="A372" s="132"/>
      <c r="AJ372" s="30"/>
    </row>
    <row r="373" spans="1:36" x14ac:dyDescent="0.25">
      <c r="A373" s="132"/>
      <c r="AJ373" s="30"/>
    </row>
    <row r="374" spans="1:36" x14ac:dyDescent="0.25">
      <c r="A374" s="132"/>
      <c r="AJ374" s="30"/>
    </row>
    <row r="375" spans="1:36" x14ac:dyDescent="0.25">
      <c r="A375" s="132"/>
      <c r="AJ375" s="30"/>
    </row>
    <row r="376" spans="1:36" x14ac:dyDescent="0.25">
      <c r="A376" s="132"/>
      <c r="AJ376" s="30"/>
    </row>
    <row r="377" spans="1:36" x14ac:dyDescent="0.25">
      <c r="A377" s="132"/>
      <c r="AJ377" s="30"/>
    </row>
    <row r="378" spans="1:36" x14ac:dyDescent="0.25">
      <c r="A378" s="132"/>
      <c r="AJ378" s="30"/>
    </row>
    <row r="379" spans="1:36" x14ac:dyDescent="0.25">
      <c r="A379" s="132"/>
      <c r="AJ379" s="30"/>
    </row>
    <row r="380" spans="1:36" x14ac:dyDescent="0.25">
      <c r="A380" s="132"/>
      <c r="AJ380" s="30"/>
    </row>
    <row r="381" spans="1:36" x14ac:dyDescent="0.25">
      <c r="A381" s="132"/>
      <c r="AJ381" s="30"/>
    </row>
    <row r="382" spans="1:36" x14ac:dyDescent="0.25">
      <c r="A382" s="132"/>
      <c r="AJ382" s="30"/>
    </row>
    <row r="383" spans="1:36" x14ac:dyDescent="0.25">
      <c r="A383" s="132"/>
      <c r="AJ383" s="30"/>
    </row>
    <row r="384" spans="1:36" x14ac:dyDescent="0.25">
      <c r="A384" s="132"/>
      <c r="AJ384" s="30"/>
    </row>
    <row r="385" spans="1:36" x14ac:dyDescent="0.25">
      <c r="A385" s="132"/>
      <c r="AJ385" s="30"/>
    </row>
    <row r="386" spans="1:36" x14ac:dyDescent="0.25">
      <c r="A386" s="132"/>
      <c r="AJ386" s="30"/>
    </row>
    <row r="387" spans="1:36" x14ac:dyDescent="0.25">
      <c r="A387" s="132"/>
      <c r="AJ387" s="30"/>
    </row>
    <row r="388" spans="1:36" x14ac:dyDescent="0.25">
      <c r="A388" s="132"/>
      <c r="AJ388" s="30"/>
    </row>
    <row r="389" spans="1:36" x14ac:dyDescent="0.25">
      <c r="A389" s="132"/>
      <c r="AJ389" s="30"/>
    </row>
    <row r="390" spans="1:36" x14ac:dyDescent="0.25">
      <c r="A390" s="132"/>
      <c r="AJ390" s="30"/>
    </row>
    <row r="391" spans="1:36" x14ac:dyDescent="0.25">
      <c r="A391" s="132"/>
      <c r="AJ391" s="30"/>
    </row>
    <row r="392" spans="1:36" x14ac:dyDescent="0.25">
      <c r="A392" s="132"/>
      <c r="AJ392" s="30"/>
    </row>
    <row r="393" spans="1:36" x14ac:dyDescent="0.25">
      <c r="A393" s="132"/>
      <c r="AJ393" s="30"/>
    </row>
    <row r="394" spans="1:36" x14ac:dyDescent="0.25">
      <c r="A394" s="132"/>
      <c r="AJ394" s="30"/>
    </row>
    <row r="395" spans="1:36" x14ac:dyDescent="0.25">
      <c r="A395" s="132"/>
      <c r="AJ395" s="30"/>
    </row>
    <row r="396" spans="1:36" x14ac:dyDescent="0.25">
      <c r="A396" s="132"/>
      <c r="AJ396" s="30"/>
    </row>
    <row r="397" spans="1:36" x14ac:dyDescent="0.25">
      <c r="A397" s="132"/>
      <c r="AJ397" s="30"/>
    </row>
    <row r="398" spans="1:36" x14ac:dyDescent="0.25">
      <c r="A398" s="132"/>
      <c r="AJ398" s="30"/>
    </row>
    <row r="399" spans="1:36" x14ac:dyDescent="0.25">
      <c r="A399" s="132"/>
      <c r="AJ399" s="30"/>
    </row>
    <row r="400" spans="1:36" x14ac:dyDescent="0.25">
      <c r="A400" s="132"/>
      <c r="AJ400" s="30"/>
    </row>
    <row r="401" spans="1:36" x14ac:dyDescent="0.25">
      <c r="A401" s="132"/>
      <c r="AJ401" s="30"/>
    </row>
    <row r="402" spans="1:36" x14ac:dyDescent="0.25">
      <c r="A402" s="132"/>
      <c r="AJ402" s="30"/>
    </row>
    <row r="403" spans="1:36" x14ac:dyDescent="0.25">
      <c r="A403" s="132"/>
      <c r="AJ403" s="30"/>
    </row>
    <row r="404" spans="1:36" x14ac:dyDescent="0.25">
      <c r="A404" s="132"/>
      <c r="AJ404" s="30"/>
    </row>
    <row r="405" spans="1:36" x14ac:dyDescent="0.25">
      <c r="A405" s="132"/>
      <c r="AJ405" s="30"/>
    </row>
    <row r="406" spans="1:36" x14ac:dyDescent="0.25">
      <c r="A406" s="132"/>
      <c r="AJ406" s="30"/>
    </row>
    <row r="407" spans="1:36" x14ac:dyDescent="0.25">
      <c r="A407" s="132"/>
      <c r="AJ407" s="30"/>
    </row>
    <row r="408" spans="1:36" x14ac:dyDescent="0.25">
      <c r="A408" s="132"/>
      <c r="AJ408" s="30"/>
    </row>
    <row r="409" spans="1:36" x14ac:dyDescent="0.25">
      <c r="A409" s="132"/>
      <c r="AJ409" s="30"/>
    </row>
    <row r="410" spans="1:36" x14ac:dyDescent="0.25">
      <c r="A410" s="132"/>
      <c r="AJ410" s="30"/>
    </row>
    <row r="411" spans="1:36" x14ac:dyDescent="0.25">
      <c r="A411" s="132"/>
      <c r="AJ411" s="30"/>
    </row>
    <row r="412" spans="1:36" x14ac:dyDescent="0.25">
      <c r="A412" s="132"/>
      <c r="AJ412" s="30"/>
    </row>
    <row r="413" spans="1:36" x14ac:dyDescent="0.25">
      <c r="A413" s="132"/>
      <c r="AJ413" s="30"/>
    </row>
    <row r="414" spans="1:36" x14ac:dyDescent="0.25">
      <c r="A414" s="132"/>
      <c r="AJ414" s="30"/>
    </row>
    <row r="415" spans="1:36" x14ac:dyDescent="0.25">
      <c r="A415" s="132"/>
      <c r="AJ415" s="30"/>
    </row>
    <row r="416" spans="1:36" x14ac:dyDescent="0.25">
      <c r="A416" s="132"/>
      <c r="AJ416" s="30"/>
    </row>
    <row r="417" spans="1:36" x14ac:dyDescent="0.25">
      <c r="A417" s="132"/>
      <c r="AJ417" s="30"/>
    </row>
    <row r="418" spans="1:36" x14ac:dyDescent="0.25">
      <c r="A418" s="132"/>
      <c r="AJ418" s="30"/>
    </row>
    <row r="419" spans="1:36" x14ac:dyDescent="0.25">
      <c r="A419" s="132"/>
      <c r="AJ419" s="30"/>
    </row>
    <row r="420" spans="1:36" x14ac:dyDescent="0.25">
      <c r="A420" s="132"/>
      <c r="AJ420" s="30"/>
    </row>
    <row r="421" spans="1:36" x14ac:dyDescent="0.25">
      <c r="A421" s="132"/>
      <c r="AJ421" s="30"/>
    </row>
    <row r="422" spans="1:36" x14ac:dyDescent="0.25">
      <c r="A422" s="132"/>
      <c r="AJ422" s="30"/>
    </row>
    <row r="423" spans="1:36" x14ac:dyDescent="0.25">
      <c r="A423" s="132"/>
      <c r="AJ423" s="30"/>
    </row>
    <row r="424" spans="1:36" x14ac:dyDescent="0.25">
      <c r="A424" s="132"/>
      <c r="AJ424" s="30"/>
    </row>
    <row r="425" spans="1:36" x14ac:dyDescent="0.25">
      <c r="A425" s="132"/>
      <c r="AJ425" s="30"/>
    </row>
    <row r="426" spans="1:36" x14ac:dyDescent="0.25">
      <c r="A426" s="132"/>
      <c r="AJ426" s="30"/>
    </row>
    <row r="427" spans="1:36" x14ac:dyDescent="0.25">
      <c r="A427" s="132"/>
      <c r="AJ427" s="30"/>
    </row>
    <row r="428" spans="1:36" x14ac:dyDescent="0.25">
      <c r="A428" s="132"/>
      <c r="AJ428" s="30"/>
    </row>
    <row r="429" spans="1:36" x14ac:dyDescent="0.25">
      <c r="A429" s="132"/>
      <c r="AJ429" s="30"/>
    </row>
    <row r="430" spans="1:36" x14ac:dyDescent="0.25">
      <c r="A430" s="132"/>
      <c r="AJ430" s="30"/>
    </row>
    <row r="431" spans="1:36" x14ac:dyDescent="0.25">
      <c r="A431" s="132"/>
      <c r="AJ431" s="30"/>
    </row>
    <row r="432" spans="1:36" x14ac:dyDescent="0.25">
      <c r="A432" s="132"/>
      <c r="AJ432" s="30"/>
    </row>
    <row r="433" spans="1:36" x14ac:dyDescent="0.25">
      <c r="A433" s="132"/>
      <c r="AJ433" s="30"/>
    </row>
    <row r="434" spans="1:36" x14ac:dyDescent="0.25">
      <c r="A434" s="132"/>
      <c r="AJ434" s="30"/>
    </row>
    <row r="1048493" spans="1:1" x14ac:dyDescent="0.25">
      <c r="A1048493" s="132"/>
    </row>
    <row r="1048494" spans="1:1" x14ac:dyDescent="0.25">
      <c r="A1048494" s="132"/>
    </row>
    <row r="1048495" spans="1:1" x14ac:dyDescent="0.25">
      <c r="A1048495" s="132"/>
    </row>
    <row r="1048496" spans="1:1" x14ac:dyDescent="0.25">
      <c r="A1048496" s="132"/>
    </row>
    <row r="1048497" spans="1:1" x14ac:dyDescent="0.25">
      <c r="A1048497" s="132"/>
    </row>
    <row r="1048498" spans="1:1" x14ac:dyDescent="0.25">
      <c r="A1048498" s="132"/>
    </row>
    <row r="1048499" spans="1:1" x14ac:dyDescent="0.25">
      <c r="A1048499" s="132"/>
    </row>
    <row r="1048500" spans="1:1" x14ac:dyDescent="0.25">
      <c r="A1048500" s="132"/>
    </row>
    <row r="1048501" spans="1:1" x14ac:dyDescent="0.25">
      <c r="A1048501" s="132"/>
    </row>
    <row r="1048502" spans="1:1" x14ac:dyDescent="0.25">
      <c r="A1048502" s="132"/>
    </row>
    <row r="1048503" spans="1:1" x14ac:dyDescent="0.25">
      <c r="A1048503" s="132"/>
    </row>
    <row r="1048504" spans="1:1" x14ac:dyDescent="0.25">
      <c r="A1048504" s="132"/>
    </row>
    <row r="1048505" spans="1:1" x14ac:dyDescent="0.25">
      <c r="A1048505" s="132"/>
    </row>
    <row r="1048508" spans="1:1" ht="15" customHeight="1" x14ac:dyDescent="0.25">
      <c r="A1048508" s="132"/>
    </row>
    <row r="1048576" ht="15" customHeight="1" x14ac:dyDescent="0.25"/>
  </sheetData>
  <autoFilter ref="A1:CN324">
    <filterColumn colId="42">
      <filters>
        <filter val="Miltefosine"/>
      </filters>
    </filterColumn>
    <sortState ref="A17:CK301">
      <sortCondition ref="B1:B324"/>
    </sortState>
  </autoFilter>
  <phoneticPr fontId="1"/>
  <conditionalFormatting sqref="AT8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7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7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1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7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1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7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1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3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3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3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4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4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4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4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4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4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5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7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7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scale="18" orientation="landscape" blackAndWhite="1" draft="1" horizontalDpi="4294967292" verticalDpi="4294967292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4" sqref="C14"/>
    </sheetView>
  </sheetViews>
  <sheetFormatPr baseColWidth="10" defaultColWidth="11" defaultRowHeight="12.75" x14ac:dyDescent="0.2"/>
  <cols>
    <col min="1" max="1" width="11" style="36"/>
    <col min="2" max="2" width="11.75" style="36" customWidth="1"/>
    <col min="3" max="3" width="49.75" style="36" customWidth="1"/>
  </cols>
  <sheetData>
    <row r="1" spans="1:3" x14ac:dyDescent="0.2">
      <c r="A1" s="35" t="s">
        <v>1267</v>
      </c>
      <c r="B1" s="35" t="s">
        <v>1268</v>
      </c>
    </row>
    <row r="2" spans="1:3" x14ac:dyDescent="0.2">
      <c r="A2" s="36">
        <v>1044</v>
      </c>
      <c r="B2" s="36">
        <v>1</v>
      </c>
      <c r="C2" s="35" t="s">
        <v>1269</v>
      </c>
    </row>
    <row r="3" spans="1:3" x14ac:dyDescent="0.2">
      <c r="A3" s="36">
        <v>2052</v>
      </c>
      <c r="B3" s="36">
        <v>3</v>
      </c>
      <c r="C3" s="35" t="s">
        <v>1270</v>
      </c>
    </row>
    <row r="4" spans="1:3" x14ac:dyDescent="0.2">
      <c r="A4" s="36">
        <v>2050</v>
      </c>
      <c r="B4" s="36">
        <v>3</v>
      </c>
      <c r="C4" s="35" t="s">
        <v>1270</v>
      </c>
    </row>
    <row r="5" spans="1:3" x14ac:dyDescent="0.2">
      <c r="A5" s="36">
        <v>1044</v>
      </c>
      <c r="B5" s="36">
        <v>3</v>
      </c>
      <c r="C5" s="35" t="s">
        <v>1270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14" sqref="B14"/>
    </sheetView>
  </sheetViews>
  <sheetFormatPr baseColWidth="10" defaultColWidth="9" defaultRowHeight="12.75" x14ac:dyDescent="0.2"/>
  <cols>
    <col min="1" max="1" width="16.125" style="78" bestFit="1" customWidth="1"/>
    <col min="2" max="2" width="18" style="78" bestFit="1" customWidth="1"/>
    <col min="3" max="3" width="14.25" style="78" bestFit="1" customWidth="1"/>
    <col min="4" max="16384" width="9" style="78"/>
  </cols>
  <sheetData>
    <row r="1" spans="1:3" x14ac:dyDescent="0.2">
      <c r="A1" s="78" t="s">
        <v>1271</v>
      </c>
      <c r="B1" s="78" t="s">
        <v>1272</v>
      </c>
      <c r="C1" s="78" t="s">
        <v>1272</v>
      </c>
    </row>
    <row r="2" spans="1:3" ht="13.5" x14ac:dyDescent="0.25">
      <c r="A2" s="78">
        <v>1</v>
      </c>
      <c r="B2" s="79" t="s">
        <v>1273</v>
      </c>
      <c r="C2" s="79" t="s">
        <v>1274</v>
      </c>
    </row>
    <row r="3" spans="1:3" ht="13.5" x14ac:dyDescent="0.25">
      <c r="A3" s="78">
        <v>2</v>
      </c>
      <c r="B3" s="79" t="s">
        <v>1275</v>
      </c>
      <c r="C3" s="79" t="s">
        <v>1276</v>
      </c>
    </row>
    <row r="4" spans="1:3" ht="13.5" x14ac:dyDescent="0.25">
      <c r="A4" s="78">
        <v>3</v>
      </c>
      <c r="B4" s="79" t="s">
        <v>1277</v>
      </c>
      <c r="C4" s="79" t="s">
        <v>1278</v>
      </c>
    </row>
    <row r="5" spans="1:3" ht="13.5" x14ac:dyDescent="0.25">
      <c r="A5" s="78">
        <v>4</v>
      </c>
      <c r="B5" s="79" t="s">
        <v>1279</v>
      </c>
      <c r="C5" s="79" t="s">
        <v>1280</v>
      </c>
    </row>
    <row r="6" spans="1:3" ht="13.5" x14ac:dyDescent="0.25">
      <c r="A6" s="78">
        <v>5</v>
      </c>
      <c r="B6" s="79" t="s">
        <v>1281</v>
      </c>
      <c r="C6" s="79" t="s">
        <v>1282</v>
      </c>
    </row>
    <row r="7" spans="1:3" ht="13.5" x14ac:dyDescent="0.25">
      <c r="A7" s="78">
        <v>6</v>
      </c>
      <c r="B7" s="79" t="s">
        <v>1283</v>
      </c>
      <c r="C7" s="79" t="s">
        <v>1284</v>
      </c>
    </row>
    <row r="8" spans="1:3" ht="13.5" x14ac:dyDescent="0.25">
      <c r="A8" s="78">
        <v>7</v>
      </c>
      <c r="B8" s="79" t="s">
        <v>1285</v>
      </c>
      <c r="C8" s="79" t="s">
        <v>1286</v>
      </c>
    </row>
    <row r="9" spans="1:3" ht="13.5" x14ac:dyDescent="0.25">
      <c r="A9" s="78">
        <v>8</v>
      </c>
      <c r="B9" s="79" t="s">
        <v>1287</v>
      </c>
      <c r="C9" s="79" t="s">
        <v>1288</v>
      </c>
    </row>
    <row r="10" spans="1:3" ht="13.5" x14ac:dyDescent="0.25">
      <c r="A10" s="78">
        <v>9</v>
      </c>
      <c r="B10" s="79" t="s">
        <v>1289</v>
      </c>
      <c r="C10" s="79" t="s">
        <v>1290</v>
      </c>
    </row>
    <row r="11" spans="1:3" ht="13.5" x14ac:dyDescent="0.25">
      <c r="A11" s="78">
        <v>10</v>
      </c>
      <c r="B11" s="79" t="s">
        <v>1291</v>
      </c>
      <c r="C11" s="79" t="s">
        <v>1292</v>
      </c>
    </row>
    <row r="12" spans="1:3" ht="13.5" x14ac:dyDescent="0.25">
      <c r="A12" s="78">
        <v>11</v>
      </c>
      <c r="B12" s="79" t="s">
        <v>1293</v>
      </c>
      <c r="C12" s="79" t="s">
        <v>1294</v>
      </c>
    </row>
    <row r="13" spans="1:3" ht="13.5" x14ac:dyDescent="0.25">
      <c r="A13" s="78">
        <v>12</v>
      </c>
      <c r="B13" s="79" t="s">
        <v>1295</v>
      </c>
      <c r="C13" s="79" t="s">
        <v>1296</v>
      </c>
    </row>
    <row r="14" spans="1:3" ht="13.5" x14ac:dyDescent="0.25">
      <c r="A14" s="78">
        <v>13</v>
      </c>
      <c r="B14" s="79" t="s">
        <v>1297</v>
      </c>
      <c r="C14" s="79" t="s">
        <v>1298</v>
      </c>
    </row>
    <row r="15" spans="1:3" ht="13.5" x14ac:dyDescent="0.25">
      <c r="A15" s="78">
        <v>14</v>
      </c>
      <c r="B15" s="79" t="s">
        <v>1299</v>
      </c>
      <c r="C15" s="79" t="s">
        <v>1300</v>
      </c>
    </row>
    <row r="16" spans="1:3" ht="13.5" x14ac:dyDescent="0.25">
      <c r="A16" s="78">
        <v>15</v>
      </c>
      <c r="B16" s="79" t="s">
        <v>1301</v>
      </c>
      <c r="C16" s="79" t="s">
        <v>1302</v>
      </c>
    </row>
    <row r="17" spans="1:3" ht="13.5" x14ac:dyDescent="0.25">
      <c r="A17" s="78">
        <v>16</v>
      </c>
      <c r="B17" s="79" t="s">
        <v>1303</v>
      </c>
      <c r="C17" s="79" t="s">
        <v>1304</v>
      </c>
    </row>
    <row r="18" spans="1:3" ht="13.5" x14ac:dyDescent="0.25">
      <c r="A18" s="78">
        <v>17</v>
      </c>
      <c r="B18" s="79" t="s">
        <v>1305</v>
      </c>
      <c r="C18" s="79" t="s">
        <v>1306</v>
      </c>
    </row>
    <row r="19" spans="1:3" ht="13.5" x14ac:dyDescent="0.25">
      <c r="A19" s="78">
        <v>18</v>
      </c>
      <c r="B19" s="79" t="s">
        <v>1307</v>
      </c>
      <c r="C19" s="79" t="s">
        <v>1308</v>
      </c>
    </row>
    <row r="20" spans="1:3" ht="13.5" x14ac:dyDescent="0.25">
      <c r="A20" s="78">
        <v>19</v>
      </c>
      <c r="B20" s="79" t="s">
        <v>1309</v>
      </c>
      <c r="C20" s="79" t="s">
        <v>1310</v>
      </c>
    </row>
    <row r="21" spans="1:3" ht="13.5" x14ac:dyDescent="0.25">
      <c r="A21" s="78">
        <v>20</v>
      </c>
      <c r="B21" s="79" t="s">
        <v>1311</v>
      </c>
      <c r="C21" s="79" t="s">
        <v>1312</v>
      </c>
    </row>
    <row r="22" spans="1:3" ht="13.5" x14ac:dyDescent="0.25">
      <c r="A22" s="78">
        <v>21</v>
      </c>
      <c r="B22" s="79" t="s">
        <v>1313</v>
      </c>
      <c r="C22" s="79" t="s">
        <v>1314</v>
      </c>
    </row>
    <row r="23" spans="1:3" ht="13.5" x14ac:dyDescent="0.25">
      <c r="A23" s="78">
        <v>22</v>
      </c>
      <c r="B23" s="79" t="s">
        <v>1315</v>
      </c>
      <c r="C23" s="79" t="s">
        <v>1316</v>
      </c>
    </row>
    <row r="24" spans="1:3" ht="13.5" x14ac:dyDescent="0.25">
      <c r="A24" s="78">
        <v>23</v>
      </c>
      <c r="B24" s="79" t="s">
        <v>1317</v>
      </c>
      <c r="C24" s="79" t="s">
        <v>1318</v>
      </c>
    </row>
    <row r="25" spans="1:3" ht="13.5" x14ac:dyDescent="0.25">
      <c r="A25" s="78">
        <v>24</v>
      </c>
      <c r="B25" s="79" t="s">
        <v>1319</v>
      </c>
      <c r="C25" s="79" t="s">
        <v>1320</v>
      </c>
    </row>
    <row r="26" spans="1:3" ht="15.75" x14ac:dyDescent="0.3">
      <c r="A26" s="78">
        <v>25</v>
      </c>
      <c r="B26" s="80" t="s">
        <v>1321</v>
      </c>
      <c r="C26" s="80" t="s">
        <v>1322</v>
      </c>
    </row>
    <row r="27" spans="1:3" ht="15.75" x14ac:dyDescent="0.3">
      <c r="A27" s="78">
        <v>26</v>
      </c>
      <c r="B27" s="80" t="s">
        <v>1323</v>
      </c>
      <c r="C27" s="80" t="s">
        <v>1324</v>
      </c>
    </row>
    <row r="28" spans="1:3" ht="15.75" x14ac:dyDescent="0.3">
      <c r="A28" s="78">
        <v>27</v>
      </c>
      <c r="B28" s="80" t="s">
        <v>1325</v>
      </c>
      <c r="C28" s="80" t="s">
        <v>1326</v>
      </c>
    </row>
    <row r="29" spans="1:3" ht="15.75" x14ac:dyDescent="0.3">
      <c r="A29" s="78">
        <v>28</v>
      </c>
      <c r="B29" s="80" t="s">
        <v>1327</v>
      </c>
      <c r="C29" s="80" t="s">
        <v>1328</v>
      </c>
    </row>
    <row r="30" spans="1:3" ht="15.75" x14ac:dyDescent="0.3">
      <c r="A30" s="78">
        <v>29</v>
      </c>
      <c r="B30" s="80" t="s">
        <v>1329</v>
      </c>
      <c r="C30" s="80" t="s">
        <v>1330</v>
      </c>
    </row>
    <row r="31" spans="1:3" ht="15.75" x14ac:dyDescent="0.3">
      <c r="A31" s="78">
        <v>30</v>
      </c>
      <c r="B31" s="80" t="s">
        <v>1331</v>
      </c>
      <c r="C31" s="80" t="s">
        <v>1332</v>
      </c>
    </row>
    <row r="32" spans="1:3" ht="15.75" x14ac:dyDescent="0.3">
      <c r="A32" s="78">
        <v>31</v>
      </c>
      <c r="B32" s="80" t="s">
        <v>1333</v>
      </c>
      <c r="C32" s="80" t="s">
        <v>1334</v>
      </c>
    </row>
    <row r="33" spans="1:3" ht="15.75" x14ac:dyDescent="0.3">
      <c r="A33" s="78">
        <v>32</v>
      </c>
      <c r="B33" s="80" t="s">
        <v>1335</v>
      </c>
      <c r="C33" s="80" t="s">
        <v>1336</v>
      </c>
    </row>
    <row r="34" spans="1:3" ht="15.75" x14ac:dyDescent="0.3">
      <c r="A34" s="78">
        <v>33</v>
      </c>
      <c r="B34" s="80" t="s">
        <v>1337</v>
      </c>
      <c r="C34" s="80" t="s">
        <v>1338</v>
      </c>
    </row>
    <row r="35" spans="1:3" ht="15.75" x14ac:dyDescent="0.3">
      <c r="A35" s="78">
        <v>34</v>
      </c>
      <c r="B35" s="80" t="s">
        <v>1339</v>
      </c>
      <c r="C35" s="80" t="s">
        <v>1340</v>
      </c>
    </row>
    <row r="36" spans="1:3" ht="15.75" x14ac:dyDescent="0.3">
      <c r="A36" s="78">
        <v>35</v>
      </c>
      <c r="B36" s="80" t="s">
        <v>1341</v>
      </c>
      <c r="C36" s="80" t="s">
        <v>1342</v>
      </c>
    </row>
    <row r="37" spans="1:3" ht="15.75" x14ac:dyDescent="0.3">
      <c r="A37" s="78">
        <v>36</v>
      </c>
      <c r="B37" s="80" t="s">
        <v>1343</v>
      </c>
      <c r="C37" s="80" t="s">
        <v>1344</v>
      </c>
    </row>
    <row r="38" spans="1:3" ht="15.75" x14ac:dyDescent="0.3">
      <c r="A38" s="78">
        <v>37</v>
      </c>
      <c r="B38" s="80" t="s">
        <v>1345</v>
      </c>
      <c r="C38" s="80" t="s">
        <v>1346</v>
      </c>
    </row>
    <row r="39" spans="1:3" ht="15.75" x14ac:dyDescent="0.3">
      <c r="A39" s="78">
        <v>38</v>
      </c>
      <c r="B39" s="80" t="s">
        <v>1347</v>
      </c>
      <c r="C39" s="80" t="s">
        <v>1348</v>
      </c>
    </row>
    <row r="40" spans="1:3" ht="15.75" x14ac:dyDescent="0.3">
      <c r="A40" s="78">
        <v>39</v>
      </c>
      <c r="B40" s="80" t="s">
        <v>1349</v>
      </c>
      <c r="C40" s="80" t="s">
        <v>1350</v>
      </c>
    </row>
    <row r="41" spans="1:3" ht="15.75" x14ac:dyDescent="0.3">
      <c r="A41" s="78">
        <v>40</v>
      </c>
      <c r="B41" s="80" t="s">
        <v>1351</v>
      </c>
      <c r="C41" s="80" t="s">
        <v>1352</v>
      </c>
    </row>
    <row r="42" spans="1:3" ht="15.75" x14ac:dyDescent="0.3">
      <c r="A42" s="78">
        <v>41</v>
      </c>
      <c r="B42" s="80" t="s">
        <v>1353</v>
      </c>
      <c r="C42" s="80" t="s">
        <v>1354</v>
      </c>
    </row>
    <row r="43" spans="1:3" ht="15.75" x14ac:dyDescent="0.3">
      <c r="A43" s="78">
        <v>42</v>
      </c>
      <c r="B43" s="80" t="s">
        <v>1355</v>
      </c>
      <c r="C43" s="80" t="s">
        <v>1356</v>
      </c>
    </row>
    <row r="44" spans="1:3" ht="15.75" x14ac:dyDescent="0.3">
      <c r="A44" s="78">
        <v>43</v>
      </c>
      <c r="B44" s="80" t="s">
        <v>1357</v>
      </c>
      <c r="C44" s="80" t="s">
        <v>1358</v>
      </c>
    </row>
    <row r="45" spans="1:3" ht="15.75" x14ac:dyDescent="0.3">
      <c r="A45" s="78">
        <v>44</v>
      </c>
      <c r="B45" s="80" t="s">
        <v>1359</v>
      </c>
      <c r="C45" s="80" t="s">
        <v>1360</v>
      </c>
    </row>
    <row r="46" spans="1:3" ht="15.75" x14ac:dyDescent="0.3">
      <c r="A46" s="78">
        <v>45</v>
      </c>
      <c r="B46" s="80" t="s">
        <v>1361</v>
      </c>
      <c r="C46" s="80" t="s">
        <v>1362</v>
      </c>
    </row>
    <row r="47" spans="1:3" ht="15.75" x14ac:dyDescent="0.3">
      <c r="A47" s="78">
        <v>46</v>
      </c>
      <c r="B47" s="80" t="s">
        <v>1363</v>
      </c>
      <c r="C47" s="80" t="s">
        <v>1364</v>
      </c>
    </row>
    <row r="48" spans="1:3" ht="15.75" x14ac:dyDescent="0.3">
      <c r="A48" s="78">
        <v>47</v>
      </c>
      <c r="B48" s="80" t="s">
        <v>1365</v>
      </c>
      <c r="C48" s="80" t="s">
        <v>1366</v>
      </c>
    </row>
    <row r="49" spans="1:3" ht="15.75" x14ac:dyDescent="0.3">
      <c r="A49" s="78">
        <v>48</v>
      </c>
      <c r="B49" s="80" t="s">
        <v>1367</v>
      </c>
      <c r="C49" s="80" t="s">
        <v>1368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L7" sqref="L7"/>
    </sheetView>
  </sheetViews>
  <sheetFormatPr baseColWidth="10" defaultColWidth="9" defaultRowHeight="12.75" x14ac:dyDescent="0.2"/>
  <sheetData>
    <row r="1" spans="1:10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Samples</vt:lpstr>
      <vt:lpstr>Notes</vt:lpstr>
      <vt:lpstr>Indexes</vt:lpstr>
      <vt:lpstr>testing_bug</vt:lpstr>
      <vt:lpstr>Samples!Área_de_impresión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Burleigh</dc:creator>
  <cp:keywords/>
  <dc:description/>
  <cp:lastModifiedBy>Lina Fernanda Giraldo Parra</cp:lastModifiedBy>
  <cp:revision/>
  <dcterms:created xsi:type="dcterms:W3CDTF">2012-04-09T18:21:34Z</dcterms:created>
  <dcterms:modified xsi:type="dcterms:W3CDTF">2022-07-13T15:25:21Z</dcterms:modified>
  <cp:category/>
  <cp:contentStatus/>
</cp:coreProperties>
</file>