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semikkelsen/Documents/GitHub/Stercorariidae_Phylogenomics/1_Data/1.0_datasets/Sample_data/"/>
    </mc:Choice>
  </mc:AlternateContent>
  <xr:revisionPtr revIDLastSave="0" documentId="13_ncr:1_{6AAB0D06-9422-4E4E-9941-8C05CF9E424B}" xr6:coauthVersionLast="47" xr6:coauthVersionMax="47" xr10:uidLastSave="{00000000-0000-0000-0000-000000000000}"/>
  <bookViews>
    <workbookView xWindow="10560" yWindow="760" windowWidth="31640" windowHeight="20940" xr2:uid="{B4F2D4B0-5F0D-664C-ADA6-057A77C838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8" i="1" l="1"/>
  <c r="F19" i="1"/>
  <c r="F22" i="1" s="1"/>
  <c r="F23" i="1" s="1"/>
  <c r="F24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</calcChain>
</file>

<file path=xl/sharedStrings.xml><?xml version="1.0" encoding="utf-8"?>
<sst xmlns="http://schemas.openxmlformats.org/spreadsheetml/2006/main" count="186" uniqueCount="98">
  <si>
    <t>NA</t>
  </si>
  <si>
    <t>Species</t>
  </si>
  <si>
    <t>Common Name</t>
  </si>
  <si>
    <t>Shotgun Library type</t>
  </si>
  <si>
    <t>%GC</t>
  </si>
  <si>
    <t>Heterozygosity</t>
  </si>
  <si>
    <t>Stercorarius longicaudus</t>
  </si>
  <si>
    <t>Long-tailed Jaeger</t>
  </si>
  <si>
    <t>PCR-free</t>
  </si>
  <si>
    <t>Parasitic Jaeger</t>
  </si>
  <si>
    <t>Stercorarius pomarinus</t>
  </si>
  <si>
    <t>Pomarine Jaeger</t>
  </si>
  <si>
    <t>Stercorarius chilensis</t>
  </si>
  <si>
    <t>Chilean Skua</t>
  </si>
  <si>
    <t>Stercorarius maccormicki</t>
  </si>
  <si>
    <t>South Polar Skua</t>
  </si>
  <si>
    <t>Stercorarius antarcticus lonnbergi</t>
  </si>
  <si>
    <t>Subantarctic Skua or Brown Skua</t>
  </si>
  <si>
    <t>PCR amplified</t>
  </si>
  <si>
    <t>Stercorarius skua skua</t>
  </si>
  <si>
    <t>Great Skua</t>
  </si>
  <si>
    <t>Sample ID</t>
  </si>
  <si>
    <t>Collection Date</t>
  </si>
  <si>
    <t>Locality</t>
  </si>
  <si>
    <t>Sex</t>
  </si>
  <si>
    <t>Sample Type</t>
  </si>
  <si>
    <t>Nunavut, 69.115°N, 105.088°W</t>
  </si>
  <si>
    <t>Female</t>
  </si>
  <si>
    <t>Muscle</t>
  </si>
  <si>
    <t>Louisiana, USA</t>
  </si>
  <si>
    <t>Male</t>
  </si>
  <si>
    <t>Chile, -52.941°N, 70.796°W</t>
  </si>
  <si>
    <t>pre-1997</t>
  </si>
  <si>
    <t>Cape Royds, Ross Island, Antarctica</t>
  </si>
  <si>
    <t>Blood</t>
  </si>
  <si>
    <t>1990-1991</t>
  </si>
  <si>
    <t>Chatham Islands</t>
  </si>
  <si>
    <t>MKP1592</t>
  </si>
  <si>
    <t>Iceland, 63.907°N, 16.705°W</t>
  </si>
  <si>
    <t>Stercorarius parasititcus</t>
  </si>
  <si>
    <t>MKP990 (ROM Birds 156112)</t>
  </si>
  <si>
    <t>B-20730 (BROM573-07)</t>
  </si>
  <si>
    <t>MKP1559 (ROM Birds 157062)</t>
  </si>
  <si>
    <r>
      <t xml:space="preserve">Alaska, </t>
    </r>
    <r>
      <rPr>
        <sz val="10"/>
        <color rgb="FF333333"/>
        <rFont val="Times New Roman"/>
        <family val="1"/>
      </rPr>
      <t xml:space="preserve">71.290°N, 156.792 </t>
    </r>
    <r>
      <rPr>
        <sz val="10"/>
        <color theme="1"/>
        <rFont val="Times New Roman"/>
        <family val="1"/>
      </rPr>
      <t>°W</t>
    </r>
  </si>
  <si>
    <t>MKP2451  (ROM Birds 158363)</t>
  </si>
  <si>
    <t>E67 (Antarctic Skua 7)</t>
  </si>
  <si>
    <t>C55 (Chatham Island Skua 3)</t>
  </si>
  <si>
    <t>Platform</t>
  </si>
  <si>
    <t>Illumina HiSeq 2000</t>
  </si>
  <si>
    <t>Illumina HiSeq X</t>
  </si>
  <si>
    <t>Genbank SAMN12253778 (B10K-DU-001-20)</t>
  </si>
  <si>
    <t>Panama, 9.24°N, 82.31°W</t>
  </si>
  <si>
    <t>Génome Québec Innovation Centre</t>
  </si>
  <si>
    <t>Sequencing Facility</t>
  </si>
  <si>
    <t>NA (Genbank)</t>
  </si>
  <si>
    <t>MKP1593</t>
  </si>
  <si>
    <t>The Centre for Applied Genomics</t>
  </si>
  <si>
    <t>1B-2659 (ROM Birds 159823)</t>
  </si>
  <si>
    <t>Illumina NovaSeq S4</t>
  </si>
  <si>
    <t>POJA4</t>
  </si>
  <si>
    <t>C72 (Chatham Island Skua 5)</t>
  </si>
  <si>
    <t>C54 (Chatham Island Skua 2)</t>
  </si>
  <si>
    <t>E68 (Antarctic Skua 8)</t>
  </si>
  <si>
    <t>Number of read pairs (millions)</t>
  </si>
  <si>
    <t>Pomarine Jaeger (Dark Morph)</t>
  </si>
  <si>
    <t>Mapping rate to Alca torda</t>
  </si>
  <si>
    <t>Lake Ontario, Canada</t>
  </si>
  <si>
    <t>Lake Ontario, Canada, 43.197037°N, 79.457344°W</t>
  </si>
  <si>
    <t>TOTAL:</t>
  </si>
  <si>
    <t>Sequencing batch</t>
  </si>
  <si>
    <t>Raw sequencing Data (Gigabases)</t>
  </si>
  <si>
    <r>
      <t xml:space="preserve">Average Depth mapped to </t>
    </r>
    <r>
      <rPr>
        <b/>
        <i/>
        <sz val="10"/>
        <color theme="1"/>
        <rFont val="Times New Roman"/>
        <family val="1"/>
      </rPr>
      <t>Alca torda</t>
    </r>
  </si>
  <si>
    <r>
      <t xml:space="preserve">Average Depth mapped to </t>
    </r>
    <r>
      <rPr>
        <b/>
        <i/>
        <sz val="10"/>
        <color theme="1"/>
        <rFont val="Times New Roman"/>
        <family val="1"/>
      </rPr>
      <t>S. parasiticus</t>
    </r>
  </si>
  <si>
    <t>Relative depth of Z compared to autosomes</t>
  </si>
  <si>
    <t>E23 (Antarctic Skua 10)</t>
  </si>
  <si>
    <t>TOTAL (newly sequenced for this study):</t>
  </si>
  <si>
    <t>Number reads:</t>
  </si>
  <si>
    <t>Calculation for number bp sequenced</t>
  </si>
  <si>
    <t>Number basepairs single end:</t>
  </si>
  <si>
    <t>Number basepairs paired end total:</t>
  </si>
  <si>
    <t>LTJA_MKP990</t>
  </si>
  <si>
    <t>ANSK01</t>
  </si>
  <si>
    <t>ANSK8</t>
  </si>
  <si>
    <t>CISK55</t>
  </si>
  <si>
    <t>GRSK_MKP1593</t>
  </si>
  <si>
    <t>POJA_4</t>
  </si>
  <si>
    <t>POJA_IB2659</t>
  </si>
  <si>
    <t>PAJA_B20730</t>
  </si>
  <si>
    <t>POJA_MKP1559</t>
  </si>
  <si>
    <t>Project codename (in filenames and raw data)</t>
  </si>
  <si>
    <t>CHSK_MKP2451</t>
  </si>
  <si>
    <t>GRSK_MKP1592</t>
  </si>
  <si>
    <t>CISK3</t>
  </si>
  <si>
    <t>CISK2</t>
  </si>
  <si>
    <t>ANSK7</t>
  </si>
  <si>
    <t>PAJA_USNM606730</t>
  </si>
  <si>
    <t>0.31%%</t>
  </si>
  <si>
    <r>
      <t xml:space="preserve">Divergence from </t>
    </r>
    <r>
      <rPr>
        <b/>
        <i/>
        <sz val="10"/>
        <color theme="1"/>
        <rFont val="Times New Roman"/>
        <family val="1"/>
      </rPr>
      <t>Alca torda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</si>
</sst>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2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i/>
      <sz val="10"/>
      <color rgb="FF222222"/>
      <name val="Times New Roman"/>
      <family val="1"/>
    </font>
    <font>
      <sz val="10"/>
      <color theme="1"/>
      <name val="Times New Roman"/>
      <family val="1"/>
    </font>
    <font>
      <sz val="10"/>
      <color rgb="FF222222"/>
      <name val="Times New Roman"/>
      <family val="1"/>
    </font>
    <font>
      <sz val="10"/>
      <color rgb="FF333333"/>
      <name val="Times New Roman"/>
      <family val="1"/>
    </font>
    <font>
      <sz val="11"/>
      <color rgb="FF000000"/>
      <name val="Menlo"/>
      <family val="2"/>
    </font>
    <font>
      <b/>
      <sz val="12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Times New Roman"/>
      <family val="1"/>
    </font>
    <font>
      <sz val="14"/>
      <color rgb="FF000000"/>
      <name val="Times New Roman"/>
      <family val="1"/>
    </font>
    <font>
      <sz val="10"/>
      <color rgb="FF000000"/>
      <name val="Verdana"/>
      <family val="2"/>
    </font>
    <font>
      <sz val="10"/>
      <color rgb="FF000000"/>
      <name val="Menlo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8" fillId="0" borderId="0" xfId="0" applyFont="1"/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0" fontId="10" fillId="0" borderId="1" xfId="0" applyNumberFormat="1" applyFont="1" applyBorder="1" applyAlignment="1">
      <alignment horizontal="left" vertical="center" wrapText="1"/>
    </xf>
    <xf numFmtId="2" fontId="9" fillId="0" borderId="1" xfId="0" applyNumberFormat="1" applyFont="1" applyBorder="1" applyAlignment="1">
      <alignment horizontal="left" vertical="center"/>
    </xf>
    <xf numFmtId="2" fontId="11" fillId="0" borderId="0" xfId="0" applyNumberFormat="1" applyFont="1" applyAlignment="1">
      <alignment horizontal="center" vertical="center"/>
    </xf>
    <xf numFmtId="164" fontId="12" fillId="0" borderId="1" xfId="0" applyNumberFormat="1" applyFont="1" applyBorder="1" applyAlignment="1">
      <alignment horizontal="left" vertical="center"/>
    </xf>
    <xf numFmtId="2" fontId="13" fillId="0" borderId="1" xfId="0" applyNumberFormat="1" applyFont="1" applyBorder="1" applyAlignment="1">
      <alignment horizontal="left" vertical="center"/>
    </xf>
    <xf numFmtId="164" fontId="5" fillId="0" borderId="1" xfId="0" applyNumberFormat="1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15" fontId="4" fillId="0" borderId="1" xfId="0" applyNumberFormat="1" applyFont="1" applyBorder="1" applyAlignment="1">
      <alignment vertical="center" wrapText="1"/>
    </xf>
    <xf numFmtId="0" fontId="0" fillId="0" borderId="1" xfId="0" applyBorder="1"/>
    <xf numFmtId="0" fontId="3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7" fillId="0" borderId="1" xfId="0" applyFont="1" applyBorder="1"/>
    <xf numFmtId="0" fontId="9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BE4F-9259-FB4E-984E-4CF2CD16771F}">
  <dimension ref="A1:V24"/>
  <sheetViews>
    <sheetView tabSelected="1" workbookViewId="0">
      <selection activeCell="K2" sqref="K2"/>
    </sheetView>
  </sheetViews>
  <sheetFormatPr baseColWidth="10" defaultRowHeight="16" x14ac:dyDescent="0.2"/>
  <cols>
    <col min="6" max="9" width="11" bestFit="1" customWidth="1"/>
    <col min="10" max="11" width="11.1640625" bestFit="1" customWidth="1"/>
    <col min="13" max="13" width="10.83203125" style="26"/>
    <col min="14" max="14" width="12.6640625" bestFit="1" customWidth="1"/>
    <col min="15" max="15" width="12.33203125" bestFit="1" customWidth="1"/>
    <col min="16" max="16" width="12.1640625" bestFit="1" customWidth="1"/>
    <col min="18" max="18" width="11" bestFit="1" customWidth="1"/>
    <col min="19" max="21" width="11.1640625" bestFit="1" customWidth="1"/>
  </cols>
  <sheetData>
    <row r="1" spans="1:22" ht="70" x14ac:dyDescent="0.2">
      <c r="A1" s="4" t="s">
        <v>1</v>
      </c>
      <c r="B1" s="4" t="s">
        <v>2</v>
      </c>
      <c r="C1" s="4" t="s">
        <v>3</v>
      </c>
      <c r="D1" s="4" t="s">
        <v>47</v>
      </c>
      <c r="E1" s="4" t="s">
        <v>53</v>
      </c>
      <c r="F1" s="4" t="s">
        <v>63</v>
      </c>
      <c r="G1" s="4" t="s">
        <v>70</v>
      </c>
      <c r="H1" s="4" t="s">
        <v>69</v>
      </c>
      <c r="I1" s="4" t="s">
        <v>4</v>
      </c>
      <c r="J1" s="3" t="s">
        <v>5</v>
      </c>
      <c r="K1" s="3" t="s">
        <v>97</v>
      </c>
      <c r="L1" s="4" t="s">
        <v>21</v>
      </c>
      <c r="M1" s="3" t="s">
        <v>89</v>
      </c>
      <c r="N1" s="4" t="s">
        <v>22</v>
      </c>
      <c r="O1" s="4" t="s">
        <v>23</v>
      </c>
      <c r="P1" s="4" t="s">
        <v>24</v>
      </c>
      <c r="Q1" s="4" t="s">
        <v>25</v>
      </c>
      <c r="R1" s="4" t="s">
        <v>65</v>
      </c>
      <c r="S1" s="4" t="s">
        <v>71</v>
      </c>
      <c r="T1" s="4" t="s">
        <v>72</v>
      </c>
      <c r="U1" s="4" t="s">
        <v>73</v>
      </c>
      <c r="V1" s="2"/>
    </row>
    <row r="2" spans="1:22" ht="42" customHeight="1" x14ac:dyDescent="0.2">
      <c r="A2" s="12" t="s">
        <v>6</v>
      </c>
      <c r="B2" s="13" t="s">
        <v>7</v>
      </c>
      <c r="C2" s="13" t="s">
        <v>8</v>
      </c>
      <c r="D2" s="14" t="s">
        <v>49</v>
      </c>
      <c r="E2" s="13" t="s">
        <v>52</v>
      </c>
      <c r="F2" s="13">
        <v>97.5</v>
      </c>
      <c r="G2" s="13">
        <f>(F2*300)/1000</f>
        <v>29.25</v>
      </c>
      <c r="H2" s="13">
        <v>1</v>
      </c>
      <c r="I2" s="13">
        <v>46</v>
      </c>
      <c r="J2" s="5">
        <v>7.1000000000000004E-3</v>
      </c>
      <c r="K2" s="6">
        <v>4.5477680500000002</v>
      </c>
      <c r="L2" s="15" t="s">
        <v>40</v>
      </c>
      <c r="M2" s="15" t="s">
        <v>80</v>
      </c>
      <c r="N2" s="16">
        <v>33062</v>
      </c>
      <c r="O2" s="13" t="s">
        <v>26</v>
      </c>
      <c r="P2" s="13" t="s">
        <v>27</v>
      </c>
      <c r="Q2" s="13" t="s">
        <v>28</v>
      </c>
      <c r="R2" s="17">
        <v>84.1</v>
      </c>
      <c r="S2" s="8">
        <v>14.779299999999999</v>
      </c>
      <c r="T2" s="8">
        <v>16.389399999999998</v>
      </c>
      <c r="U2" s="9">
        <v>0.53667450000000005</v>
      </c>
      <c r="V2" s="7"/>
    </row>
    <row r="3" spans="1:22" ht="56" x14ac:dyDescent="0.2">
      <c r="A3" s="18" t="s">
        <v>39</v>
      </c>
      <c r="B3" s="13" t="s">
        <v>9</v>
      </c>
      <c r="C3" s="13" t="s">
        <v>8</v>
      </c>
      <c r="D3" s="19" t="s">
        <v>49</v>
      </c>
      <c r="E3" s="13" t="s">
        <v>52</v>
      </c>
      <c r="F3" s="13">
        <v>101.4</v>
      </c>
      <c r="G3" s="13">
        <f t="shared" ref="G3:G16" si="0">(F3*300)/1000</f>
        <v>30.42</v>
      </c>
      <c r="H3" s="13">
        <v>1</v>
      </c>
      <c r="I3" s="13">
        <v>48</v>
      </c>
      <c r="J3" s="5">
        <v>2.5999999999999999E-3</v>
      </c>
      <c r="K3" s="6">
        <v>4.5697663400000001</v>
      </c>
      <c r="L3" s="15" t="s">
        <v>41</v>
      </c>
      <c r="M3" s="15" t="s">
        <v>87</v>
      </c>
      <c r="N3" s="13" t="s">
        <v>0</v>
      </c>
      <c r="O3" s="13" t="s">
        <v>29</v>
      </c>
      <c r="P3" s="13" t="s">
        <v>27</v>
      </c>
      <c r="Q3" s="13" t="s">
        <v>28</v>
      </c>
      <c r="R3" s="17">
        <v>81.7</v>
      </c>
      <c r="S3" s="8">
        <v>13.7171</v>
      </c>
      <c r="T3" s="8">
        <v>15.175000000000001</v>
      </c>
      <c r="U3" s="9">
        <v>0.53892220000000002</v>
      </c>
      <c r="V3" s="7"/>
    </row>
    <row r="4" spans="1:22" ht="42" customHeight="1" x14ac:dyDescent="0.2">
      <c r="A4" s="18" t="s">
        <v>39</v>
      </c>
      <c r="B4" s="13" t="s">
        <v>9</v>
      </c>
      <c r="C4" s="13" t="s">
        <v>54</v>
      </c>
      <c r="D4" s="20" t="s">
        <v>48</v>
      </c>
      <c r="E4" s="13" t="s">
        <v>54</v>
      </c>
      <c r="F4" s="13">
        <v>83.8</v>
      </c>
      <c r="G4" s="13">
        <f t="shared" si="0"/>
        <v>25.14</v>
      </c>
      <c r="H4" s="13" t="s">
        <v>0</v>
      </c>
      <c r="I4" s="13">
        <v>43</v>
      </c>
      <c r="J4" s="5">
        <v>2.0999999999999999E-3</v>
      </c>
      <c r="K4" s="6">
        <v>4.5312471800000003</v>
      </c>
      <c r="L4" s="15" t="s">
        <v>50</v>
      </c>
      <c r="M4" s="15" t="s">
        <v>95</v>
      </c>
      <c r="N4" s="16">
        <v>32541</v>
      </c>
      <c r="O4" s="13" t="s">
        <v>51</v>
      </c>
      <c r="P4" s="13" t="s">
        <v>27</v>
      </c>
      <c r="Q4" s="13" t="s">
        <v>28</v>
      </c>
      <c r="R4" s="17"/>
      <c r="S4" s="8">
        <v>15.083399999999999</v>
      </c>
      <c r="T4" s="10">
        <v>15.7035</v>
      </c>
      <c r="U4" s="9">
        <v>0.98734980000000006</v>
      </c>
      <c r="V4" s="7"/>
    </row>
    <row r="5" spans="1:22" ht="56" x14ac:dyDescent="0.2">
      <c r="A5" s="12" t="s">
        <v>10</v>
      </c>
      <c r="B5" s="13" t="s">
        <v>11</v>
      </c>
      <c r="C5" s="13" t="s">
        <v>8</v>
      </c>
      <c r="D5" s="14" t="s">
        <v>49</v>
      </c>
      <c r="E5" s="13" t="s">
        <v>52</v>
      </c>
      <c r="F5" s="13">
        <v>91.1</v>
      </c>
      <c r="G5" s="13">
        <f t="shared" si="0"/>
        <v>27.33</v>
      </c>
      <c r="H5" s="13">
        <v>1</v>
      </c>
      <c r="I5" s="13">
        <v>48</v>
      </c>
      <c r="J5" s="5">
        <v>4.1999999999999997E-3</v>
      </c>
      <c r="K5" s="6">
        <v>4.6506155199999997</v>
      </c>
      <c r="L5" s="15" t="s">
        <v>42</v>
      </c>
      <c r="M5" s="15" t="s">
        <v>88</v>
      </c>
      <c r="N5" s="16">
        <v>33770</v>
      </c>
      <c r="O5" s="15" t="s">
        <v>43</v>
      </c>
      <c r="P5" s="13" t="s">
        <v>30</v>
      </c>
      <c r="Q5" s="13" t="s">
        <v>28</v>
      </c>
      <c r="R5" s="17">
        <v>80.599999999999994</v>
      </c>
      <c r="S5" s="8">
        <v>11.3568</v>
      </c>
      <c r="T5" s="8">
        <v>12.4072</v>
      </c>
      <c r="U5" s="9">
        <v>0.88490539999999995</v>
      </c>
      <c r="V5" s="7"/>
    </row>
    <row r="6" spans="1:22" ht="43" customHeight="1" x14ac:dyDescent="0.2">
      <c r="A6" s="12" t="s">
        <v>10</v>
      </c>
      <c r="B6" s="13" t="s">
        <v>64</v>
      </c>
      <c r="C6" s="13" t="s">
        <v>8</v>
      </c>
      <c r="D6" s="21" t="s">
        <v>58</v>
      </c>
      <c r="E6" s="13" t="s">
        <v>56</v>
      </c>
      <c r="F6" s="13">
        <v>65.2</v>
      </c>
      <c r="G6" s="13">
        <f t="shared" si="0"/>
        <v>19.559999999999999</v>
      </c>
      <c r="H6" s="13">
        <v>3</v>
      </c>
      <c r="I6" s="13">
        <v>43</v>
      </c>
      <c r="J6" s="5" t="s">
        <v>96</v>
      </c>
      <c r="K6" s="6">
        <v>4.5713901999999997</v>
      </c>
      <c r="L6" s="15" t="s">
        <v>59</v>
      </c>
      <c r="M6" s="15" t="s">
        <v>85</v>
      </c>
      <c r="N6" s="16">
        <v>40860</v>
      </c>
      <c r="O6" s="15" t="s">
        <v>66</v>
      </c>
      <c r="P6" s="13" t="s">
        <v>27</v>
      </c>
      <c r="Q6" s="13" t="s">
        <v>28</v>
      </c>
      <c r="R6" s="22">
        <v>92.04</v>
      </c>
      <c r="S6" s="8">
        <v>13.630699999999999</v>
      </c>
      <c r="T6" s="8">
        <v>14.4933</v>
      </c>
      <c r="U6" s="9">
        <v>0.55812919999999999</v>
      </c>
      <c r="V6" s="7"/>
    </row>
    <row r="7" spans="1:22" ht="56" x14ac:dyDescent="0.2">
      <c r="A7" s="12" t="s">
        <v>10</v>
      </c>
      <c r="B7" s="13" t="s">
        <v>11</v>
      </c>
      <c r="C7" s="13" t="s">
        <v>8</v>
      </c>
      <c r="D7" s="21" t="s">
        <v>58</v>
      </c>
      <c r="E7" s="13" t="s">
        <v>56</v>
      </c>
      <c r="F7" s="13">
        <v>65</v>
      </c>
      <c r="G7" s="13">
        <f t="shared" si="0"/>
        <v>19.5</v>
      </c>
      <c r="H7" s="13">
        <v>3</v>
      </c>
      <c r="I7" s="13">
        <v>45</v>
      </c>
      <c r="J7" s="5">
        <v>3.0999999999999999E-3</v>
      </c>
      <c r="K7" s="6">
        <v>4.57001743</v>
      </c>
      <c r="L7" s="15" t="s">
        <v>57</v>
      </c>
      <c r="M7" s="15" t="s">
        <v>86</v>
      </c>
      <c r="N7" s="16">
        <v>35396</v>
      </c>
      <c r="O7" s="15" t="s">
        <v>67</v>
      </c>
      <c r="P7" s="13" t="s">
        <v>27</v>
      </c>
      <c r="Q7" s="13" t="s">
        <v>28</v>
      </c>
      <c r="R7" s="17">
        <v>90</v>
      </c>
      <c r="S7" s="8">
        <v>13.2957</v>
      </c>
      <c r="T7" s="8">
        <v>14.2728</v>
      </c>
      <c r="U7" s="9">
        <v>0.54650390000000004</v>
      </c>
      <c r="V7" s="7"/>
    </row>
    <row r="8" spans="1:22" ht="43" customHeight="1" x14ac:dyDescent="0.2">
      <c r="A8" s="12" t="s">
        <v>12</v>
      </c>
      <c r="B8" s="13" t="s">
        <v>13</v>
      </c>
      <c r="C8" s="13" t="s">
        <v>8</v>
      </c>
      <c r="D8" s="14" t="s">
        <v>49</v>
      </c>
      <c r="E8" s="13" t="s">
        <v>52</v>
      </c>
      <c r="F8" s="13">
        <v>63.7</v>
      </c>
      <c r="G8" s="13">
        <f t="shared" si="0"/>
        <v>19.11</v>
      </c>
      <c r="H8" s="13">
        <v>1</v>
      </c>
      <c r="I8" s="13">
        <v>47</v>
      </c>
      <c r="J8" s="5">
        <v>1.5E-3</v>
      </c>
      <c r="K8" s="6">
        <v>4.5871680100000001</v>
      </c>
      <c r="L8" s="15" t="s">
        <v>44</v>
      </c>
      <c r="M8" s="15" t="s">
        <v>90</v>
      </c>
      <c r="N8" s="16">
        <v>34744</v>
      </c>
      <c r="O8" s="13" t="s">
        <v>31</v>
      </c>
      <c r="P8" s="13" t="s">
        <v>27</v>
      </c>
      <c r="Q8" s="13" t="s">
        <v>28</v>
      </c>
      <c r="R8" s="17">
        <v>83.3</v>
      </c>
      <c r="S8" s="8">
        <v>8.8178999999999998</v>
      </c>
      <c r="T8" s="8">
        <v>9.7104999999999997</v>
      </c>
      <c r="U8" s="9">
        <v>0.53333960000000002</v>
      </c>
      <c r="V8" s="7"/>
    </row>
    <row r="9" spans="1:22" ht="42" x14ac:dyDescent="0.2">
      <c r="A9" s="12" t="s">
        <v>14</v>
      </c>
      <c r="B9" s="13" t="s">
        <v>15</v>
      </c>
      <c r="C9" s="13" t="s">
        <v>8</v>
      </c>
      <c r="D9" s="21" t="s">
        <v>58</v>
      </c>
      <c r="E9" s="13" t="s">
        <v>56</v>
      </c>
      <c r="F9" s="13">
        <v>58.4</v>
      </c>
      <c r="G9" s="13">
        <f t="shared" si="0"/>
        <v>17.52</v>
      </c>
      <c r="H9" s="13">
        <v>3</v>
      </c>
      <c r="I9" s="13">
        <v>44</v>
      </c>
      <c r="J9" s="5">
        <v>1.2999999999999999E-3</v>
      </c>
      <c r="K9" s="6">
        <v>4.5762318899999999</v>
      </c>
      <c r="L9" s="23" t="s">
        <v>74</v>
      </c>
      <c r="M9" s="25" t="s">
        <v>81</v>
      </c>
      <c r="N9" s="13" t="s">
        <v>32</v>
      </c>
      <c r="O9" s="13" t="s">
        <v>33</v>
      </c>
      <c r="P9" s="13" t="s">
        <v>30</v>
      </c>
      <c r="Q9" s="13" t="s">
        <v>34</v>
      </c>
      <c r="R9" s="22">
        <v>90.78</v>
      </c>
      <c r="S9" s="8">
        <v>12.130599999999999</v>
      </c>
      <c r="T9" s="8">
        <v>12.9382</v>
      </c>
      <c r="U9" s="9">
        <v>0.98201190000000005</v>
      </c>
      <c r="V9" s="7"/>
    </row>
    <row r="10" spans="1:22" ht="42" x14ac:dyDescent="0.2">
      <c r="A10" s="12" t="s">
        <v>14</v>
      </c>
      <c r="B10" s="13" t="s">
        <v>15</v>
      </c>
      <c r="C10" s="13" t="s">
        <v>8</v>
      </c>
      <c r="D10" s="19" t="s">
        <v>49</v>
      </c>
      <c r="E10" s="13" t="s">
        <v>56</v>
      </c>
      <c r="F10" s="13">
        <v>72.8</v>
      </c>
      <c r="G10" s="13">
        <f t="shared" si="0"/>
        <v>21.84</v>
      </c>
      <c r="H10" s="13">
        <v>2</v>
      </c>
      <c r="I10" s="13">
        <v>43</v>
      </c>
      <c r="J10" s="5">
        <v>1.1999999999999999E-3</v>
      </c>
      <c r="K10" s="6">
        <v>4.5722978300000001</v>
      </c>
      <c r="L10" s="15" t="s">
        <v>45</v>
      </c>
      <c r="M10" s="15" t="s">
        <v>94</v>
      </c>
      <c r="N10" s="13" t="s">
        <v>32</v>
      </c>
      <c r="O10" s="13" t="s">
        <v>33</v>
      </c>
      <c r="P10" s="13" t="s">
        <v>30</v>
      </c>
      <c r="Q10" s="13" t="s">
        <v>34</v>
      </c>
      <c r="R10" s="17">
        <v>89.23</v>
      </c>
      <c r="S10" s="8">
        <v>13.724399999999999</v>
      </c>
      <c r="T10" s="8">
        <v>14.992699999999999</v>
      </c>
      <c r="U10" s="9">
        <v>0.99716879999999997</v>
      </c>
      <c r="V10" s="7"/>
    </row>
    <row r="11" spans="1:22" ht="42" x14ac:dyDescent="0.2">
      <c r="A11" s="12" t="s">
        <v>14</v>
      </c>
      <c r="B11" s="13" t="s">
        <v>15</v>
      </c>
      <c r="C11" s="13" t="s">
        <v>8</v>
      </c>
      <c r="D11" s="21" t="s">
        <v>58</v>
      </c>
      <c r="E11" s="13" t="s">
        <v>56</v>
      </c>
      <c r="F11" s="13">
        <v>61.8</v>
      </c>
      <c r="G11" s="13">
        <f t="shared" si="0"/>
        <v>18.54</v>
      </c>
      <c r="H11" s="13">
        <v>3</v>
      </c>
      <c r="I11" s="13">
        <v>43</v>
      </c>
      <c r="J11" s="5">
        <v>1.2999999999999999E-3</v>
      </c>
      <c r="K11" s="6">
        <v>4.5776009999999996</v>
      </c>
      <c r="L11" s="15" t="s">
        <v>62</v>
      </c>
      <c r="M11" s="15" t="s">
        <v>82</v>
      </c>
      <c r="N11" s="13" t="s">
        <v>32</v>
      </c>
      <c r="O11" s="13" t="s">
        <v>33</v>
      </c>
      <c r="P11" s="13" t="s">
        <v>27</v>
      </c>
      <c r="Q11" s="13" t="s">
        <v>34</v>
      </c>
      <c r="R11" s="22">
        <v>91.05</v>
      </c>
      <c r="S11" s="8">
        <v>12.8169</v>
      </c>
      <c r="T11" s="8">
        <v>13.695600000000001</v>
      </c>
      <c r="U11" s="9">
        <v>0.56186999999999998</v>
      </c>
      <c r="V11" s="7"/>
    </row>
    <row r="12" spans="1:22" ht="42" customHeight="1" x14ac:dyDescent="0.2">
      <c r="A12" s="12" t="s">
        <v>16</v>
      </c>
      <c r="B12" s="13" t="s">
        <v>17</v>
      </c>
      <c r="C12" s="13" t="s">
        <v>8</v>
      </c>
      <c r="D12" s="21" t="s">
        <v>58</v>
      </c>
      <c r="E12" s="13" t="s">
        <v>56</v>
      </c>
      <c r="F12" s="13">
        <v>73.599999999999994</v>
      </c>
      <c r="G12" s="13">
        <f t="shared" si="0"/>
        <v>22.08</v>
      </c>
      <c r="H12" s="13">
        <v>3</v>
      </c>
      <c r="I12" s="13">
        <v>45</v>
      </c>
      <c r="J12" s="5">
        <v>1.1000000000000001E-3</v>
      </c>
      <c r="K12" s="6">
        <v>4.5793964300000001</v>
      </c>
      <c r="L12" s="15" t="s">
        <v>61</v>
      </c>
      <c r="M12" s="15" t="s">
        <v>93</v>
      </c>
      <c r="N12" s="13" t="s">
        <v>35</v>
      </c>
      <c r="O12" s="13" t="s">
        <v>36</v>
      </c>
      <c r="P12" s="13" t="s">
        <v>30</v>
      </c>
      <c r="Q12" s="13" t="s">
        <v>34</v>
      </c>
      <c r="R12" s="22">
        <v>86.76</v>
      </c>
      <c r="S12" s="8">
        <v>14.422599999999999</v>
      </c>
      <c r="T12" s="8">
        <v>15.8223</v>
      </c>
      <c r="U12" s="9">
        <v>0.95545259999999999</v>
      </c>
      <c r="V12" s="7"/>
    </row>
    <row r="13" spans="1:22" ht="42" x14ac:dyDescent="0.2">
      <c r="A13" s="12" t="s">
        <v>16</v>
      </c>
      <c r="B13" s="13" t="s">
        <v>17</v>
      </c>
      <c r="C13" s="13" t="s">
        <v>18</v>
      </c>
      <c r="D13" s="19" t="s">
        <v>49</v>
      </c>
      <c r="E13" s="13" t="s">
        <v>56</v>
      </c>
      <c r="F13" s="13">
        <v>84.2</v>
      </c>
      <c r="G13" s="13">
        <f t="shared" si="0"/>
        <v>25.26</v>
      </c>
      <c r="H13" s="13">
        <v>2</v>
      </c>
      <c r="I13" s="13">
        <v>47</v>
      </c>
      <c r="J13" s="5">
        <v>1.1000000000000001E-3</v>
      </c>
      <c r="K13" s="6">
        <v>4.5633809799999998</v>
      </c>
      <c r="L13" s="15" t="s">
        <v>46</v>
      </c>
      <c r="M13" s="15" t="s">
        <v>92</v>
      </c>
      <c r="N13" s="13" t="s">
        <v>35</v>
      </c>
      <c r="O13" s="13" t="s">
        <v>36</v>
      </c>
      <c r="P13" s="13" t="s">
        <v>27</v>
      </c>
      <c r="Q13" s="13" t="s">
        <v>34</v>
      </c>
      <c r="R13" s="22">
        <v>81.53</v>
      </c>
      <c r="S13" s="8">
        <v>9.2734000000000005</v>
      </c>
      <c r="T13" s="8">
        <v>10.4377</v>
      </c>
      <c r="U13" s="9">
        <v>0.54262730000000003</v>
      </c>
      <c r="V13" s="7"/>
    </row>
    <row r="14" spans="1:22" ht="42" x14ac:dyDescent="0.2">
      <c r="A14" s="12" t="s">
        <v>16</v>
      </c>
      <c r="B14" s="13" t="s">
        <v>17</v>
      </c>
      <c r="C14" s="13" t="s">
        <v>8</v>
      </c>
      <c r="D14" s="21" t="s">
        <v>58</v>
      </c>
      <c r="E14" s="13" t="s">
        <v>56</v>
      </c>
      <c r="F14" s="13">
        <v>66.900000000000006</v>
      </c>
      <c r="G14" s="13">
        <f t="shared" si="0"/>
        <v>20.07</v>
      </c>
      <c r="H14" s="13">
        <v>3</v>
      </c>
      <c r="I14" s="13">
        <v>43</v>
      </c>
      <c r="J14" s="5">
        <v>1.1000000000000001E-3</v>
      </c>
      <c r="K14" s="6">
        <v>4.5795746099999999</v>
      </c>
      <c r="L14" s="15" t="s">
        <v>60</v>
      </c>
      <c r="M14" s="15" t="s">
        <v>83</v>
      </c>
      <c r="N14" s="13" t="s">
        <v>35</v>
      </c>
      <c r="O14" s="13" t="s">
        <v>36</v>
      </c>
      <c r="P14" s="13" t="s">
        <v>27</v>
      </c>
      <c r="Q14" s="13" t="s">
        <v>34</v>
      </c>
      <c r="R14" s="22">
        <v>89.57</v>
      </c>
      <c r="S14" s="8">
        <v>13.7613</v>
      </c>
      <c r="T14" s="8">
        <v>14.8314</v>
      </c>
      <c r="U14" s="9">
        <v>0.56038069999999995</v>
      </c>
      <c r="V14" s="7"/>
    </row>
    <row r="15" spans="1:22" ht="56" x14ac:dyDescent="0.2">
      <c r="A15" s="12" t="s">
        <v>19</v>
      </c>
      <c r="B15" s="24" t="s">
        <v>20</v>
      </c>
      <c r="C15" s="13" t="s">
        <v>8</v>
      </c>
      <c r="D15" s="14" t="s">
        <v>49</v>
      </c>
      <c r="E15" s="13" t="s">
        <v>52</v>
      </c>
      <c r="F15" s="13">
        <v>84.1</v>
      </c>
      <c r="G15" s="13">
        <f t="shared" si="0"/>
        <v>25.23</v>
      </c>
      <c r="H15" s="13">
        <v>1</v>
      </c>
      <c r="I15" s="13">
        <v>47</v>
      </c>
      <c r="J15" s="5">
        <v>1.2999999999999999E-3</v>
      </c>
      <c r="K15" s="6">
        <v>4.5694792</v>
      </c>
      <c r="L15" s="13" t="s">
        <v>37</v>
      </c>
      <c r="M15" s="15" t="s">
        <v>91</v>
      </c>
      <c r="N15" s="16">
        <v>33802</v>
      </c>
      <c r="O15" s="13" t="s">
        <v>38</v>
      </c>
      <c r="P15" s="13" t="s">
        <v>27</v>
      </c>
      <c r="Q15" s="13" t="s">
        <v>28</v>
      </c>
      <c r="R15" s="22">
        <v>81.7</v>
      </c>
      <c r="S15" s="8">
        <v>11.5688</v>
      </c>
      <c r="T15" s="8">
        <v>12.743</v>
      </c>
      <c r="U15" s="9">
        <v>0.54050240000000005</v>
      </c>
      <c r="V15" s="7"/>
    </row>
    <row r="16" spans="1:22" ht="42" x14ac:dyDescent="0.2">
      <c r="A16" s="12" t="s">
        <v>19</v>
      </c>
      <c r="B16" s="24" t="s">
        <v>20</v>
      </c>
      <c r="C16" s="13" t="s">
        <v>8</v>
      </c>
      <c r="D16" s="21" t="s">
        <v>58</v>
      </c>
      <c r="E16" s="13" t="s">
        <v>56</v>
      </c>
      <c r="F16" s="13">
        <v>49.9</v>
      </c>
      <c r="G16" s="13">
        <f t="shared" si="0"/>
        <v>14.97</v>
      </c>
      <c r="H16" s="13">
        <v>3</v>
      </c>
      <c r="I16" s="13">
        <v>46</v>
      </c>
      <c r="J16" s="5">
        <v>1.1999999999999999E-3</v>
      </c>
      <c r="K16" s="6">
        <v>4.5862572699999999</v>
      </c>
      <c r="L16" s="13" t="s">
        <v>55</v>
      </c>
      <c r="M16" s="15" t="s">
        <v>84</v>
      </c>
      <c r="N16" s="16">
        <v>33802</v>
      </c>
      <c r="O16" s="13" t="s">
        <v>38</v>
      </c>
      <c r="P16" s="13" t="s">
        <v>30</v>
      </c>
      <c r="Q16" s="13" t="s">
        <v>28</v>
      </c>
      <c r="R16" s="22">
        <v>88.48</v>
      </c>
      <c r="S16" s="8">
        <v>9.8810000000000002</v>
      </c>
      <c r="T16" s="8">
        <v>10.597200000000001</v>
      </c>
      <c r="U16" s="9">
        <v>0.94852170000000002</v>
      </c>
      <c r="V16" s="7"/>
    </row>
    <row r="17" spans="5:11" x14ac:dyDescent="0.2">
      <c r="J17" s="11"/>
      <c r="K17" s="11"/>
    </row>
    <row r="18" spans="5:11" x14ac:dyDescent="0.2">
      <c r="E18" s="1" t="s">
        <v>68</v>
      </c>
      <c r="F18">
        <f>SUM(F2:F16)</f>
        <v>1119.3999999999999</v>
      </c>
    </row>
    <row r="19" spans="5:11" x14ac:dyDescent="0.2">
      <c r="E19" s="1" t="s">
        <v>75</v>
      </c>
      <c r="F19">
        <f>SUM(F2:F3,F5:F16)</f>
        <v>1035.5999999999999</v>
      </c>
    </row>
    <row r="21" spans="5:11" x14ac:dyDescent="0.2">
      <c r="E21" t="s">
        <v>77</v>
      </c>
    </row>
    <row r="22" spans="5:11" x14ac:dyDescent="0.2">
      <c r="E22" t="s">
        <v>76</v>
      </c>
      <c r="F22">
        <f>F19*1000000</f>
        <v>1035599999.9999999</v>
      </c>
    </row>
    <row r="23" spans="5:11" x14ac:dyDescent="0.2">
      <c r="E23" t="s">
        <v>78</v>
      </c>
      <c r="F23">
        <f>F22*150</f>
        <v>155339999999.99997</v>
      </c>
    </row>
    <row r="24" spans="5:11" x14ac:dyDescent="0.2">
      <c r="E24" s="1" t="s">
        <v>79</v>
      </c>
      <c r="F24" s="1">
        <f>F23*2</f>
        <v>310679999999.99994</v>
      </c>
    </row>
  </sheetData>
  <conditionalFormatting sqref="D2:D1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Else Mikkelsen</dc:creator>
  <cp:lastModifiedBy>Else Mikkelsen</cp:lastModifiedBy>
  <dcterms:created xsi:type="dcterms:W3CDTF">2022-02-03T04:18:36Z</dcterms:created>
  <dcterms:modified xsi:type="dcterms:W3CDTF">2022-09-26T22:16:27Z</dcterms:modified>
</cp:coreProperties>
</file>