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<sst xmlns="http://schemas.openxmlformats.org/spreadsheetml/2006/main" count="18">
  <si>
    <t>www.granatum.com.br/financeiro</t>
  </si>
  <si>
    <t>PLANILHA PARA CÁLCULO DE IMPOSTOS SOBRE O PRÓ-LABORE</t>
  </si>
  <si>
    <t>Digite o valor bruto do seu Pró-labore:</t>
  </si>
  <si>
    <t>Tabela INSS 2017</t>
  </si>
  <si>
    <t>Base de Cálculo (R$)</t>
  </si>
  <si>
    <t>Alíquota (%)</t>
  </si>
  <si>
    <t>Teto</t>
  </si>
  <si>
    <t>Qualquer valor</t>
  </si>
  <si>
    <t>Digite a quantidade de dependentes:</t>
  </si>
  <si>
    <t>Tabela IR 2015 a 2017</t>
  </si>
  <si>
    <t>Desconto do INSS:</t>
  </si>
  <si>
    <t>Dedução</t>
  </si>
  <si>
    <t>De</t>
  </si>
  <si>
    <t>a</t>
  </si>
  <si>
    <t>Desconto do IR:</t>
  </si>
  <si>
    <t>Acima de</t>
  </si>
  <si>
    <t>Valor líquido:</t>
  </si>
  <si>
    <t>Dedução por dependente:</t>
  </si>
</sst>
</file>

<file path=xl/styles.xml><?xml version="1.0" encoding="utf-8"?>
<styleSheet xmlns="http://schemas.openxmlformats.org/spreadsheetml/2006/main">
  <numFmts count="7">
    <numFmt numFmtId="176" formatCode="0.0%"/>
    <numFmt numFmtId="177" formatCode="&quot;R$&quot;\ #,##0.00;[Red]\-&quot;R$&quot;\ #,##0.00"/>
    <numFmt numFmtId="178" formatCode="_ * #,##0_ ;_ * \-#,##0_ ;_ * &quot;-&quot;_ ;_ @_ "/>
    <numFmt numFmtId="42" formatCode="_(&quot;$&quot;* #,##0_);_(&quot;$&quot;* \(#,##0\);_(&quot;$&quot;* &quot;-&quot;_);_(@_)"/>
    <numFmt numFmtId="179" formatCode="_-&quot;R$&quot;\ * #,##0.00_-;\-&quot;R$&quot;\ * #,##0.00_-;_-&quot;R$&quot;\ * &quot;-&quot;??_-;_-@_-"/>
    <numFmt numFmtId="180" formatCode="&quot;R$&quot;\ #,##0.00"/>
    <numFmt numFmtId="181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349986266670736"/>
      <name val="Calibri"/>
      <charset val="134"/>
      <scheme val="minor"/>
    </font>
    <font>
      <u/>
      <sz val="11"/>
      <color theme="10"/>
      <name val="Calibri"/>
      <charset val="134"/>
    </font>
    <font>
      <b/>
      <sz val="16"/>
      <color theme="0"/>
      <name val="Calibri"/>
      <charset val="134"/>
      <scheme val="minor"/>
    </font>
    <font>
      <b/>
      <sz val="11"/>
      <color theme="1" tint="0.349986266670736"/>
      <name val="Calibri"/>
      <charset val="134"/>
      <scheme val="minor"/>
    </font>
    <font>
      <sz val="11"/>
      <color theme="0" tint="-0.149998474074526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11" fillId="35" borderId="7" applyNumberFormat="0" applyFon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8" fillId="0" borderId="3" applyNumberFormat="0" applyFill="0" applyAlignment="0" applyProtection="0">
      <alignment vertical="center"/>
    </xf>
    <xf numFmtId="181" fontId="11" fillId="0" borderId="0" applyFon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</cellStyleXfs>
  <cellXfs count="44">
    <xf numFmtId="0" fontId="0" fillId="0" borderId="0" xfId="0"/>
    <xf numFmtId="0" fontId="0" fillId="2" borderId="0" xfId="0" applyFont="1" applyFill="1" applyProtection="1"/>
    <xf numFmtId="0" fontId="1" fillId="3" borderId="0" xfId="0" applyFont="1" applyFill="1" applyProtection="1"/>
    <xf numFmtId="0" fontId="0" fillId="4" borderId="0" xfId="0" applyFont="1" applyFill="1" applyAlignment="1" applyProtection="1">
      <alignment vertical="center"/>
    </xf>
    <xf numFmtId="0" fontId="0" fillId="4" borderId="0" xfId="0" applyFont="1" applyFill="1" applyBorder="1" applyAlignment="1" applyProtection="1">
      <alignment vertical="center"/>
    </xf>
    <xf numFmtId="0" fontId="0" fillId="4" borderId="0" xfId="0" applyFont="1" applyFill="1" applyProtection="1"/>
    <xf numFmtId="0" fontId="0" fillId="4" borderId="0" xfId="0" applyFont="1" applyFill="1" applyAlignment="1" applyProtection="1">
      <alignment horizontal="right" indent="1"/>
    </xf>
    <xf numFmtId="0" fontId="2" fillId="4" borderId="0" xfId="0" applyFont="1" applyFill="1" applyProtection="1"/>
    <xf numFmtId="0" fontId="0" fillId="2" borderId="0" xfId="0" applyFont="1" applyFill="1" applyAlignment="1" applyProtection="1">
      <alignment horizontal="right" indent="1"/>
    </xf>
    <xf numFmtId="0" fontId="3" fillId="2" borderId="0" xfId="45" applyFill="1" applyAlignment="1" applyProtection="1">
      <alignment vertical="center"/>
    </xf>
    <xf numFmtId="0" fontId="2" fillId="2" borderId="0" xfId="0" applyFont="1" applyFill="1" applyProtection="1"/>
    <xf numFmtId="0" fontId="4" fillId="3" borderId="0" xfId="0" applyFont="1" applyFill="1" applyAlignment="1" applyProtection="1">
      <alignment horizontal="left" vertical="center" indent="1"/>
    </xf>
    <xf numFmtId="0" fontId="5" fillId="3" borderId="0" xfId="0" applyFont="1" applyFill="1" applyProtection="1"/>
    <xf numFmtId="0" fontId="6" fillId="4" borderId="0" xfId="0" applyFont="1" applyFill="1" applyAlignment="1" applyProtection="1">
      <alignment vertical="center"/>
    </xf>
    <xf numFmtId="0" fontId="2" fillId="4" borderId="0" xfId="0" applyFont="1" applyFill="1" applyAlignment="1" applyProtection="1">
      <alignment vertical="center"/>
    </xf>
    <xf numFmtId="0" fontId="7" fillId="5" borderId="0" xfId="0" applyFont="1" applyFill="1" applyBorder="1" applyAlignment="1" applyProtection="1">
      <alignment horizontal="center" vertical="center" wrapText="1"/>
    </xf>
    <xf numFmtId="177" fontId="8" fillId="6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Border="1" applyAlignment="1" applyProtection="1">
      <alignment vertical="center" wrapText="1"/>
    </xf>
    <xf numFmtId="0" fontId="5" fillId="7" borderId="0" xfId="0" applyFont="1" applyFill="1" applyBorder="1" applyAlignment="1" applyProtection="1">
      <alignment horizontal="center" vertical="center"/>
    </xf>
    <xf numFmtId="0" fontId="5" fillId="5" borderId="0" xfId="0" applyFont="1" applyFill="1" applyBorder="1" applyAlignment="1" applyProtection="1">
      <alignment horizontal="center" vertical="center" wrapText="1"/>
    </xf>
    <xf numFmtId="0" fontId="2" fillId="8" borderId="0" xfId="0" applyFont="1" applyFill="1" applyBorder="1" applyAlignment="1" applyProtection="1">
      <alignment horizontal="center" vertical="center" wrapText="1"/>
    </xf>
    <xf numFmtId="0" fontId="6" fillId="4" borderId="0" xfId="0" applyFont="1" applyFill="1" applyBorder="1" applyAlignment="1" applyProtection="1">
      <alignment vertical="center"/>
    </xf>
    <xf numFmtId="0" fontId="8" fillId="6" borderId="0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Border="1" applyAlignment="1" applyProtection="1">
      <alignment vertical="center"/>
    </xf>
    <xf numFmtId="0" fontId="0" fillId="4" borderId="0" xfId="0" applyFont="1" applyFill="1" applyBorder="1" applyAlignment="1" applyProtection="1">
      <alignment vertical="center" wrapText="1"/>
    </xf>
    <xf numFmtId="0" fontId="0" fillId="4" borderId="0" xfId="0" applyFont="1" applyFill="1" applyBorder="1" applyAlignment="1" applyProtection="1">
      <alignment horizontal="left" vertical="center" wrapText="1" indent="2"/>
    </xf>
    <xf numFmtId="0" fontId="7" fillId="4" borderId="0" xfId="0" applyFont="1" applyFill="1" applyAlignment="1" applyProtection="1">
      <alignment vertical="center"/>
    </xf>
    <xf numFmtId="0" fontId="5" fillId="7" borderId="0" xfId="0" applyFont="1" applyFill="1" applyBorder="1" applyAlignment="1" applyProtection="1">
      <alignment horizontal="center" vertical="center" wrapText="1"/>
    </xf>
    <xf numFmtId="177" fontId="6" fillId="4" borderId="0" xfId="0" applyNumberFormat="1" applyFont="1" applyFill="1" applyBorder="1" applyAlignment="1" applyProtection="1">
      <alignment horizontal="center" vertical="center" wrapText="1"/>
    </xf>
    <xf numFmtId="177" fontId="7" fillId="5" borderId="0" xfId="0" applyNumberFormat="1" applyFont="1" applyFill="1" applyBorder="1" applyAlignment="1" applyProtection="1">
      <alignment horizontal="center" vertical="center" wrapText="1"/>
    </xf>
    <xf numFmtId="177" fontId="2" fillId="4" borderId="0" xfId="0" applyNumberFormat="1" applyFont="1" applyFill="1" applyBorder="1" applyAlignment="1" applyProtection="1">
      <alignment horizontal="center" vertical="center" wrapText="1"/>
    </xf>
    <xf numFmtId="180" fontId="2" fillId="8" borderId="0" xfId="41" applyNumberFormat="1" applyFont="1" applyFill="1" applyBorder="1" applyAlignment="1" applyProtection="1">
      <alignment horizontal="right" vertical="center" wrapText="1"/>
    </xf>
    <xf numFmtId="177" fontId="6" fillId="4" borderId="0" xfId="0" applyNumberFormat="1" applyFont="1" applyFill="1" applyAlignment="1" applyProtection="1">
      <alignment horizontal="center" vertical="center"/>
    </xf>
    <xf numFmtId="0" fontId="2" fillId="8" borderId="0" xfId="0" applyFont="1" applyFill="1" applyBorder="1" applyAlignment="1" applyProtection="1">
      <alignment horizontal="right" vertical="center" wrapText="1"/>
    </xf>
    <xf numFmtId="177" fontId="2" fillId="8" borderId="0" xfId="0" applyNumberFormat="1" applyFont="1" applyFill="1" applyBorder="1" applyAlignment="1" applyProtection="1">
      <alignment horizontal="right" vertical="center" wrapText="1"/>
    </xf>
    <xf numFmtId="0" fontId="8" fillId="7" borderId="0" xfId="0" applyFont="1" applyFill="1" applyBorder="1" applyAlignment="1" applyProtection="1">
      <alignment horizontal="center" vertical="center" wrapText="1"/>
    </xf>
    <xf numFmtId="177" fontId="9" fillId="7" borderId="0" xfId="0" applyNumberFormat="1" applyFont="1" applyFill="1" applyBorder="1" applyAlignment="1" applyProtection="1">
      <alignment horizontal="center" vertical="center" wrapText="1"/>
    </xf>
    <xf numFmtId="0" fontId="6" fillId="4" borderId="0" xfId="0" applyFont="1" applyFill="1" applyProtection="1"/>
    <xf numFmtId="0" fontId="5" fillId="5" borderId="0" xfId="0" applyFont="1" applyFill="1" applyBorder="1" applyAlignment="1" applyProtection="1">
      <alignment vertical="center" wrapText="1"/>
    </xf>
    <xf numFmtId="9" fontId="2" fillId="8" borderId="0" xfId="0" applyNumberFormat="1" applyFont="1" applyFill="1" applyBorder="1" applyAlignment="1" applyProtection="1">
      <alignment horizontal="center" vertical="center" wrapText="1"/>
    </xf>
    <xf numFmtId="0" fontId="2" fillId="8" borderId="0" xfId="0" applyFont="1" applyFill="1" applyBorder="1" applyAlignment="1" applyProtection="1">
      <alignment vertical="center"/>
    </xf>
    <xf numFmtId="9" fontId="0" fillId="4" borderId="0" xfId="0" applyNumberFormat="1" applyFont="1" applyFill="1" applyBorder="1" applyAlignment="1" applyProtection="1">
      <alignment horizontal="center" vertical="center" wrapText="1"/>
    </xf>
    <xf numFmtId="180" fontId="0" fillId="4" borderId="0" xfId="41" applyNumberFormat="1" applyFont="1" applyFill="1" applyBorder="1" applyAlignment="1" applyProtection="1">
      <alignment horizontal="right" vertical="center" wrapText="1"/>
    </xf>
    <xf numFmtId="176" fontId="2" fillId="8" borderId="0" xfId="0" applyNumberFormat="1" applyFont="1" applyFill="1" applyBorder="1" applyAlignment="1" applyProtection="1">
      <alignment horizontal="center"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9"/>
  <colors>
    <mruColors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0</xdr:row>
      <xdr:rowOff>238125</xdr:rowOff>
    </xdr:from>
    <xdr:to>
      <xdr:col>1</xdr:col>
      <xdr:colOff>2362200</xdr:colOff>
      <xdr:row>0</xdr:row>
      <xdr:rowOff>552450</xdr:rowOff>
    </xdr:to>
    <xdr:pic>
      <xdr:nvPicPr>
        <xdr:cNvPr id="2" name="Imagem 1" descr="granatum-financeiro-logo-positiv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718310" y="238125"/>
          <a:ext cx="23526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Urbano">
      <a:dk1>
        <a:sysClr val="windowText" lastClr="212121"/>
      </a:dk1>
      <a:lt1>
        <a:sysClr val="window" lastClr="F3F3F3"/>
      </a:lt1>
      <a:dk2>
        <a:srgbClr val="424456"/>
      </a:dk2>
      <a:lt2>
        <a:srgbClr val="DEDEDE"/>
      </a:lt2>
      <a:accent1>
        <a:srgbClr val="53548A"/>
      </a:accent1>
      <a:accent2>
        <a:srgbClr val="438086"/>
      </a:accent2>
      <a:accent3>
        <a:srgbClr val="A04DA3"/>
      </a:accent3>
      <a:accent4>
        <a:srgbClr val="C4652D"/>
      </a:accent4>
      <a:accent5>
        <a:srgbClr val="8B5D3D"/>
      </a:accent5>
      <a:accent6>
        <a:srgbClr val="5C92B5"/>
      </a:accent6>
      <a:hlink>
        <a:srgbClr val="67AFBD"/>
      </a:hlink>
      <a:folHlink>
        <a:srgbClr val="C2A874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ranatum.com.br/financeiro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tabSelected="1" topLeftCell="A3" workbookViewId="0">
      <selection activeCell="C7" sqref="C7:C8"/>
    </sheetView>
  </sheetViews>
  <sheetFormatPr defaultColWidth="9" defaultRowHeight="13.5"/>
  <cols>
    <col min="1" max="1" width="22.425" style="5" customWidth="1"/>
    <col min="2" max="2" width="58.8583333333333" style="6" customWidth="1"/>
    <col min="3" max="3" width="32" style="5" customWidth="1"/>
    <col min="4" max="4" width="8.425" style="7" customWidth="1"/>
    <col min="5" max="5" width="12.425" style="5" customWidth="1"/>
    <col min="6" max="6" width="11.5666666666667" style="5" customWidth="1"/>
    <col min="7" max="7" width="3" style="5" customWidth="1"/>
    <col min="8" max="8" width="11.5666666666667" style="5" customWidth="1"/>
    <col min="9" max="9" width="13.5666666666667" style="5" customWidth="1"/>
    <col min="10" max="10" width="12.8583333333333" style="5" customWidth="1"/>
    <col min="11" max="11" width="1.70833333333333" style="5" customWidth="1"/>
    <col min="12" max="12" width="100.708333333333" style="5" customWidth="1"/>
    <col min="13" max="16384" width="9.14166666666667" style="5"/>
  </cols>
  <sheetData>
    <row r="1" s="1" customFormat="1" ht="60" customHeight="1" spans="2:4">
      <c r="B1" s="8"/>
      <c r="C1" s="9" t="s">
        <v>0</v>
      </c>
      <c r="D1" s="10"/>
    </row>
    <row r="2" s="2" customFormat="1" ht="38.25" customHeight="1" spans="2:4">
      <c r="B2" s="11" t="s">
        <v>1</v>
      </c>
      <c r="D2" s="12"/>
    </row>
    <row r="3" s="3" customFormat="1" ht="24.95" customHeight="1" spans="1:4">
      <c r="A3" s="13"/>
      <c r="D3" s="14"/>
    </row>
    <row r="4" s="3" customFormat="1" ht="20.1" customHeight="1" spans="1:11">
      <c r="A4" s="13"/>
      <c r="B4" s="15" t="s">
        <v>2</v>
      </c>
      <c r="C4" s="16">
        <v>4200</v>
      </c>
      <c r="D4" s="17"/>
      <c r="E4" s="18" t="s">
        <v>3</v>
      </c>
      <c r="F4" s="18"/>
      <c r="G4" s="18"/>
      <c r="H4" s="18"/>
      <c r="I4" s="18"/>
      <c r="J4" s="18"/>
      <c r="K4" s="18"/>
    </row>
    <row r="5" s="3" customFormat="1" ht="20.1" customHeight="1" spans="1:11">
      <c r="A5" s="13"/>
      <c r="B5" s="15"/>
      <c r="C5" s="16"/>
      <c r="D5" s="14"/>
      <c r="E5" s="19" t="s">
        <v>4</v>
      </c>
      <c r="F5" s="19"/>
      <c r="G5" s="19"/>
      <c r="H5" s="19"/>
      <c r="I5" s="19" t="s">
        <v>5</v>
      </c>
      <c r="J5" s="38" t="s">
        <v>6</v>
      </c>
      <c r="K5" s="38"/>
    </row>
    <row r="6" s="3" customFormat="1" ht="20.1" customHeight="1" spans="1:11">
      <c r="A6" s="13"/>
      <c r="D6" s="17"/>
      <c r="E6" s="20" t="s">
        <v>7</v>
      </c>
      <c r="F6" s="20"/>
      <c r="G6" s="20"/>
      <c r="H6" s="20"/>
      <c r="I6" s="39">
        <v>0.11</v>
      </c>
      <c r="J6" s="31">
        <v>608.44</v>
      </c>
      <c r="K6" s="40"/>
    </row>
    <row r="7" s="4" customFormat="1" ht="20.1" customHeight="1" spans="1:10">
      <c r="A7" s="21"/>
      <c r="B7" s="15" t="s">
        <v>8</v>
      </c>
      <c r="C7" s="22">
        <v>1</v>
      </c>
      <c r="D7" s="23"/>
      <c r="E7" s="24"/>
      <c r="F7" s="25"/>
      <c r="G7" s="25"/>
      <c r="H7" s="25"/>
      <c r="I7" s="41"/>
      <c r="J7" s="42"/>
    </row>
    <row r="8" s="3" customFormat="1" ht="20.1" customHeight="1" spans="1:4">
      <c r="A8" s="13"/>
      <c r="B8" s="15"/>
      <c r="C8" s="22"/>
      <c r="D8" s="14"/>
    </row>
    <row r="9" s="3" customFormat="1" ht="20.1" customHeight="1" spans="1:11">
      <c r="A9" s="13"/>
      <c r="B9" s="26"/>
      <c r="C9" s="26"/>
      <c r="D9" s="14"/>
      <c r="E9" s="27" t="s">
        <v>9</v>
      </c>
      <c r="F9" s="27"/>
      <c r="G9" s="27"/>
      <c r="H9" s="27"/>
      <c r="I9" s="27"/>
      <c r="J9" s="27"/>
      <c r="K9" s="27"/>
    </row>
    <row r="10" s="3" customFormat="1" ht="20.1" customHeight="1" spans="1:11">
      <c r="A10" s="28">
        <f>IF(C4-C10-(C7*J16)&lt;=0,0,C4-C10-(C7*J16))</f>
        <v>3548.41</v>
      </c>
      <c r="B10" s="15" t="s">
        <v>10</v>
      </c>
      <c r="C10" s="29">
        <f>IF(C4*I6&gt;J6,J6,C4*I6)</f>
        <v>462</v>
      </c>
      <c r="D10" s="30"/>
      <c r="E10" s="19" t="s">
        <v>4</v>
      </c>
      <c r="F10" s="19"/>
      <c r="G10" s="19"/>
      <c r="H10" s="19"/>
      <c r="I10" s="19" t="s">
        <v>5</v>
      </c>
      <c r="J10" s="38" t="s">
        <v>11</v>
      </c>
      <c r="K10" s="38"/>
    </row>
    <row r="11" s="3" customFormat="1" ht="20.1" customHeight="1" spans="1:11">
      <c r="A11" s="13"/>
      <c r="B11" s="15"/>
      <c r="C11" s="29"/>
      <c r="D11" s="17"/>
      <c r="E11" s="31" t="s">
        <v>12</v>
      </c>
      <c r="F11" s="31">
        <v>0</v>
      </c>
      <c r="G11" s="31" t="s">
        <v>13</v>
      </c>
      <c r="H11" s="31">
        <v>1903.98</v>
      </c>
      <c r="I11" s="43">
        <v>0</v>
      </c>
      <c r="J11" s="31">
        <v>0</v>
      </c>
      <c r="K11" s="40"/>
    </row>
    <row r="12" s="3" customFormat="1" ht="20.1" customHeight="1" spans="1:11">
      <c r="A12" s="13"/>
      <c r="B12" s="26"/>
      <c r="C12" s="26"/>
      <c r="D12" s="17"/>
      <c r="E12" s="31" t="s">
        <v>12</v>
      </c>
      <c r="F12" s="31">
        <v>1903.99</v>
      </c>
      <c r="G12" s="31" t="s">
        <v>13</v>
      </c>
      <c r="H12" s="31">
        <v>2826.65</v>
      </c>
      <c r="I12" s="43">
        <v>0.075</v>
      </c>
      <c r="J12" s="31">
        <v>142.8</v>
      </c>
      <c r="K12" s="40"/>
    </row>
    <row r="13" s="3" customFormat="1" ht="20.1" customHeight="1" spans="1:11">
      <c r="A13" s="32">
        <f>A10*VLOOKUP(A10,F11:J15,4)-VLOOKUP(A10,F11:J15,5)</f>
        <v>177.4615</v>
      </c>
      <c r="B13" s="15" t="s">
        <v>14</v>
      </c>
      <c r="C13" s="29">
        <f>IF(A13&lt;=10,0,A13)</f>
        <v>177.4615</v>
      </c>
      <c r="D13" s="17"/>
      <c r="E13" s="31" t="s">
        <v>12</v>
      </c>
      <c r="F13" s="31">
        <v>2826.66</v>
      </c>
      <c r="G13" s="31" t="s">
        <v>13</v>
      </c>
      <c r="H13" s="31">
        <v>3751.05</v>
      </c>
      <c r="I13" s="43">
        <v>0.15</v>
      </c>
      <c r="J13" s="31">
        <v>354.8</v>
      </c>
      <c r="K13" s="40"/>
    </row>
    <row r="14" s="3" customFormat="1" ht="20.1" customHeight="1" spans="1:11">
      <c r="A14" s="13"/>
      <c r="B14" s="15"/>
      <c r="C14" s="29"/>
      <c r="D14" s="17"/>
      <c r="E14" s="31" t="s">
        <v>12</v>
      </c>
      <c r="F14" s="31">
        <v>3751.06</v>
      </c>
      <c r="G14" s="31" t="s">
        <v>13</v>
      </c>
      <c r="H14" s="31">
        <v>4664.68</v>
      </c>
      <c r="I14" s="43">
        <v>0.225</v>
      </c>
      <c r="J14" s="31">
        <v>636.13</v>
      </c>
      <c r="K14" s="40"/>
    </row>
    <row r="15" s="3" customFormat="1" ht="20.1" customHeight="1" spans="1:11">
      <c r="A15" s="13"/>
      <c r="B15" s="26"/>
      <c r="C15" s="26"/>
      <c r="D15" s="14"/>
      <c r="E15" s="33" t="s">
        <v>15</v>
      </c>
      <c r="F15" s="34">
        <v>4644.68</v>
      </c>
      <c r="G15" s="34"/>
      <c r="H15" s="34"/>
      <c r="I15" s="43">
        <v>0.275</v>
      </c>
      <c r="J15" s="31">
        <v>869.36</v>
      </c>
      <c r="K15" s="40"/>
    </row>
    <row r="16" s="3" customFormat="1" ht="20.1" customHeight="1" spans="1:11">
      <c r="A16" s="13"/>
      <c r="B16" s="35" t="s">
        <v>16</v>
      </c>
      <c r="C16" s="36">
        <f>C4-C10-C13</f>
        <v>3560.5385</v>
      </c>
      <c r="D16" s="14"/>
      <c r="E16" s="20" t="s">
        <v>17</v>
      </c>
      <c r="F16" s="20"/>
      <c r="G16" s="20"/>
      <c r="H16" s="20"/>
      <c r="I16" s="20"/>
      <c r="J16" s="31">
        <v>189.59</v>
      </c>
      <c r="K16" s="40"/>
    </row>
    <row r="17" ht="20.1" customHeight="1" spans="1:11">
      <c r="A17" s="37"/>
      <c r="B17" s="35"/>
      <c r="C17" s="36"/>
      <c r="E17" s="20"/>
      <c r="F17" s="20"/>
      <c r="G17" s="20"/>
      <c r="H17" s="20"/>
      <c r="I17" s="20"/>
      <c r="J17" s="31"/>
      <c r="K17" s="40"/>
    </row>
    <row r="19" spans="2:2">
      <c r="B19" s="3"/>
    </row>
  </sheetData>
  <sheetProtection sheet="1" selectLockedCells="1" insertHyperlinks="0" objects="1" scenarios="1"/>
  <mergeCells count="17">
    <mergeCell ref="E4:K4"/>
    <mergeCell ref="E5:F5"/>
    <mergeCell ref="E6:F6"/>
    <mergeCell ref="E9:K9"/>
    <mergeCell ref="E10:F10"/>
    <mergeCell ref="B4:B5"/>
    <mergeCell ref="B7:B8"/>
    <mergeCell ref="B10:B11"/>
    <mergeCell ref="B13:B14"/>
    <mergeCell ref="B16:B17"/>
    <mergeCell ref="C4:C5"/>
    <mergeCell ref="C7:C8"/>
    <mergeCell ref="C10:C11"/>
    <mergeCell ref="C13:C14"/>
    <mergeCell ref="C16:C17"/>
    <mergeCell ref="J16:J17"/>
    <mergeCell ref="E16:I17"/>
  </mergeCells>
  <hyperlinks>
    <hyperlink ref="C1" r:id="rId2" display="www.granatum.com.br/financeiro"/>
  </hyperlinks>
  <pageMargins left="0.511805555555556" right="0.511805555555556" top="0.786805555555556" bottom="0.786805555555556" header="0.314583333333333" footer="0.31458333333333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5" sqref="D5"/>
    </sheetView>
  </sheetViews>
  <sheetFormatPr defaultColWidth="9" defaultRowHeight="13.5"/>
  <sheetData/>
  <pageMargins left="0.511805555555556" right="0.511805555555556" top="0.786805555555556" bottom="0.786805555555556" header="0.314583333333333" footer="0.31458333333333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Alexandre</cp:lastModifiedBy>
  <dcterms:created xsi:type="dcterms:W3CDTF">2015-01-27T13:31:00Z</dcterms:created>
  <dcterms:modified xsi:type="dcterms:W3CDTF">2017-05-25T13:56:44Z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