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nti\Documents\GitHub\elsinore.github.io\CurrentProjects\"/>
    </mc:Choice>
  </mc:AlternateContent>
  <xr:revisionPtr revIDLastSave="0" documentId="13_ncr:1_{E12F01EF-B8C0-4A3B-AE98-CC67348F3399}" xr6:coauthVersionLast="31" xr6:coauthVersionMax="31" xr10:uidLastSave="{00000000-0000-0000-0000-000000000000}"/>
  <bookViews>
    <workbookView xWindow="0" yWindow="0" windowWidth="28800" windowHeight="18000" xr2:uid="{1F31C388-5567-408A-AB3A-0257E2CD16A0}"/>
  </bookViews>
  <sheets>
    <sheet name="ProjectSchedule" sheetId="1" r:id="rId1"/>
    <sheet name="Parameter" sheetId="2" r:id="rId2"/>
  </sheets>
  <definedNames>
    <definedName name="D_d">ProjectSchedule!$E1</definedName>
    <definedName name="P_end">ProjectSchedule!$D1</definedName>
    <definedName name="P_p">ProjectSchedule!$B1</definedName>
    <definedName name="P_start">ProjectSchedule!$C1</definedName>
    <definedName name="_xlnm.Print_Area" localSheetId="0">ProjectSchedule!$A$1:$CA$42</definedName>
    <definedName name="Today">Parameter!$B$3</definedName>
  </definedNames>
  <calcPr calcId="179017" iterateCount="1"/>
  <webPublishing vml="1" allowPng="1" targetScreenSize="1024x768" codePage="1252"/>
  <webPublishObjects count="1">
    <webPublishObject id="11995" divId="ResearchProject_11995" destinationFile="C:\Users\Denti\Documents\GitHub\elsinore.github.io\CurrentProjects\Page.mht"/>
  </webPublishObject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F27" i="2" s="1"/>
  <c r="E27" i="1" s="1"/>
  <c r="D28" i="2"/>
  <c r="E28" i="2"/>
  <c r="D29" i="2"/>
  <c r="E29" i="2"/>
  <c r="D30" i="2"/>
  <c r="E30" i="2"/>
  <c r="D31" i="2"/>
  <c r="E31" i="2"/>
  <c r="F31" i="2" s="1"/>
  <c r="E31" i="1" s="1"/>
  <c r="D32" i="2"/>
  <c r="E32" i="2"/>
  <c r="D33" i="2"/>
  <c r="E33" i="2"/>
  <c r="D34" i="2"/>
  <c r="E34" i="2"/>
  <c r="D35" i="2"/>
  <c r="E35" i="2"/>
  <c r="F35" i="2" s="1"/>
  <c r="E35" i="1" s="1"/>
  <c r="D36" i="2"/>
  <c r="E36" i="2"/>
  <c r="D37" i="2"/>
  <c r="E37" i="2"/>
  <c r="D38" i="2"/>
  <c r="E38" i="2"/>
  <c r="D39" i="2"/>
  <c r="E39" i="2"/>
  <c r="F39" i="2" s="1"/>
  <c r="E39" i="1" s="1"/>
  <c r="D40" i="2"/>
  <c r="E40" i="2"/>
  <c r="D41" i="2"/>
  <c r="E41" i="2"/>
  <c r="E6" i="2"/>
  <c r="D6" i="2"/>
  <c r="F23" i="2" l="1"/>
  <c r="E23" i="1" s="1"/>
  <c r="F19" i="2"/>
  <c r="E19" i="1" s="1"/>
  <c r="F15" i="2"/>
  <c r="E15" i="1" s="1"/>
  <c r="F6" i="2"/>
  <c r="E6" i="1" s="1"/>
  <c r="F38" i="2"/>
  <c r="E38" i="1" s="1"/>
  <c r="F34" i="2"/>
  <c r="E34" i="1" s="1"/>
  <c r="F30" i="2"/>
  <c r="E30" i="1" s="1"/>
  <c r="F26" i="2"/>
  <c r="E26" i="1" s="1"/>
  <c r="F22" i="2"/>
  <c r="E22" i="1" s="1"/>
  <c r="F18" i="2"/>
  <c r="E18" i="1" s="1"/>
  <c r="F14" i="2"/>
  <c r="E14" i="1" s="1"/>
  <c r="F10" i="2"/>
  <c r="E10" i="1" s="1"/>
  <c r="F25" i="2"/>
  <c r="E25" i="1" s="1"/>
  <c r="F9" i="2"/>
  <c r="E9" i="1" s="1"/>
  <c r="F11" i="2"/>
  <c r="E11" i="1" s="1"/>
  <c r="F41" i="2"/>
  <c r="E41" i="1" s="1"/>
  <c r="F33" i="2"/>
  <c r="E33" i="1" s="1"/>
  <c r="F17" i="2"/>
  <c r="E17" i="1" s="1"/>
  <c r="F7" i="2"/>
  <c r="E7" i="1" s="1"/>
  <c r="F37" i="2"/>
  <c r="E37" i="1" s="1"/>
  <c r="F29" i="2"/>
  <c r="E29" i="1" s="1"/>
  <c r="F21" i="2"/>
  <c r="E21" i="1" s="1"/>
  <c r="F13" i="2"/>
  <c r="E13" i="1" s="1"/>
  <c r="F40" i="2"/>
  <c r="E40" i="1" s="1"/>
  <c r="F36" i="2"/>
  <c r="E36" i="1" s="1"/>
  <c r="F32" i="2"/>
  <c r="E32" i="1" s="1"/>
  <c r="F28" i="2"/>
  <c r="E28" i="1" s="1"/>
  <c r="F24" i="2"/>
  <c r="E24" i="1" s="1"/>
  <c r="F20" i="2"/>
  <c r="E20" i="1" s="1"/>
  <c r="F16" i="2"/>
  <c r="E16" i="1" s="1"/>
  <c r="F12" i="2"/>
  <c r="E12" i="1" s="1"/>
  <c r="F8" i="2"/>
  <c r="E8" i="1" s="1"/>
  <c r="B3" i="2"/>
  <c r="B1" i="2" l="1"/>
  <c r="B2" i="2" s="1"/>
  <c r="I3" i="1" s="1"/>
  <c r="I4" i="1" s="1"/>
  <c r="J3" i="1" l="1"/>
  <c r="I2" i="1"/>
  <c r="K3" i="1" l="1"/>
  <c r="J4" i="1"/>
  <c r="K4" i="1" l="1"/>
  <c r="L3" i="1"/>
  <c r="M3" i="1" l="1"/>
  <c r="L4" i="1"/>
  <c r="N3" i="1" l="1"/>
  <c r="M4" i="1"/>
  <c r="O3" i="1" l="1"/>
  <c r="N4" i="1"/>
  <c r="O4" i="1" l="1"/>
  <c r="P3" i="1"/>
  <c r="Q3" i="1" l="1"/>
  <c r="P4" i="1"/>
  <c r="P2" i="1"/>
  <c r="Q4" i="1" l="1"/>
  <c r="R3" i="1"/>
  <c r="R4" i="1" l="1"/>
  <c r="S3" i="1"/>
  <c r="T3" i="1" l="1"/>
  <c r="S4" i="1"/>
  <c r="U3" i="1" l="1"/>
  <c r="T4" i="1"/>
  <c r="U4" i="1" l="1"/>
  <c r="V3" i="1"/>
  <c r="W3" i="1" l="1"/>
  <c r="V4" i="1"/>
  <c r="X3" i="1" l="1"/>
  <c r="W2" i="1"/>
  <c r="W4" i="1"/>
  <c r="X4" i="1" l="1"/>
  <c r="Y3" i="1"/>
  <c r="Y4" i="1" l="1"/>
  <c r="Z3" i="1"/>
  <c r="Z4" i="1" l="1"/>
  <c r="AA3" i="1"/>
  <c r="AA4" i="1" l="1"/>
  <c r="AB3" i="1"/>
  <c r="AC3" i="1" l="1"/>
  <c r="AB4" i="1"/>
  <c r="AD3" i="1" l="1"/>
  <c r="AC4" i="1"/>
  <c r="AD4" i="1" l="1"/>
  <c r="AE3" i="1"/>
  <c r="AD2" i="1"/>
  <c r="AE4" i="1" l="1"/>
  <c r="AF3" i="1"/>
  <c r="AF4" i="1" l="1"/>
  <c r="AG3" i="1"/>
  <c r="AG4" i="1" l="1"/>
  <c r="AH3" i="1"/>
  <c r="AH4" i="1" l="1"/>
  <c r="AI3" i="1"/>
  <c r="AJ3" i="1" l="1"/>
  <c r="AI4" i="1"/>
  <c r="AJ4" i="1" l="1"/>
  <c r="AK3" i="1"/>
  <c r="AK2" i="1" l="1"/>
  <c r="AK4" i="1"/>
  <c r="AL3" i="1"/>
  <c r="AM3" i="1" l="1"/>
  <c r="AL4" i="1"/>
  <c r="AM4" i="1" l="1"/>
  <c r="AN3" i="1"/>
  <c r="AN4" i="1" l="1"/>
  <c r="AO3" i="1"/>
  <c r="AO4" i="1" l="1"/>
  <c r="AP3" i="1"/>
  <c r="AP4" i="1" l="1"/>
  <c r="AQ3" i="1"/>
  <c r="AQ4" i="1" l="1"/>
  <c r="AR3" i="1"/>
  <c r="AS3" i="1" l="1"/>
  <c r="AR2" i="1"/>
  <c r="AR4" i="1"/>
  <c r="AT3" i="1" l="1"/>
  <c r="AS4" i="1"/>
  <c r="AT4" i="1" l="1"/>
  <c r="AU3" i="1"/>
  <c r="AU4" i="1" l="1"/>
  <c r="AV3" i="1"/>
  <c r="AW3" i="1" l="1"/>
  <c r="AV4" i="1"/>
  <c r="AX3" i="1" l="1"/>
  <c r="AW4" i="1"/>
  <c r="AX4" i="1" l="1"/>
  <c r="AY3" i="1"/>
  <c r="AY4" i="1" l="1"/>
  <c r="AZ3" i="1"/>
  <c r="AY2" i="1"/>
  <c r="BA3" i="1" l="1"/>
  <c r="AZ4" i="1"/>
  <c r="BB3" i="1" l="1"/>
  <c r="BA4" i="1"/>
  <c r="BB4" i="1" l="1"/>
  <c r="BC3" i="1"/>
  <c r="BD3" i="1" l="1"/>
  <c r="BC4" i="1"/>
  <c r="BE3" i="1" l="1"/>
  <c r="BD4" i="1"/>
  <c r="BE4" i="1" l="1"/>
  <c r="BF3" i="1"/>
  <c r="BF4" i="1" l="1"/>
  <c r="BG3" i="1"/>
  <c r="BF2" i="1"/>
  <c r="BG4" i="1" l="1"/>
  <c r="BH3" i="1"/>
  <c r="BI3" i="1" l="1"/>
  <c r="BH4" i="1"/>
  <c r="BJ3" i="1" l="1"/>
  <c r="BI4" i="1"/>
  <c r="BJ4" i="1" l="1"/>
  <c r="BK3" i="1"/>
  <c r="BL3" i="1" l="1"/>
  <c r="BK4" i="1"/>
  <c r="BM3" i="1" l="1"/>
  <c r="BL4" i="1"/>
  <c r="BM2" i="1" l="1"/>
  <c r="BN3" i="1"/>
  <c r="BM4" i="1"/>
  <c r="BO3" i="1" l="1"/>
  <c r="BN4" i="1"/>
  <c r="BO4" i="1" l="1"/>
  <c r="BP3" i="1"/>
  <c r="BP4" i="1" l="1"/>
  <c r="BQ3" i="1"/>
  <c r="BQ4" i="1" l="1"/>
  <c r="BR3" i="1"/>
  <c r="BR4" i="1" l="1"/>
  <c r="BS3" i="1"/>
  <c r="BS4" i="1" l="1"/>
  <c r="BT3" i="1"/>
  <c r="BU3" i="1" l="1"/>
  <c r="BT2" i="1"/>
  <c r="BT4" i="1"/>
  <c r="BV3" i="1" l="1"/>
  <c r="BU4" i="1"/>
  <c r="BV4" i="1" l="1"/>
  <c r="BW3" i="1"/>
  <c r="BW4" i="1" l="1"/>
  <c r="BX3" i="1"/>
  <c r="BX4" i="1" l="1"/>
  <c r="BY3" i="1"/>
  <c r="BY4" i="1" l="1"/>
  <c r="BZ3" i="1"/>
  <c r="BZ4" i="1" l="1"/>
  <c r="CA3" i="1"/>
  <c r="CA4" i="1" s="1"/>
</calcChain>
</file>

<file path=xl/sharedStrings.xml><?xml version="1.0" encoding="utf-8"?>
<sst xmlns="http://schemas.openxmlformats.org/spreadsheetml/2006/main" count="9" uniqueCount="9">
  <si>
    <t>Minimal start time:</t>
  </si>
  <si>
    <t>Display week:</t>
  </si>
  <si>
    <t>Current date:</t>
  </si>
  <si>
    <t>PROGRESS</t>
  </si>
  <si>
    <t>PROJECT</t>
  </si>
  <si>
    <t>START</t>
  </si>
  <si>
    <t>END</t>
  </si>
  <si>
    <t>DURATION 
DAYs</t>
  </si>
  <si>
    <t>2018 First Article Submission to PlosOne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</si>
</sst>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d"/>
    <numFmt numFmtId="166" formatCode="[$-409]mmmm\ d\,\ yyyy;@"/>
    <numFmt numFmtId="167" formatCode="ddd\,\ mmm\,\ dd\,\ yyyy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9"/>
      <color theme="2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9" tint="0.39994506668294322"/>
        <bgColor indexed="64"/>
      </patternFill>
    </fill>
  </fills>
  <borders count="31">
    <border>
      <left/>
      <right/>
      <top/>
      <bottom/>
      <diagonal/>
    </border>
    <border>
      <left/>
      <right/>
      <top style="thick">
        <color theme="2"/>
      </top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/>
      <right/>
      <top style="thick">
        <color theme="2"/>
      </top>
      <bottom/>
      <diagonal/>
    </border>
    <border>
      <left style="thick">
        <color theme="0" tint="-0.34998626667073579"/>
      </left>
      <right style="thick">
        <color theme="0" tint="-0.34998626667073579"/>
      </right>
      <top/>
      <bottom/>
      <diagonal/>
    </border>
    <border>
      <left style="thick">
        <color theme="0" tint="-0.34998626667073579"/>
      </left>
      <right style="thick">
        <color theme="0" tint="-0.34998626667073579"/>
      </right>
      <top style="thick">
        <color theme="0" tint="-0.14990691854609822"/>
      </top>
      <bottom style="thick">
        <color theme="0" tint="-0.14990691854609822"/>
      </bottom>
      <diagonal/>
    </border>
    <border>
      <left/>
      <right/>
      <top style="thick">
        <color theme="0" tint="-0.34998626667073579"/>
      </top>
      <bottom/>
      <diagonal/>
    </border>
    <border>
      <left style="thick">
        <color theme="0" tint="-0.34998626667073579"/>
      </left>
      <right style="thick">
        <color theme="0" tint="-0.34998626667073579"/>
      </right>
      <top style="thick">
        <color theme="0" tint="-0.14990691854609822"/>
      </top>
      <bottom/>
      <diagonal/>
    </border>
    <border>
      <left style="thick">
        <color theme="0" tint="-0.34998626667073579"/>
      </left>
      <right style="thick">
        <color theme="0" tint="-0.34998626667073579"/>
      </right>
      <top style="thick">
        <color theme="0" tint="-0.34998626667073579"/>
      </top>
      <bottom/>
      <diagonal/>
    </border>
    <border>
      <left style="thick">
        <color theme="0" tint="-0.34998626667073579"/>
      </left>
      <right/>
      <top style="thick">
        <color theme="0" tint="-0.34998626667073579"/>
      </top>
      <bottom/>
      <diagonal/>
    </border>
    <border>
      <left/>
      <right style="thick">
        <color theme="0" tint="-0.34998626667073579"/>
      </right>
      <top style="thick">
        <color theme="0" tint="-0.34998626667073579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theme="0" tint="-0.34998626667073579"/>
      </left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 style="thick">
        <color theme="0" tint="-0.34998626667073579"/>
      </right>
      <top style="thick">
        <color theme="0" tint="-0.14996795556505021"/>
      </top>
      <bottom style="thick">
        <color theme="0" tint="-0.14996795556505021"/>
      </bottom>
      <diagonal/>
    </border>
    <border>
      <left style="thick">
        <color theme="0" tint="-0.34998626667073579"/>
      </left>
      <right/>
      <top style="medium">
        <color theme="0" tint="-0.14996795556505021"/>
      </top>
      <bottom/>
      <diagonal/>
    </border>
    <border>
      <left style="thick">
        <color theme="0" tint="-0.34998626667073579"/>
      </left>
      <right/>
      <top style="thick">
        <color theme="0" tint="-0.14996795556505021"/>
      </top>
      <bottom style="thick">
        <color theme="0" tint="-0.14996795556505021"/>
      </bottom>
      <diagonal/>
    </border>
    <border>
      <left style="thick">
        <color theme="0" tint="-0.34998626667073579"/>
      </left>
      <right/>
      <top style="thick">
        <color theme="0" tint="-0.14996795556505021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14996795556505021"/>
      </top>
      <bottom style="thick">
        <color theme="0" tint="-0.34998626667073579"/>
      </bottom>
      <diagonal/>
    </border>
    <border>
      <left style="medium">
        <color theme="0"/>
      </left>
      <right/>
      <top/>
      <bottom style="thick">
        <color theme="2"/>
      </bottom>
      <diagonal/>
    </border>
    <border>
      <left/>
      <right style="medium">
        <color theme="0"/>
      </right>
      <top/>
      <bottom style="thick">
        <color theme="2"/>
      </bottom>
      <diagonal/>
    </border>
    <border>
      <left style="medium">
        <color theme="0"/>
      </left>
      <right/>
      <top style="thick">
        <color theme="2"/>
      </top>
      <bottom style="thick">
        <color theme="2"/>
      </bottom>
      <diagonal/>
    </border>
    <border>
      <left/>
      <right style="medium">
        <color theme="0"/>
      </right>
      <top style="thick">
        <color theme="2"/>
      </top>
      <bottom style="thick">
        <color theme="2"/>
      </bottom>
      <diagonal/>
    </border>
    <border>
      <left style="medium">
        <color theme="0"/>
      </left>
      <right/>
      <top style="thick">
        <color theme="2"/>
      </top>
      <bottom style="medium">
        <color theme="0"/>
      </bottom>
      <diagonal/>
    </border>
    <border>
      <left/>
      <right/>
      <top style="thick">
        <color theme="2"/>
      </top>
      <bottom style="medium">
        <color theme="0"/>
      </bottom>
      <diagonal/>
    </border>
    <border>
      <left/>
      <right style="medium">
        <color theme="0"/>
      </right>
      <top style="thick">
        <color theme="2"/>
      </top>
      <bottom style="medium">
        <color theme="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0">
    <xf numFmtId="0" fontId="0" fillId="0" borderId="0" xfId="0"/>
    <xf numFmtId="14" fontId="0" fillId="0" borderId="0" xfId="0" applyNumberFormat="1"/>
    <xf numFmtId="49" fontId="0" fillId="2" borderId="1" xfId="0" applyNumberFormat="1" applyFont="1" applyFill="1" applyBorder="1" applyAlignment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165" fontId="3" fillId="2" borderId="6" xfId="0" applyNumberFormat="1" applyFont="1" applyFill="1" applyBorder="1" applyAlignment="1">
      <alignment horizontal="center" vertical="center"/>
    </xf>
    <xf numFmtId="165" fontId="3" fillId="2" borderId="0" xfId="0" applyNumberFormat="1" applyFont="1" applyFill="1" applyBorder="1" applyAlignment="1">
      <alignment horizontal="center" vertical="center"/>
    </xf>
    <xf numFmtId="165" fontId="3" fillId="2" borderId="7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49" fontId="0" fillId="2" borderId="8" xfId="0" applyNumberFormat="1" applyFont="1" applyFill="1" applyBorder="1" applyAlignment="1"/>
    <xf numFmtId="0" fontId="0" fillId="2" borderId="0" xfId="0" applyFill="1" applyBorder="1"/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67" fontId="0" fillId="9" borderId="10" xfId="0" applyNumberFormat="1" applyFill="1" applyBorder="1" applyAlignment="1">
      <alignment horizontal="right" vertical="center" indent="1"/>
    </xf>
    <xf numFmtId="167" fontId="0" fillId="7" borderId="10" xfId="0" applyNumberFormat="1" applyFill="1" applyBorder="1" applyAlignment="1">
      <alignment horizontal="right" vertical="center" indent="1"/>
    </xf>
    <xf numFmtId="167" fontId="0" fillId="8" borderId="10" xfId="0" applyNumberFormat="1" applyFill="1" applyBorder="1" applyAlignment="1">
      <alignment horizontal="right" vertical="center" indent="1"/>
    </xf>
    <xf numFmtId="167" fontId="0" fillId="3" borderId="10" xfId="0" applyNumberFormat="1" applyFill="1" applyBorder="1" applyAlignment="1">
      <alignment horizontal="right" vertical="center" indent="1"/>
    </xf>
    <xf numFmtId="167" fontId="0" fillId="17" borderId="10" xfId="0" applyNumberFormat="1" applyFill="1" applyBorder="1" applyAlignment="1">
      <alignment horizontal="right" vertical="center" indent="1"/>
    </xf>
    <xf numFmtId="167" fontId="0" fillId="18" borderId="10" xfId="0" applyNumberFormat="1" applyFill="1" applyBorder="1" applyAlignment="1">
      <alignment horizontal="right" vertical="center" indent="1"/>
    </xf>
    <xf numFmtId="167" fontId="0" fillId="12" borderId="10" xfId="0" applyNumberFormat="1" applyFill="1" applyBorder="1" applyAlignment="1">
      <alignment horizontal="right" vertical="center" indent="1"/>
    </xf>
    <xf numFmtId="167" fontId="0" fillId="5" borderId="10" xfId="0" applyNumberFormat="1" applyFill="1" applyBorder="1" applyAlignment="1">
      <alignment horizontal="right" vertical="center" indent="1"/>
    </xf>
    <xf numFmtId="167" fontId="0" fillId="20" borderId="10" xfId="0" applyNumberFormat="1" applyFill="1" applyBorder="1" applyAlignment="1">
      <alignment horizontal="right" vertical="center" indent="1"/>
    </xf>
    <xf numFmtId="167" fontId="0" fillId="21" borderId="10" xfId="0" applyNumberFormat="1" applyFill="1" applyBorder="1" applyAlignment="1">
      <alignment horizontal="right" vertical="center" indent="1"/>
    </xf>
    <xf numFmtId="167" fontId="0" fillId="11" borderId="10" xfId="0" applyNumberFormat="1" applyFill="1" applyBorder="1" applyAlignment="1">
      <alignment horizontal="right" vertical="center" indent="1"/>
    </xf>
    <xf numFmtId="167" fontId="0" fillId="6" borderId="10" xfId="0" applyNumberFormat="1" applyFill="1" applyBorder="1" applyAlignment="1">
      <alignment horizontal="right" vertical="center" indent="1"/>
    </xf>
    <xf numFmtId="0" fontId="0" fillId="2" borderId="9" xfId="0" applyFill="1" applyBorder="1"/>
    <xf numFmtId="10" fontId="0" fillId="9" borderId="10" xfId="0" applyNumberFormat="1" applyFill="1" applyBorder="1" applyAlignment="1">
      <alignment horizontal="left"/>
    </xf>
    <xf numFmtId="1" fontId="0" fillId="9" borderId="10" xfId="0" applyNumberFormat="1" applyFill="1" applyBorder="1" applyAlignment="1">
      <alignment horizontal="center" vertical="center"/>
    </xf>
    <xf numFmtId="10" fontId="0" fillId="7" borderId="10" xfId="0" applyNumberFormat="1" applyFill="1" applyBorder="1" applyAlignment="1">
      <alignment horizontal="left"/>
    </xf>
    <xf numFmtId="1" fontId="0" fillId="7" borderId="10" xfId="0" applyNumberFormat="1" applyFill="1" applyBorder="1" applyAlignment="1">
      <alignment horizontal="center" vertical="center"/>
    </xf>
    <xf numFmtId="10" fontId="0" fillId="16" borderId="10" xfId="0" applyNumberFormat="1" applyFill="1" applyBorder="1" applyAlignment="1">
      <alignment horizontal="left"/>
    </xf>
    <xf numFmtId="10" fontId="0" fillId="3" borderId="10" xfId="0" applyNumberFormat="1" applyFill="1" applyBorder="1" applyAlignment="1">
      <alignment horizontal="left"/>
    </xf>
    <xf numFmtId="1" fontId="0" fillId="3" borderId="10" xfId="0" applyNumberFormat="1" applyFill="1" applyBorder="1" applyAlignment="1">
      <alignment horizontal="center" vertical="center"/>
    </xf>
    <xf numFmtId="10" fontId="0" fillId="17" borderId="10" xfId="0" applyNumberFormat="1" applyFill="1" applyBorder="1" applyAlignment="1">
      <alignment horizontal="left"/>
    </xf>
    <xf numFmtId="1" fontId="0" fillId="17" borderId="10" xfId="0" applyNumberFormat="1" applyFill="1" applyBorder="1" applyAlignment="1">
      <alignment horizontal="center" vertical="center"/>
    </xf>
    <xf numFmtId="10" fontId="0" fillId="18" borderId="10" xfId="0" applyNumberFormat="1" applyFill="1" applyBorder="1" applyAlignment="1">
      <alignment horizontal="left"/>
    </xf>
    <xf numFmtId="10" fontId="0" fillId="19" borderId="10" xfId="0" applyNumberFormat="1" applyFill="1" applyBorder="1" applyAlignment="1">
      <alignment horizontal="left"/>
    </xf>
    <xf numFmtId="10" fontId="0" fillId="5" borderId="10" xfId="0" applyNumberFormat="1" applyFill="1" applyBorder="1" applyAlignment="1">
      <alignment horizontal="left"/>
    </xf>
    <xf numFmtId="1" fontId="0" fillId="5" borderId="10" xfId="0" applyNumberFormat="1" applyFill="1" applyBorder="1" applyAlignment="1">
      <alignment horizontal="center" vertical="center"/>
    </xf>
    <xf numFmtId="10" fontId="0" fillId="20" borderId="10" xfId="0" applyNumberFormat="1" applyFill="1" applyBorder="1" applyAlignment="1">
      <alignment horizontal="left"/>
    </xf>
    <xf numFmtId="1" fontId="0" fillId="20" borderId="10" xfId="0" applyNumberFormat="1" applyFill="1" applyBorder="1" applyAlignment="1">
      <alignment horizontal="center" vertical="center"/>
    </xf>
    <xf numFmtId="10" fontId="0" fillId="21" borderId="10" xfId="0" applyNumberFormat="1" applyFill="1" applyBorder="1" applyAlignment="1">
      <alignment horizontal="left"/>
    </xf>
    <xf numFmtId="1" fontId="0" fillId="21" borderId="10" xfId="0" applyNumberFormat="1" applyFill="1" applyBorder="1" applyAlignment="1">
      <alignment horizontal="center" vertical="center"/>
    </xf>
    <xf numFmtId="10" fontId="0" fillId="22" borderId="10" xfId="0" applyNumberFormat="1" applyFill="1" applyBorder="1" applyAlignment="1">
      <alignment horizontal="left"/>
    </xf>
    <xf numFmtId="1" fontId="0" fillId="11" borderId="10" xfId="0" applyNumberFormat="1" applyFill="1" applyBorder="1" applyAlignment="1">
      <alignment horizontal="center" vertical="center"/>
    </xf>
    <xf numFmtId="10" fontId="0" fillId="6" borderId="10" xfId="0" applyNumberFormat="1" applyFill="1" applyBorder="1" applyAlignment="1">
      <alignment horizontal="left"/>
    </xf>
    <xf numFmtId="1" fontId="0" fillId="6" borderId="10" xfId="0" applyNumberFormat="1" applyFill="1" applyBorder="1" applyAlignment="1">
      <alignment horizontal="center" vertical="center"/>
    </xf>
    <xf numFmtId="10" fontId="0" fillId="6" borderId="12" xfId="0" applyNumberFormat="1" applyFill="1" applyBorder="1" applyAlignment="1">
      <alignment horizontal="left"/>
    </xf>
    <xf numFmtId="167" fontId="0" fillId="6" borderId="12" xfId="0" applyNumberFormat="1" applyFill="1" applyBorder="1" applyAlignment="1">
      <alignment horizontal="right" vertical="center" indent="1"/>
    </xf>
    <xf numFmtId="0" fontId="0" fillId="2" borderId="11" xfId="0" applyFill="1" applyBorder="1"/>
    <xf numFmtId="164" fontId="0" fillId="2" borderId="11" xfId="0" applyNumberForma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 wrapText="1"/>
    </xf>
    <xf numFmtId="1" fontId="0" fillId="19" borderId="10" xfId="0" applyNumberFormat="1" applyFill="1" applyBorder="1" applyAlignment="1">
      <alignment horizontal="center" vertical="center"/>
    </xf>
    <xf numFmtId="0" fontId="0" fillId="0" borderId="0" xfId="0" applyNumberFormat="1"/>
    <xf numFmtId="1" fontId="0" fillId="18" borderId="10" xfId="0" applyNumberFormat="1" applyFill="1" applyBorder="1" applyAlignment="1">
      <alignment horizontal="center" vertical="center"/>
    </xf>
    <xf numFmtId="1" fontId="0" fillId="16" borderId="10" xfId="0" applyNumberForma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left" vertical="center" indent="2"/>
    </xf>
    <xf numFmtId="0" fontId="0" fillId="7" borderId="19" xfId="0" applyFont="1" applyFill="1" applyBorder="1" applyAlignment="1">
      <alignment horizontal="left" vertical="center" indent="2"/>
    </xf>
    <xf numFmtId="0" fontId="0" fillId="3" borderId="18" xfId="0" applyFont="1" applyFill="1" applyBorder="1" applyAlignment="1">
      <alignment horizontal="left" vertical="center" indent="2"/>
    </xf>
    <xf numFmtId="0" fontId="0" fillId="3" borderId="19" xfId="0" applyFont="1" applyFill="1" applyBorder="1" applyAlignment="1">
      <alignment horizontal="left" vertical="center" indent="2"/>
    </xf>
    <xf numFmtId="0" fontId="0" fillId="10" borderId="18" xfId="0" applyFont="1" applyFill="1" applyBorder="1" applyAlignment="1">
      <alignment horizontal="left" vertical="center" indent="2"/>
    </xf>
    <xf numFmtId="0" fontId="0" fillId="10" borderId="19" xfId="0" applyFont="1" applyFill="1" applyBorder="1" applyAlignment="1">
      <alignment horizontal="left" vertical="center" indent="2"/>
    </xf>
    <xf numFmtId="0" fontId="0" fillId="5" borderId="18" xfId="0" applyFont="1" applyFill="1" applyBorder="1" applyAlignment="1">
      <alignment horizontal="left" vertical="center" indent="2"/>
    </xf>
    <xf numFmtId="0" fontId="0" fillId="5" borderId="19" xfId="0" applyFont="1" applyFill="1" applyBorder="1" applyAlignment="1">
      <alignment horizontal="left" vertical="center" indent="2"/>
    </xf>
    <xf numFmtId="0" fontId="0" fillId="15" borderId="18" xfId="0" applyFont="1" applyFill="1" applyBorder="1" applyAlignment="1">
      <alignment horizontal="left" vertical="center" indent="2"/>
    </xf>
    <xf numFmtId="0" fontId="0" fillId="15" borderId="19" xfId="0" applyFont="1" applyFill="1" applyBorder="1" applyAlignment="1">
      <alignment horizontal="left" vertical="center" indent="2"/>
    </xf>
    <xf numFmtId="0" fontId="0" fillId="15" borderId="20" xfId="0" applyFont="1" applyFill="1" applyBorder="1" applyAlignment="1">
      <alignment horizontal="left" vertical="center" indent="2"/>
    </xf>
    <xf numFmtId="0" fontId="0" fillId="6" borderId="21" xfId="0" applyFill="1" applyBorder="1" applyAlignment="1">
      <alignment horizontal="left"/>
    </xf>
    <xf numFmtId="0" fontId="0" fillId="6" borderId="19" xfId="0" applyFill="1" applyBorder="1" applyAlignment="1">
      <alignment horizontal="left"/>
    </xf>
    <xf numFmtId="0" fontId="0" fillId="6" borderId="22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49" fontId="0" fillId="2" borderId="26" xfId="0" applyNumberFormat="1" applyFont="1" applyFill="1" applyBorder="1" applyAlignment="1"/>
    <xf numFmtId="49" fontId="0" fillId="2" borderId="27" xfId="0" applyNumberFormat="1" applyFont="1" applyFill="1" applyBorder="1" applyAlignment="1"/>
    <xf numFmtId="49" fontId="0" fillId="2" borderId="28" xfId="0" applyNumberFormat="1" applyFont="1" applyFill="1" applyBorder="1" applyAlignment="1"/>
    <xf numFmtId="49" fontId="0" fillId="2" borderId="29" xfId="0" applyNumberFormat="1" applyFont="1" applyFill="1" applyBorder="1" applyAlignment="1"/>
    <xf numFmtId="49" fontId="0" fillId="2" borderId="30" xfId="0" applyNumberFormat="1" applyFont="1" applyFill="1" applyBorder="1" applyAlignment="1"/>
    <xf numFmtId="0" fontId="2" fillId="14" borderId="16" xfId="0" applyFont="1" applyFill="1" applyBorder="1" applyAlignment="1">
      <alignment horizontal="left" vertical="center"/>
    </xf>
    <xf numFmtId="0" fontId="2" fillId="14" borderId="17" xfId="0" applyFont="1" applyFill="1" applyBorder="1" applyAlignment="1">
      <alignment horizontal="left" vertical="center"/>
    </xf>
    <xf numFmtId="0" fontId="0" fillId="22" borderId="21" xfId="0" applyFill="1" applyBorder="1" applyAlignment="1">
      <alignment horizontal="left"/>
    </xf>
    <xf numFmtId="0" fontId="0" fillId="22" borderId="19" xfId="0" applyFill="1" applyBorder="1" applyAlignment="1">
      <alignment horizontal="left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8" fillId="9" borderId="16" xfId="1" applyFill="1" applyBorder="1" applyAlignment="1">
      <alignment horizontal="left" vertical="center"/>
    </xf>
    <xf numFmtId="0" fontId="8" fillId="9" borderId="17" xfId="1" applyFill="1" applyBorder="1" applyAlignment="1">
      <alignment horizontal="left" vertical="center"/>
    </xf>
    <xf numFmtId="0" fontId="2" fillId="8" borderId="16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13" borderId="16" xfId="0" applyFont="1" applyFill="1" applyBorder="1" applyAlignment="1">
      <alignment horizontal="left" vertical="center"/>
    </xf>
    <xf numFmtId="0" fontId="2" fillId="13" borderId="17" xfId="0" applyFont="1" applyFill="1" applyBorder="1" applyAlignment="1">
      <alignment horizontal="left" vertical="center"/>
    </xf>
    <xf numFmtId="0" fontId="2" fillId="12" borderId="16" xfId="0" applyFont="1" applyFill="1" applyBorder="1" applyAlignment="1">
      <alignment horizontal="left" vertical="center"/>
    </xf>
    <xf numFmtId="0" fontId="2" fillId="12" borderId="17" xfId="0" applyFont="1" applyFill="1" applyBorder="1" applyAlignment="1">
      <alignment horizontal="left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166" fontId="2" fillId="2" borderId="3" xfId="0" applyNumberFormat="1" applyFont="1" applyFill="1" applyBorder="1" applyAlignment="1">
      <alignment horizontal="center" vertical="center"/>
    </xf>
    <xf numFmtId="166" fontId="2" fillId="2" borderId="4" xfId="0" applyNumberFormat="1" applyFont="1" applyFill="1" applyBorder="1" applyAlignment="1">
      <alignment horizontal="center" vertical="center"/>
    </xf>
    <xf numFmtId="166" fontId="2" fillId="2" borderId="5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border>
        <left style="dashDot">
          <color rgb="FFFF0000"/>
        </left>
        <right style="dashDot">
          <color rgb="FFFF0000"/>
        </right>
        <vertical/>
        <horizontal/>
      </border>
    </dxf>
    <dxf>
      <fill>
        <patternFill>
          <bgColor theme="9"/>
        </patternFill>
      </fill>
    </dxf>
    <dxf>
      <fill>
        <patternFill>
          <fgColor auto="1"/>
          <bgColor theme="4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DDEBF7"/>
      <color rgb="FFBDD7EE"/>
      <color rgb="FFFFE699"/>
      <color rgb="FFEDEDED"/>
      <color rgb="FFDBDBDB"/>
      <color rgb="FFF8CBAD"/>
      <color rgb="FFFFFD99"/>
      <color rgb="FFB4C6E7"/>
      <color rgb="FF81D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333333333333333E-2"/>
          <c:y val="0.13365371502308224"/>
          <c:w val="0.96666660615548028"/>
          <c:h val="0.8539502935078413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  <a:alpha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ProjectSchedule!$B$6:$B$41</c:f>
              <c:numCache>
                <c:formatCode>0.00%</c:formatCode>
                <c:ptCount val="36"/>
                <c:pt idx="0">
                  <c:v>0.4</c:v>
                </c:pt>
                <c:pt idx="1">
                  <c:v>0.45</c:v>
                </c:pt>
                <c:pt idx="2">
                  <c:v>0.31</c:v>
                </c:pt>
                <c:pt idx="3">
                  <c:v>1</c:v>
                </c:pt>
                <c:pt idx="35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9-4A65-B7FF-6C9DE470A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"/>
        <c:axId val="207935040"/>
        <c:axId val="34887888"/>
      </c:barChart>
      <c:catAx>
        <c:axId val="207935040"/>
        <c:scaling>
          <c:orientation val="maxMin"/>
        </c:scaling>
        <c:delete val="1"/>
        <c:axPos val="l"/>
        <c:majorTickMark val="out"/>
        <c:minorTickMark val="none"/>
        <c:tickLblPos val="nextTo"/>
        <c:crossAx val="34887888"/>
        <c:crosses val="autoZero"/>
        <c:auto val="1"/>
        <c:lblAlgn val="ctr"/>
        <c:lblOffset val="100"/>
        <c:noMultiLvlLbl val="0"/>
      </c:catAx>
      <c:valAx>
        <c:axId val="34887888"/>
        <c:scaling>
          <c:orientation val="minMax"/>
          <c:max val="1"/>
        </c:scaling>
        <c:delete val="1"/>
        <c:axPos val="t"/>
        <c:numFmt formatCode="0.00%" sourceLinked="1"/>
        <c:majorTickMark val="out"/>
        <c:minorTickMark val="none"/>
        <c:tickLblPos val="nextTo"/>
        <c:crossAx val="20793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385762</xdr:colOff>
      <xdr:row>5</xdr:row>
      <xdr:rowOff>186158</xdr:rowOff>
    </xdr:from>
    <xdr:to>
      <xdr:col>6</xdr:col>
      <xdr:colOff>5523</xdr:colOff>
      <xdr:row>10</xdr:row>
      <xdr:rowOff>101485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2D1B9CD6-E0A0-4CEB-A116-6D44AFA421B4}"/>
            </a:ext>
          </a:extLst>
        </xdr:cNvPr>
        <xdr:cNvGrpSpPr/>
      </xdr:nvGrpSpPr>
      <xdr:grpSpPr>
        <a:xfrm>
          <a:off x="5033962" y="1252958"/>
          <a:ext cx="410336" cy="867827"/>
          <a:chOff x="541405" y="1257249"/>
          <a:chExt cx="407701" cy="873311"/>
        </a:xfrm>
      </xdr:grpSpPr>
      <xdr:cxnSp macro="">
        <xdr:nvCxnSpPr>
          <xdr:cNvPr id="3" name="Connector: Elbow 2">
            <a:extLst>
              <a:ext uri="{FF2B5EF4-FFF2-40B4-BE49-F238E27FC236}">
                <a16:creationId xmlns:a16="http://schemas.microsoft.com/office/drawing/2014/main" id="{44930B72-2263-4CF4-AEA4-C6060696596F}"/>
              </a:ext>
            </a:extLst>
          </xdr:cNvPr>
          <xdr:cNvCxnSpPr/>
        </xdr:nvCxnSpPr>
        <xdr:spPr>
          <a:xfrm>
            <a:off x="541405" y="1257249"/>
            <a:ext cx="404560" cy="107156"/>
          </a:xfrm>
          <a:prstGeom prst="bentConnector3">
            <a:avLst>
              <a:gd name="adj1" fmla="val 1177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Connector: Elbow 7">
            <a:extLst>
              <a:ext uri="{FF2B5EF4-FFF2-40B4-BE49-F238E27FC236}">
                <a16:creationId xmlns:a16="http://schemas.microsoft.com/office/drawing/2014/main" id="{CEFE6B3A-6CDB-44AE-9631-6D42A262441C}"/>
              </a:ext>
            </a:extLst>
          </xdr:cNvPr>
          <xdr:cNvCxnSpPr/>
        </xdr:nvCxnSpPr>
        <xdr:spPr>
          <a:xfrm>
            <a:off x="544749" y="1361872"/>
            <a:ext cx="404357" cy="197999"/>
          </a:xfrm>
          <a:prstGeom prst="bentConnector3">
            <a:avLst>
              <a:gd name="adj1" fmla="val 282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Connector: Elbow 10">
            <a:extLst>
              <a:ext uri="{FF2B5EF4-FFF2-40B4-BE49-F238E27FC236}">
                <a16:creationId xmlns:a16="http://schemas.microsoft.com/office/drawing/2014/main" id="{A1FDED67-AB70-4D6E-B3A0-F8006FC90ECB}"/>
              </a:ext>
            </a:extLst>
          </xdr:cNvPr>
          <xdr:cNvCxnSpPr/>
        </xdr:nvCxnSpPr>
        <xdr:spPr>
          <a:xfrm>
            <a:off x="544749" y="1553183"/>
            <a:ext cx="404357" cy="197999"/>
          </a:xfrm>
          <a:prstGeom prst="bentConnector3">
            <a:avLst>
              <a:gd name="adj1" fmla="val 282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nector: Elbow 11">
            <a:extLst>
              <a:ext uri="{FF2B5EF4-FFF2-40B4-BE49-F238E27FC236}">
                <a16:creationId xmlns:a16="http://schemas.microsoft.com/office/drawing/2014/main" id="{32C61A19-B9D9-4851-A6BE-A0A12C5E8004}"/>
              </a:ext>
            </a:extLst>
          </xdr:cNvPr>
          <xdr:cNvCxnSpPr/>
        </xdr:nvCxnSpPr>
        <xdr:spPr>
          <a:xfrm>
            <a:off x="544749" y="1744493"/>
            <a:ext cx="404357" cy="197999"/>
          </a:xfrm>
          <a:prstGeom prst="bentConnector3">
            <a:avLst>
              <a:gd name="adj1" fmla="val 282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Connector: Elbow 12">
            <a:extLst>
              <a:ext uri="{FF2B5EF4-FFF2-40B4-BE49-F238E27FC236}">
                <a16:creationId xmlns:a16="http://schemas.microsoft.com/office/drawing/2014/main" id="{2046505F-226C-4466-9F89-88DC2D730C61}"/>
              </a:ext>
            </a:extLst>
          </xdr:cNvPr>
          <xdr:cNvCxnSpPr/>
        </xdr:nvCxnSpPr>
        <xdr:spPr>
          <a:xfrm>
            <a:off x="544749" y="1932561"/>
            <a:ext cx="404357" cy="197999"/>
          </a:xfrm>
          <a:prstGeom prst="bentConnector3">
            <a:avLst>
              <a:gd name="adj1" fmla="val 282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385762</xdr:colOff>
      <xdr:row>11</xdr:row>
      <xdr:rowOff>186159</xdr:rowOff>
    </xdr:from>
    <xdr:to>
      <xdr:col>6</xdr:col>
      <xdr:colOff>5523</xdr:colOff>
      <xdr:row>16</xdr:row>
      <xdr:rowOff>101486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40D384F1-1E5C-46D7-B798-7EDF7BF2BB24}"/>
            </a:ext>
          </a:extLst>
        </xdr:cNvPr>
        <xdr:cNvGrpSpPr/>
      </xdr:nvGrpSpPr>
      <xdr:grpSpPr>
        <a:xfrm>
          <a:off x="5033962" y="2395959"/>
          <a:ext cx="410336" cy="867827"/>
          <a:chOff x="541405" y="1257249"/>
          <a:chExt cx="407701" cy="873311"/>
        </a:xfrm>
      </xdr:grpSpPr>
      <xdr:cxnSp macro="">
        <xdr:nvCxnSpPr>
          <xdr:cNvPr id="16" name="Connector: Elbow 15">
            <a:extLst>
              <a:ext uri="{FF2B5EF4-FFF2-40B4-BE49-F238E27FC236}">
                <a16:creationId xmlns:a16="http://schemas.microsoft.com/office/drawing/2014/main" id="{C90A6E1A-F276-43C0-B315-4DEC3DF5B499}"/>
              </a:ext>
            </a:extLst>
          </xdr:cNvPr>
          <xdr:cNvCxnSpPr/>
        </xdr:nvCxnSpPr>
        <xdr:spPr>
          <a:xfrm>
            <a:off x="541405" y="1257249"/>
            <a:ext cx="404560" cy="107156"/>
          </a:xfrm>
          <a:prstGeom prst="bentConnector3">
            <a:avLst>
              <a:gd name="adj1" fmla="val 1177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Connector: Elbow 16">
            <a:extLst>
              <a:ext uri="{FF2B5EF4-FFF2-40B4-BE49-F238E27FC236}">
                <a16:creationId xmlns:a16="http://schemas.microsoft.com/office/drawing/2014/main" id="{81C1702C-0A1C-447C-9ADE-98BDFDECB4BB}"/>
              </a:ext>
            </a:extLst>
          </xdr:cNvPr>
          <xdr:cNvCxnSpPr/>
        </xdr:nvCxnSpPr>
        <xdr:spPr>
          <a:xfrm>
            <a:off x="544749" y="1361872"/>
            <a:ext cx="404357" cy="197999"/>
          </a:xfrm>
          <a:prstGeom prst="bentConnector3">
            <a:avLst>
              <a:gd name="adj1" fmla="val 282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onnector: Elbow 17">
            <a:extLst>
              <a:ext uri="{FF2B5EF4-FFF2-40B4-BE49-F238E27FC236}">
                <a16:creationId xmlns:a16="http://schemas.microsoft.com/office/drawing/2014/main" id="{348A2504-92D7-4E7C-B51B-B77E59C1810B}"/>
              </a:ext>
            </a:extLst>
          </xdr:cNvPr>
          <xdr:cNvCxnSpPr/>
        </xdr:nvCxnSpPr>
        <xdr:spPr>
          <a:xfrm>
            <a:off x="544749" y="1553183"/>
            <a:ext cx="404357" cy="197999"/>
          </a:xfrm>
          <a:prstGeom prst="bentConnector3">
            <a:avLst>
              <a:gd name="adj1" fmla="val 282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Connector: Elbow 18">
            <a:extLst>
              <a:ext uri="{FF2B5EF4-FFF2-40B4-BE49-F238E27FC236}">
                <a16:creationId xmlns:a16="http://schemas.microsoft.com/office/drawing/2014/main" id="{849D0337-FB12-4187-ADB5-9E4AE2AF631E}"/>
              </a:ext>
            </a:extLst>
          </xdr:cNvPr>
          <xdr:cNvCxnSpPr/>
        </xdr:nvCxnSpPr>
        <xdr:spPr>
          <a:xfrm>
            <a:off x="544749" y="1744493"/>
            <a:ext cx="404357" cy="197999"/>
          </a:xfrm>
          <a:prstGeom prst="bentConnector3">
            <a:avLst>
              <a:gd name="adj1" fmla="val 282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onnector: Elbow 19">
            <a:extLst>
              <a:ext uri="{FF2B5EF4-FFF2-40B4-BE49-F238E27FC236}">
                <a16:creationId xmlns:a16="http://schemas.microsoft.com/office/drawing/2014/main" id="{36BB1CE8-3E6D-4C7A-B662-7E233F6F688E}"/>
              </a:ext>
            </a:extLst>
          </xdr:cNvPr>
          <xdr:cNvCxnSpPr/>
        </xdr:nvCxnSpPr>
        <xdr:spPr>
          <a:xfrm>
            <a:off x="544749" y="1932561"/>
            <a:ext cx="404357" cy="197999"/>
          </a:xfrm>
          <a:prstGeom prst="bentConnector3">
            <a:avLst>
              <a:gd name="adj1" fmla="val 282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385762</xdr:colOff>
      <xdr:row>17</xdr:row>
      <xdr:rowOff>186159</xdr:rowOff>
    </xdr:from>
    <xdr:to>
      <xdr:col>6</xdr:col>
      <xdr:colOff>5523</xdr:colOff>
      <xdr:row>22</xdr:row>
      <xdr:rowOff>101486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D94B89F3-BEDB-4EC0-B002-D0C20C1CC34E}"/>
            </a:ext>
          </a:extLst>
        </xdr:cNvPr>
        <xdr:cNvGrpSpPr/>
      </xdr:nvGrpSpPr>
      <xdr:grpSpPr>
        <a:xfrm>
          <a:off x="5033962" y="3538959"/>
          <a:ext cx="410336" cy="867827"/>
          <a:chOff x="541405" y="1257249"/>
          <a:chExt cx="407701" cy="873311"/>
        </a:xfrm>
      </xdr:grpSpPr>
      <xdr:cxnSp macro="">
        <xdr:nvCxnSpPr>
          <xdr:cNvPr id="22" name="Connector: Elbow 21">
            <a:extLst>
              <a:ext uri="{FF2B5EF4-FFF2-40B4-BE49-F238E27FC236}">
                <a16:creationId xmlns:a16="http://schemas.microsoft.com/office/drawing/2014/main" id="{9609DB71-2A63-4104-9A3D-E30DA8AC794C}"/>
              </a:ext>
            </a:extLst>
          </xdr:cNvPr>
          <xdr:cNvCxnSpPr/>
        </xdr:nvCxnSpPr>
        <xdr:spPr>
          <a:xfrm>
            <a:off x="541405" y="1257249"/>
            <a:ext cx="404560" cy="107156"/>
          </a:xfrm>
          <a:prstGeom prst="bentConnector3">
            <a:avLst>
              <a:gd name="adj1" fmla="val 1177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Connector: Elbow 22">
            <a:extLst>
              <a:ext uri="{FF2B5EF4-FFF2-40B4-BE49-F238E27FC236}">
                <a16:creationId xmlns:a16="http://schemas.microsoft.com/office/drawing/2014/main" id="{F7EC0B4C-E557-4F78-83B0-08E8556AEFF4}"/>
              </a:ext>
            </a:extLst>
          </xdr:cNvPr>
          <xdr:cNvCxnSpPr/>
        </xdr:nvCxnSpPr>
        <xdr:spPr>
          <a:xfrm>
            <a:off x="544749" y="1361872"/>
            <a:ext cx="404357" cy="197999"/>
          </a:xfrm>
          <a:prstGeom prst="bentConnector3">
            <a:avLst>
              <a:gd name="adj1" fmla="val 282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onnector: Elbow 23">
            <a:extLst>
              <a:ext uri="{FF2B5EF4-FFF2-40B4-BE49-F238E27FC236}">
                <a16:creationId xmlns:a16="http://schemas.microsoft.com/office/drawing/2014/main" id="{5ABC2034-8B8C-467B-B820-2E17C8A91DBC}"/>
              </a:ext>
            </a:extLst>
          </xdr:cNvPr>
          <xdr:cNvCxnSpPr/>
        </xdr:nvCxnSpPr>
        <xdr:spPr>
          <a:xfrm>
            <a:off x="544749" y="1553183"/>
            <a:ext cx="404357" cy="197999"/>
          </a:xfrm>
          <a:prstGeom prst="bentConnector3">
            <a:avLst>
              <a:gd name="adj1" fmla="val 282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Connector: Elbow 24">
            <a:extLst>
              <a:ext uri="{FF2B5EF4-FFF2-40B4-BE49-F238E27FC236}">
                <a16:creationId xmlns:a16="http://schemas.microsoft.com/office/drawing/2014/main" id="{EF332A8A-739A-4071-8F96-202AFA488550}"/>
              </a:ext>
            </a:extLst>
          </xdr:cNvPr>
          <xdr:cNvCxnSpPr/>
        </xdr:nvCxnSpPr>
        <xdr:spPr>
          <a:xfrm>
            <a:off x="544749" y="1744493"/>
            <a:ext cx="404357" cy="197999"/>
          </a:xfrm>
          <a:prstGeom prst="bentConnector3">
            <a:avLst>
              <a:gd name="adj1" fmla="val 282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Connector: Elbow 25">
            <a:extLst>
              <a:ext uri="{FF2B5EF4-FFF2-40B4-BE49-F238E27FC236}">
                <a16:creationId xmlns:a16="http://schemas.microsoft.com/office/drawing/2014/main" id="{AE87E265-3D32-4B46-9A36-6DED6CBDAC8F}"/>
              </a:ext>
            </a:extLst>
          </xdr:cNvPr>
          <xdr:cNvCxnSpPr/>
        </xdr:nvCxnSpPr>
        <xdr:spPr>
          <a:xfrm>
            <a:off x="544749" y="1932561"/>
            <a:ext cx="404357" cy="197999"/>
          </a:xfrm>
          <a:prstGeom prst="bentConnector3">
            <a:avLst>
              <a:gd name="adj1" fmla="val 282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385762</xdr:colOff>
      <xdr:row>23</xdr:row>
      <xdr:rowOff>186159</xdr:rowOff>
    </xdr:from>
    <xdr:to>
      <xdr:col>6</xdr:col>
      <xdr:colOff>5523</xdr:colOff>
      <xdr:row>28</xdr:row>
      <xdr:rowOff>101486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4244CBF5-4D79-486C-A226-790ED369645C}"/>
            </a:ext>
          </a:extLst>
        </xdr:cNvPr>
        <xdr:cNvGrpSpPr/>
      </xdr:nvGrpSpPr>
      <xdr:grpSpPr>
        <a:xfrm>
          <a:off x="5033962" y="4681959"/>
          <a:ext cx="410336" cy="867827"/>
          <a:chOff x="541405" y="1257249"/>
          <a:chExt cx="407701" cy="873311"/>
        </a:xfrm>
      </xdr:grpSpPr>
      <xdr:cxnSp macro="">
        <xdr:nvCxnSpPr>
          <xdr:cNvPr id="28" name="Connector: Elbow 27">
            <a:extLst>
              <a:ext uri="{FF2B5EF4-FFF2-40B4-BE49-F238E27FC236}">
                <a16:creationId xmlns:a16="http://schemas.microsoft.com/office/drawing/2014/main" id="{9F2D8DA5-508B-4388-B2A8-7544783115DC}"/>
              </a:ext>
            </a:extLst>
          </xdr:cNvPr>
          <xdr:cNvCxnSpPr/>
        </xdr:nvCxnSpPr>
        <xdr:spPr>
          <a:xfrm>
            <a:off x="541405" y="1257249"/>
            <a:ext cx="404560" cy="107156"/>
          </a:xfrm>
          <a:prstGeom prst="bentConnector3">
            <a:avLst>
              <a:gd name="adj1" fmla="val 1177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nector: Elbow 28">
            <a:extLst>
              <a:ext uri="{FF2B5EF4-FFF2-40B4-BE49-F238E27FC236}">
                <a16:creationId xmlns:a16="http://schemas.microsoft.com/office/drawing/2014/main" id="{502AAA70-2199-4DDE-916E-ED77098692A6}"/>
              </a:ext>
            </a:extLst>
          </xdr:cNvPr>
          <xdr:cNvCxnSpPr/>
        </xdr:nvCxnSpPr>
        <xdr:spPr>
          <a:xfrm>
            <a:off x="544749" y="1361872"/>
            <a:ext cx="404357" cy="197999"/>
          </a:xfrm>
          <a:prstGeom prst="bentConnector3">
            <a:avLst>
              <a:gd name="adj1" fmla="val 282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Connector: Elbow 29">
            <a:extLst>
              <a:ext uri="{FF2B5EF4-FFF2-40B4-BE49-F238E27FC236}">
                <a16:creationId xmlns:a16="http://schemas.microsoft.com/office/drawing/2014/main" id="{0950CE28-4B1C-495F-9CF6-63410CA4D653}"/>
              </a:ext>
            </a:extLst>
          </xdr:cNvPr>
          <xdr:cNvCxnSpPr/>
        </xdr:nvCxnSpPr>
        <xdr:spPr>
          <a:xfrm>
            <a:off x="544749" y="1553183"/>
            <a:ext cx="404357" cy="197999"/>
          </a:xfrm>
          <a:prstGeom prst="bentConnector3">
            <a:avLst>
              <a:gd name="adj1" fmla="val 282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onnector: Elbow 30">
            <a:extLst>
              <a:ext uri="{FF2B5EF4-FFF2-40B4-BE49-F238E27FC236}">
                <a16:creationId xmlns:a16="http://schemas.microsoft.com/office/drawing/2014/main" id="{47AE7E4A-9627-45ED-9FE3-8E53B3EC5B4E}"/>
              </a:ext>
            </a:extLst>
          </xdr:cNvPr>
          <xdr:cNvCxnSpPr/>
        </xdr:nvCxnSpPr>
        <xdr:spPr>
          <a:xfrm>
            <a:off x="544749" y="1744493"/>
            <a:ext cx="404357" cy="197999"/>
          </a:xfrm>
          <a:prstGeom prst="bentConnector3">
            <a:avLst>
              <a:gd name="adj1" fmla="val 282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Connector: Elbow 31">
            <a:extLst>
              <a:ext uri="{FF2B5EF4-FFF2-40B4-BE49-F238E27FC236}">
                <a16:creationId xmlns:a16="http://schemas.microsoft.com/office/drawing/2014/main" id="{7F583DEF-06B3-4213-BA98-6CF66FF5943F}"/>
              </a:ext>
            </a:extLst>
          </xdr:cNvPr>
          <xdr:cNvCxnSpPr/>
        </xdr:nvCxnSpPr>
        <xdr:spPr>
          <a:xfrm>
            <a:off x="544749" y="1932561"/>
            <a:ext cx="404357" cy="197999"/>
          </a:xfrm>
          <a:prstGeom prst="bentConnector3">
            <a:avLst>
              <a:gd name="adj1" fmla="val 282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385762</xdr:colOff>
      <xdr:row>29</xdr:row>
      <xdr:rowOff>186159</xdr:rowOff>
    </xdr:from>
    <xdr:to>
      <xdr:col>6</xdr:col>
      <xdr:colOff>5523</xdr:colOff>
      <xdr:row>34</xdr:row>
      <xdr:rowOff>101486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A5317D5B-D17C-4331-A126-02544A3DC297}"/>
            </a:ext>
          </a:extLst>
        </xdr:cNvPr>
        <xdr:cNvGrpSpPr/>
      </xdr:nvGrpSpPr>
      <xdr:grpSpPr>
        <a:xfrm>
          <a:off x="5033962" y="5824959"/>
          <a:ext cx="410336" cy="867827"/>
          <a:chOff x="541405" y="1257249"/>
          <a:chExt cx="407701" cy="873311"/>
        </a:xfrm>
      </xdr:grpSpPr>
      <xdr:cxnSp macro="">
        <xdr:nvCxnSpPr>
          <xdr:cNvPr id="34" name="Connector: Elbow 33">
            <a:extLst>
              <a:ext uri="{FF2B5EF4-FFF2-40B4-BE49-F238E27FC236}">
                <a16:creationId xmlns:a16="http://schemas.microsoft.com/office/drawing/2014/main" id="{1DDE49CB-3E92-4ED9-86CC-2D6888F697A1}"/>
              </a:ext>
            </a:extLst>
          </xdr:cNvPr>
          <xdr:cNvCxnSpPr/>
        </xdr:nvCxnSpPr>
        <xdr:spPr>
          <a:xfrm>
            <a:off x="541405" y="1257249"/>
            <a:ext cx="404560" cy="107156"/>
          </a:xfrm>
          <a:prstGeom prst="bentConnector3">
            <a:avLst>
              <a:gd name="adj1" fmla="val 1177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Connector: Elbow 34">
            <a:extLst>
              <a:ext uri="{FF2B5EF4-FFF2-40B4-BE49-F238E27FC236}">
                <a16:creationId xmlns:a16="http://schemas.microsoft.com/office/drawing/2014/main" id="{C9BA77A5-B31A-4005-B6B9-42B73E7655AD}"/>
              </a:ext>
            </a:extLst>
          </xdr:cNvPr>
          <xdr:cNvCxnSpPr/>
        </xdr:nvCxnSpPr>
        <xdr:spPr>
          <a:xfrm>
            <a:off x="544749" y="1361872"/>
            <a:ext cx="404357" cy="197999"/>
          </a:xfrm>
          <a:prstGeom prst="bentConnector3">
            <a:avLst>
              <a:gd name="adj1" fmla="val 282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Connector: Elbow 35">
            <a:extLst>
              <a:ext uri="{FF2B5EF4-FFF2-40B4-BE49-F238E27FC236}">
                <a16:creationId xmlns:a16="http://schemas.microsoft.com/office/drawing/2014/main" id="{3947972E-B106-4447-904F-D1C55DD6FA3E}"/>
              </a:ext>
            </a:extLst>
          </xdr:cNvPr>
          <xdr:cNvCxnSpPr/>
        </xdr:nvCxnSpPr>
        <xdr:spPr>
          <a:xfrm>
            <a:off x="544749" y="1553183"/>
            <a:ext cx="404357" cy="197999"/>
          </a:xfrm>
          <a:prstGeom prst="bentConnector3">
            <a:avLst>
              <a:gd name="adj1" fmla="val 282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Connector: Elbow 36">
            <a:extLst>
              <a:ext uri="{FF2B5EF4-FFF2-40B4-BE49-F238E27FC236}">
                <a16:creationId xmlns:a16="http://schemas.microsoft.com/office/drawing/2014/main" id="{320764D9-9982-48BF-BA43-19E676BFF3B7}"/>
              </a:ext>
            </a:extLst>
          </xdr:cNvPr>
          <xdr:cNvCxnSpPr/>
        </xdr:nvCxnSpPr>
        <xdr:spPr>
          <a:xfrm>
            <a:off x="544749" y="1744493"/>
            <a:ext cx="404357" cy="197999"/>
          </a:xfrm>
          <a:prstGeom prst="bentConnector3">
            <a:avLst>
              <a:gd name="adj1" fmla="val 282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Connector: Elbow 37">
            <a:extLst>
              <a:ext uri="{FF2B5EF4-FFF2-40B4-BE49-F238E27FC236}">
                <a16:creationId xmlns:a16="http://schemas.microsoft.com/office/drawing/2014/main" id="{F4888E29-7CB5-49A5-80E6-53DEC6CDAA7C}"/>
              </a:ext>
            </a:extLst>
          </xdr:cNvPr>
          <xdr:cNvCxnSpPr/>
        </xdr:nvCxnSpPr>
        <xdr:spPr>
          <a:xfrm>
            <a:off x="544749" y="1932561"/>
            <a:ext cx="404357" cy="197999"/>
          </a:xfrm>
          <a:prstGeom prst="bentConnector3">
            <a:avLst>
              <a:gd name="adj1" fmla="val 282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385762</xdr:colOff>
      <xdr:row>36</xdr:row>
      <xdr:rowOff>2384</xdr:rowOff>
    </xdr:from>
    <xdr:to>
      <xdr:col>6</xdr:col>
      <xdr:colOff>5523</xdr:colOff>
      <xdr:row>40</xdr:row>
      <xdr:rowOff>110452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03531373-A983-4DAA-9A5D-E6CB926348D6}"/>
            </a:ext>
          </a:extLst>
        </xdr:cNvPr>
        <xdr:cNvGrpSpPr/>
      </xdr:nvGrpSpPr>
      <xdr:grpSpPr>
        <a:xfrm>
          <a:off x="5033962" y="6974684"/>
          <a:ext cx="410336" cy="870068"/>
          <a:chOff x="541405" y="1257249"/>
          <a:chExt cx="407701" cy="873311"/>
        </a:xfrm>
      </xdr:grpSpPr>
      <xdr:cxnSp macro="">
        <xdr:nvCxnSpPr>
          <xdr:cNvPr id="40" name="Connector: Elbow 39">
            <a:extLst>
              <a:ext uri="{FF2B5EF4-FFF2-40B4-BE49-F238E27FC236}">
                <a16:creationId xmlns:a16="http://schemas.microsoft.com/office/drawing/2014/main" id="{8B63AE48-BF20-47EE-81B2-1C2A582F8DAE}"/>
              </a:ext>
            </a:extLst>
          </xdr:cNvPr>
          <xdr:cNvCxnSpPr/>
        </xdr:nvCxnSpPr>
        <xdr:spPr>
          <a:xfrm>
            <a:off x="541405" y="1257249"/>
            <a:ext cx="404560" cy="107156"/>
          </a:xfrm>
          <a:prstGeom prst="bentConnector3">
            <a:avLst>
              <a:gd name="adj1" fmla="val 1177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Connector: Elbow 40">
            <a:extLst>
              <a:ext uri="{FF2B5EF4-FFF2-40B4-BE49-F238E27FC236}">
                <a16:creationId xmlns:a16="http://schemas.microsoft.com/office/drawing/2014/main" id="{12F228D4-15E5-41A4-AA93-E63152F63347}"/>
              </a:ext>
            </a:extLst>
          </xdr:cNvPr>
          <xdr:cNvCxnSpPr/>
        </xdr:nvCxnSpPr>
        <xdr:spPr>
          <a:xfrm>
            <a:off x="544749" y="1361872"/>
            <a:ext cx="404357" cy="197999"/>
          </a:xfrm>
          <a:prstGeom prst="bentConnector3">
            <a:avLst>
              <a:gd name="adj1" fmla="val 282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Connector: Elbow 41">
            <a:extLst>
              <a:ext uri="{FF2B5EF4-FFF2-40B4-BE49-F238E27FC236}">
                <a16:creationId xmlns:a16="http://schemas.microsoft.com/office/drawing/2014/main" id="{1E7D6A88-F186-4735-A8A1-3CE0DE97DDF7}"/>
              </a:ext>
            </a:extLst>
          </xdr:cNvPr>
          <xdr:cNvCxnSpPr/>
        </xdr:nvCxnSpPr>
        <xdr:spPr>
          <a:xfrm>
            <a:off x="544749" y="1553183"/>
            <a:ext cx="404357" cy="197999"/>
          </a:xfrm>
          <a:prstGeom prst="bentConnector3">
            <a:avLst>
              <a:gd name="adj1" fmla="val 282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Connector: Elbow 42">
            <a:extLst>
              <a:ext uri="{FF2B5EF4-FFF2-40B4-BE49-F238E27FC236}">
                <a16:creationId xmlns:a16="http://schemas.microsoft.com/office/drawing/2014/main" id="{1964995B-34BC-467D-B3B3-9C263A099FCA}"/>
              </a:ext>
            </a:extLst>
          </xdr:cNvPr>
          <xdr:cNvCxnSpPr/>
        </xdr:nvCxnSpPr>
        <xdr:spPr>
          <a:xfrm>
            <a:off x="544749" y="1744493"/>
            <a:ext cx="404357" cy="197999"/>
          </a:xfrm>
          <a:prstGeom prst="bentConnector3">
            <a:avLst>
              <a:gd name="adj1" fmla="val 282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Connector: Elbow 43">
            <a:extLst>
              <a:ext uri="{FF2B5EF4-FFF2-40B4-BE49-F238E27FC236}">
                <a16:creationId xmlns:a16="http://schemas.microsoft.com/office/drawing/2014/main" id="{818844CF-F978-4FA9-870E-A1384E54DD5F}"/>
              </a:ext>
            </a:extLst>
          </xdr:cNvPr>
          <xdr:cNvCxnSpPr/>
        </xdr:nvCxnSpPr>
        <xdr:spPr>
          <a:xfrm>
            <a:off x="544749" y="1932561"/>
            <a:ext cx="404357" cy="197999"/>
          </a:xfrm>
          <a:prstGeom prst="bentConnector3">
            <a:avLst>
              <a:gd name="adj1" fmla="val 282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39</xdr:col>
      <xdr:colOff>3810</xdr:colOff>
      <xdr:row>2</xdr:row>
      <xdr:rowOff>0</xdr:rowOff>
    </xdr:from>
    <xdr:to>
      <xdr:col>40</xdr:col>
      <xdr:colOff>11430</xdr:colOff>
      <xdr:row>41</xdr:row>
      <xdr:rowOff>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D39BF266-BFA3-4D3A-845A-1B88EA0E753B}"/>
            </a:ext>
          </a:extLst>
        </xdr:cNvPr>
        <xdr:cNvGrpSpPr/>
      </xdr:nvGrpSpPr>
      <xdr:grpSpPr>
        <a:xfrm>
          <a:off x="14196060" y="304800"/>
          <a:ext cx="188595" cy="7620000"/>
          <a:chOff x="14154150" y="308610"/>
          <a:chExt cx="186690" cy="7612380"/>
        </a:xfrm>
      </xdr:grpSpPr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0CFDDCA0-CFD4-4738-A47F-F9A8A1E144A0}"/>
              </a:ext>
            </a:extLst>
          </xdr:cNvPr>
          <xdr:cNvCxnSpPr/>
        </xdr:nvCxnSpPr>
        <xdr:spPr>
          <a:xfrm>
            <a:off x="14154150" y="308610"/>
            <a:ext cx="0" cy="7608570"/>
          </a:xfrm>
          <a:prstGeom prst="line">
            <a:avLst/>
          </a:prstGeom>
          <a:ln w="285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35E41BDC-DCD6-43F9-9235-218DE09153B8}"/>
              </a:ext>
            </a:extLst>
          </xdr:cNvPr>
          <xdr:cNvCxnSpPr/>
        </xdr:nvCxnSpPr>
        <xdr:spPr>
          <a:xfrm>
            <a:off x="14340840" y="312420"/>
            <a:ext cx="0" cy="7608570"/>
          </a:xfrm>
          <a:prstGeom prst="line">
            <a:avLst/>
          </a:prstGeom>
          <a:ln w="285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762000</xdr:colOff>
      <xdr:row>41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7FE2142-F9FA-4707-A254-E4D5475479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E33A-7857-4B2E-A171-FC4D69480575}">
  <sheetPr codeName="Sheet1"/>
  <dimension ref="A1:CA44"/>
  <sheetViews>
    <sheetView showGridLines="0" tabSelected="1" zoomScale="40" zoomScaleNormal="40" workbookViewId="0">
      <selection activeCell="CA1" sqref="A1:CA42"/>
    </sheetView>
  </sheetViews>
  <sheetFormatPr defaultColWidth="8.83984375" defaultRowHeight="14.4" x14ac:dyDescent="0.55000000000000004"/>
  <cols>
    <col min="1" max="1" width="2.15625" customWidth="1"/>
    <col min="2" max="2" width="10.578125" customWidth="1"/>
    <col min="3" max="4" width="20.578125" style="4" customWidth="1"/>
    <col min="5" max="5" width="10.578125" style="4" customWidth="1"/>
    <col min="6" max="6" width="10.89453125" customWidth="1"/>
    <col min="7" max="7" width="41.26171875" customWidth="1"/>
    <col min="8" max="8" width="2.15625" customWidth="1"/>
    <col min="9" max="79" width="2.47265625" customWidth="1"/>
  </cols>
  <sheetData>
    <row r="1" spans="1:79" ht="10" customHeight="1" thickBot="1" x14ac:dyDescent="0.6">
      <c r="A1" s="6"/>
      <c r="B1" s="6"/>
      <c r="C1" s="21"/>
      <c r="D1" s="21"/>
      <c r="E1" s="21"/>
      <c r="F1" s="19"/>
      <c r="G1" s="19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55000000000000004">
      <c r="A2" s="6"/>
      <c r="B2" s="6"/>
      <c r="C2" s="21"/>
      <c r="D2" s="21"/>
      <c r="E2" s="21"/>
      <c r="F2" s="19"/>
      <c r="G2" s="19"/>
      <c r="H2" s="7"/>
      <c r="I2" s="107">
        <f ca="1">I3</f>
        <v>43185</v>
      </c>
      <c r="J2" s="108"/>
      <c r="K2" s="108"/>
      <c r="L2" s="108"/>
      <c r="M2" s="108"/>
      <c r="N2" s="108"/>
      <c r="O2" s="109"/>
      <c r="P2" s="107">
        <f ca="1">P3</f>
        <v>43192</v>
      </c>
      <c r="Q2" s="108"/>
      <c r="R2" s="108"/>
      <c r="S2" s="108"/>
      <c r="T2" s="108"/>
      <c r="U2" s="108"/>
      <c r="V2" s="109"/>
      <c r="W2" s="107">
        <f ca="1">W3</f>
        <v>43199</v>
      </c>
      <c r="X2" s="108"/>
      <c r="Y2" s="108"/>
      <c r="Z2" s="108"/>
      <c r="AA2" s="108"/>
      <c r="AB2" s="108"/>
      <c r="AC2" s="109"/>
      <c r="AD2" s="107">
        <f t="shared" ref="AD2" ca="1" si="0">AD3</f>
        <v>43206</v>
      </c>
      <c r="AE2" s="108"/>
      <c r="AF2" s="108"/>
      <c r="AG2" s="108"/>
      <c r="AH2" s="108"/>
      <c r="AI2" s="108"/>
      <c r="AJ2" s="109"/>
      <c r="AK2" s="107">
        <f t="shared" ref="AK2" ca="1" si="1">AK3</f>
        <v>43213</v>
      </c>
      <c r="AL2" s="108"/>
      <c r="AM2" s="108"/>
      <c r="AN2" s="108"/>
      <c r="AO2" s="108"/>
      <c r="AP2" s="108"/>
      <c r="AQ2" s="109"/>
      <c r="AR2" s="107">
        <f t="shared" ref="AR2" ca="1" si="2">AR3</f>
        <v>43220</v>
      </c>
      <c r="AS2" s="108"/>
      <c r="AT2" s="108"/>
      <c r="AU2" s="108"/>
      <c r="AV2" s="108"/>
      <c r="AW2" s="108"/>
      <c r="AX2" s="109"/>
      <c r="AY2" s="107">
        <f t="shared" ref="AY2" ca="1" si="3">AY3</f>
        <v>43227</v>
      </c>
      <c r="AZ2" s="108"/>
      <c r="BA2" s="108"/>
      <c r="BB2" s="108"/>
      <c r="BC2" s="108"/>
      <c r="BD2" s="108"/>
      <c r="BE2" s="109"/>
      <c r="BF2" s="107">
        <f t="shared" ref="BF2" ca="1" si="4">BF3</f>
        <v>43234</v>
      </c>
      <c r="BG2" s="108"/>
      <c r="BH2" s="108"/>
      <c r="BI2" s="108"/>
      <c r="BJ2" s="108"/>
      <c r="BK2" s="108"/>
      <c r="BL2" s="109"/>
      <c r="BM2" s="107">
        <f t="shared" ref="BM2" ca="1" si="5">BM3</f>
        <v>43241</v>
      </c>
      <c r="BN2" s="108"/>
      <c r="BO2" s="108"/>
      <c r="BP2" s="108"/>
      <c r="BQ2" s="108"/>
      <c r="BR2" s="108"/>
      <c r="BS2" s="109"/>
      <c r="BT2" s="107">
        <f t="shared" ref="BT2" ca="1" si="6">BT3</f>
        <v>43248</v>
      </c>
      <c r="BU2" s="108"/>
      <c r="BV2" s="108"/>
      <c r="BW2" s="108"/>
      <c r="BX2" s="108"/>
      <c r="BY2" s="108"/>
      <c r="BZ2" s="109"/>
      <c r="CA2" s="8"/>
    </row>
    <row r="3" spans="1:79" ht="14.7" thickBot="1" x14ac:dyDescent="0.6">
      <c r="A3" s="6"/>
      <c r="B3" s="6"/>
      <c r="C3" s="21"/>
      <c r="D3" s="21"/>
      <c r="E3" s="21"/>
      <c r="F3" s="19"/>
      <c r="G3" s="19"/>
      <c r="H3" s="7"/>
      <c r="I3" s="10">
        <f ca="1">Parameter!B1-WEEKDAY(Parameter!B1,1)+2+7*(Parameter!B2-1)</f>
        <v>43185</v>
      </c>
      <c r="J3" s="11">
        <f ca="1">I3+1</f>
        <v>43186</v>
      </c>
      <c r="K3" s="11">
        <f t="shared" ref="K3:O3" ca="1" si="7">J3+1</f>
        <v>43187</v>
      </c>
      <c r="L3" s="11">
        <f t="shared" ca="1" si="7"/>
        <v>43188</v>
      </c>
      <c r="M3" s="11">
        <f t="shared" ca="1" si="7"/>
        <v>43189</v>
      </c>
      <c r="N3" s="11">
        <f t="shared" ca="1" si="7"/>
        <v>43190</v>
      </c>
      <c r="O3" s="12">
        <f t="shared" ca="1" si="7"/>
        <v>43191</v>
      </c>
      <c r="P3" s="10">
        <f ca="1">O3+1</f>
        <v>43192</v>
      </c>
      <c r="Q3" s="11">
        <f t="shared" ref="Q3:V3" ca="1" si="8">P3+1</f>
        <v>43193</v>
      </c>
      <c r="R3" s="11">
        <f t="shared" ca="1" si="8"/>
        <v>43194</v>
      </c>
      <c r="S3" s="11">
        <f t="shared" ca="1" si="8"/>
        <v>43195</v>
      </c>
      <c r="T3" s="11">
        <f t="shared" ca="1" si="8"/>
        <v>43196</v>
      </c>
      <c r="U3" s="11">
        <f t="shared" ca="1" si="8"/>
        <v>43197</v>
      </c>
      <c r="V3" s="12">
        <f t="shared" ca="1" si="8"/>
        <v>43198</v>
      </c>
      <c r="W3" s="10">
        <f ca="1">V3+1</f>
        <v>43199</v>
      </c>
      <c r="X3" s="11">
        <f t="shared" ref="X3:AK3" ca="1" si="9">W3+1</f>
        <v>43200</v>
      </c>
      <c r="Y3" s="11">
        <f t="shared" ca="1" si="9"/>
        <v>43201</v>
      </c>
      <c r="Z3" s="11">
        <f t="shared" ca="1" si="9"/>
        <v>43202</v>
      </c>
      <c r="AA3" s="11">
        <f t="shared" ca="1" si="9"/>
        <v>43203</v>
      </c>
      <c r="AB3" s="11">
        <f t="shared" ca="1" si="9"/>
        <v>43204</v>
      </c>
      <c r="AC3" s="12">
        <f t="shared" ca="1" si="9"/>
        <v>43205</v>
      </c>
      <c r="AD3" s="10">
        <f t="shared" ca="1" si="9"/>
        <v>43206</v>
      </c>
      <c r="AE3" s="11">
        <f t="shared" ca="1" si="9"/>
        <v>43207</v>
      </c>
      <c r="AF3" s="11">
        <f t="shared" ca="1" si="9"/>
        <v>43208</v>
      </c>
      <c r="AG3" s="11">
        <f t="shared" ca="1" si="9"/>
        <v>43209</v>
      </c>
      <c r="AH3" s="11">
        <f t="shared" ca="1" si="9"/>
        <v>43210</v>
      </c>
      <c r="AI3" s="11">
        <f t="shared" ca="1" si="9"/>
        <v>43211</v>
      </c>
      <c r="AJ3" s="12">
        <f t="shared" ca="1" si="9"/>
        <v>43212</v>
      </c>
      <c r="AK3" s="10">
        <f t="shared" ca="1" si="9"/>
        <v>43213</v>
      </c>
      <c r="AL3" s="11">
        <f t="shared" ref="AL3:BS3" ca="1" si="10">AK3+1</f>
        <v>43214</v>
      </c>
      <c r="AM3" s="11">
        <f t="shared" ca="1" si="10"/>
        <v>43215</v>
      </c>
      <c r="AN3" s="11">
        <f t="shared" ca="1" si="10"/>
        <v>43216</v>
      </c>
      <c r="AO3" s="11">
        <f t="shared" ca="1" si="10"/>
        <v>43217</v>
      </c>
      <c r="AP3" s="11">
        <f t="shared" ca="1" si="10"/>
        <v>43218</v>
      </c>
      <c r="AQ3" s="12">
        <f t="shared" ca="1" si="10"/>
        <v>43219</v>
      </c>
      <c r="AR3" s="10">
        <f t="shared" ca="1" si="10"/>
        <v>43220</v>
      </c>
      <c r="AS3" s="11">
        <f t="shared" ca="1" si="10"/>
        <v>43221</v>
      </c>
      <c r="AT3" s="11">
        <f t="shared" ca="1" si="10"/>
        <v>43222</v>
      </c>
      <c r="AU3" s="11">
        <f t="shared" ca="1" si="10"/>
        <v>43223</v>
      </c>
      <c r="AV3" s="11">
        <f t="shared" ca="1" si="10"/>
        <v>43224</v>
      </c>
      <c r="AW3" s="11">
        <f t="shared" ca="1" si="10"/>
        <v>43225</v>
      </c>
      <c r="AX3" s="12">
        <f t="shared" ca="1" si="10"/>
        <v>43226</v>
      </c>
      <c r="AY3" s="10">
        <f t="shared" ca="1" si="10"/>
        <v>43227</v>
      </c>
      <c r="AZ3" s="11">
        <f t="shared" ca="1" si="10"/>
        <v>43228</v>
      </c>
      <c r="BA3" s="11">
        <f t="shared" ca="1" si="10"/>
        <v>43229</v>
      </c>
      <c r="BB3" s="11">
        <f t="shared" ca="1" si="10"/>
        <v>43230</v>
      </c>
      <c r="BC3" s="11">
        <f t="shared" ca="1" si="10"/>
        <v>43231</v>
      </c>
      <c r="BD3" s="11">
        <f t="shared" ca="1" si="10"/>
        <v>43232</v>
      </c>
      <c r="BE3" s="12">
        <f t="shared" ca="1" si="10"/>
        <v>43233</v>
      </c>
      <c r="BF3" s="10">
        <f t="shared" ca="1" si="10"/>
        <v>43234</v>
      </c>
      <c r="BG3" s="11">
        <f t="shared" ca="1" si="10"/>
        <v>43235</v>
      </c>
      <c r="BH3" s="11">
        <f t="shared" ca="1" si="10"/>
        <v>43236</v>
      </c>
      <c r="BI3" s="11">
        <f t="shared" ca="1" si="10"/>
        <v>43237</v>
      </c>
      <c r="BJ3" s="11">
        <f t="shared" ca="1" si="10"/>
        <v>43238</v>
      </c>
      <c r="BK3" s="11">
        <f t="shared" ca="1" si="10"/>
        <v>43239</v>
      </c>
      <c r="BL3" s="12">
        <f t="shared" ca="1" si="10"/>
        <v>43240</v>
      </c>
      <c r="BM3" s="10">
        <f t="shared" ca="1" si="10"/>
        <v>43241</v>
      </c>
      <c r="BN3" s="11">
        <f t="shared" ca="1" si="10"/>
        <v>43242</v>
      </c>
      <c r="BO3" s="11">
        <f t="shared" ca="1" si="10"/>
        <v>43243</v>
      </c>
      <c r="BP3" s="11">
        <f t="shared" ca="1" si="10"/>
        <v>43244</v>
      </c>
      <c r="BQ3" s="11">
        <f t="shared" ca="1" si="10"/>
        <v>43245</v>
      </c>
      <c r="BR3" s="11">
        <f t="shared" ca="1" si="10"/>
        <v>43246</v>
      </c>
      <c r="BS3" s="12">
        <f t="shared" ca="1" si="10"/>
        <v>43247</v>
      </c>
      <c r="BT3" s="10">
        <f t="shared" ref="BT3:CA3" ca="1" si="11">BS3+1</f>
        <v>43248</v>
      </c>
      <c r="BU3" s="11">
        <f t="shared" ca="1" si="11"/>
        <v>43249</v>
      </c>
      <c r="BV3" s="11">
        <f t="shared" ca="1" si="11"/>
        <v>43250</v>
      </c>
      <c r="BW3" s="11">
        <f t="shared" ca="1" si="11"/>
        <v>43251</v>
      </c>
      <c r="BX3" s="11">
        <f t="shared" ca="1" si="11"/>
        <v>43252</v>
      </c>
      <c r="BY3" s="11">
        <f t="shared" ca="1" si="11"/>
        <v>43253</v>
      </c>
      <c r="BZ3" s="12">
        <f t="shared" ca="1" si="11"/>
        <v>43254</v>
      </c>
      <c r="CA3" s="9">
        <f t="shared" ca="1" si="11"/>
        <v>43255</v>
      </c>
    </row>
    <row r="4" spans="1:79" ht="30" customHeight="1" thickTop="1" x14ac:dyDescent="0.55000000000000004">
      <c r="A4" s="6"/>
      <c r="B4" s="61" t="s">
        <v>3</v>
      </c>
      <c r="C4" s="61" t="s">
        <v>5</v>
      </c>
      <c r="D4" s="61" t="s">
        <v>6</v>
      </c>
      <c r="E4" s="62" t="s">
        <v>7</v>
      </c>
      <c r="F4" s="95" t="s">
        <v>4</v>
      </c>
      <c r="G4" s="96"/>
      <c r="H4" s="14"/>
      <c r="I4" s="16" t="str">
        <f ca="1">LEFT(TEXT(I3,"ddd"),1)</f>
        <v>M</v>
      </c>
      <c r="J4" s="15" t="str">
        <f t="shared" ref="J4:O4" ca="1" si="12">LEFT(TEXT(J3,"ddd"),1)</f>
        <v>T</v>
      </c>
      <c r="K4" s="15" t="str">
        <f t="shared" ca="1" si="12"/>
        <v>W</v>
      </c>
      <c r="L4" s="15" t="str">
        <f t="shared" ca="1" si="12"/>
        <v>T</v>
      </c>
      <c r="M4" s="15" t="str">
        <f t="shared" ca="1" si="12"/>
        <v>F</v>
      </c>
      <c r="N4" s="15" t="str">
        <f t="shared" ca="1" si="12"/>
        <v>S</v>
      </c>
      <c r="O4" s="17" t="str">
        <f t="shared" ca="1" si="12"/>
        <v>S</v>
      </c>
      <c r="P4" s="16" t="str">
        <f t="shared" ref="P4" ca="1" si="13">LEFT(TEXT(P3,"ddd"),1)</f>
        <v>M</v>
      </c>
      <c r="Q4" s="15" t="str">
        <f t="shared" ref="Q4" ca="1" si="14">LEFT(TEXT(Q3,"ddd"),1)</f>
        <v>T</v>
      </c>
      <c r="R4" s="15" t="str">
        <f t="shared" ref="R4" ca="1" si="15">LEFT(TEXT(R3,"ddd"),1)</f>
        <v>W</v>
      </c>
      <c r="S4" s="15" t="str">
        <f t="shared" ref="S4" ca="1" si="16">LEFT(TEXT(S3,"ddd"),1)</f>
        <v>T</v>
      </c>
      <c r="T4" s="15" t="str">
        <f t="shared" ref="T4" ca="1" si="17">LEFT(TEXT(T3,"ddd"),1)</f>
        <v>F</v>
      </c>
      <c r="U4" s="15" t="str">
        <f t="shared" ref="U4" ca="1" si="18">LEFT(TEXT(U3,"ddd"),1)</f>
        <v>S</v>
      </c>
      <c r="V4" s="17" t="str">
        <f t="shared" ref="V4" ca="1" si="19">LEFT(TEXT(V3,"ddd"),1)</f>
        <v>S</v>
      </c>
      <c r="W4" s="16" t="str">
        <f t="shared" ref="W4" ca="1" si="20">LEFT(TEXT(W3,"ddd"),1)</f>
        <v>M</v>
      </c>
      <c r="X4" s="15" t="str">
        <f t="shared" ref="X4" ca="1" si="21">LEFT(TEXT(X3,"ddd"),1)</f>
        <v>T</v>
      </c>
      <c r="Y4" s="15" t="str">
        <f t="shared" ref="Y4" ca="1" si="22">LEFT(TEXT(Y3,"ddd"),1)</f>
        <v>W</v>
      </c>
      <c r="Z4" s="15" t="str">
        <f t="shared" ref="Z4" ca="1" si="23">LEFT(TEXT(Z3,"ddd"),1)</f>
        <v>T</v>
      </c>
      <c r="AA4" s="15" t="str">
        <f t="shared" ref="AA4" ca="1" si="24">LEFT(TEXT(AA3,"ddd"),1)</f>
        <v>F</v>
      </c>
      <c r="AB4" s="15" t="str">
        <f t="shared" ref="AB4" ca="1" si="25">LEFT(TEXT(AB3,"ddd"),1)</f>
        <v>S</v>
      </c>
      <c r="AC4" s="17" t="str">
        <f t="shared" ref="AC4" ca="1" si="26">LEFT(TEXT(AC3,"ddd"),1)</f>
        <v>S</v>
      </c>
      <c r="AD4" s="16" t="str">
        <f t="shared" ref="AD4" ca="1" si="27">LEFT(TEXT(AD3,"ddd"),1)</f>
        <v>M</v>
      </c>
      <c r="AE4" s="15" t="str">
        <f t="shared" ref="AE4" ca="1" si="28">LEFT(TEXT(AE3,"ddd"),1)</f>
        <v>T</v>
      </c>
      <c r="AF4" s="15" t="str">
        <f t="shared" ref="AF4" ca="1" si="29">LEFT(TEXT(AF3,"ddd"),1)</f>
        <v>W</v>
      </c>
      <c r="AG4" s="15" t="str">
        <f t="shared" ref="AG4" ca="1" si="30">LEFT(TEXT(AG3,"ddd"),1)</f>
        <v>T</v>
      </c>
      <c r="AH4" s="15" t="str">
        <f t="shared" ref="AH4" ca="1" si="31">LEFT(TEXT(AH3,"ddd"),1)</f>
        <v>F</v>
      </c>
      <c r="AI4" s="15" t="str">
        <f t="shared" ref="AI4" ca="1" si="32">LEFT(TEXT(AI3,"ddd"),1)</f>
        <v>S</v>
      </c>
      <c r="AJ4" s="17" t="str">
        <f t="shared" ref="AJ4" ca="1" si="33">LEFT(TEXT(AJ3,"ddd"),1)</f>
        <v>S</v>
      </c>
      <c r="AK4" s="16" t="str">
        <f t="shared" ref="AK4" ca="1" si="34">LEFT(TEXT(AK3,"ddd"),1)</f>
        <v>M</v>
      </c>
      <c r="AL4" s="15" t="str">
        <f t="shared" ref="AL4" ca="1" si="35">LEFT(TEXT(AL3,"ddd"),1)</f>
        <v>T</v>
      </c>
      <c r="AM4" s="15" t="str">
        <f t="shared" ref="AM4" ca="1" si="36">LEFT(TEXT(AM3,"ddd"),1)</f>
        <v>W</v>
      </c>
      <c r="AN4" s="15" t="str">
        <f t="shared" ref="AN4" ca="1" si="37">LEFT(TEXT(AN3,"ddd"),1)</f>
        <v>T</v>
      </c>
      <c r="AO4" s="15" t="str">
        <f t="shared" ref="AO4" ca="1" si="38">LEFT(TEXT(AO3,"ddd"),1)</f>
        <v>F</v>
      </c>
      <c r="AP4" s="15" t="str">
        <f t="shared" ref="AP4" ca="1" si="39">LEFT(TEXT(AP3,"ddd"),1)</f>
        <v>S</v>
      </c>
      <c r="AQ4" s="17" t="str">
        <f t="shared" ref="AQ4" ca="1" si="40">LEFT(TEXT(AQ3,"ddd"),1)</f>
        <v>S</v>
      </c>
      <c r="AR4" s="16" t="str">
        <f t="shared" ref="AR4" ca="1" si="41">LEFT(TEXT(AR3,"ddd"),1)</f>
        <v>M</v>
      </c>
      <c r="AS4" s="15" t="str">
        <f t="shared" ref="AS4" ca="1" si="42">LEFT(TEXT(AS3,"ddd"),1)</f>
        <v>T</v>
      </c>
      <c r="AT4" s="15" t="str">
        <f t="shared" ref="AT4" ca="1" si="43">LEFT(TEXT(AT3,"ddd"),1)</f>
        <v>W</v>
      </c>
      <c r="AU4" s="15" t="str">
        <f t="shared" ref="AU4" ca="1" si="44">LEFT(TEXT(AU3,"ddd"),1)</f>
        <v>T</v>
      </c>
      <c r="AV4" s="15" t="str">
        <f t="shared" ref="AV4" ca="1" si="45">LEFT(TEXT(AV3,"ddd"),1)</f>
        <v>F</v>
      </c>
      <c r="AW4" s="15" t="str">
        <f t="shared" ref="AW4" ca="1" si="46">LEFT(TEXT(AW3,"ddd"),1)</f>
        <v>S</v>
      </c>
      <c r="AX4" s="17" t="str">
        <f t="shared" ref="AX4" ca="1" si="47">LEFT(TEXT(AX3,"ddd"),1)</f>
        <v>S</v>
      </c>
      <c r="AY4" s="16" t="str">
        <f t="shared" ref="AY4" ca="1" si="48">LEFT(TEXT(AY3,"ddd"),1)</f>
        <v>M</v>
      </c>
      <c r="AZ4" s="15" t="str">
        <f t="shared" ref="AZ4" ca="1" si="49">LEFT(TEXT(AZ3,"ddd"),1)</f>
        <v>T</v>
      </c>
      <c r="BA4" s="15" t="str">
        <f t="shared" ref="BA4" ca="1" si="50">LEFT(TEXT(BA3,"ddd"),1)</f>
        <v>W</v>
      </c>
      <c r="BB4" s="15" t="str">
        <f t="shared" ref="BB4" ca="1" si="51">LEFT(TEXT(BB3,"ddd"),1)</f>
        <v>T</v>
      </c>
      <c r="BC4" s="15" t="str">
        <f t="shared" ref="BC4" ca="1" si="52">LEFT(TEXT(BC3,"ddd"),1)</f>
        <v>F</v>
      </c>
      <c r="BD4" s="15" t="str">
        <f t="shared" ref="BD4" ca="1" si="53">LEFT(TEXT(BD3,"ddd"),1)</f>
        <v>S</v>
      </c>
      <c r="BE4" s="17" t="str">
        <f t="shared" ref="BE4" ca="1" si="54">LEFT(TEXT(BE3,"ddd"),1)</f>
        <v>S</v>
      </c>
      <c r="BF4" s="16" t="str">
        <f t="shared" ref="BF4" ca="1" si="55">LEFT(TEXT(BF3,"ddd"),1)</f>
        <v>M</v>
      </c>
      <c r="BG4" s="15" t="str">
        <f t="shared" ref="BG4" ca="1" si="56">LEFT(TEXT(BG3,"ddd"),1)</f>
        <v>T</v>
      </c>
      <c r="BH4" s="15" t="str">
        <f t="shared" ref="BH4" ca="1" si="57">LEFT(TEXT(BH3,"ddd"),1)</f>
        <v>W</v>
      </c>
      <c r="BI4" s="15" t="str">
        <f t="shared" ref="BI4" ca="1" si="58">LEFT(TEXT(BI3,"ddd"),1)</f>
        <v>T</v>
      </c>
      <c r="BJ4" s="15" t="str">
        <f t="shared" ref="BJ4" ca="1" si="59">LEFT(TEXT(BJ3,"ddd"),1)</f>
        <v>F</v>
      </c>
      <c r="BK4" s="15" t="str">
        <f t="shared" ref="BK4" ca="1" si="60">LEFT(TEXT(BK3,"ddd"),1)</f>
        <v>S</v>
      </c>
      <c r="BL4" s="17" t="str">
        <f t="shared" ref="BL4" ca="1" si="61">LEFT(TEXT(BL3,"ddd"),1)</f>
        <v>S</v>
      </c>
      <c r="BM4" s="16" t="str">
        <f t="shared" ref="BM4" ca="1" si="62">LEFT(TEXT(BM3,"ddd"),1)</f>
        <v>M</v>
      </c>
      <c r="BN4" s="15" t="str">
        <f t="shared" ref="BN4" ca="1" si="63">LEFT(TEXT(BN3,"ddd"),1)</f>
        <v>T</v>
      </c>
      <c r="BO4" s="15" t="str">
        <f t="shared" ref="BO4" ca="1" si="64">LEFT(TEXT(BO3,"ddd"),1)</f>
        <v>W</v>
      </c>
      <c r="BP4" s="15" t="str">
        <f t="shared" ref="BP4" ca="1" si="65">LEFT(TEXT(BP3,"ddd"),1)</f>
        <v>T</v>
      </c>
      <c r="BQ4" s="15" t="str">
        <f t="shared" ref="BQ4" ca="1" si="66">LEFT(TEXT(BQ3,"ddd"),1)</f>
        <v>F</v>
      </c>
      <c r="BR4" s="15" t="str">
        <f t="shared" ref="BR4" ca="1" si="67">LEFT(TEXT(BR3,"ddd"),1)</f>
        <v>S</v>
      </c>
      <c r="BS4" s="17" t="str">
        <f t="shared" ref="BS4" ca="1" si="68">LEFT(TEXT(BS3,"ddd"),1)</f>
        <v>S</v>
      </c>
      <c r="BT4" s="16" t="str">
        <f t="shared" ref="BT4" ca="1" si="69">LEFT(TEXT(BT3,"ddd"),1)</f>
        <v>M</v>
      </c>
      <c r="BU4" s="15" t="str">
        <f t="shared" ref="BU4" ca="1" si="70">LEFT(TEXT(BU3,"ddd"),1)</f>
        <v>T</v>
      </c>
      <c r="BV4" s="15" t="str">
        <f t="shared" ref="BV4" ca="1" si="71">LEFT(TEXT(BV3,"ddd"),1)</f>
        <v>W</v>
      </c>
      <c r="BW4" s="15" t="str">
        <f t="shared" ref="BW4" ca="1" si="72">LEFT(TEXT(BW3,"ddd"),1)</f>
        <v>T</v>
      </c>
      <c r="BX4" s="15" t="str">
        <f t="shared" ref="BX4" ca="1" si="73">LEFT(TEXT(BX3,"ddd"),1)</f>
        <v>F</v>
      </c>
      <c r="BY4" s="15" t="str">
        <f t="shared" ref="BY4" ca="1" si="74">LEFT(TEXT(BY3,"ddd"),1)</f>
        <v>S</v>
      </c>
      <c r="BZ4" s="17" t="str">
        <f t="shared" ref="BZ4:CA4" ca="1" si="75">LEFT(TEXT(BZ3,"ddd"),1)</f>
        <v>S</v>
      </c>
      <c r="CA4" s="13" t="str">
        <f t="shared" ca="1" si="75"/>
        <v>M</v>
      </c>
    </row>
    <row r="5" spans="1:79" ht="14.7" thickBot="1" x14ac:dyDescent="0.6">
      <c r="A5" s="6"/>
      <c r="B5" s="35"/>
      <c r="C5" s="22"/>
      <c r="D5" s="22"/>
      <c r="E5" s="22"/>
      <c r="F5" s="105"/>
      <c r="G5" s="106"/>
      <c r="H5" s="19"/>
      <c r="I5" s="8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83"/>
      <c r="CA5" s="5"/>
    </row>
    <row r="6" spans="1:79" ht="15" thickTop="1" thickBot="1" x14ac:dyDescent="0.6">
      <c r="A6" s="6"/>
      <c r="B6" s="36">
        <v>0.4</v>
      </c>
      <c r="C6" s="23">
        <v>43101</v>
      </c>
      <c r="D6" s="23">
        <v>43377</v>
      </c>
      <c r="E6" s="37">
        <f>Parameter!F6</f>
        <v>276</v>
      </c>
      <c r="F6" s="97" t="s">
        <v>8</v>
      </c>
      <c r="G6" s="98"/>
      <c r="H6" s="19"/>
      <c r="I6" s="8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85"/>
      <c r="CA6" s="3"/>
    </row>
    <row r="7" spans="1:79" ht="15" thickTop="1" thickBot="1" x14ac:dyDescent="0.6">
      <c r="A7" s="6"/>
      <c r="B7" s="38">
        <v>0.45</v>
      </c>
      <c r="C7" s="24">
        <v>43105</v>
      </c>
      <c r="D7" s="24">
        <v>43380</v>
      </c>
      <c r="E7" s="39">
        <f>Parameter!F7</f>
        <v>275</v>
      </c>
      <c r="F7" s="67"/>
      <c r="G7" s="68"/>
      <c r="H7" s="19"/>
      <c r="I7" s="8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87"/>
      <c r="CA7" s="2"/>
    </row>
    <row r="8" spans="1:79" ht="15" thickTop="1" thickBot="1" x14ac:dyDescent="0.6">
      <c r="A8" s="6"/>
      <c r="B8" s="38">
        <v>0.31</v>
      </c>
      <c r="C8" s="24">
        <v>43108</v>
      </c>
      <c r="D8" s="24">
        <v>43112</v>
      </c>
      <c r="E8" s="39">
        <f>Parameter!F8</f>
        <v>4</v>
      </c>
      <c r="F8" s="67"/>
      <c r="G8" s="68"/>
      <c r="H8" s="19"/>
      <c r="I8" s="8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87"/>
      <c r="CA8" s="2"/>
    </row>
    <row r="9" spans="1:79" ht="15" thickTop="1" thickBot="1" x14ac:dyDescent="0.6">
      <c r="A9" s="6"/>
      <c r="B9" s="38">
        <v>1</v>
      </c>
      <c r="C9" s="24">
        <v>43113</v>
      </c>
      <c r="D9" s="24">
        <v>43118</v>
      </c>
      <c r="E9" s="39">
        <f>Parameter!F9</f>
        <v>5</v>
      </c>
      <c r="F9" s="67"/>
      <c r="G9" s="68"/>
      <c r="H9" s="19"/>
      <c r="I9" s="8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87"/>
      <c r="CA9" s="2"/>
    </row>
    <row r="10" spans="1:79" ht="15" thickTop="1" thickBot="1" x14ac:dyDescent="0.6">
      <c r="A10" s="6"/>
      <c r="B10" s="38"/>
      <c r="C10" s="24">
        <v>43106</v>
      </c>
      <c r="D10" s="24">
        <v>43108</v>
      </c>
      <c r="E10" s="39">
        <f>Parameter!F10</f>
        <v>2</v>
      </c>
      <c r="F10" s="67"/>
      <c r="G10" s="68"/>
      <c r="H10" s="19"/>
      <c r="I10" s="8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87"/>
      <c r="CA10" s="2"/>
    </row>
    <row r="11" spans="1:79" ht="15" thickTop="1" thickBot="1" x14ac:dyDescent="0.6">
      <c r="A11" s="6"/>
      <c r="B11" s="38"/>
      <c r="C11" s="24"/>
      <c r="D11" s="24"/>
      <c r="E11" s="39" t="str">
        <f>Parameter!F11</f>
        <v xml:space="preserve"> </v>
      </c>
      <c r="F11" s="67"/>
      <c r="G11" s="68"/>
      <c r="H11" s="19"/>
      <c r="I11" s="8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87"/>
      <c r="CA11" s="2"/>
    </row>
    <row r="12" spans="1:79" ht="15" thickTop="1" thickBot="1" x14ac:dyDescent="0.6">
      <c r="A12" s="6"/>
      <c r="B12" s="40"/>
      <c r="C12" s="25">
        <v>43107</v>
      </c>
      <c r="D12" s="25">
        <v>43111</v>
      </c>
      <c r="E12" s="66">
        <f>Parameter!F12</f>
        <v>4</v>
      </c>
      <c r="F12" s="99"/>
      <c r="G12" s="100"/>
      <c r="H12" s="19"/>
      <c r="I12" s="8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87"/>
      <c r="CA12" s="2"/>
    </row>
    <row r="13" spans="1:79" ht="15" thickTop="1" thickBot="1" x14ac:dyDescent="0.6">
      <c r="A13" s="6"/>
      <c r="B13" s="41"/>
      <c r="C13" s="26">
        <v>43109</v>
      </c>
      <c r="D13" s="26">
        <v>43114</v>
      </c>
      <c r="E13" s="42">
        <f>Parameter!F13</f>
        <v>5</v>
      </c>
      <c r="F13" s="69"/>
      <c r="G13" s="70"/>
      <c r="H13" s="19"/>
      <c r="I13" s="8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87"/>
      <c r="CA13" s="2"/>
    </row>
    <row r="14" spans="1:79" ht="15" thickTop="1" thickBot="1" x14ac:dyDescent="0.6">
      <c r="A14" s="6"/>
      <c r="B14" s="41"/>
      <c r="C14" s="26">
        <v>43115</v>
      </c>
      <c r="D14" s="26">
        <v>43118</v>
      </c>
      <c r="E14" s="42">
        <f>Parameter!F14</f>
        <v>3</v>
      </c>
      <c r="F14" s="69"/>
      <c r="G14" s="70"/>
      <c r="H14" s="19"/>
      <c r="I14" s="8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87"/>
      <c r="CA14" s="2"/>
    </row>
    <row r="15" spans="1:79" ht="15" thickTop="1" thickBot="1" x14ac:dyDescent="0.6">
      <c r="A15" s="6"/>
      <c r="B15" s="41"/>
      <c r="C15" s="26">
        <v>43115</v>
      </c>
      <c r="D15" s="26">
        <v>43117</v>
      </c>
      <c r="E15" s="42">
        <f>Parameter!F15</f>
        <v>2</v>
      </c>
      <c r="F15" s="69"/>
      <c r="G15" s="70"/>
      <c r="H15" s="19"/>
      <c r="I15" s="8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87"/>
      <c r="CA15" s="2"/>
    </row>
    <row r="16" spans="1:79" ht="15" thickTop="1" thickBot="1" x14ac:dyDescent="0.6">
      <c r="A16" s="6"/>
      <c r="B16" s="41"/>
      <c r="C16" s="26">
        <v>43118</v>
      </c>
      <c r="D16" s="26">
        <v>43121</v>
      </c>
      <c r="E16" s="42">
        <f>Parameter!F16</f>
        <v>3</v>
      </c>
      <c r="F16" s="69"/>
      <c r="G16" s="70"/>
      <c r="H16" s="19"/>
      <c r="I16" s="8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87"/>
      <c r="CA16" s="2"/>
    </row>
    <row r="17" spans="1:79" ht="15" thickTop="1" thickBot="1" x14ac:dyDescent="0.6">
      <c r="A17" s="6"/>
      <c r="B17" s="41"/>
      <c r="C17" s="26"/>
      <c r="D17" s="26"/>
      <c r="E17" s="42" t="str">
        <f>Parameter!F17</f>
        <v xml:space="preserve"> </v>
      </c>
      <c r="F17" s="69"/>
      <c r="G17" s="70"/>
      <c r="H17" s="19"/>
      <c r="I17" s="8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87"/>
      <c r="CA17" s="2"/>
    </row>
    <row r="18" spans="1:79" ht="15" thickTop="1" thickBot="1" x14ac:dyDescent="0.6">
      <c r="A18" s="6"/>
      <c r="B18" s="43"/>
      <c r="C18" s="27">
        <v>43116</v>
      </c>
      <c r="D18" s="27">
        <v>43121</v>
      </c>
      <c r="E18" s="44">
        <f>Parameter!F18</f>
        <v>5</v>
      </c>
      <c r="F18" s="101"/>
      <c r="G18" s="102"/>
      <c r="H18" s="19"/>
      <c r="I18" s="8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87"/>
      <c r="CA18" s="2"/>
    </row>
    <row r="19" spans="1:79" ht="15" thickTop="1" thickBot="1" x14ac:dyDescent="0.6">
      <c r="A19" s="6"/>
      <c r="B19" s="45"/>
      <c r="C19" s="28">
        <v>43122</v>
      </c>
      <c r="D19" s="28">
        <v>43126</v>
      </c>
      <c r="E19" s="65">
        <f>Parameter!F19</f>
        <v>4</v>
      </c>
      <c r="F19" s="71"/>
      <c r="G19" s="72"/>
      <c r="H19" s="19"/>
      <c r="I19" s="8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87"/>
      <c r="CA19" s="2"/>
    </row>
    <row r="20" spans="1:79" ht="15" thickTop="1" thickBot="1" x14ac:dyDescent="0.6">
      <c r="A20" s="6"/>
      <c r="B20" s="45"/>
      <c r="C20" s="28">
        <v>43127</v>
      </c>
      <c r="D20" s="28">
        <v>43132</v>
      </c>
      <c r="E20" s="65">
        <f>Parameter!F20</f>
        <v>5</v>
      </c>
      <c r="F20" s="71"/>
      <c r="G20" s="72"/>
      <c r="H20" s="19"/>
      <c r="I20" s="8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87"/>
      <c r="CA20" s="2"/>
    </row>
    <row r="21" spans="1:79" ht="15" thickTop="1" thickBot="1" x14ac:dyDescent="0.6">
      <c r="A21" s="6"/>
      <c r="B21" s="45"/>
      <c r="C21" s="28">
        <v>43133</v>
      </c>
      <c r="D21" s="28">
        <v>43137</v>
      </c>
      <c r="E21" s="65">
        <f>Parameter!F21</f>
        <v>4</v>
      </c>
      <c r="F21" s="71"/>
      <c r="G21" s="72"/>
      <c r="H21" s="19"/>
      <c r="I21" s="8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87"/>
      <c r="CA21" s="2"/>
    </row>
    <row r="22" spans="1:79" ht="15" thickTop="1" thickBot="1" x14ac:dyDescent="0.6">
      <c r="A22" s="6"/>
      <c r="B22" s="45"/>
      <c r="C22" s="28">
        <v>43127</v>
      </c>
      <c r="D22" s="28">
        <v>43131</v>
      </c>
      <c r="E22" s="65">
        <f>Parameter!F22</f>
        <v>4</v>
      </c>
      <c r="F22" s="71"/>
      <c r="G22" s="72"/>
      <c r="H22" s="19"/>
      <c r="I22" s="8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87"/>
      <c r="CA22" s="2"/>
    </row>
    <row r="23" spans="1:79" ht="15" thickTop="1" thickBot="1" x14ac:dyDescent="0.6">
      <c r="A23" s="6"/>
      <c r="B23" s="45"/>
      <c r="C23" s="28"/>
      <c r="D23" s="28"/>
      <c r="E23" s="65" t="str">
        <f>Parameter!F23</f>
        <v xml:space="preserve"> </v>
      </c>
      <c r="F23" s="71"/>
      <c r="G23" s="72"/>
      <c r="H23" s="19"/>
      <c r="I23" s="8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87"/>
      <c r="CA23" s="2"/>
    </row>
    <row r="24" spans="1:79" ht="15" thickTop="1" thickBot="1" x14ac:dyDescent="0.6">
      <c r="A24" s="6"/>
      <c r="B24" s="46"/>
      <c r="C24" s="29">
        <v>43129</v>
      </c>
      <c r="D24" s="29">
        <v>43134</v>
      </c>
      <c r="E24" s="63">
        <f>Parameter!F24</f>
        <v>5</v>
      </c>
      <c r="F24" s="103"/>
      <c r="G24" s="104"/>
      <c r="H24" s="19"/>
      <c r="I24" s="8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87"/>
      <c r="CA24" s="2"/>
    </row>
    <row r="25" spans="1:79" ht="15" thickTop="1" thickBot="1" x14ac:dyDescent="0.6">
      <c r="A25" s="6"/>
      <c r="B25" s="47"/>
      <c r="C25" s="30">
        <v>43129</v>
      </c>
      <c r="D25" s="30">
        <v>43133</v>
      </c>
      <c r="E25" s="48">
        <f>Parameter!F25</f>
        <v>4</v>
      </c>
      <c r="F25" s="73"/>
      <c r="G25" s="74"/>
      <c r="H25" s="19"/>
      <c r="I25" s="8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87"/>
      <c r="CA25" s="2"/>
    </row>
    <row r="26" spans="1:79" ht="15" thickTop="1" thickBot="1" x14ac:dyDescent="0.6">
      <c r="A26" s="6"/>
      <c r="B26" s="47"/>
      <c r="C26" s="30">
        <v>43134</v>
      </c>
      <c r="D26" s="30">
        <v>43137</v>
      </c>
      <c r="E26" s="48">
        <f>Parameter!F26</f>
        <v>3</v>
      </c>
      <c r="F26" s="73"/>
      <c r="G26" s="74"/>
      <c r="H26" s="19"/>
      <c r="I26" s="8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87"/>
      <c r="CA26" s="2"/>
    </row>
    <row r="27" spans="1:79" ht="15" thickTop="1" thickBot="1" x14ac:dyDescent="0.6">
      <c r="A27" s="6"/>
      <c r="B27" s="47"/>
      <c r="C27" s="30">
        <v>43134</v>
      </c>
      <c r="D27" s="30">
        <v>43137</v>
      </c>
      <c r="E27" s="48">
        <f>Parameter!F27</f>
        <v>3</v>
      </c>
      <c r="F27" s="73"/>
      <c r="G27" s="74"/>
      <c r="H27" s="19"/>
      <c r="I27" s="8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87"/>
      <c r="CA27" s="2"/>
    </row>
    <row r="28" spans="1:79" ht="15" thickTop="1" thickBot="1" x14ac:dyDescent="0.6">
      <c r="A28" s="6"/>
      <c r="B28" s="47"/>
      <c r="C28" s="30">
        <v>43138</v>
      </c>
      <c r="D28" s="30">
        <v>43142</v>
      </c>
      <c r="E28" s="48">
        <f>Parameter!F28</f>
        <v>4</v>
      </c>
      <c r="F28" s="73"/>
      <c r="G28" s="74"/>
      <c r="H28" s="19"/>
      <c r="I28" s="8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87"/>
      <c r="CA28" s="2"/>
    </row>
    <row r="29" spans="1:79" ht="15" thickTop="1" thickBot="1" x14ac:dyDescent="0.6">
      <c r="A29" s="6"/>
      <c r="B29" s="47"/>
      <c r="C29" s="30"/>
      <c r="D29" s="30"/>
      <c r="E29" s="48" t="str">
        <f>Parameter!F29</f>
        <v xml:space="preserve"> </v>
      </c>
      <c r="F29" s="73"/>
      <c r="G29" s="74"/>
      <c r="H29" s="19"/>
      <c r="I29" s="8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87"/>
      <c r="CA29" s="2"/>
    </row>
    <row r="30" spans="1:79" ht="15" thickTop="1" thickBot="1" x14ac:dyDescent="0.6">
      <c r="A30" s="6"/>
      <c r="B30" s="49"/>
      <c r="C30" s="31">
        <v>43136</v>
      </c>
      <c r="D30" s="31">
        <v>43141</v>
      </c>
      <c r="E30" s="50">
        <f>Parameter!F30</f>
        <v>5</v>
      </c>
      <c r="F30" s="91"/>
      <c r="G30" s="92"/>
      <c r="H30" s="19"/>
      <c r="I30" s="8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87"/>
      <c r="CA30" s="2"/>
    </row>
    <row r="31" spans="1:79" ht="15" thickTop="1" thickBot="1" x14ac:dyDescent="0.6">
      <c r="A31" s="6"/>
      <c r="B31" s="51"/>
      <c r="C31" s="32">
        <v>43136</v>
      </c>
      <c r="D31" s="32">
        <v>43138</v>
      </c>
      <c r="E31" s="52">
        <f>Parameter!F31</f>
        <v>2</v>
      </c>
      <c r="F31" s="75"/>
      <c r="G31" s="76"/>
      <c r="H31" s="19"/>
      <c r="I31" s="8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87"/>
      <c r="CA31" s="2"/>
    </row>
    <row r="32" spans="1:79" ht="15" thickTop="1" thickBot="1" x14ac:dyDescent="0.6">
      <c r="A32" s="6"/>
      <c r="B32" s="51"/>
      <c r="C32" s="32">
        <v>43139</v>
      </c>
      <c r="D32" s="32">
        <v>43144</v>
      </c>
      <c r="E32" s="52">
        <f>Parameter!F32</f>
        <v>5</v>
      </c>
      <c r="F32" s="75"/>
      <c r="G32" s="76"/>
      <c r="H32" s="19"/>
      <c r="I32" s="8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87"/>
      <c r="CA32" s="2"/>
    </row>
    <row r="33" spans="1:79" ht="15" thickTop="1" thickBot="1" x14ac:dyDescent="0.6">
      <c r="A33" s="6"/>
      <c r="B33" s="51"/>
      <c r="C33" s="32">
        <v>43139</v>
      </c>
      <c r="D33" s="32">
        <v>43144</v>
      </c>
      <c r="E33" s="52">
        <f>Parameter!F33</f>
        <v>5</v>
      </c>
      <c r="F33" s="75"/>
      <c r="G33" s="76"/>
      <c r="H33" s="19"/>
      <c r="I33" s="8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87"/>
      <c r="CA33" s="2"/>
    </row>
    <row r="34" spans="1:79" ht="15" thickTop="1" thickBot="1" x14ac:dyDescent="0.6">
      <c r="A34" s="6"/>
      <c r="B34" s="51"/>
      <c r="C34" s="32">
        <v>43139</v>
      </c>
      <c r="D34" s="32">
        <v>43143</v>
      </c>
      <c r="E34" s="52">
        <f>Parameter!F34</f>
        <v>4</v>
      </c>
      <c r="F34" s="75"/>
      <c r="G34" s="76"/>
      <c r="H34" s="19"/>
      <c r="I34" s="8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87"/>
      <c r="CA34" s="2"/>
    </row>
    <row r="35" spans="1:79" ht="15" thickTop="1" thickBot="1" x14ac:dyDescent="0.6">
      <c r="A35" s="6"/>
      <c r="B35" s="51"/>
      <c r="C35" s="32"/>
      <c r="D35" s="32"/>
      <c r="E35" s="52" t="str">
        <f>Parameter!F35</f>
        <v xml:space="preserve"> </v>
      </c>
      <c r="F35" s="77"/>
      <c r="G35" s="76"/>
      <c r="H35" s="19"/>
      <c r="I35" s="8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87"/>
      <c r="CA35" s="2"/>
    </row>
    <row r="36" spans="1:79" ht="15" thickTop="1" thickBot="1" x14ac:dyDescent="0.6">
      <c r="A36" s="6"/>
      <c r="B36" s="53"/>
      <c r="C36" s="33"/>
      <c r="D36" s="33"/>
      <c r="E36" s="54" t="str">
        <f>Parameter!F36</f>
        <v xml:space="preserve"> </v>
      </c>
      <c r="F36" s="93"/>
      <c r="G36" s="94"/>
      <c r="H36" s="19"/>
      <c r="I36" s="8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87"/>
      <c r="CA36" s="2"/>
    </row>
    <row r="37" spans="1:79" ht="15" thickTop="1" thickBot="1" x14ac:dyDescent="0.6">
      <c r="A37" s="6"/>
      <c r="B37" s="55"/>
      <c r="C37" s="34"/>
      <c r="D37" s="34"/>
      <c r="E37" s="56" t="str">
        <f>Parameter!F37</f>
        <v xml:space="preserve"> </v>
      </c>
      <c r="F37" s="78"/>
      <c r="G37" s="79"/>
      <c r="H37" s="19"/>
      <c r="I37" s="8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87"/>
      <c r="CA37" s="2"/>
    </row>
    <row r="38" spans="1:79" ht="15" thickTop="1" thickBot="1" x14ac:dyDescent="0.6">
      <c r="A38" s="6"/>
      <c r="B38" s="55"/>
      <c r="C38" s="34"/>
      <c r="D38" s="34"/>
      <c r="E38" s="56" t="str">
        <f>Parameter!F38</f>
        <v xml:space="preserve"> </v>
      </c>
      <c r="F38" s="78"/>
      <c r="G38" s="79"/>
      <c r="H38" s="19"/>
      <c r="I38" s="8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87"/>
      <c r="CA38" s="2"/>
    </row>
    <row r="39" spans="1:79" ht="15" thickTop="1" thickBot="1" x14ac:dyDescent="0.6">
      <c r="A39" s="6"/>
      <c r="B39" s="55"/>
      <c r="C39" s="34"/>
      <c r="D39" s="34"/>
      <c r="E39" s="56" t="str">
        <f>Parameter!F39</f>
        <v xml:space="preserve"> </v>
      </c>
      <c r="F39" s="78"/>
      <c r="G39" s="79"/>
      <c r="H39" s="19"/>
      <c r="I39" s="8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87"/>
      <c r="CA39" s="2"/>
    </row>
    <row r="40" spans="1:79" ht="15" thickTop="1" thickBot="1" x14ac:dyDescent="0.6">
      <c r="A40" s="6"/>
      <c r="B40" s="55"/>
      <c r="C40" s="34"/>
      <c r="D40" s="34"/>
      <c r="E40" s="56" t="str">
        <f>Parameter!F40</f>
        <v xml:space="preserve"> </v>
      </c>
      <c r="F40" s="78"/>
      <c r="G40" s="79"/>
      <c r="H40" s="19"/>
      <c r="I40" s="8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87"/>
      <c r="CA40" s="2"/>
    </row>
    <row r="41" spans="1:79" ht="15" thickTop="1" thickBot="1" x14ac:dyDescent="0.6">
      <c r="A41" s="6"/>
      <c r="B41" s="57">
        <v>0.55000000000000004</v>
      </c>
      <c r="C41" s="58"/>
      <c r="D41" s="58"/>
      <c r="E41" s="56" t="str">
        <f>Parameter!F41</f>
        <v xml:space="preserve"> </v>
      </c>
      <c r="F41" s="80"/>
      <c r="G41" s="81"/>
      <c r="H41" s="19"/>
      <c r="I41" s="88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  <c r="BS41" s="89"/>
      <c r="BT41" s="89"/>
      <c r="BU41" s="89"/>
      <c r="BV41" s="89"/>
      <c r="BW41" s="89"/>
      <c r="BX41" s="89"/>
      <c r="BY41" s="89"/>
      <c r="BZ41" s="90"/>
      <c r="CA41" s="18"/>
    </row>
    <row r="42" spans="1:79" ht="14.7" thickTop="1" x14ac:dyDescent="0.55000000000000004">
      <c r="A42" s="6"/>
      <c r="B42" s="59"/>
      <c r="C42" s="60"/>
      <c r="D42" s="60"/>
      <c r="E42" s="60"/>
      <c r="F42" s="59"/>
      <c r="G42" s="5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</row>
    <row r="43" spans="1:79" x14ac:dyDescent="0.55000000000000004">
      <c r="C43" s="20"/>
      <c r="D43" s="20"/>
      <c r="E43" s="20"/>
    </row>
    <row r="44" spans="1:79" x14ac:dyDescent="0.55000000000000004">
      <c r="C44" s="20"/>
      <c r="D44" s="20"/>
      <c r="E44" s="20"/>
    </row>
  </sheetData>
  <mergeCells count="18">
    <mergeCell ref="AR2:AX2"/>
    <mergeCell ref="AY2:BE2"/>
    <mergeCell ref="BF2:BL2"/>
    <mergeCell ref="BM2:BS2"/>
    <mergeCell ref="BT2:BZ2"/>
    <mergeCell ref="I2:O2"/>
    <mergeCell ref="P2:V2"/>
    <mergeCell ref="W2:AC2"/>
    <mergeCell ref="AD2:AJ2"/>
    <mergeCell ref="AK2:AQ2"/>
    <mergeCell ref="F30:G30"/>
    <mergeCell ref="F36:G36"/>
    <mergeCell ref="F4:G4"/>
    <mergeCell ref="F6:G6"/>
    <mergeCell ref="F12:G12"/>
    <mergeCell ref="F18:G18"/>
    <mergeCell ref="F24:G24"/>
    <mergeCell ref="F5:G5"/>
  </mergeCells>
  <conditionalFormatting sqref="I6:CA41">
    <cfRule type="expression" dxfId="2" priority="202" stopIfTrue="1">
      <formula>AND(P_end&gt;=I$3,P_start&lt;J$3)</formula>
    </cfRule>
  </conditionalFormatting>
  <conditionalFormatting sqref="I6:BZ41">
    <cfRule type="expression" dxfId="1" priority="201">
      <formula>AND(P_start&lt;=I$3,ROUNDDOWN((P_end-P_start+1)*P_p,0)+P_start-1&gt;=I$3)</formula>
    </cfRule>
  </conditionalFormatting>
  <conditionalFormatting sqref="I3:BZ41">
    <cfRule type="expression" dxfId="0" priority="198">
      <formula>AND(Today&gt;=J$3,Today&lt;K$3)</formula>
    </cfRule>
  </conditionalFormatting>
  <conditionalFormatting sqref="D8">
    <cfRule type="dataBar" priority="193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{58E89B36-8A4A-4386-9117-87DBFC5F0AC4}</x14:id>
        </ext>
      </extLst>
    </cfRule>
  </conditionalFormatting>
  <conditionalFormatting sqref="B6:B41">
    <cfRule type="dataBar" priority="182">
      <dataBar>
        <cfvo type="num" val="0"/>
        <cfvo type="num" val="0.2"/>
        <color theme="0" tint="-0.34998626667073579"/>
      </dataBar>
      <extLst>
        <ext xmlns:x14="http://schemas.microsoft.com/office/spreadsheetml/2009/9/main" uri="{B025F937-C7B1-47D3-B67F-A62EFF666E3E}">
          <x14:id>{A319A4AA-1D62-4C91-B605-70F6C2D39AB9}</x14:id>
        </ext>
      </extLst>
    </cfRule>
  </conditionalFormatting>
  <conditionalFormatting sqref="C7">
    <cfRule type="dataBar" priority="181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{AD30380E-CC21-44F1-A41D-A084150546AA}</x14:id>
        </ext>
      </extLst>
    </cfRule>
  </conditionalFormatting>
  <conditionalFormatting sqref="C8">
    <cfRule type="dataBar" priority="180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{42CF1BEF-237B-4F2D-A36A-C5C948E304C8}</x14:id>
        </ext>
      </extLst>
    </cfRule>
  </conditionalFormatting>
  <conditionalFormatting sqref="C9">
    <cfRule type="dataBar" priority="179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{4AAB03D2-0915-463A-9C28-E5B9569CC229}</x14:id>
        </ext>
      </extLst>
    </cfRule>
  </conditionalFormatting>
  <conditionalFormatting sqref="C10">
    <cfRule type="dataBar" priority="178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{29F303CA-71D3-4C05-8245-38223D7651D4}</x14:id>
        </ext>
      </extLst>
    </cfRule>
  </conditionalFormatting>
  <conditionalFormatting sqref="C11">
    <cfRule type="dataBar" priority="177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{AF0A7271-B8DA-4863-994B-87767715111B}</x14:id>
        </ext>
      </extLst>
    </cfRule>
  </conditionalFormatting>
  <conditionalFormatting sqref="C12">
    <cfRule type="dataBar" priority="176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{48B85267-6632-45AA-A52C-C944FF71212C}</x14:id>
        </ext>
      </extLst>
    </cfRule>
  </conditionalFormatting>
  <conditionalFormatting sqref="C13">
    <cfRule type="dataBar" priority="175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{FF88960F-DD05-4BFA-8167-F565DCD148CA}</x14:id>
        </ext>
      </extLst>
    </cfRule>
  </conditionalFormatting>
  <conditionalFormatting sqref="C14">
    <cfRule type="dataBar" priority="174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{66165C0D-635F-4045-9E4F-33EC41C2A662}</x14:id>
        </ext>
      </extLst>
    </cfRule>
  </conditionalFormatting>
  <conditionalFormatting sqref="C15">
    <cfRule type="dataBar" priority="173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{E3D827C2-81D5-47CE-BA12-410E171A7E7C}</x14:id>
        </ext>
      </extLst>
    </cfRule>
  </conditionalFormatting>
  <conditionalFormatting sqref="C16">
    <cfRule type="dataBar" priority="172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{DF7658B7-5F00-425B-AA6C-82EE38AF43F3}</x14:id>
        </ext>
      </extLst>
    </cfRule>
  </conditionalFormatting>
  <conditionalFormatting sqref="C17">
    <cfRule type="dataBar" priority="171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{CD09F0C2-2144-473C-AF52-8D4AE33D39DA}</x14:id>
        </ext>
      </extLst>
    </cfRule>
  </conditionalFormatting>
  <conditionalFormatting sqref="C18">
    <cfRule type="dataBar" priority="170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{1FE69C2D-AA96-45A0-B7D2-28A3A3D45910}</x14:id>
        </ext>
      </extLst>
    </cfRule>
  </conditionalFormatting>
  <conditionalFormatting sqref="C19">
    <cfRule type="dataBar" priority="169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{CC88D149-A9CF-421D-82AD-3B146B060D8F}</x14:id>
        </ext>
      </extLst>
    </cfRule>
  </conditionalFormatting>
  <conditionalFormatting sqref="C20">
    <cfRule type="dataBar" priority="168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{E43DB656-9E5E-4C73-A264-AD8599EEB455}</x14:id>
        </ext>
      </extLst>
    </cfRule>
  </conditionalFormatting>
  <conditionalFormatting sqref="C21">
    <cfRule type="dataBar" priority="167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{3BDD7E6E-5019-4A68-A436-B079252C8F80}</x14:id>
        </ext>
      </extLst>
    </cfRule>
  </conditionalFormatting>
  <conditionalFormatting sqref="C22">
    <cfRule type="dataBar" priority="166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{EF54C0DB-70F6-466B-8B12-C05F61080979}</x14:id>
        </ext>
      </extLst>
    </cfRule>
  </conditionalFormatting>
  <conditionalFormatting sqref="C23">
    <cfRule type="dataBar" priority="165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{C6268573-4757-40E3-8620-3ED85D7C7E19}</x14:id>
        </ext>
      </extLst>
    </cfRule>
  </conditionalFormatting>
  <conditionalFormatting sqref="C24">
    <cfRule type="dataBar" priority="164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{8D892727-B6B8-4417-8980-E9AF4EA576D0}</x14:id>
        </ext>
      </extLst>
    </cfRule>
  </conditionalFormatting>
  <conditionalFormatting sqref="C25">
    <cfRule type="dataBar" priority="163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{8C550093-4834-4DDD-AF18-91323933ED8A}</x14:id>
        </ext>
      </extLst>
    </cfRule>
  </conditionalFormatting>
  <conditionalFormatting sqref="C26">
    <cfRule type="dataBar" priority="161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{B3E8C776-20DB-41C6-AF25-5476663140B1}</x14:id>
        </ext>
      </extLst>
    </cfRule>
  </conditionalFormatting>
  <conditionalFormatting sqref="C27">
    <cfRule type="dataBar" priority="160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{757C2AA7-F112-4435-8260-A9EE5530BE7E}</x14:id>
        </ext>
      </extLst>
    </cfRule>
  </conditionalFormatting>
  <conditionalFormatting sqref="C28">
    <cfRule type="dataBar" priority="159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{8F2C66D7-00E0-41B1-9745-ED2D49830139}</x14:id>
        </ext>
      </extLst>
    </cfRule>
  </conditionalFormatting>
  <conditionalFormatting sqref="C29">
    <cfRule type="dataBar" priority="158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{428F848D-C089-4C70-A908-57886A405DE2}</x14:id>
        </ext>
      </extLst>
    </cfRule>
  </conditionalFormatting>
  <conditionalFormatting sqref="C30">
    <cfRule type="dataBar" priority="157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{EBBEFE96-ED15-4E63-A1FB-4D877D8477DE}</x14:id>
        </ext>
      </extLst>
    </cfRule>
  </conditionalFormatting>
  <conditionalFormatting sqref="C31">
    <cfRule type="dataBar" priority="156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{2474F5F0-958A-4C44-B5C5-169CBE418E68}</x14:id>
        </ext>
      </extLst>
    </cfRule>
  </conditionalFormatting>
  <conditionalFormatting sqref="C32">
    <cfRule type="dataBar" priority="155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{5AE52F2E-7133-4EEC-96BB-F8FCCD8CA094}</x14:id>
        </ext>
      </extLst>
    </cfRule>
  </conditionalFormatting>
  <conditionalFormatting sqref="C33">
    <cfRule type="dataBar" priority="154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{0B079288-617D-4739-8C2B-EB31F7A78461}</x14:id>
        </ext>
      </extLst>
    </cfRule>
  </conditionalFormatting>
  <conditionalFormatting sqref="C34">
    <cfRule type="dataBar" priority="153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{915B5A66-BFE3-410A-8A98-9F4B943116C3}</x14:id>
        </ext>
      </extLst>
    </cfRule>
  </conditionalFormatting>
  <conditionalFormatting sqref="C35">
    <cfRule type="dataBar" priority="152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{5D91C4D1-7588-447E-A0E4-64208065AE6D}</x14:id>
        </ext>
      </extLst>
    </cfRule>
  </conditionalFormatting>
  <conditionalFormatting sqref="C36">
    <cfRule type="dataBar" priority="151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{32523EEB-6BD4-446F-9E7C-18CF80ABC416}</x14:id>
        </ext>
      </extLst>
    </cfRule>
  </conditionalFormatting>
  <conditionalFormatting sqref="C37">
    <cfRule type="dataBar" priority="150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{79271977-BFDE-4275-B6E9-C94CE8BF7803}</x14:id>
        </ext>
      </extLst>
    </cfRule>
  </conditionalFormatting>
  <conditionalFormatting sqref="C38">
    <cfRule type="dataBar" priority="149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{E35D911D-288B-4855-82B5-7DC5F9AC3058}</x14:id>
        </ext>
      </extLst>
    </cfRule>
  </conditionalFormatting>
  <conditionalFormatting sqref="C39">
    <cfRule type="dataBar" priority="148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{01D67295-CB57-43A7-91E7-D04BA8039816}</x14:id>
        </ext>
      </extLst>
    </cfRule>
  </conditionalFormatting>
  <conditionalFormatting sqref="C40">
    <cfRule type="dataBar" priority="147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{01B0053C-7C03-4EAE-B0CA-C66A4D7DEAFF}</x14:id>
        </ext>
      </extLst>
    </cfRule>
  </conditionalFormatting>
  <conditionalFormatting sqref="C41">
    <cfRule type="dataBar" priority="146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{ED36B90E-CF22-4E40-B28F-C0DB6611438F}</x14:id>
        </ext>
      </extLst>
    </cfRule>
  </conditionalFormatting>
  <conditionalFormatting sqref="D7">
    <cfRule type="dataBar" priority="145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{CC6B1A25-FB27-400C-A998-0C4DB782C1EE}</x14:id>
        </ext>
      </extLst>
    </cfRule>
  </conditionalFormatting>
  <conditionalFormatting sqref="D9">
    <cfRule type="dataBar" priority="144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{F276192A-BEA4-4DE6-B554-EA4390FB2F1E}</x14:id>
        </ext>
      </extLst>
    </cfRule>
  </conditionalFormatting>
  <conditionalFormatting sqref="D10">
    <cfRule type="dataBar" priority="142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{35CDB5AA-3960-4E48-B954-F9BD620DCB40}</x14:id>
        </ext>
      </extLst>
    </cfRule>
  </conditionalFormatting>
  <conditionalFormatting sqref="D11">
    <cfRule type="dataBar" priority="141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{4DE054B0-4FB1-4B6A-B1D3-21F48E5C9BE6}</x14:id>
        </ext>
      </extLst>
    </cfRule>
  </conditionalFormatting>
  <conditionalFormatting sqref="D12">
    <cfRule type="dataBar" priority="140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{F8F1887F-7AC3-4657-868E-28862AEC78E4}</x14:id>
        </ext>
      </extLst>
    </cfRule>
  </conditionalFormatting>
  <conditionalFormatting sqref="D6">
    <cfRule type="dataBar" priority="139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{9D10DAD6-2B5F-4016-BC73-BEDFDC058334}</x14:id>
        </ext>
      </extLst>
    </cfRule>
  </conditionalFormatting>
  <conditionalFormatting sqref="D13">
    <cfRule type="dataBar" priority="138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{DEF0A873-58C5-4BD5-89C2-EB3706242F19}</x14:id>
        </ext>
      </extLst>
    </cfRule>
  </conditionalFormatting>
  <conditionalFormatting sqref="D14">
    <cfRule type="dataBar" priority="137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{89B47B6E-D753-4FEF-998E-F65C3BFA0472}</x14:id>
        </ext>
      </extLst>
    </cfRule>
  </conditionalFormatting>
  <conditionalFormatting sqref="D15">
    <cfRule type="dataBar" priority="136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{2D4DD2F9-65D6-46AC-A043-30EF8AD4A456}</x14:id>
        </ext>
      </extLst>
    </cfRule>
  </conditionalFormatting>
  <conditionalFormatting sqref="D16">
    <cfRule type="dataBar" priority="135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{CA3D7D38-178D-4F8F-9308-FE85CC6E964B}</x14:id>
        </ext>
      </extLst>
    </cfRule>
  </conditionalFormatting>
  <conditionalFormatting sqref="D17">
    <cfRule type="dataBar" priority="134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{D04E268E-21F2-4ED7-BBFA-EFEAA45CD71D}</x14:id>
        </ext>
      </extLst>
    </cfRule>
  </conditionalFormatting>
  <conditionalFormatting sqref="D18">
    <cfRule type="dataBar" priority="133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{24ED8B47-275A-4DDD-9F65-054977A113AD}</x14:id>
        </ext>
      </extLst>
    </cfRule>
  </conditionalFormatting>
  <conditionalFormatting sqref="D19">
    <cfRule type="dataBar" priority="132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{4B330B96-D655-4E6E-A3FA-487491318FA6}</x14:id>
        </ext>
      </extLst>
    </cfRule>
  </conditionalFormatting>
  <conditionalFormatting sqref="D20">
    <cfRule type="dataBar" priority="131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{ACFB2D1E-E875-46F0-8340-F801931BC276}</x14:id>
        </ext>
      </extLst>
    </cfRule>
  </conditionalFormatting>
  <conditionalFormatting sqref="D21">
    <cfRule type="dataBar" priority="130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{51F580DC-D492-41F7-A41F-47572F1AF17C}</x14:id>
        </ext>
      </extLst>
    </cfRule>
  </conditionalFormatting>
  <conditionalFormatting sqref="D22">
    <cfRule type="dataBar" priority="129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{47C8D763-1534-4B54-A1CF-5B66B08A2523}</x14:id>
        </ext>
      </extLst>
    </cfRule>
  </conditionalFormatting>
  <conditionalFormatting sqref="D23">
    <cfRule type="dataBar" priority="128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{F5DF10C8-5F7A-42F6-887B-28E9F825C741}</x14:id>
        </ext>
      </extLst>
    </cfRule>
  </conditionalFormatting>
  <conditionalFormatting sqref="D24">
    <cfRule type="dataBar" priority="127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{A76AF667-5FFA-4010-9F6B-14C75DF5FC05}</x14:id>
        </ext>
      </extLst>
    </cfRule>
  </conditionalFormatting>
  <conditionalFormatting sqref="D25">
    <cfRule type="dataBar" priority="126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{65838E10-78C9-4429-A222-AB7174753348}</x14:id>
        </ext>
      </extLst>
    </cfRule>
  </conditionalFormatting>
  <conditionalFormatting sqref="D26">
    <cfRule type="dataBar" priority="125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{062B9EE1-CEB3-4FC0-B2E8-840CA85F8505}</x14:id>
        </ext>
      </extLst>
    </cfRule>
  </conditionalFormatting>
  <conditionalFormatting sqref="D27">
    <cfRule type="dataBar" priority="124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{AA1DA525-2E04-4352-B1CF-085F1D414DD9}</x14:id>
        </ext>
      </extLst>
    </cfRule>
  </conditionalFormatting>
  <conditionalFormatting sqref="D28">
    <cfRule type="dataBar" priority="123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{DB94EF93-0B5B-421D-B7FC-D02A0BC85CAC}</x14:id>
        </ext>
      </extLst>
    </cfRule>
  </conditionalFormatting>
  <conditionalFormatting sqref="D29">
    <cfRule type="dataBar" priority="122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{83D1AE4D-FE29-4389-AFF8-AD0EA5055D80}</x14:id>
        </ext>
      </extLst>
    </cfRule>
  </conditionalFormatting>
  <conditionalFormatting sqref="D30">
    <cfRule type="dataBar" priority="121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{D50805D3-4B58-4635-8E86-1FC039DC0E37}</x14:id>
        </ext>
      </extLst>
    </cfRule>
  </conditionalFormatting>
  <conditionalFormatting sqref="D31">
    <cfRule type="dataBar" priority="120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{10BCC2FA-EA49-4F47-BC03-8BD29591F9A3}</x14:id>
        </ext>
      </extLst>
    </cfRule>
  </conditionalFormatting>
  <conditionalFormatting sqref="D32">
    <cfRule type="dataBar" priority="119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{2D3CA3F4-F829-42ED-9AEF-082311C5B44E}</x14:id>
        </ext>
      </extLst>
    </cfRule>
  </conditionalFormatting>
  <conditionalFormatting sqref="D33">
    <cfRule type="dataBar" priority="118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{933DF280-90DE-4E3B-9050-81B9CF526F81}</x14:id>
        </ext>
      </extLst>
    </cfRule>
  </conditionalFormatting>
  <conditionalFormatting sqref="D34">
    <cfRule type="dataBar" priority="117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{EE228ACD-4FE6-44F7-B643-484D6D0BD77B}</x14:id>
        </ext>
      </extLst>
    </cfRule>
  </conditionalFormatting>
  <conditionalFormatting sqref="D35">
    <cfRule type="dataBar" priority="116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{FF9727F6-60F5-485A-AFFE-AC994285C72A}</x14:id>
        </ext>
      </extLst>
    </cfRule>
  </conditionalFormatting>
  <conditionalFormatting sqref="D36">
    <cfRule type="dataBar" priority="115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{20574124-45F6-420B-AC64-AE9A03EFDE4F}</x14:id>
        </ext>
      </extLst>
    </cfRule>
  </conditionalFormatting>
  <conditionalFormatting sqref="D37">
    <cfRule type="dataBar" priority="114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{A0783392-D283-4C68-9D71-0C727ABEDEF9}</x14:id>
        </ext>
      </extLst>
    </cfRule>
  </conditionalFormatting>
  <conditionalFormatting sqref="D38">
    <cfRule type="dataBar" priority="113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{DCA11E80-6F47-40A9-9E41-CFA45D3360C7}</x14:id>
        </ext>
      </extLst>
    </cfRule>
  </conditionalFormatting>
  <conditionalFormatting sqref="D39">
    <cfRule type="dataBar" priority="112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{00E60C95-ABBB-4555-8641-3CB85E836A6A}</x14:id>
        </ext>
      </extLst>
    </cfRule>
  </conditionalFormatting>
  <conditionalFormatting sqref="D40">
    <cfRule type="dataBar" priority="111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{17599CE9-7470-4BE9-AB89-791990EB98D6}</x14:id>
        </ext>
      </extLst>
    </cfRule>
  </conditionalFormatting>
  <conditionalFormatting sqref="D41">
    <cfRule type="dataBar" priority="110">
      <dataBar>
        <cfvo type="num" val="0"/>
        <cfvo type="formula" val="IF((P_p-0.5)&gt;=0.3, P_end, P_end/((P_p-0.5)/0.3))"/>
        <color theme="0" tint="-0.34998626667073579"/>
      </dataBar>
      <extLst>
        <ext xmlns:x14="http://schemas.microsoft.com/office/spreadsheetml/2009/9/main" uri="{B025F937-C7B1-47D3-B67F-A62EFF666E3E}">
          <x14:id>{C4767FCE-4C63-4E42-83FD-9E261CAD7B26}</x14:id>
        </ext>
      </extLst>
    </cfRule>
  </conditionalFormatting>
  <conditionalFormatting sqref="C6">
    <cfRule type="dataBar" priority="72">
      <dataBar>
        <cfvo type="num" val="0"/>
        <cfvo type="formula" val="IF((P_p-0.2)&gt;=0.3, P_start, P_start/((P_p-0.2)/0.3))"/>
        <color theme="0" tint="-0.34998626667073579"/>
      </dataBar>
      <extLst>
        <ext xmlns:x14="http://schemas.microsoft.com/office/spreadsheetml/2009/9/main" uri="{B025F937-C7B1-47D3-B67F-A62EFF666E3E}">
          <x14:id>{27AF95B8-298F-482C-8B25-69A570EE5918}</x14:id>
        </ext>
      </extLst>
    </cfRule>
  </conditionalFormatting>
  <conditionalFormatting sqref="E7:G7">
    <cfRule type="dataBar" priority="71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{AA974777-5392-4DA3-9213-69E61F9B0ADD}</x14:id>
        </ext>
      </extLst>
    </cfRule>
  </conditionalFormatting>
  <conditionalFormatting sqref="E6:G6">
    <cfRule type="dataBar" priority="70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{EB592406-23D8-4E1B-97C4-200259466725}</x14:id>
        </ext>
      </extLst>
    </cfRule>
  </conditionalFormatting>
  <conditionalFormatting sqref="E8:G8">
    <cfRule type="dataBar" priority="36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{66CF5D14-679D-4764-9C03-B6CD85D7449B}</x14:id>
        </ext>
      </extLst>
    </cfRule>
  </conditionalFormatting>
  <conditionalFormatting sqref="E9:G9">
    <cfRule type="dataBar" priority="35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{27B1F7BD-9FE3-4DA7-B68F-B0225BA1172A}</x14:id>
        </ext>
      </extLst>
    </cfRule>
  </conditionalFormatting>
  <conditionalFormatting sqref="E10:G10">
    <cfRule type="dataBar" priority="34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{9ACBAB09-B803-489C-9830-CB784C87F115}</x14:id>
        </ext>
      </extLst>
    </cfRule>
  </conditionalFormatting>
  <conditionalFormatting sqref="E11:G11">
    <cfRule type="dataBar" priority="33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{D8A3245F-80D7-4096-AA2D-96794EE1D430}</x14:id>
        </ext>
      </extLst>
    </cfRule>
  </conditionalFormatting>
  <conditionalFormatting sqref="E12:G12">
    <cfRule type="dataBar" priority="32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{5EB0BF5A-A2DF-4B3A-9927-9FDAE6084517}</x14:id>
        </ext>
      </extLst>
    </cfRule>
  </conditionalFormatting>
  <conditionalFormatting sqref="E13:G13">
    <cfRule type="dataBar" priority="31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{67205E12-790E-41FA-885B-97F8C41822F7}</x14:id>
        </ext>
      </extLst>
    </cfRule>
  </conditionalFormatting>
  <conditionalFormatting sqref="E14:G14">
    <cfRule type="dataBar" priority="30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{CBDBE434-0A3A-451B-A072-D907F04218E1}</x14:id>
        </ext>
      </extLst>
    </cfRule>
  </conditionalFormatting>
  <conditionalFormatting sqref="E15:G15">
    <cfRule type="dataBar" priority="29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{7CBA1919-9165-4BF4-880D-4EE97944C053}</x14:id>
        </ext>
      </extLst>
    </cfRule>
  </conditionalFormatting>
  <conditionalFormatting sqref="E16:G16">
    <cfRule type="dataBar" priority="28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{4FE8D124-2E84-4980-8AA6-5F5241C8C7EB}</x14:id>
        </ext>
      </extLst>
    </cfRule>
  </conditionalFormatting>
  <conditionalFormatting sqref="E17:G17">
    <cfRule type="dataBar" priority="26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{260AEBF2-9C62-4199-8C3D-824F0D60097F}</x14:id>
        </ext>
      </extLst>
    </cfRule>
  </conditionalFormatting>
  <conditionalFormatting sqref="E18:G18">
    <cfRule type="dataBar" priority="25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{18E77A93-4E26-4E5F-B2C5-06D690A2B685}</x14:id>
        </ext>
      </extLst>
    </cfRule>
  </conditionalFormatting>
  <conditionalFormatting sqref="E19:G19">
    <cfRule type="dataBar" priority="24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{82139AE3-BB34-448C-B48F-EA223C88D2F7}</x14:id>
        </ext>
      </extLst>
    </cfRule>
  </conditionalFormatting>
  <conditionalFormatting sqref="E20:G20">
    <cfRule type="dataBar" priority="23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{03C8B42C-279A-4B9F-8842-C945B4E14D78}</x14:id>
        </ext>
      </extLst>
    </cfRule>
  </conditionalFormatting>
  <conditionalFormatting sqref="E21:G21">
    <cfRule type="dataBar" priority="22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{FAED8DAE-FF41-4B52-94B8-64CA45E2E164}</x14:id>
        </ext>
      </extLst>
    </cfRule>
  </conditionalFormatting>
  <conditionalFormatting sqref="E22:G22">
    <cfRule type="dataBar" priority="21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{AA3A5641-D562-4D22-80B3-E64CA529C187}</x14:id>
        </ext>
      </extLst>
    </cfRule>
  </conditionalFormatting>
  <conditionalFormatting sqref="E23:G23">
    <cfRule type="dataBar" priority="20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{00BD0490-E8C0-4E5C-B796-ED49216EF93D}</x14:id>
        </ext>
      </extLst>
    </cfRule>
  </conditionalFormatting>
  <conditionalFormatting sqref="E24:G24">
    <cfRule type="dataBar" priority="19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{C3918916-3B67-42AD-8E5F-CF3B02A156C8}</x14:id>
        </ext>
      </extLst>
    </cfRule>
  </conditionalFormatting>
  <conditionalFormatting sqref="E25:G25">
    <cfRule type="dataBar" priority="18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{256EB11F-E253-4C40-ABEA-703924E3CB5A}</x14:id>
        </ext>
      </extLst>
    </cfRule>
  </conditionalFormatting>
  <conditionalFormatting sqref="E26:G26">
    <cfRule type="dataBar" priority="17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{B5AB6C40-D880-43A9-A981-4A17F847F1A2}</x14:id>
        </ext>
      </extLst>
    </cfRule>
  </conditionalFormatting>
  <conditionalFormatting sqref="E27:G27">
    <cfRule type="dataBar" priority="16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{22E98A84-C264-4970-90D4-595D4B96F30B}</x14:id>
        </ext>
      </extLst>
    </cfRule>
  </conditionalFormatting>
  <conditionalFormatting sqref="E28:G28">
    <cfRule type="dataBar" priority="15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{43499576-6F12-44C9-AC75-CC09F7EB4E75}</x14:id>
        </ext>
      </extLst>
    </cfRule>
  </conditionalFormatting>
  <conditionalFormatting sqref="E29:G29">
    <cfRule type="dataBar" priority="14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{CC63717D-EECF-499D-8ACC-03CEDFC98179}</x14:id>
        </ext>
      </extLst>
    </cfRule>
  </conditionalFormatting>
  <conditionalFormatting sqref="E30:G30">
    <cfRule type="dataBar" priority="13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{D20F138C-A03A-42A8-81BE-26E250FCF913}</x14:id>
        </ext>
      </extLst>
    </cfRule>
  </conditionalFormatting>
  <conditionalFormatting sqref="E31:G31">
    <cfRule type="dataBar" priority="12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{7CC2E7B2-A2AF-4D97-AA02-9A5173B39B07}</x14:id>
        </ext>
      </extLst>
    </cfRule>
  </conditionalFormatting>
  <conditionalFormatting sqref="E32:G32">
    <cfRule type="dataBar" priority="11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{0F90268B-9501-42EE-A2BD-FFD1DA307E72}</x14:id>
        </ext>
      </extLst>
    </cfRule>
  </conditionalFormatting>
  <conditionalFormatting sqref="E33:G33">
    <cfRule type="dataBar" priority="10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{ABA5D60B-408B-4F1A-B6B6-BE79B19458AA}</x14:id>
        </ext>
      </extLst>
    </cfRule>
  </conditionalFormatting>
  <conditionalFormatting sqref="E34:G34">
    <cfRule type="dataBar" priority="9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{B2EFB702-0BA4-4E9A-A5FC-0D8D65375FFD}</x14:id>
        </ext>
      </extLst>
    </cfRule>
  </conditionalFormatting>
  <conditionalFormatting sqref="E35:G35">
    <cfRule type="dataBar" priority="8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{1F0156F7-CAE5-416A-ADAA-59F555DF1C63}</x14:id>
        </ext>
      </extLst>
    </cfRule>
  </conditionalFormatting>
  <conditionalFormatting sqref="E36:G36">
    <cfRule type="dataBar" priority="7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{088F23D9-E505-4DE5-A5FA-7F979F9862C3}</x14:id>
        </ext>
      </extLst>
    </cfRule>
  </conditionalFormatting>
  <conditionalFormatting sqref="E37:G37">
    <cfRule type="dataBar" priority="5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{80B01BDD-6398-4308-9E75-3C425F6648AC}</x14:id>
        </ext>
      </extLst>
    </cfRule>
  </conditionalFormatting>
  <conditionalFormatting sqref="E38:G38">
    <cfRule type="dataBar" priority="4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{20758D0C-BE63-4752-89F3-80D4709E9D0B}</x14:id>
        </ext>
      </extLst>
    </cfRule>
  </conditionalFormatting>
  <conditionalFormatting sqref="E39:G39">
    <cfRule type="dataBar" priority="3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{32B8B8B4-4315-495C-995D-F51587DA3C5E}</x14:id>
        </ext>
      </extLst>
    </cfRule>
  </conditionalFormatting>
  <conditionalFormatting sqref="E40:G40">
    <cfRule type="dataBar" priority="2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{86AEA412-5344-41BC-9948-BB0196D6C68F}</x14:id>
        </ext>
      </extLst>
    </cfRule>
  </conditionalFormatting>
  <conditionalFormatting sqref="E41:G41">
    <cfRule type="dataBar" priority="1">
      <dataBar>
        <cfvo type="num" val="0"/>
        <cfvo type="formula" val="IF((P_p-0.8)&gt;=0.2, D_d, D_d/((P_p-0.8)/0.2))"/>
        <color theme="0" tint="-0.34998626667073579"/>
      </dataBar>
      <extLst>
        <ext xmlns:x14="http://schemas.microsoft.com/office/spreadsheetml/2009/9/main" uri="{B025F937-C7B1-47D3-B67F-A62EFF666E3E}">
          <x14:id>{31BE8F2F-84C4-4074-A3FA-E18591A6B9E9}</x14:id>
        </ext>
      </extLst>
    </cfRule>
  </conditionalFormatting>
  <hyperlinks>
    <hyperlink ref="F6:G6" r:id="rId1" display="2018 Article project for PlosOne" xr:uid="{9B1207A7-9125-4F3F-8951-A3156DE1CCD4}"/>
  </hyperlinks>
  <printOptions horizontalCentered="1" verticalCentered="1"/>
  <pageMargins left="0" right="0" top="0" bottom="0" header="0" footer="0"/>
  <pageSetup paperSize="4401" scale="200" orientation="landscape" horizontalDpi="1200" verticalDpi="0" r:id="rId2"/>
  <drawing r:id="rId3"/>
  <webPublishItems count="2">
    <webPublishItem id="30360" divId="ResearchProject_30360" sourceType="sheet" destinationFile="C:\Users\Denti\Documents\GitHub\elsinore.github.io\CurrentProjects\ResearchProject.htm"/>
    <webPublishItem id="18924" divId="ResearchProject_18924" sourceType="printArea" destinationFile="C:\Users\Denti\Documents\GitHub\elsinore.github.io\CurrentProjects\ResearchProject.htm" autoRepublish="1"/>
  </webPublishItem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E89B36-8A4A-4386-9117-87DBFC5F0AC4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D8</xm:sqref>
        </x14:conditionalFormatting>
        <x14:conditionalFormatting xmlns:xm="http://schemas.microsoft.com/office/excel/2006/main">
          <x14:cfRule type="dataBar" id="{A319A4AA-1D62-4C91-B605-70F6C2D39AB9}">
            <x14:dataBar minLength="0" maxLength="100" gradient="0">
              <x14:cfvo type="num">
                <xm:f>0</xm:f>
              </x14:cfvo>
              <x14:cfvo type="num">
                <xm:f>0.2</xm:f>
              </x14:cfvo>
              <x14:negativeFillColor rgb="FFFF0000"/>
              <x14:axisColor rgb="FF000000"/>
            </x14:dataBar>
          </x14:cfRule>
          <xm:sqref>B6:B41</xm:sqref>
        </x14:conditionalFormatting>
        <x14:conditionalFormatting xmlns:xm="http://schemas.microsoft.com/office/excel/2006/main">
          <x14:cfRule type="dataBar" id="{AD30380E-CC21-44F1-A41D-A084150546AA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C7</xm:sqref>
        </x14:conditionalFormatting>
        <x14:conditionalFormatting xmlns:xm="http://schemas.microsoft.com/office/excel/2006/main">
          <x14:cfRule type="dataBar" id="{42CF1BEF-237B-4F2D-A36A-C5C948E304C8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C8</xm:sqref>
        </x14:conditionalFormatting>
        <x14:conditionalFormatting xmlns:xm="http://schemas.microsoft.com/office/excel/2006/main">
          <x14:cfRule type="dataBar" id="{4AAB03D2-0915-463A-9C28-E5B9569CC229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C9</xm:sqref>
        </x14:conditionalFormatting>
        <x14:conditionalFormatting xmlns:xm="http://schemas.microsoft.com/office/excel/2006/main">
          <x14:cfRule type="dataBar" id="{29F303CA-71D3-4C05-8245-38223D7651D4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C10</xm:sqref>
        </x14:conditionalFormatting>
        <x14:conditionalFormatting xmlns:xm="http://schemas.microsoft.com/office/excel/2006/main">
          <x14:cfRule type="dataBar" id="{AF0A7271-B8DA-4863-994B-87767715111B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C11</xm:sqref>
        </x14:conditionalFormatting>
        <x14:conditionalFormatting xmlns:xm="http://schemas.microsoft.com/office/excel/2006/main">
          <x14:cfRule type="dataBar" id="{48B85267-6632-45AA-A52C-C944FF71212C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C12</xm:sqref>
        </x14:conditionalFormatting>
        <x14:conditionalFormatting xmlns:xm="http://schemas.microsoft.com/office/excel/2006/main">
          <x14:cfRule type="dataBar" id="{FF88960F-DD05-4BFA-8167-F565DCD148CA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66165C0D-635F-4045-9E4F-33EC41C2A662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C14</xm:sqref>
        </x14:conditionalFormatting>
        <x14:conditionalFormatting xmlns:xm="http://schemas.microsoft.com/office/excel/2006/main">
          <x14:cfRule type="dataBar" id="{E3D827C2-81D5-47CE-BA12-410E171A7E7C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C15</xm:sqref>
        </x14:conditionalFormatting>
        <x14:conditionalFormatting xmlns:xm="http://schemas.microsoft.com/office/excel/2006/main">
          <x14:cfRule type="dataBar" id="{DF7658B7-5F00-425B-AA6C-82EE38AF43F3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C16</xm:sqref>
        </x14:conditionalFormatting>
        <x14:conditionalFormatting xmlns:xm="http://schemas.microsoft.com/office/excel/2006/main">
          <x14:cfRule type="dataBar" id="{CD09F0C2-2144-473C-AF52-8D4AE33D39DA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C17</xm:sqref>
        </x14:conditionalFormatting>
        <x14:conditionalFormatting xmlns:xm="http://schemas.microsoft.com/office/excel/2006/main">
          <x14:cfRule type="dataBar" id="{1FE69C2D-AA96-45A0-B7D2-28A3A3D45910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C18</xm:sqref>
        </x14:conditionalFormatting>
        <x14:conditionalFormatting xmlns:xm="http://schemas.microsoft.com/office/excel/2006/main">
          <x14:cfRule type="dataBar" id="{CC88D149-A9CF-421D-82AD-3B146B060D8F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C19</xm:sqref>
        </x14:conditionalFormatting>
        <x14:conditionalFormatting xmlns:xm="http://schemas.microsoft.com/office/excel/2006/main">
          <x14:cfRule type="dataBar" id="{E43DB656-9E5E-4C73-A264-AD8599EEB455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C20</xm:sqref>
        </x14:conditionalFormatting>
        <x14:conditionalFormatting xmlns:xm="http://schemas.microsoft.com/office/excel/2006/main">
          <x14:cfRule type="dataBar" id="{3BDD7E6E-5019-4A68-A436-B079252C8F80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C21</xm:sqref>
        </x14:conditionalFormatting>
        <x14:conditionalFormatting xmlns:xm="http://schemas.microsoft.com/office/excel/2006/main">
          <x14:cfRule type="dataBar" id="{EF54C0DB-70F6-466B-8B12-C05F61080979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C22</xm:sqref>
        </x14:conditionalFormatting>
        <x14:conditionalFormatting xmlns:xm="http://schemas.microsoft.com/office/excel/2006/main">
          <x14:cfRule type="dataBar" id="{C6268573-4757-40E3-8620-3ED85D7C7E19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8D892727-B6B8-4417-8980-E9AF4EA576D0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C24</xm:sqref>
        </x14:conditionalFormatting>
        <x14:conditionalFormatting xmlns:xm="http://schemas.microsoft.com/office/excel/2006/main">
          <x14:cfRule type="dataBar" id="{8C550093-4834-4DDD-AF18-91323933ED8A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C25</xm:sqref>
        </x14:conditionalFormatting>
        <x14:conditionalFormatting xmlns:xm="http://schemas.microsoft.com/office/excel/2006/main">
          <x14:cfRule type="dataBar" id="{B3E8C776-20DB-41C6-AF25-5476663140B1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C26</xm:sqref>
        </x14:conditionalFormatting>
        <x14:conditionalFormatting xmlns:xm="http://schemas.microsoft.com/office/excel/2006/main">
          <x14:cfRule type="dataBar" id="{757C2AA7-F112-4435-8260-A9EE5530BE7E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C27</xm:sqref>
        </x14:conditionalFormatting>
        <x14:conditionalFormatting xmlns:xm="http://schemas.microsoft.com/office/excel/2006/main">
          <x14:cfRule type="dataBar" id="{8F2C66D7-00E0-41B1-9745-ED2D49830139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C28</xm:sqref>
        </x14:conditionalFormatting>
        <x14:conditionalFormatting xmlns:xm="http://schemas.microsoft.com/office/excel/2006/main">
          <x14:cfRule type="dataBar" id="{428F848D-C089-4C70-A908-57886A405DE2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C29</xm:sqref>
        </x14:conditionalFormatting>
        <x14:conditionalFormatting xmlns:xm="http://schemas.microsoft.com/office/excel/2006/main">
          <x14:cfRule type="dataBar" id="{EBBEFE96-ED15-4E63-A1FB-4D877D8477DE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C30</xm:sqref>
        </x14:conditionalFormatting>
        <x14:conditionalFormatting xmlns:xm="http://schemas.microsoft.com/office/excel/2006/main">
          <x14:cfRule type="dataBar" id="{2474F5F0-958A-4C44-B5C5-169CBE418E68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C31</xm:sqref>
        </x14:conditionalFormatting>
        <x14:conditionalFormatting xmlns:xm="http://schemas.microsoft.com/office/excel/2006/main">
          <x14:cfRule type="dataBar" id="{5AE52F2E-7133-4EEC-96BB-F8FCCD8CA094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C32</xm:sqref>
        </x14:conditionalFormatting>
        <x14:conditionalFormatting xmlns:xm="http://schemas.microsoft.com/office/excel/2006/main">
          <x14:cfRule type="dataBar" id="{0B079288-617D-4739-8C2B-EB31F7A78461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C33</xm:sqref>
        </x14:conditionalFormatting>
        <x14:conditionalFormatting xmlns:xm="http://schemas.microsoft.com/office/excel/2006/main">
          <x14:cfRule type="dataBar" id="{915B5A66-BFE3-410A-8A98-9F4B943116C3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5D91C4D1-7588-447E-A0E4-64208065AE6D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C35</xm:sqref>
        </x14:conditionalFormatting>
        <x14:conditionalFormatting xmlns:xm="http://schemas.microsoft.com/office/excel/2006/main">
          <x14:cfRule type="dataBar" id="{32523EEB-6BD4-446F-9E7C-18CF80ABC416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C36</xm:sqref>
        </x14:conditionalFormatting>
        <x14:conditionalFormatting xmlns:xm="http://schemas.microsoft.com/office/excel/2006/main">
          <x14:cfRule type="dataBar" id="{79271977-BFDE-4275-B6E9-C94CE8BF7803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C37</xm:sqref>
        </x14:conditionalFormatting>
        <x14:conditionalFormatting xmlns:xm="http://schemas.microsoft.com/office/excel/2006/main">
          <x14:cfRule type="dataBar" id="{E35D911D-288B-4855-82B5-7DC5F9AC3058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C38</xm:sqref>
        </x14:conditionalFormatting>
        <x14:conditionalFormatting xmlns:xm="http://schemas.microsoft.com/office/excel/2006/main">
          <x14:cfRule type="dataBar" id="{01D67295-CB57-43A7-91E7-D04BA8039816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C39</xm:sqref>
        </x14:conditionalFormatting>
        <x14:conditionalFormatting xmlns:xm="http://schemas.microsoft.com/office/excel/2006/main">
          <x14:cfRule type="dataBar" id="{01B0053C-7C03-4EAE-B0CA-C66A4D7DEAFF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C40</xm:sqref>
        </x14:conditionalFormatting>
        <x14:conditionalFormatting xmlns:xm="http://schemas.microsoft.com/office/excel/2006/main">
          <x14:cfRule type="dataBar" id="{ED36B90E-CF22-4E40-B28F-C0DB6611438F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C41</xm:sqref>
        </x14:conditionalFormatting>
        <x14:conditionalFormatting xmlns:xm="http://schemas.microsoft.com/office/excel/2006/main">
          <x14:cfRule type="dataBar" id="{CC6B1A25-FB27-400C-A998-0C4DB782C1EE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F276192A-BEA4-4DE6-B554-EA4390FB2F1E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D9</xm:sqref>
        </x14:conditionalFormatting>
        <x14:conditionalFormatting xmlns:xm="http://schemas.microsoft.com/office/excel/2006/main">
          <x14:cfRule type="dataBar" id="{35CDB5AA-3960-4E48-B954-F9BD620DCB40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D10</xm:sqref>
        </x14:conditionalFormatting>
        <x14:conditionalFormatting xmlns:xm="http://schemas.microsoft.com/office/excel/2006/main">
          <x14:cfRule type="dataBar" id="{4DE054B0-4FB1-4B6A-B1D3-21F48E5C9BE6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D11</xm:sqref>
        </x14:conditionalFormatting>
        <x14:conditionalFormatting xmlns:xm="http://schemas.microsoft.com/office/excel/2006/main">
          <x14:cfRule type="dataBar" id="{F8F1887F-7AC3-4657-868E-28862AEC78E4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D12</xm:sqref>
        </x14:conditionalFormatting>
        <x14:conditionalFormatting xmlns:xm="http://schemas.microsoft.com/office/excel/2006/main">
          <x14:cfRule type="dataBar" id="{9D10DAD6-2B5F-4016-BC73-BEDFDC058334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D6</xm:sqref>
        </x14:conditionalFormatting>
        <x14:conditionalFormatting xmlns:xm="http://schemas.microsoft.com/office/excel/2006/main">
          <x14:cfRule type="dataBar" id="{DEF0A873-58C5-4BD5-89C2-EB3706242F19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D13</xm:sqref>
        </x14:conditionalFormatting>
        <x14:conditionalFormatting xmlns:xm="http://schemas.microsoft.com/office/excel/2006/main">
          <x14:cfRule type="dataBar" id="{89B47B6E-D753-4FEF-998E-F65C3BFA0472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D14</xm:sqref>
        </x14:conditionalFormatting>
        <x14:conditionalFormatting xmlns:xm="http://schemas.microsoft.com/office/excel/2006/main">
          <x14:cfRule type="dataBar" id="{2D4DD2F9-65D6-46AC-A043-30EF8AD4A456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D15</xm:sqref>
        </x14:conditionalFormatting>
        <x14:conditionalFormatting xmlns:xm="http://schemas.microsoft.com/office/excel/2006/main">
          <x14:cfRule type="dataBar" id="{CA3D7D38-178D-4F8F-9308-FE85CC6E964B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D16</xm:sqref>
        </x14:conditionalFormatting>
        <x14:conditionalFormatting xmlns:xm="http://schemas.microsoft.com/office/excel/2006/main">
          <x14:cfRule type="dataBar" id="{D04E268E-21F2-4ED7-BBFA-EFEAA45CD71D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D17</xm:sqref>
        </x14:conditionalFormatting>
        <x14:conditionalFormatting xmlns:xm="http://schemas.microsoft.com/office/excel/2006/main">
          <x14:cfRule type="dataBar" id="{24ED8B47-275A-4DDD-9F65-054977A113AD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D18</xm:sqref>
        </x14:conditionalFormatting>
        <x14:conditionalFormatting xmlns:xm="http://schemas.microsoft.com/office/excel/2006/main">
          <x14:cfRule type="dataBar" id="{4B330B96-D655-4E6E-A3FA-487491318FA6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D19</xm:sqref>
        </x14:conditionalFormatting>
        <x14:conditionalFormatting xmlns:xm="http://schemas.microsoft.com/office/excel/2006/main">
          <x14:cfRule type="dataBar" id="{ACFB2D1E-E875-46F0-8340-F801931BC276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D20</xm:sqref>
        </x14:conditionalFormatting>
        <x14:conditionalFormatting xmlns:xm="http://schemas.microsoft.com/office/excel/2006/main">
          <x14:cfRule type="dataBar" id="{51F580DC-D492-41F7-A41F-47572F1AF17C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D21</xm:sqref>
        </x14:conditionalFormatting>
        <x14:conditionalFormatting xmlns:xm="http://schemas.microsoft.com/office/excel/2006/main">
          <x14:cfRule type="dataBar" id="{47C8D763-1534-4B54-A1CF-5B66B08A2523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D22</xm:sqref>
        </x14:conditionalFormatting>
        <x14:conditionalFormatting xmlns:xm="http://schemas.microsoft.com/office/excel/2006/main">
          <x14:cfRule type="dataBar" id="{F5DF10C8-5F7A-42F6-887B-28E9F825C741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D23</xm:sqref>
        </x14:conditionalFormatting>
        <x14:conditionalFormatting xmlns:xm="http://schemas.microsoft.com/office/excel/2006/main">
          <x14:cfRule type="dataBar" id="{A76AF667-5FFA-4010-9F6B-14C75DF5FC05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D24</xm:sqref>
        </x14:conditionalFormatting>
        <x14:conditionalFormatting xmlns:xm="http://schemas.microsoft.com/office/excel/2006/main">
          <x14:cfRule type="dataBar" id="{65838E10-78C9-4429-A222-AB7174753348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D25</xm:sqref>
        </x14:conditionalFormatting>
        <x14:conditionalFormatting xmlns:xm="http://schemas.microsoft.com/office/excel/2006/main">
          <x14:cfRule type="dataBar" id="{062B9EE1-CEB3-4FC0-B2E8-840CA85F8505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D26</xm:sqref>
        </x14:conditionalFormatting>
        <x14:conditionalFormatting xmlns:xm="http://schemas.microsoft.com/office/excel/2006/main">
          <x14:cfRule type="dataBar" id="{AA1DA525-2E04-4352-B1CF-085F1D414DD9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D27</xm:sqref>
        </x14:conditionalFormatting>
        <x14:conditionalFormatting xmlns:xm="http://schemas.microsoft.com/office/excel/2006/main">
          <x14:cfRule type="dataBar" id="{DB94EF93-0B5B-421D-B7FC-D02A0BC85CAC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D28</xm:sqref>
        </x14:conditionalFormatting>
        <x14:conditionalFormatting xmlns:xm="http://schemas.microsoft.com/office/excel/2006/main">
          <x14:cfRule type="dataBar" id="{83D1AE4D-FE29-4389-AFF8-AD0EA5055D80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D29</xm:sqref>
        </x14:conditionalFormatting>
        <x14:conditionalFormatting xmlns:xm="http://schemas.microsoft.com/office/excel/2006/main">
          <x14:cfRule type="dataBar" id="{D50805D3-4B58-4635-8E86-1FC039DC0E37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D30</xm:sqref>
        </x14:conditionalFormatting>
        <x14:conditionalFormatting xmlns:xm="http://schemas.microsoft.com/office/excel/2006/main">
          <x14:cfRule type="dataBar" id="{10BCC2FA-EA49-4F47-BC03-8BD29591F9A3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D31</xm:sqref>
        </x14:conditionalFormatting>
        <x14:conditionalFormatting xmlns:xm="http://schemas.microsoft.com/office/excel/2006/main">
          <x14:cfRule type="dataBar" id="{2D3CA3F4-F829-42ED-9AEF-082311C5B44E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D32</xm:sqref>
        </x14:conditionalFormatting>
        <x14:conditionalFormatting xmlns:xm="http://schemas.microsoft.com/office/excel/2006/main">
          <x14:cfRule type="dataBar" id="{933DF280-90DE-4E3B-9050-81B9CF526F81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D33</xm:sqref>
        </x14:conditionalFormatting>
        <x14:conditionalFormatting xmlns:xm="http://schemas.microsoft.com/office/excel/2006/main">
          <x14:cfRule type="dataBar" id="{EE228ACD-4FE6-44F7-B643-484D6D0BD77B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D34</xm:sqref>
        </x14:conditionalFormatting>
        <x14:conditionalFormatting xmlns:xm="http://schemas.microsoft.com/office/excel/2006/main">
          <x14:cfRule type="dataBar" id="{FF9727F6-60F5-485A-AFFE-AC994285C72A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D35</xm:sqref>
        </x14:conditionalFormatting>
        <x14:conditionalFormatting xmlns:xm="http://schemas.microsoft.com/office/excel/2006/main">
          <x14:cfRule type="dataBar" id="{20574124-45F6-420B-AC64-AE9A03EFDE4F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D36</xm:sqref>
        </x14:conditionalFormatting>
        <x14:conditionalFormatting xmlns:xm="http://schemas.microsoft.com/office/excel/2006/main">
          <x14:cfRule type="dataBar" id="{A0783392-D283-4C68-9D71-0C727ABEDEF9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D37</xm:sqref>
        </x14:conditionalFormatting>
        <x14:conditionalFormatting xmlns:xm="http://schemas.microsoft.com/office/excel/2006/main">
          <x14:cfRule type="dataBar" id="{DCA11E80-6F47-40A9-9E41-CFA45D3360C7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D38</xm:sqref>
        </x14:conditionalFormatting>
        <x14:conditionalFormatting xmlns:xm="http://schemas.microsoft.com/office/excel/2006/main">
          <x14:cfRule type="dataBar" id="{00E60C95-ABBB-4555-8641-3CB85E836A6A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D39</xm:sqref>
        </x14:conditionalFormatting>
        <x14:conditionalFormatting xmlns:xm="http://schemas.microsoft.com/office/excel/2006/main">
          <x14:cfRule type="dataBar" id="{17599CE9-7470-4BE9-AB89-791990EB98D6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D40</xm:sqref>
        </x14:conditionalFormatting>
        <x14:conditionalFormatting xmlns:xm="http://schemas.microsoft.com/office/excel/2006/main">
          <x14:cfRule type="dataBar" id="{C4767FCE-4C63-4E42-83FD-9E261CAD7B26}">
            <x14:dataBar minLength="0" maxLength="100" border="1" gradient="0">
              <x14:cfvo type="num">
                <xm:f>0</xm:f>
              </x14:cfvo>
              <x14:cfvo type="formula">
                <xm:f>IF((P_p-0.5)&gt;=0.3, P_end, P_end/((P_p-0.5)/0.3))</xm:f>
              </x14:cfvo>
              <x14:borderColor theme="0" tint="-0.34998626667073579"/>
              <x14:negativeFillColor rgb="FFFF0000"/>
              <x14:axisColor rgb="FF000000"/>
            </x14:dataBar>
          </x14:cfRule>
          <xm:sqref>D41</xm:sqref>
        </x14:conditionalFormatting>
        <x14:conditionalFormatting xmlns:xm="http://schemas.microsoft.com/office/excel/2006/main">
          <x14:cfRule type="dataBar" id="{27AF95B8-298F-482C-8B25-69A570EE5918}">
            <x14:dataBar minLength="0" maxLength="100" gradient="0">
              <x14:cfvo type="num">
                <xm:f>0</xm:f>
              </x14:cfvo>
              <x14:cfvo type="formula">
                <xm:f>IF((P_p-0.2)&gt;=0.3, P_start, P_start/((P_p-0.2)/0.3))</xm:f>
              </x14:cfvo>
              <x14:negativeFillColor rgb="FFFF0000"/>
              <x14:axisColor rgb="FF000000"/>
            </x14:dataBar>
          </x14:cfRule>
          <xm:sqref>C6</xm:sqref>
        </x14:conditionalFormatting>
        <x14:conditionalFormatting xmlns:xm="http://schemas.microsoft.com/office/excel/2006/main">
          <x14:cfRule type="dataBar" id="{AA974777-5392-4DA3-9213-69E61F9B0ADD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E7:G7</xm:sqref>
        </x14:conditionalFormatting>
        <x14:conditionalFormatting xmlns:xm="http://schemas.microsoft.com/office/excel/2006/main">
          <x14:cfRule type="dataBar" id="{EB592406-23D8-4E1B-97C4-200259466725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E6:G6</xm:sqref>
        </x14:conditionalFormatting>
        <x14:conditionalFormatting xmlns:xm="http://schemas.microsoft.com/office/excel/2006/main">
          <x14:cfRule type="dataBar" id="{66CF5D14-679D-4764-9C03-B6CD85D7449B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E8:G8</xm:sqref>
        </x14:conditionalFormatting>
        <x14:conditionalFormatting xmlns:xm="http://schemas.microsoft.com/office/excel/2006/main">
          <x14:cfRule type="dataBar" id="{27B1F7BD-9FE3-4DA7-B68F-B0225BA1172A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E9:G9</xm:sqref>
        </x14:conditionalFormatting>
        <x14:conditionalFormatting xmlns:xm="http://schemas.microsoft.com/office/excel/2006/main">
          <x14:cfRule type="dataBar" id="{9ACBAB09-B803-489C-9830-CB784C87F115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E10:G10</xm:sqref>
        </x14:conditionalFormatting>
        <x14:conditionalFormatting xmlns:xm="http://schemas.microsoft.com/office/excel/2006/main">
          <x14:cfRule type="dataBar" id="{D8A3245F-80D7-4096-AA2D-96794EE1D430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E11:G11</xm:sqref>
        </x14:conditionalFormatting>
        <x14:conditionalFormatting xmlns:xm="http://schemas.microsoft.com/office/excel/2006/main">
          <x14:cfRule type="dataBar" id="{5EB0BF5A-A2DF-4B3A-9927-9FDAE6084517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E12:G12</xm:sqref>
        </x14:conditionalFormatting>
        <x14:conditionalFormatting xmlns:xm="http://schemas.microsoft.com/office/excel/2006/main">
          <x14:cfRule type="dataBar" id="{67205E12-790E-41FA-885B-97F8C41822F7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E13:G13</xm:sqref>
        </x14:conditionalFormatting>
        <x14:conditionalFormatting xmlns:xm="http://schemas.microsoft.com/office/excel/2006/main">
          <x14:cfRule type="dataBar" id="{CBDBE434-0A3A-451B-A072-D907F04218E1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E14:G14</xm:sqref>
        </x14:conditionalFormatting>
        <x14:conditionalFormatting xmlns:xm="http://schemas.microsoft.com/office/excel/2006/main">
          <x14:cfRule type="dataBar" id="{7CBA1919-9165-4BF4-880D-4EE97944C053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E15:G15</xm:sqref>
        </x14:conditionalFormatting>
        <x14:conditionalFormatting xmlns:xm="http://schemas.microsoft.com/office/excel/2006/main">
          <x14:cfRule type="dataBar" id="{4FE8D124-2E84-4980-8AA6-5F5241C8C7EB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E16:G16</xm:sqref>
        </x14:conditionalFormatting>
        <x14:conditionalFormatting xmlns:xm="http://schemas.microsoft.com/office/excel/2006/main">
          <x14:cfRule type="dataBar" id="{260AEBF2-9C62-4199-8C3D-824F0D60097F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E17:G17</xm:sqref>
        </x14:conditionalFormatting>
        <x14:conditionalFormatting xmlns:xm="http://schemas.microsoft.com/office/excel/2006/main">
          <x14:cfRule type="dataBar" id="{18E77A93-4E26-4E5F-B2C5-06D690A2B685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E18:G18</xm:sqref>
        </x14:conditionalFormatting>
        <x14:conditionalFormatting xmlns:xm="http://schemas.microsoft.com/office/excel/2006/main">
          <x14:cfRule type="dataBar" id="{82139AE3-BB34-448C-B48F-EA223C88D2F7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E19:G19</xm:sqref>
        </x14:conditionalFormatting>
        <x14:conditionalFormatting xmlns:xm="http://schemas.microsoft.com/office/excel/2006/main">
          <x14:cfRule type="dataBar" id="{03C8B42C-279A-4B9F-8842-C945B4E14D78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E20:G20</xm:sqref>
        </x14:conditionalFormatting>
        <x14:conditionalFormatting xmlns:xm="http://schemas.microsoft.com/office/excel/2006/main">
          <x14:cfRule type="dataBar" id="{FAED8DAE-FF41-4B52-94B8-64CA45E2E164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E21:G21</xm:sqref>
        </x14:conditionalFormatting>
        <x14:conditionalFormatting xmlns:xm="http://schemas.microsoft.com/office/excel/2006/main">
          <x14:cfRule type="dataBar" id="{AA3A5641-D562-4D22-80B3-E64CA529C187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E22:G22</xm:sqref>
        </x14:conditionalFormatting>
        <x14:conditionalFormatting xmlns:xm="http://schemas.microsoft.com/office/excel/2006/main">
          <x14:cfRule type="dataBar" id="{00BD0490-E8C0-4E5C-B796-ED49216EF93D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E23:G23</xm:sqref>
        </x14:conditionalFormatting>
        <x14:conditionalFormatting xmlns:xm="http://schemas.microsoft.com/office/excel/2006/main">
          <x14:cfRule type="dataBar" id="{C3918916-3B67-42AD-8E5F-CF3B02A156C8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E24:G24</xm:sqref>
        </x14:conditionalFormatting>
        <x14:conditionalFormatting xmlns:xm="http://schemas.microsoft.com/office/excel/2006/main">
          <x14:cfRule type="dataBar" id="{256EB11F-E253-4C40-ABEA-703924E3CB5A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E25:G25</xm:sqref>
        </x14:conditionalFormatting>
        <x14:conditionalFormatting xmlns:xm="http://schemas.microsoft.com/office/excel/2006/main">
          <x14:cfRule type="dataBar" id="{B5AB6C40-D880-43A9-A981-4A17F847F1A2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E26:G26</xm:sqref>
        </x14:conditionalFormatting>
        <x14:conditionalFormatting xmlns:xm="http://schemas.microsoft.com/office/excel/2006/main">
          <x14:cfRule type="dataBar" id="{22E98A84-C264-4970-90D4-595D4B96F30B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E27:G27</xm:sqref>
        </x14:conditionalFormatting>
        <x14:conditionalFormatting xmlns:xm="http://schemas.microsoft.com/office/excel/2006/main">
          <x14:cfRule type="dataBar" id="{43499576-6F12-44C9-AC75-CC09F7EB4E75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E28:G28</xm:sqref>
        </x14:conditionalFormatting>
        <x14:conditionalFormatting xmlns:xm="http://schemas.microsoft.com/office/excel/2006/main">
          <x14:cfRule type="dataBar" id="{CC63717D-EECF-499D-8ACC-03CEDFC98179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E29:G29</xm:sqref>
        </x14:conditionalFormatting>
        <x14:conditionalFormatting xmlns:xm="http://schemas.microsoft.com/office/excel/2006/main">
          <x14:cfRule type="dataBar" id="{D20F138C-A03A-42A8-81BE-26E250FCF913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E30:G30</xm:sqref>
        </x14:conditionalFormatting>
        <x14:conditionalFormatting xmlns:xm="http://schemas.microsoft.com/office/excel/2006/main">
          <x14:cfRule type="dataBar" id="{7CC2E7B2-A2AF-4D97-AA02-9A5173B39B07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E31:G31</xm:sqref>
        </x14:conditionalFormatting>
        <x14:conditionalFormatting xmlns:xm="http://schemas.microsoft.com/office/excel/2006/main">
          <x14:cfRule type="dataBar" id="{0F90268B-9501-42EE-A2BD-FFD1DA307E72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E32:G32</xm:sqref>
        </x14:conditionalFormatting>
        <x14:conditionalFormatting xmlns:xm="http://schemas.microsoft.com/office/excel/2006/main">
          <x14:cfRule type="dataBar" id="{ABA5D60B-408B-4F1A-B6B6-BE79B19458AA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E33:G33</xm:sqref>
        </x14:conditionalFormatting>
        <x14:conditionalFormatting xmlns:xm="http://schemas.microsoft.com/office/excel/2006/main">
          <x14:cfRule type="dataBar" id="{B2EFB702-0BA4-4E9A-A5FC-0D8D65375FFD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E34:G34</xm:sqref>
        </x14:conditionalFormatting>
        <x14:conditionalFormatting xmlns:xm="http://schemas.microsoft.com/office/excel/2006/main">
          <x14:cfRule type="dataBar" id="{1F0156F7-CAE5-416A-ADAA-59F555DF1C63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E35:G35</xm:sqref>
        </x14:conditionalFormatting>
        <x14:conditionalFormatting xmlns:xm="http://schemas.microsoft.com/office/excel/2006/main">
          <x14:cfRule type="dataBar" id="{088F23D9-E505-4DE5-A5FA-7F979F9862C3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E36:G36</xm:sqref>
        </x14:conditionalFormatting>
        <x14:conditionalFormatting xmlns:xm="http://schemas.microsoft.com/office/excel/2006/main">
          <x14:cfRule type="dataBar" id="{80B01BDD-6398-4308-9E75-3C425F6648AC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E37:G37</xm:sqref>
        </x14:conditionalFormatting>
        <x14:conditionalFormatting xmlns:xm="http://schemas.microsoft.com/office/excel/2006/main">
          <x14:cfRule type="dataBar" id="{20758D0C-BE63-4752-89F3-80D4709E9D0B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E38:G38</xm:sqref>
        </x14:conditionalFormatting>
        <x14:conditionalFormatting xmlns:xm="http://schemas.microsoft.com/office/excel/2006/main">
          <x14:cfRule type="dataBar" id="{32B8B8B4-4315-495C-995D-F51587DA3C5E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E39:G39</xm:sqref>
        </x14:conditionalFormatting>
        <x14:conditionalFormatting xmlns:xm="http://schemas.microsoft.com/office/excel/2006/main">
          <x14:cfRule type="dataBar" id="{86AEA412-5344-41BC-9948-BB0196D6C68F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E40:G40</xm:sqref>
        </x14:conditionalFormatting>
        <x14:conditionalFormatting xmlns:xm="http://schemas.microsoft.com/office/excel/2006/main">
          <x14:cfRule type="dataBar" id="{31BE8F2F-84C4-4074-A3FA-E18591A6B9E9}">
            <x14:dataBar minLength="0" maxLength="100" gradient="0">
              <x14:cfvo type="num">
                <xm:f>0</xm:f>
              </x14:cfvo>
              <x14:cfvo type="formula">
                <xm:f>IF((P_p-0.8)&gt;=0.2, D_d, D_d/((P_p-0.8)/0.2))</xm:f>
              </x14:cfvo>
              <x14:negativeFillColor rgb="FFFF0000"/>
              <x14:axisColor rgb="FF000000"/>
            </x14:dataBar>
          </x14:cfRule>
          <xm:sqref>E41:G41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A956-EDD6-49A5-A46C-630845AEA21A}">
  <sheetPr codeName="Sheet2"/>
  <dimension ref="A1:F41"/>
  <sheetViews>
    <sheetView workbookViewId="0">
      <selection activeCell="F6" sqref="F6"/>
    </sheetView>
  </sheetViews>
  <sheetFormatPr defaultColWidth="8.83984375" defaultRowHeight="14.4" x14ac:dyDescent="0.55000000000000004"/>
  <cols>
    <col min="1" max="1" width="17.83984375" customWidth="1"/>
    <col min="2" max="2" width="25.5234375" customWidth="1"/>
    <col min="6" max="6" width="8.83984375" style="64"/>
  </cols>
  <sheetData>
    <row r="1" spans="1:6" x14ac:dyDescent="0.55000000000000004">
      <c r="A1" t="s">
        <v>0</v>
      </c>
      <c r="B1">
        <f>MIN(ProjectSchedule!C:C)</f>
        <v>43101</v>
      </c>
    </row>
    <row r="2" spans="1:6" x14ac:dyDescent="0.55000000000000004">
      <c r="A2" t="s">
        <v>1</v>
      </c>
      <c r="B2">
        <f ca="1">ROUND(((B3-B1)/7)-4,0)</f>
        <v>13</v>
      </c>
    </row>
    <row r="3" spans="1:6" x14ac:dyDescent="0.55000000000000004">
      <c r="A3" t="s">
        <v>2</v>
      </c>
      <c r="B3" s="1">
        <f ca="1">TODAY()</f>
        <v>43217</v>
      </c>
    </row>
    <row r="6" spans="1:6" x14ac:dyDescent="0.55000000000000004">
      <c r="D6">
        <f>ProjectSchedule!C6</f>
        <v>43101</v>
      </c>
      <c r="E6">
        <f>ProjectSchedule!D6</f>
        <v>43377</v>
      </c>
      <c r="F6" s="64">
        <f>IF(ABS(E6-D6)=0, " ", ABS(E6-D6))</f>
        <v>276</v>
      </c>
    </row>
    <row r="7" spans="1:6" x14ac:dyDescent="0.55000000000000004">
      <c r="D7">
        <f>ProjectSchedule!C7</f>
        <v>43105</v>
      </c>
      <c r="E7">
        <f>ProjectSchedule!D7</f>
        <v>43380</v>
      </c>
      <c r="F7" s="64">
        <f t="shared" ref="F7:F41" si="0">IF(ABS(E7-D7)=0, " ", ABS(E7-D7))</f>
        <v>275</v>
      </c>
    </row>
    <row r="8" spans="1:6" x14ac:dyDescent="0.55000000000000004">
      <c r="D8">
        <f>ProjectSchedule!C8</f>
        <v>43108</v>
      </c>
      <c r="E8">
        <f>ProjectSchedule!D8</f>
        <v>43112</v>
      </c>
      <c r="F8" s="64">
        <f t="shared" si="0"/>
        <v>4</v>
      </c>
    </row>
    <row r="9" spans="1:6" x14ac:dyDescent="0.55000000000000004">
      <c r="D9">
        <f>ProjectSchedule!C9</f>
        <v>43113</v>
      </c>
      <c r="E9">
        <f>ProjectSchedule!D9</f>
        <v>43118</v>
      </c>
      <c r="F9" s="64">
        <f t="shared" si="0"/>
        <v>5</v>
      </c>
    </row>
    <row r="10" spans="1:6" x14ac:dyDescent="0.55000000000000004">
      <c r="D10">
        <f>ProjectSchedule!C10</f>
        <v>43106</v>
      </c>
      <c r="E10">
        <f>ProjectSchedule!D10</f>
        <v>43108</v>
      </c>
      <c r="F10" s="64">
        <f t="shared" si="0"/>
        <v>2</v>
      </c>
    </row>
    <row r="11" spans="1:6" x14ac:dyDescent="0.55000000000000004">
      <c r="D11">
        <f>ProjectSchedule!C11</f>
        <v>0</v>
      </c>
      <c r="E11">
        <f>ProjectSchedule!D11</f>
        <v>0</v>
      </c>
      <c r="F11" s="64" t="str">
        <f t="shared" si="0"/>
        <v xml:space="preserve"> </v>
      </c>
    </row>
    <row r="12" spans="1:6" x14ac:dyDescent="0.55000000000000004">
      <c r="D12">
        <f>ProjectSchedule!C12</f>
        <v>43107</v>
      </c>
      <c r="E12">
        <f>ProjectSchedule!D12</f>
        <v>43111</v>
      </c>
      <c r="F12" s="64">
        <f t="shared" si="0"/>
        <v>4</v>
      </c>
    </row>
    <row r="13" spans="1:6" x14ac:dyDescent="0.55000000000000004">
      <c r="D13">
        <f>ProjectSchedule!C13</f>
        <v>43109</v>
      </c>
      <c r="E13">
        <f>ProjectSchedule!D13</f>
        <v>43114</v>
      </c>
      <c r="F13" s="64">
        <f t="shared" si="0"/>
        <v>5</v>
      </c>
    </row>
    <row r="14" spans="1:6" x14ac:dyDescent="0.55000000000000004">
      <c r="D14">
        <f>ProjectSchedule!C14</f>
        <v>43115</v>
      </c>
      <c r="E14">
        <f>ProjectSchedule!D14</f>
        <v>43118</v>
      </c>
      <c r="F14" s="64">
        <f t="shared" si="0"/>
        <v>3</v>
      </c>
    </row>
    <row r="15" spans="1:6" x14ac:dyDescent="0.55000000000000004">
      <c r="D15">
        <f>ProjectSchedule!C15</f>
        <v>43115</v>
      </c>
      <c r="E15">
        <f>ProjectSchedule!D15</f>
        <v>43117</v>
      </c>
      <c r="F15" s="64">
        <f t="shared" si="0"/>
        <v>2</v>
      </c>
    </row>
    <row r="16" spans="1:6" x14ac:dyDescent="0.55000000000000004">
      <c r="D16">
        <f>ProjectSchedule!C16</f>
        <v>43118</v>
      </c>
      <c r="E16">
        <f>ProjectSchedule!D16</f>
        <v>43121</v>
      </c>
      <c r="F16" s="64">
        <f t="shared" si="0"/>
        <v>3</v>
      </c>
    </row>
    <row r="17" spans="4:6" x14ac:dyDescent="0.55000000000000004">
      <c r="D17">
        <f>ProjectSchedule!C17</f>
        <v>0</v>
      </c>
      <c r="E17">
        <f>ProjectSchedule!D17</f>
        <v>0</v>
      </c>
      <c r="F17" s="64" t="str">
        <f t="shared" si="0"/>
        <v xml:space="preserve"> </v>
      </c>
    </row>
    <row r="18" spans="4:6" x14ac:dyDescent="0.55000000000000004">
      <c r="D18">
        <f>ProjectSchedule!C18</f>
        <v>43116</v>
      </c>
      <c r="E18">
        <f>ProjectSchedule!D18</f>
        <v>43121</v>
      </c>
      <c r="F18" s="64">
        <f t="shared" si="0"/>
        <v>5</v>
      </c>
    </row>
    <row r="19" spans="4:6" x14ac:dyDescent="0.55000000000000004">
      <c r="D19">
        <f>ProjectSchedule!C19</f>
        <v>43122</v>
      </c>
      <c r="E19">
        <f>ProjectSchedule!D19</f>
        <v>43126</v>
      </c>
      <c r="F19" s="64">
        <f t="shared" si="0"/>
        <v>4</v>
      </c>
    </row>
    <row r="20" spans="4:6" x14ac:dyDescent="0.55000000000000004">
      <c r="D20">
        <f>ProjectSchedule!C20</f>
        <v>43127</v>
      </c>
      <c r="E20">
        <f>ProjectSchedule!D20</f>
        <v>43132</v>
      </c>
      <c r="F20" s="64">
        <f t="shared" si="0"/>
        <v>5</v>
      </c>
    </row>
    <row r="21" spans="4:6" x14ac:dyDescent="0.55000000000000004">
      <c r="D21">
        <f>ProjectSchedule!C21</f>
        <v>43133</v>
      </c>
      <c r="E21">
        <f>ProjectSchedule!D21</f>
        <v>43137</v>
      </c>
      <c r="F21" s="64">
        <f t="shared" si="0"/>
        <v>4</v>
      </c>
    </row>
    <row r="22" spans="4:6" x14ac:dyDescent="0.55000000000000004">
      <c r="D22">
        <f>ProjectSchedule!C22</f>
        <v>43127</v>
      </c>
      <c r="E22">
        <f>ProjectSchedule!D22</f>
        <v>43131</v>
      </c>
      <c r="F22" s="64">
        <f t="shared" si="0"/>
        <v>4</v>
      </c>
    </row>
    <row r="23" spans="4:6" x14ac:dyDescent="0.55000000000000004">
      <c r="D23">
        <f>ProjectSchedule!C23</f>
        <v>0</v>
      </c>
      <c r="E23">
        <f>ProjectSchedule!D23</f>
        <v>0</v>
      </c>
      <c r="F23" s="64" t="str">
        <f t="shared" si="0"/>
        <v xml:space="preserve"> </v>
      </c>
    </row>
    <row r="24" spans="4:6" x14ac:dyDescent="0.55000000000000004">
      <c r="D24">
        <f>ProjectSchedule!C24</f>
        <v>43129</v>
      </c>
      <c r="E24">
        <f>ProjectSchedule!D24</f>
        <v>43134</v>
      </c>
      <c r="F24" s="64">
        <f t="shared" si="0"/>
        <v>5</v>
      </c>
    </row>
    <row r="25" spans="4:6" x14ac:dyDescent="0.55000000000000004">
      <c r="D25">
        <f>ProjectSchedule!C25</f>
        <v>43129</v>
      </c>
      <c r="E25">
        <f>ProjectSchedule!D25</f>
        <v>43133</v>
      </c>
      <c r="F25" s="64">
        <f t="shared" si="0"/>
        <v>4</v>
      </c>
    </row>
    <row r="26" spans="4:6" x14ac:dyDescent="0.55000000000000004">
      <c r="D26">
        <f>ProjectSchedule!C26</f>
        <v>43134</v>
      </c>
      <c r="E26">
        <f>ProjectSchedule!D26</f>
        <v>43137</v>
      </c>
      <c r="F26" s="64">
        <f t="shared" si="0"/>
        <v>3</v>
      </c>
    </row>
    <row r="27" spans="4:6" x14ac:dyDescent="0.55000000000000004">
      <c r="D27">
        <f>ProjectSchedule!C27</f>
        <v>43134</v>
      </c>
      <c r="E27">
        <f>ProjectSchedule!D27</f>
        <v>43137</v>
      </c>
      <c r="F27" s="64">
        <f t="shared" si="0"/>
        <v>3</v>
      </c>
    </row>
    <row r="28" spans="4:6" x14ac:dyDescent="0.55000000000000004">
      <c r="D28">
        <f>ProjectSchedule!C28</f>
        <v>43138</v>
      </c>
      <c r="E28">
        <f>ProjectSchedule!D28</f>
        <v>43142</v>
      </c>
      <c r="F28" s="64">
        <f t="shared" si="0"/>
        <v>4</v>
      </c>
    </row>
    <row r="29" spans="4:6" x14ac:dyDescent="0.55000000000000004">
      <c r="D29">
        <f>ProjectSchedule!C29</f>
        <v>0</v>
      </c>
      <c r="E29">
        <f>ProjectSchedule!D29</f>
        <v>0</v>
      </c>
      <c r="F29" s="64" t="str">
        <f t="shared" si="0"/>
        <v xml:space="preserve"> </v>
      </c>
    </row>
    <row r="30" spans="4:6" x14ac:dyDescent="0.55000000000000004">
      <c r="D30">
        <f>ProjectSchedule!C30</f>
        <v>43136</v>
      </c>
      <c r="E30">
        <f>ProjectSchedule!D30</f>
        <v>43141</v>
      </c>
      <c r="F30" s="64">
        <f t="shared" si="0"/>
        <v>5</v>
      </c>
    </row>
    <row r="31" spans="4:6" x14ac:dyDescent="0.55000000000000004">
      <c r="D31">
        <f>ProjectSchedule!C31</f>
        <v>43136</v>
      </c>
      <c r="E31">
        <f>ProjectSchedule!D31</f>
        <v>43138</v>
      </c>
      <c r="F31" s="64">
        <f t="shared" si="0"/>
        <v>2</v>
      </c>
    </row>
    <row r="32" spans="4:6" x14ac:dyDescent="0.55000000000000004">
      <c r="D32">
        <f>ProjectSchedule!C32</f>
        <v>43139</v>
      </c>
      <c r="E32">
        <f>ProjectSchedule!D32</f>
        <v>43144</v>
      </c>
      <c r="F32" s="64">
        <f t="shared" si="0"/>
        <v>5</v>
      </c>
    </row>
    <row r="33" spans="4:6" x14ac:dyDescent="0.55000000000000004">
      <c r="D33">
        <f>ProjectSchedule!C33</f>
        <v>43139</v>
      </c>
      <c r="E33">
        <f>ProjectSchedule!D33</f>
        <v>43144</v>
      </c>
      <c r="F33" s="64">
        <f t="shared" si="0"/>
        <v>5</v>
      </c>
    </row>
    <row r="34" spans="4:6" x14ac:dyDescent="0.55000000000000004">
      <c r="D34">
        <f>ProjectSchedule!C34</f>
        <v>43139</v>
      </c>
      <c r="E34">
        <f>ProjectSchedule!D34</f>
        <v>43143</v>
      </c>
      <c r="F34" s="64">
        <f t="shared" si="0"/>
        <v>4</v>
      </c>
    </row>
    <row r="35" spans="4:6" x14ac:dyDescent="0.55000000000000004">
      <c r="D35">
        <f>ProjectSchedule!C35</f>
        <v>0</v>
      </c>
      <c r="E35">
        <f>ProjectSchedule!D35</f>
        <v>0</v>
      </c>
      <c r="F35" s="64" t="str">
        <f t="shared" si="0"/>
        <v xml:space="preserve"> </v>
      </c>
    </row>
    <row r="36" spans="4:6" x14ac:dyDescent="0.55000000000000004">
      <c r="D36">
        <f>ProjectSchedule!C36</f>
        <v>0</v>
      </c>
      <c r="E36">
        <f>ProjectSchedule!D36</f>
        <v>0</v>
      </c>
      <c r="F36" s="64" t="str">
        <f t="shared" si="0"/>
        <v xml:space="preserve"> </v>
      </c>
    </row>
    <row r="37" spans="4:6" x14ac:dyDescent="0.55000000000000004">
      <c r="D37">
        <f>ProjectSchedule!C37</f>
        <v>0</v>
      </c>
      <c r="E37">
        <f>ProjectSchedule!D37</f>
        <v>0</v>
      </c>
      <c r="F37" s="64" t="str">
        <f t="shared" si="0"/>
        <v xml:space="preserve"> </v>
      </c>
    </row>
    <row r="38" spans="4:6" x14ac:dyDescent="0.55000000000000004">
      <c r="D38">
        <f>ProjectSchedule!C38</f>
        <v>0</v>
      </c>
      <c r="E38">
        <f>ProjectSchedule!D38</f>
        <v>0</v>
      </c>
      <c r="F38" s="64" t="str">
        <f t="shared" si="0"/>
        <v xml:space="preserve"> </v>
      </c>
    </row>
    <row r="39" spans="4:6" x14ac:dyDescent="0.55000000000000004">
      <c r="D39">
        <f>ProjectSchedule!C39</f>
        <v>0</v>
      </c>
      <c r="E39">
        <f>ProjectSchedule!D39</f>
        <v>0</v>
      </c>
      <c r="F39" s="64" t="str">
        <f t="shared" si="0"/>
        <v xml:space="preserve"> </v>
      </c>
    </row>
    <row r="40" spans="4:6" x14ac:dyDescent="0.55000000000000004">
      <c r="D40">
        <f>ProjectSchedule!C40</f>
        <v>0</v>
      </c>
      <c r="E40">
        <f>ProjectSchedule!D40</f>
        <v>0</v>
      </c>
      <c r="F40" s="64" t="str">
        <f t="shared" si="0"/>
        <v xml:space="preserve"> </v>
      </c>
    </row>
    <row r="41" spans="4:6" x14ac:dyDescent="0.55000000000000004">
      <c r="D41">
        <f>ProjectSchedule!C41</f>
        <v>0</v>
      </c>
      <c r="E41">
        <f>ProjectSchedule!D41</f>
        <v>0</v>
      </c>
      <c r="F41" s="64" t="str">
        <f t="shared" si="0"/>
        <v xml:space="preserve"> 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ProjectSchedule</vt:lpstr>
      <vt:lpstr>Parameter</vt:lpstr>
      <vt:lpstr>D_d</vt:lpstr>
      <vt:lpstr>P_end</vt:lpstr>
      <vt:lpstr>P_p</vt:lpstr>
      <vt:lpstr>P_start</vt:lpstr>
      <vt:lpstr>ProjectSchedule!Print_Area</vt:lpstr>
      <vt:lpstr>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Ziyi Wong</dc:creator>
  <cp:keywords>Keywords</cp:keywords>
  <cp:lastModifiedBy>Ziyi Wong</cp:lastModifiedBy>
  <cp:lastPrinted>2018-04-27T10:28:37Z</cp:lastPrinted>
  <dcterms:created xsi:type="dcterms:W3CDTF">2018-04-27T00:35:59Z</dcterms:created>
  <dcterms:modified xsi:type="dcterms:W3CDTF">2018-04-27T11:13:55Z</dcterms:modified>
</cp:coreProperties>
</file>