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4115" windowHeight="49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50" i="1" l="1"/>
  <c r="G49" i="1"/>
  <c r="G48" i="1"/>
  <c r="G47" i="1"/>
  <c r="C54" i="1"/>
  <c r="D44" i="1"/>
  <c r="E44" i="1"/>
  <c r="F44" i="1"/>
  <c r="G44" i="1"/>
  <c r="H44" i="1"/>
  <c r="I44" i="1"/>
  <c r="J44" i="1"/>
  <c r="C44" i="1"/>
  <c r="D43" i="1"/>
  <c r="E43" i="1"/>
  <c r="F43" i="1"/>
  <c r="G43" i="1"/>
  <c r="H43" i="1"/>
  <c r="I43" i="1"/>
  <c r="J43" i="1"/>
  <c r="C43" i="1"/>
  <c r="D42" i="1"/>
  <c r="E42" i="1"/>
  <c r="F42" i="1"/>
  <c r="G42" i="1"/>
  <c r="H42" i="1"/>
  <c r="I42" i="1"/>
  <c r="J42" i="1"/>
  <c r="C42" i="1"/>
  <c r="D40" i="1"/>
  <c r="E40" i="1"/>
  <c r="F40" i="1"/>
  <c r="G40" i="1"/>
  <c r="H40" i="1"/>
  <c r="I40" i="1"/>
  <c r="J40" i="1"/>
  <c r="C40" i="1"/>
  <c r="D41" i="1"/>
  <c r="E41" i="1"/>
  <c r="F41" i="1"/>
  <c r="G41" i="1"/>
  <c r="H41" i="1"/>
  <c r="I41" i="1"/>
  <c r="J41" i="1"/>
  <c r="C41" i="1"/>
  <c r="K35" i="1"/>
  <c r="K36" i="1"/>
  <c r="K37" i="1"/>
  <c r="K34" i="1"/>
  <c r="D38" i="1"/>
  <c r="E38" i="1"/>
  <c r="F38" i="1"/>
  <c r="G38" i="1"/>
  <c r="H38" i="1"/>
  <c r="I38" i="1"/>
  <c r="J38" i="1"/>
  <c r="C38" i="1"/>
  <c r="D37" i="1"/>
  <c r="E37" i="1"/>
  <c r="F37" i="1"/>
  <c r="G37" i="1"/>
  <c r="H37" i="1"/>
  <c r="I37" i="1"/>
  <c r="J37" i="1"/>
  <c r="C37" i="1"/>
  <c r="D35" i="1"/>
  <c r="E35" i="1"/>
  <c r="F35" i="1"/>
  <c r="G35" i="1"/>
  <c r="H35" i="1"/>
  <c r="I35" i="1"/>
  <c r="J35" i="1"/>
  <c r="C35" i="1"/>
  <c r="D34" i="1"/>
  <c r="E34" i="1"/>
  <c r="F34" i="1"/>
  <c r="G34" i="1"/>
  <c r="H34" i="1"/>
  <c r="I34" i="1"/>
  <c r="J34" i="1"/>
  <c r="C34" i="1"/>
  <c r="D36" i="1"/>
  <c r="E36" i="1"/>
  <c r="F36" i="1"/>
  <c r="G36" i="1"/>
  <c r="H36" i="1"/>
  <c r="I36" i="1"/>
  <c r="J36" i="1"/>
  <c r="C36" i="1"/>
  <c r="K29" i="1"/>
  <c r="K30" i="1"/>
  <c r="K31" i="1"/>
  <c r="K28" i="1"/>
  <c r="D32" i="1"/>
  <c r="E32" i="1"/>
  <c r="F32" i="1"/>
  <c r="G32" i="1"/>
  <c r="H32" i="1"/>
  <c r="I32" i="1"/>
  <c r="J32" i="1"/>
  <c r="C32" i="1"/>
  <c r="D31" i="1"/>
  <c r="E31" i="1"/>
  <c r="F31" i="1"/>
  <c r="G31" i="1"/>
  <c r="H31" i="1"/>
  <c r="I31" i="1"/>
  <c r="J31" i="1"/>
  <c r="C31" i="1"/>
  <c r="D30" i="1"/>
  <c r="E30" i="1"/>
  <c r="F30" i="1"/>
  <c r="G30" i="1"/>
  <c r="H30" i="1"/>
  <c r="I30" i="1"/>
  <c r="J30" i="1"/>
  <c r="C30" i="1"/>
  <c r="D29" i="1"/>
  <c r="E29" i="1"/>
  <c r="F29" i="1"/>
  <c r="G29" i="1"/>
  <c r="H29" i="1"/>
  <c r="I29" i="1"/>
  <c r="J29" i="1"/>
  <c r="C29" i="1"/>
  <c r="D28" i="1"/>
  <c r="E28" i="1"/>
  <c r="F28" i="1"/>
  <c r="G28" i="1"/>
  <c r="H28" i="1"/>
  <c r="I28" i="1"/>
  <c r="J28" i="1"/>
  <c r="C28" i="1"/>
  <c r="K23" i="1"/>
  <c r="K24" i="1"/>
  <c r="K25" i="1"/>
  <c r="K22" i="1"/>
</calcChain>
</file>

<file path=xl/sharedStrings.xml><?xml version="1.0" encoding="utf-8"?>
<sst xmlns="http://schemas.openxmlformats.org/spreadsheetml/2006/main" count="68" uniqueCount="45">
  <si>
    <t>Máx Z=puntuación</t>
  </si>
  <si>
    <t>l1=Número de problemas a resolver de la lista 1</t>
  </si>
  <si>
    <t>l2=Número de problemas a resolver de la lista 2</t>
  </si>
  <si>
    <t>l3=Número de problemas a resolver de la lista 3</t>
  </si>
  <si>
    <t>Máx Z=5l1+4l2+6l3+235</t>
  </si>
  <si>
    <t>s.a.</t>
  </si>
  <si>
    <t>r1: 3l1+2l2+4l3&lt;=3.5(60)=210</t>
  </si>
  <si>
    <t>r2: 3l1+2l2&lt;=2.5(60)=150</t>
  </si>
  <si>
    <t>r3: 5l1+4l2+6l3+235&gt;=600</t>
  </si>
  <si>
    <t>r4:  5l1+4l2+6l3+235&lt;=1000</t>
  </si>
  <si>
    <t>r5,r6,r7: l1,l2,l3&gt;=0</t>
  </si>
  <si>
    <t>3l+2l2+4l3+h1=210</t>
  </si>
  <si>
    <t>3l1+2l2+h2=150</t>
  </si>
  <si>
    <t>5l1+4l2+6l3+h4=765</t>
  </si>
  <si>
    <t>Máx Z=5l1+4l2+6l3+235+0h1+0h2+0h3+0h4</t>
  </si>
  <si>
    <t>-5l1-4l2-6l3+h3=-365</t>
  </si>
  <si>
    <t>l1</t>
  </si>
  <si>
    <t>l2</t>
  </si>
  <si>
    <t>l3</t>
  </si>
  <si>
    <t>h1</t>
  </si>
  <si>
    <t>h2</t>
  </si>
  <si>
    <t>h3</t>
  </si>
  <si>
    <t>h4</t>
  </si>
  <si>
    <t>Zj</t>
  </si>
  <si>
    <t>6l3+h3</t>
  </si>
  <si>
    <t>-6l3+h4</t>
  </si>
  <si>
    <t>6l3+Zj</t>
  </si>
  <si>
    <t>-1/2l2+l3</t>
  </si>
  <si>
    <t>-2l2+h2</t>
  </si>
  <si>
    <t>-l2+h4</t>
  </si>
  <si>
    <t>l2+Zj</t>
  </si>
  <si>
    <t>-1/2h3+l3</t>
  </si>
  <si>
    <t>h3+l2</t>
  </si>
  <si>
    <t>-h3+h4</t>
  </si>
  <si>
    <t>h3+Zj</t>
  </si>
  <si>
    <t>l1=</t>
  </si>
  <si>
    <t>l2=</t>
  </si>
  <si>
    <t>l3=</t>
  </si>
  <si>
    <t>h1=</t>
  </si>
  <si>
    <t>h2=</t>
  </si>
  <si>
    <t>h3=</t>
  </si>
  <si>
    <t>h4=</t>
  </si>
  <si>
    <t>Zj=</t>
  </si>
  <si>
    <t>Z=Zj+235</t>
  </si>
  <si>
    <t>Comprobando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</si>
</sst>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4657</xdr:colOff>
      <xdr:row>6</xdr:row>
      <xdr:rowOff>125016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814656" cy="1268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54"/>
  <sheetViews>
    <sheetView tabSelected="1" topLeftCell="B43" zoomScale="130" zoomScaleNormal="130" workbookViewId="0">
      <selection activeCell="C48" sqref="C48"/>
    </sheetView>
  </sheetViews>
  <sheetFormatPr baseColWidth="10" defaultRowHeight="15" x14ac:dyDescent="0.25"/>
  <cols>
    <col min="10" max="10" width="12.5703125" bestFit="1" customWidth="1"/>
    <col min="11" max="11" width="13.42578125" bestFit="1" customWidth="1"/>
  </cols>
  <sheetData>
    <row r="8" spans="1:4" x14ac:dyDescent="0.25">
      <c r="A8" t="s">
        <v>0</v>
      </c>
    </row>
    <row r="9" spans="1:4" x14ac:dyDescent="0.25">
      <c r="A9" t="s">
        <v>1</v>
      </c>
    </row>
    <row r="10" spans="1:4" x14ac:dyDescent="0.25">
      <c r="A10" t="s">
        <v>2</v>
      </c>
    </row>
    <row r="11" spans="1:4" x14ac:dyDescent="0.25">
      <c r="A11" t="s">
        <v>3</v>
      </c>
    </row>
    <row r="13" spans="1:4" x14ac:dyDescent="0.25">
      <c r="A13" t="s">
        <v>4</v>
      </c>
      <c r="D13" t="s">
        <v>14</v>
      </c>
    </row>
    <row r="14" spans="1:4" x14ac:dyDescent="0.25">
      <c r="A14" t="s">
        <v>5</v>
      </c>
    </row>
    <row r="15" spans="1:4" x14ac:dyDescent="0.25">
      <c r="A15" t="s">
        <v>6</v>
      </c>
      <c r="D15" t="s">
        <v>11</v>
      </c>
    </row>
    <row r="16" spans="1:4" x14ac:dyDescent="0.25">
      <c r="A16" t="s">
        <v>7</v>
      </c>
      <c r="D16" t="s">
        <v>12</v>
      </c>
    </row>
    <row r="17" spans="1:11" x14ac:dyDescent="0.25">
      <c r="A17" t="s">
        <v>8</v>
      </c>
      <c r="D17" s="1" t="s">
        <v>15</v>
      </c>
    </row>
    <row r="18" spans="1:11" x14ac:dyDescent="0.25">
      <c r="A18" t="s">
        <v>9</v>
      </c>
      <c r="D18" t="s">
        <v>13</v>
      </c>
    </row>
    <row r="19" spans="1:11" x14ac:dyDescent="0.25">
      <c r="A19" t="s">
        <v>10</v>
      </c>
    </row>
    <row r="21" spans="1:11" x14ac:dyDescent="0.25">
      <c r="B21" s="2"/>
      <c r="C21" s="4" t="s">
        <v>16</v>
      </c>
      <c r="D21" s="4" t="s">
        <v>17</v>
      </c>
      <c r="E21" s="4" t="s">
        <v>18</v>
      </c>
      <c r="F21" s="4" t="s">
        <v>19</v>
      </c>
      <c r="G21" s="4" t="s">
        <v>20</v>
      </c>
      <c r="H21" s="4" t="s">
        <v>21</v>
      </c>
      <c r="I21" s="4" t="s">
        <v>22</v>
      </c>
    </row>
    <row r="22" spans="1:11" x14ac:dyDescent="0.25">
      <c r="B22" s="3" t="s">
        <v>19</v>
      </c>
      <c r="C22" s="5">
        <v>3</v>
      </c>
      <c r="D22" s="5">
        <v>2</v>
      </c>
      <c r="E22" s="5">
        <v>4</v>
      </c>
      <c r="F22" s="5">
        <v>1</v>
      </c>
      <c r="G22" s="5">
        <v>0</v>
      </c>
      <c r="H22" s="5">
        <v>0</v>
      </c>
      <c r="I22" s="5">
        <v>0</v>
      </c>
      <c r="J22" s="5">
        <v>210</v>
      </c>
      <c r="K22">
        <f>J22/E22</f>
        <v>52.5</v>
      </c>
    </row>
    <row r="23" spans="1:11" x14ac:dyDescent="0.25">
      <c r="B23" s="3" t="s">
        <v>20</v>
      </c>
      <c r="C23" s="2">
        <v>3</v>
      </c>
      <c r="D23" s="2">
        <v>2</v>
      </c>
      <c r="E23" s="5">
        <v>0</v>
      </c>
      <c r="F23" s="2">
        <v>0</v>
      </c>
      <c r="G23" s="2">
        <v>1</v>
      </c>
      <c r="H23" s="2">
        <v>0</v>
      </c>
      <c r="I23" s="2">
        <v>0</v>
      </c>
      <c r="J23" s="2">
        <v>150</v>
      </c>
      <c r="K23" t="e">
        <f t="shared" ref="K23:K25" si="0">J23/E23</f>
        <v>#DIV/0!</v>
      </c>
    </row>
    <row r="24" spans="1:11" x14ac:dyDescent="0.25">
      <c r="B24" s="3" t="s">
        <v>21</v>
      </c>
      <c r="C24" s="2">
        <v>-5</v>
      </c>
      <c r="D24" s="2">
        <v>-4</v>
      </c>
      <c r="E24" s="5">
        <v>-6</v>
      </c>
      <c r="F24" s="2">
        <v>0</v>
      </c>
      <c r="G24" s="2">
        <v>0</v>
      </c>
      <c r="H24" s="2">
        <v>1</v>
      </c>
      <c r="I24" s="2">
        <v>0</v>
      </c>
      <c r="J24" s="2">
        <v>-365</v>
      </c>
      <c r="K24">
        <f t="shared" si="0"/>
        <v>60.833333333333336</v>
      </c>
    </row>
    <row r="25" spans="1:11" x14ac:dyDescent="0.25">
      <c r="B25" s="3" t="s">
        <v>22</v>
      </c>
      <c r="C25" s="2">
        <v>5</v>
      </c>
      <c r="D25" s="2">
        <v>4</v>
      </c>
      <c r="E25" s="5">
        <v>6</v>
      </c>
      <c r="F25" s="2">
        <v>0</v>
      </c>
      <c r="G25" s="2">
        <v>0</v>
      </c>
      <c r="H25" s="2">
        <v>0</v>
      </c>
      <c r="I25" s="2">
        <v>1</v>
      </c>
      <c r="J25" s="2">
        <v>765</v>
      </c>
      <c r="K25">
        <f t="shared" si="0"/>
        <v>127.5</v>
      </c>
    </row>
    <row r="26" spans="1:11" x14ac:dyDescent="0.25">
      <c r="B26" s="3" t="s">
        <v>23</v>
      </c>
      <c r="C26" s="2">
        <v>-5</v>
      </c>
      <c r="D26" s="2">
        <v>-4</v>
      </c>
      <c r="E26" s="5">
        <v>-6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8" spans="1:11" x14ac:dyDescent="0.25">
      <c r="B28" s="3" t="s">
        <v>18</v>
      </c>
      <c r="C28" s="6">
        <f>C22/4</f>
        <v>0.75</v>
      </c>
      <c r="D28" s="7">
        <f t="shared" ref="D28:J28" si="1">D22/4</f>
        <v>0.5</v>
      </c>
      <c r="E28" s="6">
        <f t="shared" si="1"/>
        <v>1</v>
      </c>
      <c r="F28" s="6">
        <f t="shared" si="1"/>
        <v>0.25</v>
      </c>
      <c r="G28" s="6">
        <f t="shared" si="1"/>
        <v>0</v>
      </c>
      <c r="H28" s="6">
        <f t="shared" si="1"/>
        <v>0</v>
      </c>
      <c r="I28" s="6">
        <f t="shared" si="1"/>
        <v>0</v>
      </c>
      <c r="J28" s="6">
        <f t="shared" si="1"/>
        <v>52.5</v>
      </c>
      <c r="K28" s="6">
        <f>J28/D28</f>
        <v>105</v>
      </c>
    </row>
    <row r="29" spans="1:11" x14ac:dyDescent="0.25">
      <c r="B29" s="3" t="s">
        <v>20</v>
      </c>
      <c r="C29" s="6">
        <f>C23</f>
        <v>3</v>
      </c>
      <c r="D29" s="7">
        <f t="shared" ref="D29:J29" si="2">D23</f>
        <v>2</v>
      </c>
      <c r="E29" s="6">
        <f t="shared" si="2"/>
        <v>0</v>
      </c>
      <c r="F29" s="6">
        <f t="shared" si="2"/>
        <v>0</v>
      </c>
      <c r="G29" s="6">
        <f t="shared" si="2"/>
        <v>1</v>
      </c>
      <c r="H29" s="6">
        <f t="shared" si="2"/>
        <v>0</v>
      </c>
      <c r="I29" s="6">
        <f t="shared" si="2"/>
        <v>0</v>
      </c>
      <c r="J29" s="6">
        <f t="shared" si="2"/>
        <v>150</v>
      </c>
      <c r="K29" s="6">
        <f t="shared" ref="K29:K31" si="3">J29/D29</f>
        <v>75</v>
      </c>
    </row>
    <row r="30" spans="1:11" x14ac:dyDescent="0.25">
      <c r="A30" s="1" t="s">
        <v>24</v>
      </c>
      <c r="B30" s="3" t="s">
        <v>21</v>
      </c>
      <c r="C30" s="7">
        <f>6*C28+C24</f>
        <v>-0.5</v>
      </c>
      <c r="D30" s="7">
        <f t="shared" ref="D30:J30" si="4">6*D28+D24</f>
        <v>-1</v>
      </c>
      <c r="E30" s="7">
        <f t="shared" si="4"/>
        <v>0</v>
      </c>
      <c r="F30" s="7">
        <f t="shared" si="4"/>
        <v>1.5</v>
      </c>
      <c r="G30" s="7">
        <f t="shared" si="4"/>
        <v>0</v>
      </c>
      <c r="H30" s="7">
        <f t="shared" si="4"/>
        <v>1</v>
      </c>
      <c r="I30" s="7">
        <f t="shared" si="4"/>
        <v>0</v>
      </c>
      <c r="J30" s="7">
        <f t="shared" si="4"/>
        <v>-50</v>
      </c>
      <c r="K30" s="6">
        <f t="shared" si="3"/>
        <v>50</v>
      </c>
    </row>
    <row r="31" spans="1:11" x14ac:dyDescent="0.25">
      <c r="A31" s="1" t="s">
        <v>25</v>
      </c>
      <c r="B31" s="3" t="s">
        <v>22</v>
      </c>
      <c r="C31" s="6">
        <f>-6*C28+C25</f>
        <v>0.5</v>
      </c>
      <c r="D31" s="7">
        <f t="shared" ref="D31:J31" si="5">-6*D28+D25</f>
        <v>1</v>
      </c>
      <c r="E31" s="6">
        <f t="shared" si="5"/>
        <v>0</v>
      </c>
      <c r="F31" s="6">
        <f t="shared" si="5"/>
        <v>-1.5</v>
      </c>
      <c r="G31" s="6">
        <f t="shared" si="5"/>
        <v>0</v>
      </c>
      <c r="H31" s="6">
        <f t="shared" si="5"/>
        <v>0</v>
      </c>
      <c r="I31" s="6">
        <f t="shared" si="5"/>
        <v>1</v>
      </c>
      <c r="J31" s="6">
        <f t="shared" si="5"/>
        <v>450</v>
      </c>
      <c r="K31" s="6">
        <f t="shared" si="3"/>
        <v>450</v>
      </c>
    </row>
    <row r="32" spans="1:11" x14ac:dyDescent="0.25">
      <c r="A32" t="s">
        <v>26</v>
      </c>
      <c r="B32" s="3" t="s">
        <v>23</v>
      </c>
      <c r="C32" s="6">
        <f>6*C28+C26</f>
        <v>-0.5</v>
      </c>
      <c r="D32" s="7">
        <f t="shared" ref="D32:J32" si="6">6*D28+D26</f>
        <v>-1</v>
      </c>
      <c r="E32" s="6">
        <f t="shared" si="6"/>
        <v>0</v>
      </c>
      <c r="F32" s="6">
        <f t="shared" si="6"/>
        <v>1.5</v>
      </c>
      <c r="G32" s="6">
        <f t="shared" si="6"/>
        <v>0</v>
      </c>
      <c r="H32" s="6">
        <f t="shared" si="6"/>
        <v>0</v>
      </c>
      <c r="I32" s="6">
        <f t="shared" si="6"/>
        <v>0</v>
      </c>
      <c r="J32" s="6">
        <f t="shared" si="6"/>
        <v>315</v>
      </c>
    </row>
    <row r="34" spans="1:11" x14ac:dyDescent="0.25">
      <c r="A34" s="1" t="s">
        <v>27</v>
      </c>
      <c r="B34" s="3" t="s">
        <v>18</v>
      </c>
      <c r="C34" s="6">
        <f>-1/2*C36+C28</f>
        <v>0.5</v>
      </c>
      <c r="D34" s="6">
        <f t="shared" ref="D34:J34" si="7">-1/2*D36+D28</f>
        <v>0</v>
      </c>
      <c r="E34" s="6">
        <f t="shared" si="7"/>
        <v>1</v>
      </c>
      <c r="F34" s="6">
        <f t="shared" si="7"/>
        <v>1</v>
      </c>
      <c r="G34" s="6">
        <f t="shared" si="7"/>
        <v>0</v>
      </c>
      <c r="H34" s="7">
        <f t="shared" si="7"/>
        <v>0.5</v>
      </c>
      <c r="I34" s="6">
        <f t="shared" si="7"/>
        <v>0</v>
      </c>
      <c r="J34" s="6">
        <f t="shared" si="7"/>
        <v>27.5</v>
      </c>
      <c r="K34" s="6">
        <f>J34/H34</f>
        <v>55</v>
      </c>
    </row>
    <row r="35" spans="1:11" x14ac:dyDescent="0.25">
      <c r="A35" s="1" t="s">
        <v>28</v>
      </c>
      <c r="B35" s="3" t="s">
        <v>20</v>
      </c>
      <c r="C35" s="7">
        <f>-2*C36+C29</f>
        <v>2</v>
      </c>
      <c r="D35" s="7">
        <f t="shared" ref="D35:J35" si="8">-2*D36+D29</f>
        <v>0</v>
      </c>
      <c r="E35" s="7">
        <f t="shared" si="8"/>
        <v>0</v>
      </c>
      <c r="F35" s="7">
        <f t="shared" si="8"/>
        <v>3</v>
      </c>
      <c r="G35" s="7">
        <f t="shared" si="8"/>
        <v>1</v>
      </c>
      <c r="H35" s="7">
        <f t="shared" si="8"/>
        <v>2</v>
      </c>
      <c r="I35" s="7">
        <f t="shared" si="8"/>
        <v>0</v>
      </c>
      <c r="J35" s="7">
        <f t="shared" si="8"/>
        <v>50</v>
      </c>
      <c r="K35" s="6">
        <f t="shared" ref="K35:K37" si="9">J35/H35</f>
        <v>25</v>
      </c>
    </row>
    <row r="36" spans="1:11" x14ac:dyDescent="0.25">
      <c r="B36" s="3" t="s">
        <v>17</v>
      </c>
      <c r="C36" s="6">
        <f>-C30</f>
        <v>0.5</v>
      </c>
      <c r="D36" s="6">
        <f t="shared" ref="D36:J36" si="10">-D30</f>
        <v>1</v>
      </c>
      <c r="E36" s="6">
        <f t="shared" si="10"/>
        <v>0</v>
      </c>
      <c r="F36" s="6">
        <f t="shared" si="10"/>
        <v>-1.5</v>
      </c>
      <c r="G36" s="6">
        <f t="shared" si="10"/>
        <v>0</v>
      </c>
      <c r="H36" s="7">
        <f t="shared" si="10"/>
        <v>-1</v>
      </c>
      <c r="I36" s="6">
        <f t="shared" si="10"/>
        <v>0</v>
      </c>
      <c r="J36" s="6">
        <f t="shared" si="10"/>
        <v>50</v>
      </c>
      <c r="K36" s="6">
        <f t="shared" si="9"/>
        <v>-50</v>
      </c>
    </row>
    <row r="37" spans="1:11" x14ac:dyDescent="0.25">
      <c r="A37" s="1" t="s">
        <v>29</v>
      </c>
      <c r="B37" s="3" t="s">
        <v>22</v>
      </c>
      <c r="C37" s="6">
        <f>-C36+C31</f>
        <v>0</v>
      </c>
      <c r="D37" s="6">
        <f t="shared" ref="D37:J37" si="11">-D36+D31</f>
        <v>0</v>
      </c>
      <c r="E37" s="6">
        <f t="shared" si="11"/>
        <v>0</v>
      </c>
      <c r="F37" s="6">
        <f t="shared" si="11"/>
        <v>0</v>
      </c>
      <c r="G37" s="6">
        <f t="shared" si="11"/>
        <v>0</v>
      </c>
      <c r="H37" s="7">
        <f t="shared" si="11"/>
        <v>1</v>
      </c>
      <c r="I37" s="6">
        <f t="shared" si="11"/>
        <v>1</v>
      </c>
      <c r="J37" s="6">
        <f t="shared" si="11"/>
        <v>400</v>
      </c>
      <c r="K37" s="6">
        <f t="shared" si="9"/>
        <v>400</v>
      </c>
    </row>
    <row r="38" spans="1:11" x14ac:dyDescent="0.25">
      <c r="A38" t="s">
        <v>30</v>
      </c>
      <c r="B38" s="3" t="s">
        <v>23</v>
      </c>
      <c r="C38" s="6">
        <f>C36+C32</f>
        <v>0</v>
      </c>
      <c r="D38" s="6">
        <f t="shared" ref="D38:J38" si="12">D36+D32</f>
        <v>0</v>
      </c>
      <c r="E38" s="6">
        <f t="shared" si="12"/>
        <v>0</v>
      </c>
      <c r="F38" s="6">
        <f t="shared" si="12"/>
        <v>0</v>
      </c>
      <c r="G38" s="6">
        <f t="shared" si="12"/>
        <v>0</v>
      </c>
      <c r="H38" s="7">
        <f t="shared" si="12"/>
        <v>-1</v>
      </c>
      <c r="I38" s="6">
        <f t="shared" si="12"/>
        <v>0</v>
      </c>
      <c r="J38" s="6">
        <f t="shared" si="12"/>
        <v>365</v>
      </c>
    </row>
    <row r="40" spans="1:11" x14ac:dyDescent="0.25">
      <c r="A40" s="1" t="s">
        <v>31</v>
      </c>
      <c r="B40" s="3" t="s">
        <v>18</v>
      </c>
      <c r="C40" s="6">
        <f>-1/2*C41+C34</f>
        <v>0</v>
      </c>
      <c r="D40" s="6">
        <f t="shared" ref="D40:J40" si="13">-1/2*D41+D34</f>
        <v>0</v>
      </c>
      <c r="E40" s="6">
        <f t="shared" si="13"/>
        <v>1</v>
      </c>
      <c r="F40" s="6">
        <f t="shared" si="13"/>
        <v>0.25</v>
      </c>
      <c r="G40" s="6">
        <f t="shared" si="13"/>
        <v>-0.25</v>
      </c>
      <c r="H40" s="6">
        <f t="shared" si="13"/>
        <v>0</v>
      </c>
      <c r="I40" s="6">
        <f t="shared" si="13"/>
        <v>0</v>
      </c>
      <c r="J40" s="6">
        <f t="shared" si="13"/>
        <v>15</v>
      </c>
    </row>
    <row r="41" spans="1:11" x14ac:dyDescent="0.25">
      <c r="B41" s="3" t="s">
        <v>21</v>
      </c>
      <c r="C41" s="6">
        <f>C35/2</f>
        <v>1</v>
      </c>
      <c r="D41" s="6">
        <f t="shared" ref="D41:J41" si="14">D35/2</f>
        <v>0</v>
      </c>
      <c r="E41" s="6">
        <f t="shared" si="14"/>
        <v>0</v>
      </c>
      <c r="F41" s="6">
        <f t="shared" si="14"/>
        <v>1.5</v>
      </c>
      <c r="G41" s="6">
        <f t="shared" si="14"/>
        <v>0.5</v>
      </c>
      <c r="H41" s="6">
        <f t="shared" si="14"/>
        <v>1</v>
      </c>
      <c r="I41" s="6">
        <f t="shared" si="14"/>
        <v>0</v>
      </c>
      <c r="J41" s="6">
        <f t="shared" si="14"/>
        <v>25</v>
      </c>
    </row>
    <row r="42" spans="1:11" x14ac:dyDescent="0.25">
      <c r="A42" t="s">
        <v>32</v>
      </c>
      <c r="B42" s="3" t="s">
        <v>17</v>
      </c>
      <c r="C42" s="6">
        <f>C41+C36</f>
        <v>1.5</v>
      </c>
      <c r="D42" s="6">
        <f t="shared" ref="D42:J42" si="15">D41+D36</f>
        <v>1</v>
      </c>
      <c r="E42" s="6">
        <f t="shared" si="15"/>
        <v>0</v>
      </c>
      <c r="F42" s="6">
        <f t="shared" si="15"/>
        <v>0</v>
      </c>
      <c r="G42" s="6">
        <f t="shared" si="15"/>
        <v>0.5</v>
      </c>
      <c r="H42" s="6">
        <f t="shared" si="15"/>
        <v>0</v>
      </c>
      <c r="I42" s="6">
        <f t="shared" si="15"/>
        <v>0</v>
      </c>
      <c r="J42" s="6">
        <f t="shared" si="15"/>
        <v>75</v>
      </c>
    </row>
    <row r="43" spans="1:11" x14ac:dyDescent="0.25">
      <c r="A43" s="1" t="s">
        <v>33</v>
      </c>
      <c r="B43" s="3" t="s">
        <v>22</v>
      </c>
      <c r="C43" s="6">
        <f>-C41+C37</f>
        <v>-1</v>
      </c>
      <c r="D43" s="6">
        <f t="shared" ref="D43:J43" si="16">-D41+D37</f>
        <v>0</v>
      </c>
      <c r="E43" s="6">
        <f t="shared" si="16"/>
        <v>0</v>
      </c>
      <c r="F43" s="6">
        <f t="shared" si="16"/>
        <v>-1.5</v>
      </c>
      <c r="G43" s="6">
        <f t="shared" si="16"/>
        <v>-0.5</v>
      </c>
      <c r="H43" s="6">
        <f t="shared" si="16"/>
        <v>0</v>
      </c>
      <c r="I43" s="6">
        <f t="shared" si="16"/>
        <v>1</v>
      </c>
      <c r="J43" s="6">
        <f t="shared" si="16"/>
        <v>375</v>
      </c>
    </row>
    <row r="44" spans="1:11" x14ac:dyDescent="0.25">
      <c r="A44" t="s">
        <v>34</v>
      </c>
      <c r="B44" s="3" t="s">
        <v>23</v>
      </c>
      <c r="C44" s="6">
        <f>C41+C38</f>
        <v>1</v>
      </c>
      <c r="D44" s="6">
        <f t="shared" ref="D44:J44" si="17">D41+D38</f>
        <v>0</v>
      </c>
      <c r="E44" s="6">
        <f t="shared" si="17"/>
        <v>0</v>
      </c>
      <c r="F44" s="6">
        <f t="shared" si="17"/>
        <v>1.5</v>
      </c>
      <c r="G44" s="6">
        <f t="shared" si="17"/>
        <v>0.5</v>
      </c>
      <c r="H44" s="6">
        <f t="shared" si="17"/>
        <v>0</v>
      </c>
      <c r="I44" s="6">
        <f t="shared" si="17"/>
        <v>0</v>
      </c>
      <c r="J44" s="6">
        <f t="shared" si="17"/>
        <v>390</v>
      </c>
    </row>
    <row r="46" spans="1:11" x14ac:dyDescent="0.25">
      <c r="B46" s="8" t="s">
        <v>35</v>
      </c>
      <c r="C46" s="9">
        <v>0</v>
      </c>
      <c r="E46" t="s">
        <v>44</v>
      </c>
    </row>
    <row r="47" spans="1:11" x14ac:dyDescent="0.25">
      <c r="B47" s="8" t="s">
        <v>36</v>
      </c>
      <c r="C47" s="9">
        <v>75</v>
      </c>
      <c r="E47" t="s">
        <v>11</v>
      </c>
      <c r="G47">
        <f>3*C46+2*C47+4*C48+C49</f>
        <v>210</v>
      </c>
    </row>
    <row r="48" spans="1:11" x14ac:dyDescent="0.25">
      <c r="B48" s="8" t="s">
        <v>37</v>
      </c>
      <c r="C48" s="9">
        <v>15</v>
      </c>
      <c r="E48" t="s">
        <v>12</v>
      </c>
      <c r="G48">
        <f>3*C46+2*C47+C50</f>
        <v>150</v>
      </c>
    </row>
    <row r="49" spans="2:7" x14ac:dyDescent="0.25">
      <c r="B49" s="8" t="s">
        <v>38</v>
      </c>
      <c r="C49" s="9">
        <v>0</v>
      </c>
      <c r="E49" s="1" t="s">
        <v>15</v>
      </c>
      <c r="G49">
        <f>-5*C46-4*C47-6*C48+C51</f>
        <v>-365</v>
      </c>
    </row>
    <row r="50" spans="2:7" x14ac:dyDescent="0.25">
      <c r="B50" s="8" t="s">
        <v>39</v>
      </c>
      <c r="C50" s="9">
        <v>0</v>
      </c>
      <c r="E50" t="s">
        <v>13</v>
      </c>
      <c r="G50">
        <f>5*C46+4*C47+6*C48+C52</f>
        <v>765</v>
      </c>
    </row>
    <row r="51" spans="2:7" x14ac:dyDescent="0.25">
      <c r="B51" s="8" t="s">
        <v>40</v>
      </c>
      <c r="C51" s="9">
        <v>25</v>
      </c>
    </row>
    <row r="52" spans="2:7" x14ac:dyDescent="0.25">
      <c r="B52" s="8" t="s">
        <v>41</v>
      </c>
      <c r="C52" s="9">
        <v>375</v>
      </c>
    </row>
    <row r="53" spans="2:7" x14ac:dyDescent="0.25">
      <c r="B53" s="8" t="s">
        <v>42</v>
      </c>
      <c r="C53" s="9">
        <v>390</v>
      </c>
    </row>
    <row r="54" spans="2:7" x14ac:dyDescent="0.25">
      <c r="B54" s="8" t="s">
        <v>43</v>
      </c>
      <c r="C54" s="9">
        <f>235+C53</f>
        <v>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2024-03-04T20:43:01Z</dcterms:created>
  <dcterms:modified xsi:type="dcterms:W3CDTF">2024-03-04T23:58:45Z</dcterms:modified>
</cp:coreProperties>
</file>