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1" sheetId="1" r:id="rId4"/>
    <sheet state="visible" name="Ejercicio2" sheetId="2" r:id="rId5"/>
    <sheet state="visible" name="Ejercicio3" sheetId="3" r:id="rId6"/>
    <sheet state="visible" name="Ejercicio4" sheetId="4" r:id="rId7"/>
    <sheet state="visible" name="5" sheetId="5" r:id="rId8"/>
  </sheets>
  <definedNames>
    <definedName localSheetId="4" name="solver_cvg">0.0001</definedName>
    <definedName localSheetId="4" name="solver_drv">1</definedName>
    <definedName localSheetId="4" name="solver_eng">2</definedName>
    <definedName localSheetId="4" name="solver_est">1</definedName>
    <definedName localSheetId="4" name="solver_itr">2147483647</definedName>
    <definedName localSheetId="4" name="solver_mip">2147483647</definedName>
    <definedName localSheetId="4" name="solver_mni">30</definedName>
    <definedName localSheetId="4" name="solver_mrt">0.075</definedName>
    <definedName localSheetId="4" name="solver_msl">2</definedName>
    <definedName localSheetId="4" name="solver_neg">1</definedName>
    <definedName localSheetId="4" name="solver_nod">2147483647</definedName>
    <definedName localSheetId="4" name="solver_num">1</definedName>
    <definedName localSheetId="4" name="solver_nwt">1</definedName>
    <definedName localSheetId="4" name="solver_pre">0.000001</definedName>
    <definedName localSheetId="4" name="solver_rbv">1</definedName>
    <definedName localSheetId="4" name="solver_rel1">3</definedName>
    <definedName localSheetId="4" name="solver_rlx">2</definedName>
    <definedName localSheetId="4" name="solver_rsd">0</definedName>
    <definedName localSheetId="4" name="solver_scl">1</definedName>
    <definedName localSheetId="4" name="solver_sho">2</definedName>
    <definedName localSheetId="4" name="solver_ssz">100</definedName>
    <definedName localSheetId="4" name="solver_tim">2147483647</definedName>
    <definedName localSheetId="4" name="solver_tol">0.01</definedName>
    <definedName localSheetId="4" name="solver_typ">2</definedName>
    <definedName localSheetId="4" name="solver_val">0</definedName>
    <definedName localSheetId="4" name="solver_ver">3</definedName>
    <definedName localSheetId="4" name="solver_lhs1">'5'!$D$11:$D$12</definedName>
    <definedName localSheetId="4" name="solver_opt">'5'!$D$10</definedName>
    <definedName localSheetId="4" name="solver_rhs1">'5'!$E$11:$E$12</definedName>
    <definedName localSheetId="4" name="solver_adj">'5'!$E$10:$I$10</definedName>
  </definedNames>
  <calcPr/>
  <extLst>
    <ext uri="GoogleSheetsCustomDataVersion2">
      <go:sheetsCustomData xmlns:go="http://customooxmlschemas.google.com/" r:id="rId9" roundtripDataChecksum="5Wd+tIoO+oVsBFyDD/WkafYozUk3jX9pzWojF0LKAqw="/>
    </ext>
  </extLst>
</workbook>
</file>

<file path=xl/sharedStrings.xml><?xml version="1.0" encoding="utf-8"?>
<sst xmlns="http://schemas.openxmlformats.org/spreadsheetml/2006/main" count="177" uniqueCount="97">
  <si>
    <t>MIN</t>
  </si>
  <si>
    <t>PRIMAL</t>
  </si>
  <si>
    <t>DUAL</t>
  </si>
  <si>
    <t>max</t>
  </si>
  <si>
    <t>Z=-150x-80y</t>
  </si>
  <si>
    <t>Z=-150x-80y+0h1+0h2</t>
  </si>
  <si>
    <t>s.a</t>
  </si>
  <si>
    <t>-x-2y+h1=4</t>
  </si>
  <si>
    <t>r1:</t>
  </si>
  <si>
    <t>-x-2y&lt;=4</t>
  </si>
  <si>
    <t>-x-y+h2=1</t>
  </si>
  <si>
    <t>-a-b&gt;=-150</t>
  </si>
  <si>
    <t>r2:</t>
  </si>
  <si>
    <t>-x-y&lt;=1</t>
  </si>
  <si>
    <t>-2a-b&gt;=-80</t>
  </si>
  <si>
    <t>r3:</t>
  </si>
  <si>
    <t>x&gt;=0</t>
  </si>
  <si>
    <t>a,b&gt;=0</t>
  </si>
  <si>
    <t>r4:</t>
  </si>
  <si>
    <t>y&gt;=0</t>
  </si>
  <si>
    <t>Cj</t>
  </si>
  <si>
    <t>x</t>
  </si>
  <si>
    <t>y</t>
  </si>
  <si>
    <t>h1</t>
  </si>
  <si>
    <t>h2</t>
  </si>
  <si>
    <t>Zj</t>
  </si>
  <si>
    <t>Cj-Zj</t>
  </si>
  <si>
    <t>x=</t>
  </si>
  <si>
    <t>y=</t>
  </si>
  <si>
    <t>h1=</t>
  </si>
  <si>
    <t>h2=</t>
  </si>
  <si>
    <t>Zj=</t>
  </si>
  <si>
    <t>a=</t>
  </si>
  <si>
    <t>b=</t>
  </si>
  <si>
    <t>Min</t>
  </si>
  <si>
    <t>Max</t>
  </si>
  <si>
    <t>Z=10a-25b-8c+0h1+0h2</t>
  </si>
  <si>
    <t>Z=10a-25b-8c</t>
  </si>
  <si>
    <t>a-2b-c+h1=1</t>
  </si>
  <si>
    <t>a-2b+h2=3</t>
  </si>
  <si>
    <t>x+y&gt;=10</t>
  </si>
  <si>
    <t>a-2b-c&lt;=1</t>
  </si>
  <si>
    <t>-2x-2y&gt;=-25</t>
  </si>
  <si>
    <t>a-2b&lt;=3</t>
  </si>
  <si>
    <t>-x&gt;=-8</t>
  </si>
  <si>
    <t>a</t>
  </si>
  <si>
    <t>b</t>
  </si>
  <si>
    <t>c</t>
  </si>
  <si>
    <t>1/2*A1</t>
  </si>
  <si>
    <t>-2*b+A2</t>
  </si>
  <si>
    <t>-1*a+h2</t>
  </si>
  <si>
    <t>1/2*h1+b</t>
  </si>
  <si>
    <t>1*c+a</t>
  </si>
  <si>
    <t>c=</t>
  </si>
  <si>
    <t>Z=-30a-36b-20c</t>
  </si>
  <si>
    <t>Z=-30a-36b-20c+0h1+0h2</t>
  </si>
  <si>
    <t>-4a-6b-c+h1=0.1</t>
  </si>
  <si>
    <t>-4x-3y&gt;=-30</t>
  </si>
  <si>
    <t>-4a-6b-c&lt;=0.1</t>
  </si>
  <si>
    <t>-3a-b+c+h2=0.5</t>
  </si>
  <si>
    <t>-6x-y&gt;=-36</t>
  </si>
  <si>
    <t>-3a-b+c&lt;=0.5</t>
  </si>
  <si>
    <t>-x+y&gt;=-20</t>
  </si>
  <si>
    <t>x,y&gt;=0</t>
  </si>
  <si>
    <t>zj=</t>
  </si>
  <si>
    <t>Primal</t>
  </si>
  <si>
    <t>Dual</t>
  </si>
  <si>
    <t>Z=-14x-20y+10z</t>
  </si>
  <si>
    <t>Z=-14x-20y+10z+0h1+0h2</t>
  </si>
  <si>
    <t>-3x-y-z+h1=1</t>
  </si>
  <si>
    <t>-3x-y-z&lt;=1</t>
  </si>
  <si>
    <t>-x-5y+z+h2=2</t>
  </si>
  <si>
    <t>-x-5y+z&lt;=2</t>
  </si>
  <si>
    <t>-3m-n&gt;=-14</t>
  </si>
  <si>
    <t>-m-5n&gt;=-20</t>
  </si>
  <si>
    <t>-m+n&gt;=10</t>
  </si>
  <si>
    <t>m,n&gt;=0</t>
  </si>
  <si>
    <t>z</t>
  </si>
  <si>
    <t>1*z+h1</t>
  </si>
  <si>
    <t>Máx Z = 4x + 3y</t>
  </si>
  <si>
    <t xml:space="preserve">PRIMAL </t>
  </si>
  <si>
    <t>s.a.</t>
  </si>
  <si>
    <t>r1: 3x + 2y &lt;= 25</t>
  </si>
  <si>
    <t>3x+2y≤25</t>
  </si>
  <si>
    <t>r2: x &lt;= 5</t>
  </si>
  <si>
    <t>x≤5</t>
  </si>
  <si>
    <t>r3: 8x &lt;= 21 − 6y</t>
  </si>
  <si>
    <t>8x+6y≤21</t>
  </si>
  <si>
    <t>r4: x &gt;= −2</t>
  </si>
  <si>
    <t>−x≤2</t>
  </si>
  <si>
    <t>r5: y &gt;=1</t>
  </si>
  <si>
    <t>−y≤−1</t>
  </si>
  <si>
    <t>d</t>
  </si>
  <si>
    <t>e</t>
  </si>
  <si>
    <t>Min Z = 25a+5b+21c+2d-1e</t>
  </si>
  <si>
    <t>3a+1b+8c-d&gt;=4</t>
  </si>
  <si>
    <t>2a+6c-e&gt;=3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</si>
</sst>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?/???"/>
  </numFmts>
  <fonts count="8">
    <font>
      <sz val="11.0"/>
      <color theme="1"/>
      <name val="Calibri"/>
      <scheme val="minor"/>
    </font>
    <font>
      <sz val="12.0"/>
      <color theme="1"/>
      <name val="Arial"/>
    </font>
    <font>
      <sz val="12.0"/>
      <color rgb="FFFF0000"/>
      <name val="Arial"/>
    </font>
    <font>
      <b/>
      <sz val="12.0"/>
      <color theme="1"/>
      <name val="Arial"/>
    </font>
    <font/>
    <font>
      <b/>
      <sz val="12.0"/>
      <color rgb="FFFF0000"/>
      <name val="Arial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quotePrefix="1"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4" fontId="3" numFmtId="164" xfId="0" applyAlignment="1" applyBorder="1" applyFill="1" applyFont="1" applyNumberFormat="1">
      <alignment horizontal="right" vertical="center"/>
    </xf>
    <xf borderId="17" fillId="4" fontId="3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quotePrefix="1" borderId="17" fillId="4" fontId="3" numFmtId="164" xfId="0" applyAlignment="1" applyBorder="1" applyFont="1" applyNumberFormat="1">
      <alignment horizontal="right" vertical="center"/>
    </xf>
    <xf borderId="17" fillId="2" fontId="3" numFmtId="164" xfId="0" applyAlignment="1" applyBorder="1" applyFont="1" applyNumberFormat="1">
      <alignment horizontal="right" vertical="center"/>
    </xf>
    <xf borderId="17" fillId="2" fontId="3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7" fillId="0" fontId="1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18" fillId="4" fontId="1" numFmtId="0" xfId="0" applyAlignment="1" applyBorder="1" applyFont="1">
      <alignment horizontal="center" vertical="center"/>
    </xf>
    <xf borderId="19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22" fillId="4" fontId="1" numFmtId="0" xfId="0" applyAlignment="1" applyBorder="1" applyFont="1">
      <alignment horizontal="center" vertical="center"/>
    </xf>
    <xf borderId="23" fillId="4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19" fillId="4" fontId="1" numFmtId="164" xfId="0" applyAlignment="1" applyBorder="1" applyFont="1" applyNumberFormat="1">
      <alignment horizontal="center" vertical="center"/>
    </xf>
    <xf borderId="7" fillId="0" fontId="1" numFmtId="164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4" fillId="4" fontId="1" numFmtId="164" xfId="0" applyAlignment="1" applyBorder="1" applyFont="1" applyNumberFormat="1">
      <alignment horizontal="center" vertical="center"/>
    </xf>
    <xf borderId="12" fillId="4" fontId="1" numFmtId="164" xfId="0" applyAlignment="1" applyBorder="1" applyFont="1" applyNumberFormat="1">
      <alignment horizontal="center" vertical="center"/>
    </xf>
    <xf borderId="24" fillId="4" fontId="1" numFmtId="164" xfId="0" applyAlignment="1" applyBorder="1" applyFont="1" applyNumberFormat="1">
      <alignment horizontal="center" vertical="center"/>
    </xf>
    <xf borderId="9" fillId="0" fontId="1" numFmtId="164" xfId="0" applyAlignment="1" applyBorder="1" applyFont="1" applyNumberFormat="1">
      <alignment horizontal="center" vertical="center"/>
    </xf>
    <xf borderId="10" fillId="0" fontId="1" numFmtId="164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4" fillId="0" fontId="1" numFmtId="164" xfId="0" applyAlignment="1" applyBorder="1" applyFont="1" applyNumberForma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ont="1" applyNumberFormat="1">
      <alignment horizontal="center" vertical="center"/>
    </xf>
    <xf borderId="16" fillId="0" fontId="1" numFmtId="164" xfId="0" applyAlignment="1" applyBorder="1" applyFont="1" applyNumberFormat="1">
      <alignment horizontal="center" vertical="center"/>
    </xf>
    <xf borderId="11" fillId="0" fontId="1" numFmtId="164" xfId="0" applyAlignment="1" applyBorder="1" applyFont="1" applyNumberForma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12" fillId="2" fontId="3" numFmtId="164" xfId="0" applyAlignment="1" applyBorder="1" applyFont="1" applyNumberFormat="1">
      <alignment horizontal="center" vertical="center"/>
    </xf>
    <xf borderId="17" fillId="4" fontId="3" numFmtId="0" xfId="0" applyAlignment="1" applyBorder="1" applyFont="1">
      <alignment horizontal="right" vertical="center"/>
    </xf>
    <xf borderId="17" fillId="4" fontId="3" numFmtId="164" xfId="0" applyAlignment="1" applyBorder="1" applyFont="1" applyNumberFormat="1">
      <alignment horizontal="left" vertical="center"/>
    </xf>
    <xf borderId="17" fillId="4" fontId="3" numFmtId="0" xfId="0" applyAlignment="1" applyBorder="1" applyFont="1">
      <alignment horizontal="left" vertical="center"/>
    </xf>
    <xf borderId="17" fillId="2" fontId="3" numFmtId="0" xfId="0" applyAlignment="1" applyBorder="1" applyFont="1">
      <alignment horizontal="right" vertical="center"/>
    </xf>
    <xf borderId="17" fillId="2" fontId="3" numFmtId="0" xfId="0" applyAlignment="1" applyBorder="1" applyFont="1">
      <alignment horizontal="left" vertical="center"/>
    </xf>
    <xf borderId="0" fillId="0" fontId="1" numFmtId="0" xfId="0" applyAlignment="1" applyFont="1">
      <alignment horizontal="right" vertical="center"/>
    </xf>
    <xf borderId="0" fillId="0" fontId="1" numFmtId="164" xfId="0" applyAlignment="1" applyFont="1" applyNumberFormat="1">
      <alignment horizontal="left"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4" fillId="4" fontId="1" numFmtId="0" xfId="0" applyAlignment="1" applyBorder="1" applyFont="1">
      <alignment horizontal="center" vertical="center"/>
    </xf>
    <xf borderId="12" fillId="4" fontId="1" numFmtId="0" xfId="0" applyAlignment="1" applyBorder="1" applyFont="1">
      <alignment horizontal="center" vertical="center"/>
    </xf>
    <xf borderId="24" fillId="4" fontId="1" numFmtId="0" xfId="0" applyAlignment="1" applyBorder="1" applyFont="1">
      <alignment horizontal="center" vertical="center"/>
    </xf>
    <xf borderId="25" fillId="4" fontId="1" numFmtId="0" xfId="0" applyAlignment="1" applyBorder="1" applyFont="1">
      <alignment horizontal="center" vertical="center"/>
    </xf>
    <xf borderId="0" fillId="0" fontId="6" numFmtId="0" xfId="0" applyFont="1"/>
    <xf borderId="4" fillId="5" fontId="7" numFmtId="0" xfId="0" applyBorder="1" applyFill="1" applyFont="1"/>
    <xf borderId="17" fillId="4" fontId="7" numFmtId="0" xfId="0" applyBorder="1" applyFont="1"/>
    <xf borderId="17" fillId="5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</xdr:row>
      <xdr:rowOff>28575</xdr:rowOff>
    </xdr:from>
    <xdr:ext cx="2276475" cy="1800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4</xdr:row>
      <xdr:rowOff>47625</xdr:rowOff>
    </xdr:from>
    <xdr:ext cx="2428875" cy="2095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3</xdr:row>
      <xdr:rowOff>28575</xdr:rowOff>
    </xdr:from>
    <xdr:ext cx="2409825" cy="2095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</xdr:row>
      <xdr:rowOff>47625</xdr:rowOff>
    </xdr:from>
    <xdr:ext cx="3095625" cy="25241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1.71"/>
    <col customWidth="1" min="5" max="5" width="15.71"/>
    <col customWidth="1" min="6" max="6" width="14.14"/>
    <col customWidth="1" min="7" max="7" width="12.86"/>
    <col customWidth="1" min="8" max="8" width="13.57"/>
    <col customWidth="1" min="9" max="9" width="12.14"/>
    <col customWidth="1" min="10" max="10" width="12.86"/>
    <col customWidth="1" min="11" max="11" width="12.29"/>
    <col customWidth="1" min="12" max="12" width="14.14"/>
    <col customWidth="1" min="13" max="13" width="15.14"/>
    <col customWidth="1" min="14" max="26" width="11.43"/>
  </cols>
  <sheetData>
    <row r="1">
      <c r="A1" s="1"/>
      <c r="B1" s="1" t="s">
        <v>0</v>
      </c>
      <c r="C1" s="1"/>
      <c r="D1" s="2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1</v>
      </c>
      <c r="C2" s="4"/>
      <c r="D2" s="5"/>
      <c r="E2" s="1"/>
      <c r="F2" s="3" t="s">
        <v>2</v>
      </c>
      <c r="G2" s="4"/>
      <c r="H2" s="5"/>
      <c r="I2" s="1"/>
      <c r="J2" s="1" t="s">
        <v>3</v>
      </c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2"/>
      <c r="E3" s="1"/>
      <c r="F3" s="1" t="s">
        <v>4</v>
      </c>
      <c r="I3" s="1"/>
      <c r="J3" s="1" t="s">
        <v>5</v>
      </c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2"/>
      <c r="E4" s="1"/>
      <c r="F4" s="1" t="s">
        <v>6</v>
      </c>
      <c r="G4" s="1"/>
      <c r="H4" s="1"/>
      <c r="I4" s="1"/>
      <c r="J4" s="6" t="s">
        <v>7</v>
      </c>
      <c r="K4" s="1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/>
      <c r="E5" s="1"/>
      <c r="F5" s="1" t="s">
        <v>8</v>
      </c>
      <c r="G5" s="6" t="s">
        <v>9</v>
      </c>
      <c r="H5" s="1"/>
      <c r="I5" s="1"/>
      <c r="J5" s="6" t="s">
        <v>10</v>
      </c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2"/>
      <c r="E6" s="6" t="s">
        <v>11</v>
      </c>
      <c r="F6" s="1" t="s">
        <v>12</v>
      </c>
      <c r="G6" s="6" t="s">
        <v>13</v>
      </c>
      <c r="H6" s="1"/>
      <c r="I6" s="1"/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2"/>
      <c r="E7" s="6" t="s">
        <v>14</v>
      </c>
      <c r="F7" s="1" t="s">
        <v>15</v>
      </c>
      <c r="G7" s="1" t="s">
        <v>16</v>
      </c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2"/>
      <c r="E8" s="1" t="s">
        <v>17</v>
      </c>
      <c r="F8" s="1" t="s">
        <v>18</v>
      </c>
      <c r="G8" s="1" t="s">
        <v>19</v>
      </c>
      <c r="H8" s="1"/>
      <c r="I8" s="1"/>
      <c r="J8" s="1"/>
      <c r="K8" s="1"/>
      <c r="L8" s="1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"/>
      <c r="E14" s="7" t="s">
        <v>20</v>
      </c>
      <c r="F14" s="7">
        <v>-150.0</v>
      </c>
      <c r="G14" s="7">
        <v>-80.0</v>
      </c>
      <c r="H14" s="7">
        <v>0.0</v>
      </c>
      <c r="I14" s="7">
        <v>0.0</v>
      </c>
      <c r="J14" s="8"/>
      <c r="K14" s="8"/>
      <c r="L14" s="1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"/>
      <c r="E15" s="7"/>
      <c r="F15" s="7" t="s">
        <v>21</v>
      </c>
      <c r="G15" s="7" t="s">
        <v>22</v>
      </c>
      <c r="H15" s="7" t="s">
        <v>23</v>
      </c>
      <c r="I15" s="7" t="s">
        <v>24</v>
      </c>
      <c r="J15" s="8"/>
      <c r="K15" s="8"/>
      <c r="L15" s="1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>
        <v>0.0</v>
      </c>
      <c r="E16" s="7" t="s">
        <v>23</v>
      </c>
      <c r="F16" s="9">
        <v>-1.0</v>
      </c>
      <c r="G16" s="10">
        <v>-2.0</v>
      </c>
      <c r="H16" s="10">
        <v>1.0</v>
      </c>
      <c r="I16" s="11">
        <v>0.0</v>
      </c>
      <c r="J16" s="12">
        <v>4.0</v>
      </c>
      <c r="K16" s="1"/>
      <c r="L16" s="1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>
        <v>0.0</v>
      </c>
      <c r="E17" s="7" t="s">
        <v>24</v>
      </c>
      <c r="F17" s="13">
        <v>-1.0</v>
      </c>
      <c r="G17" s="1">
        <v>-1.0</v>
      </c>
      <c r="H17" s="1">
        <v>0.0</v>
      </c>
      <c r="I17" s="14">
        <v>1.0</v>
      </c>
      <c r="J17" s="15">
        <v>1.0</v>
      </c>
      <c r="K17" s="1"/>
      <c r="L17" s="1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7" t="s">
        <v>25</v>
      </c>
      <c r="F18" s="13">
        <v>0.0</v>
      </c>
      <c r="G18" s="1">
        <v>0.0</v>
      </c>
      <c r="H18" s="16">
        <v>0.0</v>
      </c>
      <c r="I18" s="17">
        <v>0.0</v>
      </c>
      <c r="J18" s="18">
        <v>0.0</v>
      </c>
      <c r="K18" s="1"/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7" t="s">
        <v>26</v>
      </c>
      <c r="F19" s="19">
        <f t="shared" ref="F19:I19" si="1">F14-F18</f>
        <v>-150</v>
      </c>
      <c r="G19" s="20">
        <f t="shared" si="1"/>
        <v>-80</v>
      </c>
      <c r="H19" s="20">
        <f t="shared" si="1"/>
        <v>0</v>
      </c>
      <c r="I19" s="21">
        <f t="shared" si="1"/>
        <v>0</v>
      </c>
      <c r="J19" s="1"/>
      <c r="K19" s="1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2"/>
      <c r="E21" s="8"/>
      <c r="F21" s="22" t="s">
        <v>27</v>
      </c>
      <c r="G21" s="23">
        <v>0.0</v>
      </c>
      <c r="H21" s="6" t="s">
        <v>7</v>
      </c>
      <c r="I21" s="24">
        <f>-G21-2*G22+G23</f>
        <v>4</v>
      </c>
      <c r="J21" s="24"/>
      <c r="K21" s="24"/>
      <c r="L21" s="24"/>
      <c r="M21" s="2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2"/>
      <c r="E22" s="8"/>
      <c r="F22" s="22" t="s">
        <v>28</v>
      </c>
      <c r="G22" s="23">
        <v>0.0</v>
      </c>
      <c r="H22" s="6" t="s">
        <v>10</v>
      </c>
      <c r="I22" s="24">
        <f>-G21-G22+G24</f>
        <v>1</v>
      </c>
      <c r="J22" s="24"/>
      <c r="K22" s="24"/>
      <c r="L22" s="24"/>
      <c r="M22" s="2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2"/>
      <c r="E23" s="8"/>
      <c r="F23" s="26" t="s">
        <v>29</v>
      </c>
      <c r="G23" s="23">
        <f t="shared" ref="G23:G25" si="2">J16</f>
        <v>4</v>
      </c>
      <c r="H23" s="24"/>
      <c r="I23" s="24"/>
      <c r="J23" s="24"/>
      <c r="K23" s="24"/>
      <c r="L23" s="24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"/>
      <c r="E24" s="8"/>
      <c r="F24" s="26" t="s">
        <v>30</v>
      </c>
      <c r="G24" s="23">
        <f t="shared" si="2"/>
        <v>1</v>
      </c>
      <c r="H24" s="24"/>
      <c r="I24" s="24"/>
      <c r="J24" s="24"/>
      <c r="K24" s="24"/>
      <c r="L24" s="24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1"/>
      <c r="F25" s="22" t="s">
        <v>31</v>
      </c>
      <c r="G25" s="23">
        <f t="shared" si="2"/>
        <v>0</v>
      </c>
      <c r="H25" s="24"/>
      <c r="I25" s="24"/>
      <c r="J25" s="24"/>
      <c r="K25" s="24"/>
      <c r="L25" s="24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8"/>
      <c r="F26" s="24"/>
      <c r="G26" s="24"/>
      <c r="H26" s="24"/>
      <c r="I26" s="24"/>
      <c r="J26" s="24"/>
      <c r="K26" s="24"/>
      <c r="L26" s="24"/>
      <c r="M26" s="2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8"/>
      <c r="F27" s="27" t="s">
        <v>32</v>
      </c>
      <c r="G27" s="28">
        <v>0.0</v>
      </c>
      <c r="H27" s="24"/>
      <c r="I27" s="24"/>
      <c r="J27" s="24"/>
      <c r="K27" s="24"/>
      <c r="L27" s="24"/>
      <c r="M27" s="2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2"/>
      <c r="E28" s="8"/>
      <c r="F28" s="27" t="s">
        <v>33</v>
      </c>
      <c r="G28" s="28">
        <v>0.0</v>
      </c>
      <c r="H28" s="24"/>
      <c r="I28" s="24"/>
      <c r="J28" s="24"/>
      <c r="K28" s="24"/>
      <c r="L28" s="24"/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2"/>
      <c r="E29" s="8"/>
      <c r="F29" s="27" t="s">
        <v>31</v>
      </c>
      <c r="G29" s="28">
        <v>0.0</v>
      </c>
      <c r="H29" s="24"/>
      <c r="I29" s="24"/>
      <c r="J29" s="24"/>
      <c r="K29" s="24"/>
      <c r="L29" s="24"/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2"/>
      <c r="E30" s="1"/>
      <c r="F30" s="24"/>
      <c r="G30" s="24"/>
      <c r="H30" s="24"/>
      <c r="I30" s="24"/>
      <c r="J30" s="24"/>
      <c r="K30" s="24"/>
      <c r="L30" s="24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2"/>
      <c r="E31" s="8"/>
      <c r="F31" s="24"/>
      <c r="G31" s="24"/>
      <c r="H31" s="24"/>
      <c r="I31" s="24"/>
      <c r="J31" s="24"/>
      <c r="K31" s="24"/>
      <c r="L31" s="24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"/>
      <c r="E32" s="8"/>
      <c r="F32" s="24"/>
      <c r="G32" s="24"/>
      <c r="H32" s="24"/>
      <c r="I32" s="24"/>
      <c r="J32" s="24"/>
      <c r="K32" s="24"/>
      <c r="L32" s="24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"/>
      <c r="E33" s="8"/>
      <c r="F33" s="24"/>
      <c r="G33" s="24"/>
      <c r="H33" s="24"/>
      <c r="I33" s="24"/>
      <c r="J33" s="24"/>
      <c r="K33" s="24"/>
      <c r="L33" s="24"/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"/>
      <c r="E34" s="8"/>
      <c r="F34" s="24"/>
      <c r="G34" s="24"/>
      <c r="H34" s="24"/>
      <c r="I34" s="24"/>
      <c r="J34" s="24"/>
      <c r="K34" s="24"/>
      <c r="L34" s="24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"/>
      <c r="E35" s="1"/>
      <c r="F35" s="24"/>
      <c r="G35" s="24"/>
      <c r="H35" s="24"/>
      <c r="I35" s="24"/>
      <c r="J35" s="24"/>
      <c r="K35" s="24"/>
      <c r="L35" s="24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1"/>
      <c r="F36" s="24"/>
      <c r="G36" s="24"/>
      <c r="H36" s="24"/>
      <c r="I36" s="24"/>
      <c r="J36" s="24"/>
      <c r="K36" s="24"/>
      <c r="L36" s="24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D2"/>
    <mergeCell ref="F2:H2"/>
    <mergeCell ref="F3:H3"/>
    <mergeCell ref="J3:L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43"/>
    <col customWidth="1" min="5" max="8" width="13.43"/>
    <col customWidth="1" min="9" max="9" width="18.57"/>
    <col customWidth="1" min="10" max="10" width="13.57"/>
    <col customWidth="1" min="11" max="11" width="12.71"/>
    <col customWidth="1" min="12" max="12" width="13.43"/>
    <col customWidth="1" min="13" max="13" width="12.14"/>
    <col customWidth="1" min="14" max="26" width="11.4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2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/>
      <c r="D2" s="1"/>
      <c r="E2" s="1"/>
      <c r="F2" s="1"/>
      <c r="G2" s="1"/>
      <c r="H2" s="1"/>
      <c r="I2" s="1"/>
      <c r="J2" s="1"/>
      <c r="K2" s="2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8" t="s">
        <v>34</v>
      </c>
      <c r="D3" s="1"/>
      <c r="E3" s="1"/>
      <c r="F3" s="1"/>
      <c r="G3" s="1"/>
      <c r="H3" s="1"/>
      <c r="I3" s="1"/>
      <c r="J3" s="1"/>
      <c r="K3" s="2"/>
      <c r="L3" s="1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9" t="s">
        <v>1</v>
      </c>
      <c r="D4" s="4"/>
      <c r="E4" s="5"/>
      <c r="F4" s="1"/>
      <c r="G4" s="30"/>
      <c r="H4" s="29" t="s">
        <v>2</v>
      </c>
      <c r="I4" s="4"/>
      <c r="J4" s="5"/>
      <c r="K4" s="2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1"/>
      <c r="K5" s="2"/>
      <c r="L5" s="8" t="s">
        <v>35</v>
      </c>
      <c r="M5" s="1" t="s">
        <v>36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2"/>
      <c r="D6" s="1"/>
      <c r="E6" s="1"/>
      <c r="F6" s="1"/>
      <c r="G6" s="1"/>
      <c r="H6" s="1"/>
      <c r="I6" s="1" t="s">
        <v>37</v>
      </c>
      <c r="J6" s="1"/>
      <c r="K6" s="2"/>
      <c r="L6" s="1"/>
      <c r="M6" s="1" t="s">
        <v>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2"/>
      <c r="D7" s="1"/>
      <c r="E7" s="1"/>
      <c r="F7" s="1"/>
      <c r="G7" s="1"/>
      <c r="H7" s="1" t="s">
        <v>6</v>
      </c>
      <c r="I7" s="1"/>
      <c r="J7" s="1"/>
      <c r="K7" s="2"/>
      <c r="L7" s="1"/>
      <c r="M7" s="1" t="s">
        <v>39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2"/>
      <c r="D8" s="1"/>
      <c r="E8" s="1"/>
      <c r="F8" s="1" t="s">
        <v>40</v>
      </c>
      <c r="G8" s="1"/>
      <c r="H8" s="1"/>
      <c r="I8" s="1" t="s">
        <v>41</v>
      </c>
      <c r="J8" s="1"/>
      <c r="K8" s="2"/>
      <c r="L8" s="1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"/>
      <c r="D9" s="1"/>
      <c r="E9" s="1"/>
      <c r="F9" s="6" t="s">
        <v>42</v>
      </c>
      <c r="G9" s="1"/>
      <c r="H9" s="1"/>
      <c r="I9" s="1" t="s">
        <v>43</v>
      </c>
      <c r="J9" s="1"/>
      <c r="K9" s="2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"/>
      <c r="D10" s="1"/>
      <c r="E10" s="1"/>
      <c r="F10" s="6" t="s">
        <v>44</v>
      </c>
      <c r="G10" s="1"/>
      <c r="H10" s="1"/>
      <c r="I10" s="1"/>
      <c r="J10" s="1"/>
      <c r="K10" s="2"/>
      <c r="L10" s="1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/>
      <c r="D11" s="1"/>
      <c r="E11" s="1"/>
      <c r="F11" s="1"/>
      <c r="G11" s="1"/>
      <c r="H11" s="1"/>
      <c r="I11" s="1"/>
      <c r="J11" s="1"/>
      <c r="K11" s="2"/>
      <c r="L11" s="1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2"/>
      <c r="L12" s="1"/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2"/>
      <c r="L13" s="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2"/>
      <c r="D14" s="1"/>
      <c r="E14" s="1"/>
      <c r="F14" s="1"/>
      <c r="G14" s="1"/>
      <c r="H14" s="1"/>
      <c r="I14" s="1"/>
      <c r="J14" s="1"/>
      <c r="K14" s="2"/>
      <c r="L14" s="1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2"/>
      <c r="D15" s="1"/>
      <c r="E15" s="1"/>
      <c r="F15" s="1"/>
      <c r="G15" s="1"/>
      <c r="H15" s="1"/>
      <c r="I15" s="1"/>
      <c r="J15" s="1"/>
      <c r="K15" s="2"/>
      <c r="L15" s="1"/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2"/>
      <c r="D16" s="30"/>
      <c r="E16" s="31"/>
      <c r="F16" s="30"/>
      <c r="G16" s="1"/>
      <c r="H16" s="1"/>
      <c r="I16" s="1"/>
      <c r="J16" s="1"/>
      <c r="K16" s="2"/>
      <c r="L16" s="1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1"/>
      <c r="E18" s="1"/>
      <c r="F18" s="1"/>
      <c r="G18" s="1"/>
      <c r="H18" s="1"/>
      <c r="I18" s="1"/>
      <c r="J18" s="1"/>
      <c r="K18" s="2"/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/>
      <c r="D19" s="1"/>
      <c r="E19" s="1"/>
      <c r="F19" s="1"/>
      <c r="G19" s="1"/>
      <c r="H19" s="1"/>
      <c r="I19" s="1"/>
      <c r="J19" s="1"/>
      <c r="K19" s="2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/>
      <c r="D20" s="1"/>
      <c r="E20" s="1"/>
      <c r="F20" s="1"/>
      <c r="G20" s="1"/>
      <c r="H20" s="1"/>
      <c r="I20" s="1"/>
      <c r="J20" s="1"/>
      <c r="K20" s="2"/>
      <c r="L20" s="1"/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7" t="s">
        <v>20</v>
      </c>
      <c r="E21" s="7">
        <v>10.0</v>
      </c>
      <c r="F21" s="7">
        <v>-25.0</v>
      </c>
      <c r="G21" s="7">
        <v>-8.0</v>
      </c>
      <c r="H21" s="7">
        <v>0.0</v>
      </c>
      <c r="I21" s="7">
        <v>0.0</v>
      </c>
      <c r="J21" s="8"/>
      <c r="K21" s="32"/>
      <c r="L21" s="1"/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7"/>
      <c r="E22" s="7" t="s">
        <v>45</v>
      </c>
      <c r="F22" s="7" t="s">
        <v>46</v>
      </c>
      <c r="G22" s="7" t="s">
        <v>47</v>
      </c>
      <c r="H22" s="7" t="s">
        <v>23</v>
      </c>
      <c r="I22" s="7" t="s">
        <v>24</v>
      </c>
      <c r="J22" s="8"/>
      <c r="K22" s="32"/>
      <c r="L22" s="1"/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>
        <v>0.0</v>
      </c>
      <c r="D23" s="7" t="s">
        <v>23</v>
      </c>
      <c r="E23" s="33">
        <v>1.0</v>
      </c>
      <c r="F23" s="34">
        <v>-2.0</v>
      </c>
      <c r="G23" s="34">
        <v>-1.0</v>
      </c>
      <c r="H23" s="34">
        <v>1.0</v>
      </c>
      <c r="I23" s="35">
        <v>0.0</v>
      </c>
      <c r="J23" s="36">
        <v>1.0</v>
      </c>
      <c r="K23" s="2">
        <f t="shared" ref="K23:K24" si="1">J23/E23</f>
        <v>1</v>
      </c>
      <c r="L23" s="1"/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>
        <v>0.0</v>
      </c>
      <c r="D24" s="7" t="s">
        <v>24</v>
      </c>
      <c r="E24" s="37">
        <v>1.0</v>
      </c>
      <c r="F24" s="1">
        <v>-2.0</v>
      </c>
      <c r="G24" s="1">
        <v>0.0</v>
      </c>
      <c r="H24" s="1">
        <v>0.0</v>
      </c>
      <c r="I24" s="14">
        <v>1.0</v>
      </c>
      <c r="J24" s="15">
        <v>3.0</v>
      </c>
      <c r="K24" s="2">
        <f t="shared" si="1"/>
        <v>3</v>
      </c>
      <c r="L24" s="1"/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7" t="s">
        <v>25</v>
      </c>
      <c r="E25" s="37">
        <v>0.0</v>
      </c>
      <c r="F25" s="1">
        <v>0.0</v>
      </c>
      <c r="G25" s="1">
        <v>0.0</v>
      </c>
      <c r="H25" s="1">
        <v>0.0</v>
      </c>
      <c r="I25" s="14">
        <v>0.0</v>
      </c>
      <c r="J25" s="18">
        <v>0.0</v>
      </c>
      <c r="K25" s="2"/>
      <c r="L25" s="1"/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7" t="s">
        <v>26</v>
      </c>
      <c r="E26" s="38">
        <f t="shared" ref="E26:I26" si="2">E21-E25</f>
        <v>10</v>
      </c>
      <c r="F26" s="20">
        <f t="shared" si="2"/>
        <v>-25</v>
      </c>
      <c r="G26" s="20">
        <f t="shared" si="2"/>
        <v>-8</v>
      </c>
      <c r="H26" s="20">
        <f t="shared" si="2"/>
        <v>0</v>
      </c>
      <c r="I26" s="21">
        <f t="shared" si="2"/>
        <v>0</v>
      </c>
      <c r="J26" s="1"/>
      <c r="K26" s="2"/>
      <c r="L26" s="1"/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2"/>
      <c r="L27" s="1"/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6" t="s">
        <v>48</v>
      </c>
      <c r="B28" s="1"/>
      <c r="C28" s="2">
        <v>10.0</v>
      </c>
      <c r="D28" s="7" t="s">
        <v>45</v>
      </c>
      <c r="E28" s="39">
        <f t="shared" ref="E28:J28" si="3">E23</f>
        <v>1</v>
      </c>
      <c r="F28" s="40">
        <f t="shared" si="3"/>
        <v>-2</v>
      </c>
      <c r="G28" s="41">
        <f t="shared" si="3"/>
        <v>-1</v>
      </c>
      <c r="H28" s="40">
        <f t="shared" si="3"/>
        <v>1</v>
      </c>
      <c r="I28" s="42">
        <f t="shared" si="3"/>
        <v>0</v>
      </c>
      <c r="J28" s="43">
        <f t="shared" si="3"/>
        <v>1</v>
      </c>
      <c r="K28" s="25">
        <f t="shared" ref="K28:K29" si="5">J28/G28</f>
        <v>-1</v>
      </c>
      <c r="L28" s="24"/>
      <c r="M28" s="2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6" t="s">
        <v>49</v>
      </c>
      <c r="B29" s="6" t="s">
        <v>50</v>
      </c>
      <c r="C29" s="2">
        <v>0.0</v>
      </c>
      <c r="D29" s="7" t="s">
        <v>24</v>
      </c>
      <c r="E29" s="44">
        <f t="shared" ref="E29:J29" si="4">-1*E28+E24</f>
        <v>0</v>
      </c>
      <c r="F29" s="45">
        <f t="shared" si="4"/>
        <v>0</v>
      </c>
      <c r="G29" s="45">
        <f t="shared" si="4"/>
        <v>1</v>
      </c>
      <c r="H29" s="45">
        <f t="shared" si="4"/>
        <v>-1</v>
      </c>
      <c r="I29" s="46">
        <f t="shared" si="4"/>
        <v>1</v>
      </c>
      <c r="J29" s="47">
        <f t="shared" si="4"/>
        <v>2</v>
      </c>
      <c r="K29" s="25">
        <f t="shared" si="5"/>
        <v>2</v>
      </c>
      <c r="L29" s="24"/>
      <c r="M29" s="2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7" t="s">
        <v>25</v>
      </c>
      <c r="E30" s="48">
        <f t="shared" ref="E30:J30" si="6">10*E28</f>
        <v>10</v>
      </c>
      <c r="F30" s="24">
        <f t="shared" si="6"/>
        <v>-20</v>
      </c>
      <c r="G30" s="45">
        <f t="shared" si="6"/>
        <v>-10</v>
      </c>
      <c r="H30" s="24">
        <f t="shared" si="6"/>
        <v>10</v>
      </c>
      <c r="I30" s="49">
        <f t="shared" si="6"/>
        <v>0</v>
      </c>
      <c r="J30" s="50">
        <f t="shared" si="6"/>
        <v>10</v>
      </c>
      <c r="K30" s="25"/>
      <c r="L30" s="24"/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7" t="s">
        <v>26</v>
      </c>
      <c r="E31" s="51">
        <f t="shared" ref="E31:I31" si="7">E21-E30</f>
        <v>0</v>
      </c>
      <c r="F31" s="52">
        <f t="shared" si="7"/>
        <v>-5</v>
      </c>
      <c r="G31" s="53">
        <f t="shared" si="7"/>
        <v>2</v>
      </c>
      <c r="H31" s="52">
        <f t="shared" si="7"/>
        <v>-10</v>
      </c>
      <c r="I31" s="54">
        <f t="shared" si="7"/>
        <v>0</v>
      </c>
      <c r="J31" s="24"/>
      <c r="K31" s="25"/>
      <c r="L31" s="24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2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6" t="s">
        <v>51</v>
      </c>
      <c r="B33" s="6" t="s">
        <v>52</v>
      </c>
      <c r="C33" s="2">
        <v>10.0</v>
      </c>
      <c r="D33" s="7" t="s">
        <v>45</v>
      </c>
      <c r="E33" s="39">
        <f t="shared" ref="E33:J33" si="8">1*E34+E28</f>
        <v>1</v>
      </c>
      <c r="F33" s="40">
        <f t="shared" si="8"/>
        <v>-2</v>
      </c>
      <c r="G33" s="40">
        <f t="shared" si="8"/>
        <v>0</v>
      </c>
      <c r="H33" s="40">
        <f t="shared" si="8"/>
        <v>0</v>
      </c>
      <c r="I33" s="42">
        <f t="shared" si="8"/>
        <v>1</v>
      </c>
      <c r="J33" s="43">
        <f t="shared" si="8"/>
        <v>3</v>
      </c>
      <c r="K33" s="25"/>
      <c r="L33" s="24"/>
      <c r="M33" s="2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>
        <v>-8.0</v>
      </c>
      <c r="D34" s="7" t="s">
        <v>47</v>
      </c>
      <c r="E34" s="48">
        <f t="shared" ref="E34:J34" si="9">E29</f>
        <v>0</v>
      </c>
      <c r="F34" s="24">
        <f t="shared" si="9"/>
        <v>0</v>
      </c>
      <c r="G34" s="24">
        <f t="shared" si="9"/>
        <v>1</v>
      </c>
      <c r="H34" s="24">
        <f t="shared" si="9"/>
        <v>-1</v>
      </c>
      <c r="I34" s="49">
        <f t="shared" si="9"/>
        <v>1</v>
      </c>
      <c r="J34" s="55">
        <f t="shared" si="9"/>
        <v>2</v>
      </c>
      <c r="K34" s="25"/>
      <c r="L34" s="24"/>
      <c r="M34" s="2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7" t="s">
        <v>25</v>
      </c>
      <c r="E35" s="48">
        <f t="shared" ref="E35:J35" si="10">10*E33+(-8*E34)</f>
        <v>10</v>
      </c>
      <c r="F35" s="24">
        <f t="shared" si="10"/>
        <v>-20</v>
      </c>
      <c r="G35" s="24">
        <f t="shared" si="10"/>
        <v>-8</v>
      </c>
      <c r="H35" s="56">
        <f t="shared" si="10"/>
        <v>8</v>
      </c>
      <c r="I35" s="57">
        <f t="shared" si="10"/>
        <v>2</v>
      </c>
      <c r="J35" s="50">
        <f t="shared" si="10"/>
        <v>14</v>
      </c>
      <c r="K35" s="25"/>
      <c r="L35" s="24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7" t="s">
        <v>26</v>
      </c>
      <c r="E36" s="51">
        <f t="shared" ref="E36:I36" si="11">E21-E35</f>
        <v>0</v>
      </c>
      <c r="F36" s="52">
        <f t="shared" si="11"/>
        <v>-5</v>
      </c>
      <c r="G36" s="52">
        <f t="shared" si="11"/>
        <v>0</v>
      </c>
      <c r="H36" s="52">
        <f t="shared" si="11"/>
        <v>-8</v>
      </c>
      <c r="I36" s="54">
        <f t="shared" si="11"/>
        <v>-2</v>
      </c>
      <c r="J36" s="24"/>
      <c r="K36" s="25"/>
      <c r="L36" s="24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2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58" t="s">
        <v>32</v>
      </c>
      <c r="F38" s="59">
        <f>J33</f>
        <v>3</v>
      </c>
      <c r="G38" s="1"/>
      <c r="H38" s="1" t="s">
        <v>38</v>
      </c>
      <c r="I38" s="24">
        <f>F38-2*F39-F40+F41</f>
        <v>1</v>
      </c>
      <c r="J38" s="1"/>
      <c r="K38" s="2"/>
      <c r="L38" s="1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58" t="s">
        <v>33</v>
      </c>
      <c r="F39" s="60">
        <v>0.0</v>
      </c>
      <c r="G39" s="1"/>
      <c r="H39" s="1" t="s">
        <v>39</v>
      </c>
      <c r="I39" s="24">
        <f>F38-2*F39+F42</f>
        <v>3</v>
      </c>
      <c r="J39" s="1"/>
      <c r="K39" s="2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58" t="s">
        <v>53</v>
      </c>
      <c r="F40" s="59">
        <f>J34</f>
        <v>2</v>
      </c>
      <c r="G40" s="1"/>
      <c r="H40" s="1"/>
      <c r="I40" s="1"/>
      <c r="J40" s="1"/>
      <c r="K40" s="2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58" t="s">
        <v>29</v>
      </c>
      <c r="F41" s="60">
        <v>0.0</v>
      </c>
      <c r="G41" s="1"/>
      <c r="H41" s="1"/>
      <c r="I41" s="1"/>
      <c r="J41" s="1"/>
      <c r="K41" s="2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58" t="s">
        <v>30</v>
      </c>
      <c r="F42" s="60">
        <v>0.0</v>
      </c>
      <c r="G42" s="1"/>
      <c r="H42" s="1"/>
      <c r="I42" s="1"/>
      <c r="J42" s="1"/>
      <c r="K42" s="2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58" t="s">
        <v>31</v>
      </c>
      <c r="F43" s="59">
        <f>J35</f>
        <v>14</v>
      </c>
      <c r="G43" s="1"/>
      <c r="H43" s="1"/>
      <c r="I43" s="1"/>
      <c r="J43" s="1"/>
      <c r="K43" s="2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2"/>
      <c r="L44" s="1"/>
      <c r="M44" s="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61" t="s">
        <v>27</v>
      </c>
      <c r="F45" s="62">
        <v>8.0</v>
      </c>
      <c r="G45" s="1"/>
      <c r="H45" s="1"/>
      <c r="I45" s="1"/>
      <c r="J45" s="1"/>
      <c r="K45" s="2"/>
      <c r="L45" s="1"/>
      <c r="M45" s="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61" t="s">
        <v>28</v>
      </c>
      <c r="F46" s="62">
        <v>2.0</v>
      </c>
      <c r="G46" s="1"/>
      <c r="H46" s="1"/>
      <c r="I46" s="1"/>
      <c r="J46" s="1"/>
      <c r="K46" s="2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61" t="s">
        <v>31</v>
      </c>
      <c r="F47" s="62">
        <v>14.0</v>
      </c>
      <c r="G47" s="1"/>
      <c r="H47" s="1"/>
      <c r="I47" s="1"/>
      <c r="J47" s="1"/>
      <c r="K47" s="2"/>
      <c r="L47" s="1"/>
      <c r="M47" s="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63"/>
      <c r="F48" s="1"/>
      <c r="G48" s="1"/>
      <c r="H48" s="1"/>
      <c r="I48" s="1"/>
      <c r="J48" s="1"/>
      <c r="K48" s="2"/>
      <c r="L48" s="1"/>
      <c r="M48" s="2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2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2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2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2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2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2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2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2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2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2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2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2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2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2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2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2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2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2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2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2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2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2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2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2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2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2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2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2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2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2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2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2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2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2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2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2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2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2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2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2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2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2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2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2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2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2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2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2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2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2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2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2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2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2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2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2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2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2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2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2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2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2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2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2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2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2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2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2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2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2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2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2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2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2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2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2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2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2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2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2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2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2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2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2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2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2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2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2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2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2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2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2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2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2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2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2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2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2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2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2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2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2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2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2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2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2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2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2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2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2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2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2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2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2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2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2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2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2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2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2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2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2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2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2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2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2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2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2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2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2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2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2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2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2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2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2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2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2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2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2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2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2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2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2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2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2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2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2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2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2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2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2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2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2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2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2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2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2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2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2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2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2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2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2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2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2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2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2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2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2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2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2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2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2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2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2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2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2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2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2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2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2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2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2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2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2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2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2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2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2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2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2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2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2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2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2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2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2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2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2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2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2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2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2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2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2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2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2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2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2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2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2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2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2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2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2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2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2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2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2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2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2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2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2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2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2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2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2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2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2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2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2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2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2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2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2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2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2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2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2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2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2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2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2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2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2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2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2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2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2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2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2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2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2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2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2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2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2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2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2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2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2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2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2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2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2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2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2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2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2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2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2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2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2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2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2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2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2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2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2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2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2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2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2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2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2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2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2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2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2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2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2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2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2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2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2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2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2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2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2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2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2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2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2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2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2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2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2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2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2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2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2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2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2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2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2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2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2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2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2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2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2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2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2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2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2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2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2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2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2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2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2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2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2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2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2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2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2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2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2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2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2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2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2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2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2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2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2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2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2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2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2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2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2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2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2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2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2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2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2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2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2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2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2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2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2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2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2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2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2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2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2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2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2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2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2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2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2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2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2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2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2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2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2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2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2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2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2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2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2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2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2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2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2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2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2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2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2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2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2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2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2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2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2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2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2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2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2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2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2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2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2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2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2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2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2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2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2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2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2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2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2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2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2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2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2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2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2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2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2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2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2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2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2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2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2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2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2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2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2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2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2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2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2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2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2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2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2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2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2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2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2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2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2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2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2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2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2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2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2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2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2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2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2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2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2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2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2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2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2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2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2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2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2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2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2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2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2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2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2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2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2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2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2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2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2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2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2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2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2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2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2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2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2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2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2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2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2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2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2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2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2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2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2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2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2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2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2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2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2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2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2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2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2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2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2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2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2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2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2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2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2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2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2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2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2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2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2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2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2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2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2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2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2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2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2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2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2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2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2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2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2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2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2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2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2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2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2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2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2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2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2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2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2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2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2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2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2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2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2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2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2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2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2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2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2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2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2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2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2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2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2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2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2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2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2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2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2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2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2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2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2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2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2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2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2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2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2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2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2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2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2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2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2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2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2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2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2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2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2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2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2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2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2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2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2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2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2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2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2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2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2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2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2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2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2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2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2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2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2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2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2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2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2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2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2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2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2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2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2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2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2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2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2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2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2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2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2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2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2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2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2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2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2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2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2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2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2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2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2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2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2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2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2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2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2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2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2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2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2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2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2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2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2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2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2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2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2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2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2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2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2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2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2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2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2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2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2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2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2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2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2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2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2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2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2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2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2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2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2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2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2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2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2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2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2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2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2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2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2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2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2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2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2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2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2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2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2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2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2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2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2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2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2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2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2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2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2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2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2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2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2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2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2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2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2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2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2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2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2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2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2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2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2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2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2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2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2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2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2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2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2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2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2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2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2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2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2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2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2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2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2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2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2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2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2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2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2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2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2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2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2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2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2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2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2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2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2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2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2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2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2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2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2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2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2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2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2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2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2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2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2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2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2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2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2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2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2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2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2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2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2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2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2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2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2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2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2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2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2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2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2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2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2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2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2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2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2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2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2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2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2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2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2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2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2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2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2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2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2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2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2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2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2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2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2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2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2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2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2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2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2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2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2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2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2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2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2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2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2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2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2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2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2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2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2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2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2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2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2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2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2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2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2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2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2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2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2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2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2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2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2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2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2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2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2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2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2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2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2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2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2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2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2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2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2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2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2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2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2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2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2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2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2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2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2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2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2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2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2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2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2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2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2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2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2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2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2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2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2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2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2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2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2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2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2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2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2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2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2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2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2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2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2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2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2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2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2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2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2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2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2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2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2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2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2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2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2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2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2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2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2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2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2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2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2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2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2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2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2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2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2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2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2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2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2"/>
      <c r="L998" s="1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2"/>
      <c r="L999" s="1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2"/>
      <c r="L1000" s="1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4:E4"/>
    <mergeCell ref="H4:J4"/>
    <mergeCell ref="M5:O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2.14"/>
    <col customWidth="1" min="4" max="4" width="11.43"/>
    <col customWidth="1" min="5" max="5" width="13.14"/>
    <col customWidth="1" min="6" max="6" width="14.71"/>
    <col customWidth="1" min="7" max="7" width="15.43"/>
    <col customWidth="1" min="8" max="9" width="13.43"/>
    <col customWidth="1" min="10" max="10" width="28.43"/>
    <col customWidth="1" min="11" max="11" width="12.71"/>
    <col customWidth="1" min="12" max="12" width="11.57"/>
    <col customWidth="1" min="13" max="13" width="15.86"/>
    <col customWidth="1" min="14" max="26" width="11.43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2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34</v>
      </c>
      <c r="C2" s="1"/>
      <c r="D2" s="2"/>
      <c r="E2" s="1"/>
      <c r="F2" s="1"/>
      <c r="G2" s="1"/>
      <c r="H2" s="1"/>
      <c r="I2" s="1"/>
      <c r="J2" s="1"/>
      <c r="K2" s="1"/>
      <c r="L2" s="2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1</v>
      </c>
      <c r="C3" s="4"/>
      <c r="D3" s="5"/>
      <c r="E3" s="1"/>
      <c r="F3" s="3" t="s">
        <v>2</v>
      </c>
      <c r="G3" s="4"/>
      <c r="H3" s="5"/>
      <c r="I3" s="1"/>
      <c r="J3" s="1"/>
      <c r="K3" s="1"/>
      <c r="L3" s="2"/>
      <c r="M3" s="1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2"/>
      <c r="M4" s="1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2"/>
      <c r="E5" s="1"/>
      <c r="F5" s="1" t="s">
        <v>54</v>
      </c>
      <c r="H5" s="1"/>
      <c r="I5" s="1"/>
      <c r="J5" s="30" t="s">
        <v>55</v>
      </c>
      <c r="K5" s="30"/>
      <c r="L5" s="2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2"/>
      <c r="E6" s="1"/>
      <c r="F6" s="1" t="s">
        <v>6</v>
      </c>
      <c r="G6" s="1"/>
      <c r="H6" s="1"/>
      <c r="I6" s="1"/>
      <c r="J6" s="6" t="s">
        <v>56</v>
      </c>
      <c r="K6" s="1"/>
      <c r="L6" s="2"/>
      <c r="M6" s="1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2"/>
      <c r="E7" s="6" t="s">
        <v>57</v>
      </c>
      <c r="F7" s="1"/>
      <c r="G7" s="6" t="s">
        <v>58</v>
      </c>
      <c r="H7" s="1"/>
      <c r="I7" s="1"/>
      <c r="J7" s="6" t="s">
        <v>59</v>
      </c>
      <c r="K7" s="1"/>
      <c r="L7" s="2"/>
      <c r="M7" s="1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2"/>
      <c r="E8" s="6" t="s">
        <v>60</v>
      </c>
      <c r="F8" s="1"/>
      <c r="G8" s="6" t="s">
        <v>61</v>
      </c>
      <c r="H8" s="1"/>
      <c r="I8" s="1"/>
      <c r="J8" s="1"/>
      <c r="K8" s="1"/>
      <c r="L8" s="2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2"/>
      <c r="E9" s="6" t="s">
        <v>62</v>
      </c>
      <c r="F9" s="1"/>
      <c r="G9" s="1"/>
      <c r="H9" s="1"/>
      <c r="I9" s="1"/>
      <c r="J9" s="1"/>
      <c r="K9" s="1"/>
      <c r="L9" s="2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2"/>
      <c r="E10" s="1" t="s">
        <v>63</v>
      </c>
      <c r="F10" s="1"/>
      <c r="G10" s="1"/>
      <c r="H10" s="1"/>
      <c r="I10" s="1"/>
      <c r="J10" s="1"/>
      <c r="K10" s="1"/>
      <c r="L10" s="2"/>
      <c r="M10" s="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2"/>
      <c r="M11" s="1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2"/>
      <c r="M12" s="1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2"/>
      <c r="M13" s="1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2"/>
      <c r="M14" s="1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2"/>
      <c r="M15" s="1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2"/>
      <c r="M16" s="1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7" t="s">
        <v>20</v>
      </c>
      <c r="F17" s="7">
        <v>-30.0</v>
      </c>
      <c r="G17" s="7">
        <v>-36.0</v>
      </c>
      <c r="H17" s="7">
        <v>-20.0</v>
      </c>
      <c r="I17" s="7">
        <v>0.0</v>
      </c>
      <c r="J17" s="7">
        <v>0.0</v>
      </c>
      <c r="K17" s="8"/>
      <c r="L17" s="32"/>
      <c r="M17" s="1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7"/>
      <c r="F18" s="7" t="s">
        <v>45</v>
      </c>
      <c r="G18" s="7" t="s">
        <v>46</v>
      </c>
      <c r="H18" s="7" t="s">
        <v>47</v>
      </c>
      <c r="I18" s="7" t="s">
        <v>23</v>
      </c>
      <c r="J18" s="7" t="s">
        <v>24</v>
      </c>
      <c r="K18" s="8"/>
      <c r="L18" s="32"/>
      <c r="M18" s="1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>
        <v>0.0</v>
      </c>
      <c r="E19" s="7" t="s">
        <v>23</v>
      </c>
      <c r="F19" s="9">
        <v>-4.0</v>
      </c>
      <c r="G19" s="10">
        <v>-6.0</v>
      </c>
      <c r="H19" s="10">
        <v>-1.0</v>
      </c>
      <c r="I19" s="10">
        <v>1.0</v>
      </c>
      <c r="J19" s="11">
        <v>0.0</v>
      </c>
      <c r="K19" s="11">
        <v>0.1</v>
      </c>
      <c r="L19" s="2"/>
      <c r="M19" s="1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>
        <v>0.0</v>
      </c>
      <c r="E20" s="7" t="s">
        <v>24</v>
      </c>
      <c r="F20" s="13">
        <v>-3.0</v>
      </c>
      <c r="G20" s="1">
        <v>-1.0</v>
      </c>
      <c r="H20" s="1">
        <v>1.0</v>
      </c>
      <c r="I20" s="1">
        <v>0.0</v>
      </c>
      <c r="J20" s="14">
        <v>1.0</v>
      </c>
      <c r="K20" s="14">
        <v>0.5</v>
      </c>
      <c r="L20" s="2"/>
      <c r="M20" s="1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2"/>
      <c r="E21" s="7" t="s">
        <v>25</v>
      </c>
      <c r="F21" s="13">
        <v>0.0</v>
      </c>
      <c r="G21" s="1">
        <v>0.0</v>
      </c>
      <c r="H21" s="1">
        <v>0.0</v>
      </c>
      <c r="I21" s="16">
        <v>0.0</v>
      </c>
      <c r="J21" s="17">
        <v>0.0</v>
      </c>
      <c r="K21" s="21">
        <v>0.0</v>
      </c>
      <c r="L21" s="2"/>
      <c r="M21" s="1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2"/>
      <c r="E22" s="7" t="s">
        <v>26</v>
      </c>
      <c r="F22" s="19">
        <f t="shared" ref="F22:J22" si="1">F17-F21</f>
        <v>-30</v>
      </c>
      <c r="G22" s="20">
        <f t="shared" si="1"/>
        <v>-36</v>
      </c>
      <c r="H22" s="20">
        <f t="shared" si="1"/>
        <v>-20</v>
      </c>
      <c r="I22" s="20">
        <f t="shared" si="1"/>
        <v>0</v>
      </c>
      <c r="J22" s="21">
        <f t="shared" si="1"/>
        <v>0</v>
      </c>
      <c r="K22" s="1"/>
      <c r="L22" s="2"/>
      <c r="M22" s="1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2"/>
      <c r="M23" s="1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2"/>
      <c r="E24" s="8"/>
      <c r="F24" s="22" t="s">
        <v>32</v>
      </c>
      <c r="G24" s="59">
        <v>0.0</v>
      </c>
      <c r="H24" s="24"/>
      <c r="I24" s="24"/>
      <c r="J24" s="24"/>
      <c r="K24" s="24"/>
      <c r="L24" s="25"/>
      <c r="M24" s="24"/>
      <c r="N24" s="2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2"/>
      <c r="E25" s="8"/>
      <c r="F25" s="22" t="s">
        <v>33</v>
      </c>
      <c r="G25" s="59">
        <v>0.0</v>
      </c>
      <c r="H25" s="6" t="s">
        <v>56</v>
      </c>
      <c r="J25" s="24">
        <f>-4*G24-6*G25-G26+G27</f>
        <v>0.1</v>
      </c>
      <c r="K25" s="24"/>
      <c r="L25" s="25"/>
      <c r="M25" s="24"/>
      <c r="N25" s="25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2"/>
      <c r="E26" s="8"/>
      <c r="F26" s="26" t="s">
        <v>53</v>
      </c>
      <c r="G26" s="59">
        <v>0.0</v>
      </c>
      <c r="H26" s="6" t="s">
        <v>59</v>
      </c>
      <c r="J26" s="24">
        <f>-3*G24-G25+G26+G28</f>
        <v>0.5</v>
      </c>
      <c r="K26" s="24"/>
      <c r="L26" s="25"/>
      <c r="M26" s="2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8"/>
      <c r="F27" s="22" t="s">
        <v>29</v>
      </c>
      <c r="G27" s="59">
        <f t="shared" ref="G27:G29" si="2">K19</f>
        <v>0.1</v>
      </c>
      <c r="H27" s="24"/>
      <c r="I27" s="24"/>
      <c r="J27" s="24"/>
      <c r="K27" s="24"/>
      <c r="L27" s="25"/>
      <c r="M27" s="2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2"/>
      <c r="E28" s="1"/>
      <c r="F28" s="58" t="s">
        <v>30</v>
      </c>
      <c r="G28" s="60">
        <f t="shared" si="2"/>
        <v>0.5</v>
      </c>
      <c r="H28" s="1"/>
      <c r="I28" s="1"/>
      <c r="J28" s="1"/>
      <c r="K28" s="1"/>
      <c r="L28" s="2"/>
      <c r="M28" s="1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2"/>
      <c r="E29" s="8"/>
      <c r="F29" s="22" t="s">
        <v>31</v>
      </c>
      <c r="G29" s="59">
        <f t="shared" si="2"/>
        <v>0</v>
      </c>
      <c r="H29" s="24"/>
      <c r="I29" s="24"/>
      <c r="J29" s="24"/>
      <c r="K29" s="24"/>
      <c r="L29" s="25"/>
      <c r="M29" s="24"/>
      <c r="N29" s="2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2"/>
      <c r="E30" s="8"/>
      <c r="F30" s="24"/>
      <c r="G30" s="24"/>
      <c r="H30" s="24"/>
      <c r="I30" s="24"/>
      <c r="J30" s="24"/>
      <c r="K30" s="24"/>
      <c r="L30" s="25"/>
      <c r="M30" s="24"/>
      <c r="N30" s="25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2"/>
      <c r="E31" s="8"/>
      <c r="F31" s="61" t="s">
        <v>27</v>
      </c>
      <c r="G31" s="62">
        <v>0.0</v>
      </c>
      <c r="H31" s="1"/>
      <c r="I31" s="1"/>
      <c r="J31" s="1"/>
      <c r="K31" s="1"/>
      <c r="L31" s="2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"/>
      <c r="E32" s="8"/>
      <c r="F32" s="61" t="s">
        <v>28</v>
      </c>
      <c r="G32" s="62">
        <v>0.0</v>
      </c>
      <c r="H32" s="1"/>
      <c r="I32" s="1"/>
      <c r="J32" s="1"/>
      <c r="K32" s="1"/>
      <c r="L32" s="2"/>
      <c r="M32" s="1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"/>
      <c r="E33" s="1"/>
      <c r="F33" s="61" t="s">
        <v>64</v>
      </c>
      <c r="G33" s="62">
        <v>0.0</v>
      </c>
      <c r="H33" s="1"/>
      <c r="I33" s="1"/>
      <c r="J33" s="1"/>
      <c r="K33" s="1"/>
      <c r="L33" s="2"/>
      <c r="M33" s="1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2"/>
      <c r="E34" s="8"/>
      <c r="F34" s="24"/>
      <c r="G34" s="64"/>
      <c r="H34" s="24"/>
      <c r="I34" s="24"/>
      <c r="J34" s="24"/>
      <c r="K34" s="24"/>
      <c r="L34" s="25"/>
      <c r="M34" s="2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2"/>
      <c r="E35" s="8"/>
      <c r="F35" s="24"/>
      <c r="G35" s="24"/>
      <c r="H35" s="24"/>
      <c r="I35" s="24"/>
      <c r="J35" s="24"/>
      <c r="K35" s="24"/>
      <c r="L35" s="25"/>
      <c r="M35" s="2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2"/>
      <c r="E36" s="8"/>
      <c r="F36" s="1"/>
      <c r="G36" s="1"/>
      <c r="H36" s="1"/>
      <c r="I36" s="1"/>
      <c r="J36" s="1"/>
      <c r="K36" s="1"/>
      <c r="L36" s="2"/>
      <c r="M36" s="1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2"/>
      <c r="E37" s="8"/>
      <c r="F37" s="1"/>
      <c r="G37" s="1"/>
      <c r="H37" s="1"/>
      <c r="I37" s="1"/>
      <c r="J37" s="1"/>
      <c r="K37" s="1"/>
      <c r="L37" s="2"/>
      <c r="M37" s="1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2"/>
      <c r="M38" s="1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65"/>
      <c r="G39" s="66"/>
      <c r="H39" s="1"/>
      <c r="I39" s="1"/>
      <c r="L39" s="2"/>
      <c r="M39" s="1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2"/>
      <c r="E40" s="1"/>
      <c r="F40" s="65"/>
      <c r="G40" s="66"/>
      <c r="H40" s="1"/>
      <c r="I40" s="1"/>
      <c r="J40" s="1"/>
      <c r="K40" s="24"/>
      <c r="L40" s="2"/>
      <c r="M40" s="1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2"/>
      <c r="E41" s="1"/>
      <c r="F41" s="65"/>
      <c r="G41" s="67"/>
      <c r="H41" s="1"/>
      <c r="I41" s="1"/>
      <c r="J41" s="1"/>
      <c r="K41" s="24"/>
      <c r="L41" s="2"/>
      <c r="M41" s="1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2"/>
      <c r="E42" s="1"/>
      <c r="F42" s="65"/>
      <c r="G42" s="66"/>
      <c r="H42" s="1"/>
      <c r="I42" s="1"/>
      <c r="J42" s="1"/>
      <c r="K42" s="1"/>
      <c r="L42" s="2"/>
      <c r="M42" s="1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2"/>
      <c r="E43" s="1"/>
      <c r="F43" s="65"/>
      <c r="G43" s="66"/>
      <c r="H43" s="1"/>
      <c r="I43" s="1"/>
      <c r="J43" s="1"/>
      <c r="K43" s="1"/>
      <c r="L43" s="2"/>
      <c r="M43" s="1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2"/>
      <c r="E44" s="1"/>
      <c r="F44" s="65"/>
      <c r="G44" s="66"/>
      <c r="H44" s="1"/>
      <c r="I44" s="1"/>
      <c r="J44" s="1"/>
      <c r="K44" s="1"/>
      <c r="L44" s="2"/>
      <c r="M44" s="1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2"/>
      <c r="E45" s="1"/>
      <c r="F45" s="65"/>
      <c r="G45" s="67"/>
      <c r="H45" s="1"/>
      <c r="I45" s="1"/>
      <c r="J45" s="1"/>
      <c r="K45" s="1"/>
      <c r="L45" s="2"/>
      <c r="M45" s="1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2"/>
      <c r="E46" s="1"/>
      <c r="F46" s="65"/>
      <c r="G46" s="66"/>
      <c r="H46" s="1"/>
      <c r="I46" s="1"/>
      <c r="J46" s="1"/>
      <c r="K46" s="1"/>
      <c r="L46" s="2"/>
      <c r="M46" s="1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2"/>
      <c r="M47" s="1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2"/>
      <c r="M48" s="1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2"/>
      <c r="M49" s="1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2"/>
      <c r="M50" s="1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2"/>
      <c r="M51" s="1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2"/>
      <c r="M52" s="1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2"/>
      <c r="M53" s="1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2"/>
      <c r="M54" s="1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2"/>
      <c r="M55" s="1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2"/>
      <c r="M56" s="1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2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2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2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2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2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2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2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2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2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2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2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2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2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2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2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2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2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2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2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2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2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2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2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2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2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2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2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2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2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2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2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2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2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2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2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2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2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2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2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2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2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2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2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2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2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2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2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2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2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2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2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2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2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2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2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2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2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2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2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2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2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2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2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2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2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2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2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2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2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2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2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2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2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2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2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2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2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2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2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2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2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2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2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2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2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2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2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2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2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2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2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2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2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2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2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2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2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2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2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2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2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2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2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2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2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2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2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2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2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2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2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2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2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2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2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2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2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2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2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2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2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2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2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2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2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2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2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2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2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2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2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2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2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2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2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2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2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2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2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2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2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2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2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2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2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2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2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2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2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2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2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2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2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2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2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2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2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2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2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2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2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2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2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2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2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2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2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2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2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2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2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2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2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2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2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2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2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2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2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2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2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2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2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2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2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2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2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2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2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2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2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2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2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2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2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2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2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2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2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2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2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2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2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2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2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2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2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2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2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2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2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2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2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2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2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2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2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2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2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2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2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2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2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2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2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2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2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2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2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2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2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2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2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2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2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2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2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2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2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2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2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2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2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2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2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2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2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2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2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2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2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2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2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2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2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2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2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2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2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2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2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2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2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2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2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2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2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2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2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2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2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2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2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2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2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2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2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2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2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2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2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2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2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2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2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2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2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2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2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2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2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2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2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2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2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2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2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2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2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2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2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2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2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2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2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2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2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2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2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2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2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2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2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2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2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2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2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2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2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2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2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2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2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2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2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2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2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2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2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2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2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2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2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2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2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2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2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2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2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2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2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2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2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2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2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2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2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2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2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2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2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2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2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2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2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2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2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2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2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2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2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2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2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2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2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2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2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2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2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2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2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2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2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2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2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2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2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2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2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2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2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2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2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2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2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2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2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2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2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2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2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2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2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2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2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2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2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2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2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2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2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2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2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2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2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2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2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2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2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2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2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2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2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2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2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2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2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2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2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2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2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2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2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2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2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2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2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2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2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2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2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2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2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2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2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2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2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2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2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2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2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2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2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2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2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2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2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2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2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2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2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2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2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2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2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2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2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2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2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2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2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2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2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2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2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2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2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2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2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2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2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2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2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2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2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2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2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2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2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2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2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2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2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2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2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2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2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2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2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2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2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2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2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2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2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2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2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2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2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2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2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2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2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2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2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2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2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2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2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2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2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2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2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2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2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2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2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2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2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2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2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2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2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2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2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2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2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2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2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2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2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2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2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2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2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2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2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2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2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2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2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2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2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2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2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2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2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2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2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2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2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2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2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2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2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2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2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2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2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2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2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2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2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2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2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2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2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2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2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2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2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2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2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2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2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2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2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2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2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2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2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2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2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2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2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2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2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2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2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2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2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2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2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2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2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2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2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2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2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2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2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2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2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2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2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2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2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2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2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2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2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2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2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2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2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2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2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2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2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2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2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2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2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2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2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2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2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2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2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2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2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2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2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2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2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2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2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2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2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2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2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2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2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2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2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2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2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2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2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2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2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2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2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2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2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2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2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2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2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2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2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2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2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2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2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2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2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2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2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2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2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2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2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2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2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2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2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2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2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2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2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2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2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2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2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2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2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2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2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2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2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2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2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2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2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2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2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2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2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2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2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2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2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2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2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2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2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2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2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2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2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2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2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2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2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2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2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2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2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2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2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2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2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2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2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2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2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2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2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2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2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2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2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2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2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2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2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2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2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2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2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2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2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2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2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2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2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2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2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2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2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2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2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2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2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2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2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2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2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2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2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2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2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2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2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2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2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2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2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2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2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2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2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2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2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2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2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2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2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2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2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2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2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2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2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2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2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2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2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2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2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2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2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2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2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2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2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2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2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2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2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2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2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2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2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2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2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2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2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2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2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2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2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2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2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2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2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2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2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2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2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2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2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2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2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2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2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2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2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2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2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2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2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2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2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2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2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2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2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2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2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2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2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2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2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2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2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2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2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2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2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2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2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2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2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2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2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2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2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2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2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2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2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2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2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2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2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2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2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2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2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2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2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2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2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2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2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2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2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2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2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2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2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2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2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2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2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2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2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2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2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2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2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2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2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2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2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2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2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2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2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2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2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2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2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2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2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2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2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2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2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2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2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2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2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2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2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2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2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2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2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2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2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2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2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2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2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2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2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2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2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2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2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2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2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2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2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2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2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2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2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2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2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2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D3"/>
    <mergeCell ref="F3:H3"/>
    <mergeCell ref="F5:G5"/>
    <mergeCell ref="H25:I25"/>
    <mergeCell ref="H26:I26"/>
    <mergeCell ref="I39:K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7" width="12.86"/>
    <col customWidth="1" min="8" max="12" width="11.43"/>
    <col customWidth="1" min="13" max="13" width="14.57"/>
    <col customWidth="1" min="14" max="26" width="11.43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65</v>
      </c>
      <c r="C2" s="4"/>
      <c r="D2" s="4"/>
      <c r="E2" s="5"/>
      <c r="F2" s="1"/>
      <c r="G2" s="1"/>
      <c r="H2" s="1"/>
      <c r="I2" s="3" t="s">
        <v>66</v>
      </c>
      <c r="J2" s="4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2"/>
      <c r="D3" s="1"/>
      <c r="E3" s="1"/>
      <c r="F3" s="1"/>
      <c r="G3" s="1"/>
      <c r="H3" s="1"/>
      <c r="I3" s="1" t="s">
        <v>67</v>
      </c>
      <c r="L3" s="1"/>
      <c r="M3" s="1" t="s">
        <v>68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2"/>
      <c r="D4" s="1"/>
      <c r="E4" s="1"/>
      <c r="F4" s="1"/>
      <c r="G4" s="1"/>
      <c r="H4" s="1"/>
      <c r="I4" s="1" t="s">
        <v>6</v>
      </c>
      <c r="J4" s="1"/>
      <c r="K4" s="2"/>
      <c r="L4" s="1"/>
      <c r="M4" s="6" t="s">
        <v>69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2"/>
      <c r="D5" s="1"/>
      <c r="E5" s="1"/>
      <c r="F5" s="1"/>
      <c r="G5" s="1"/>
      <c r="H5" s="1"/>
      <c r="I5" s="1"/>
      <c r="J5" s="6" t="s">
        <v>70</v>
      </c>
      <c r="K5" s="2"/>
      <c r="L5" s="1"/>
      <c r="M5" s="6" t="s">
        <v>71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2"/>
      <c r="D6" s="1"/>
      <c r="E6" s="1"/>
      <c r="F6" s="1"/>
      <c r="G6" s="1"/>
      <c r="H6" s="1"/>
      <c r="I6" s="1"/>
      <c r="J6" s="6" t="s">
        <v>72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2"/>
      <c r="D7" s="1"/>
      <c r="E7" s="1"/>
      <c r="F7" s="1"/>
      <c r="G7" s="6" t="s">
        <v>73</v>
      </c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2"/>
      <c r="D8" s="1"/>
      <c r="E8" s="1"/>
      <c r="F8" s="1"/>
      <c r="G8" s="6" t="s">
        <v>74</v>
      </c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2"/>
      <c r="D9" s="1"/>
      <c r="E9" s="1"/>
      <c r="F9" s="1"/>
      <c r="G9" s="6" t="s">
        <v>75</v>
      </c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2"/>
      <c r="D10" s="1"/>
      <c r="E10" s="1"/>
      <c r="F10" s="1"/>
      <c r="G10" s="1" t="s">
        <v>76</v>
      </c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2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2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2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2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2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"/>
      <c r="D17" s="7" t="s">
        <v>20</v>
      </c>
      <c r="E17" s="7">
        <v>-14.0</v>
      </c>
      <c r="F17" s="7">
        <v>-20.0</v>
      </c>
      <c r="G17" s="7">
        <v>10.0</v>
      </c>
      <c r="H17" s="7">
        <v>0.0</v>
      </c>
      <c r="I17" s="7">
        <v>0.0</v>
      </c>
      <c r="J17" s="1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/>
      <c r="D18" s="7"/>
      <c r="E18" s="7" t="s">
        <v>21</v>
      </c>
      <c r="F18" s="7" t="s">
        <v>22</v>
      </c>
      <c r="G18" s="7" t="s">
        <v>77</v>
      </c>
      <c r="H18" s="7" t="s">
        <v>23</v>
      </c>
      <c r="I18" s="7" t="s">
        <v>24</v>
      </c>
      <c r="J18" s="1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">
        <v>0.0</v>
      </c>
      <c r="D19" s="7" t="s">
        <v>23</v>
      </c>
      <c r="E19" s="9">
        <v>-3.0</v>
      </c>
      <c r="F19" s="10">
        <v>-1.0</v>
      </c>
      <c r="G19" s="34">
        <v>-1.0</v>
      </c>
      <c r="H19" s="10">
        <v>1.0</v>
      </c>
      <c r="I19" s="11">
        <v>0.0</v>
      </c>
      <c r="J19" s="12">
        <v>1.0</v>
      </c>
      <c r="K19" s="2">
        <f t="shared" ref="K19:K20" si="1">J19/G19</f>
        <v>-1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">
        <v>0.0</v>
      </c>
      <c r="D20" s="7" t="s">
        <v>24</v>
      </c>
      <c r="E20" s="37">
        <v>-1.0</v>
      </c>
      <c r="F20" s="68">
        <v>-5.0</v>
      </c>
      <c r="G20" s="68">
        <v>1.0</v>
      </c>
      <c r="H20" s="68">
        <v>0.0</v>
      </c>
      <c r="I20" s="69">
        <v>1.0</v>
      </c>
      <c r="J20" s="70">
        <v>2.0</v>
      </c>
      <c r="K20" s="2">
        <f t="shared" si="1"/>
        <v>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"/>
      <c r="D21" s="7" t="s">
        <v>25</v>
      </c>
      <c r="E21" s="13">
        <v>0.0</v>
      </c>
      <c r="F21" s="1">
        <v>0.0</v>
      </c>
      <c r="G21" s="68">
        <v>0.0</v>
      </c>
      <c r="H21" s="1">
        <v>0.0</v>
      </c>
      <c r="I21" s="14">
        <v>0.0</v>
      </c>
      <c r="J21" s="18">
        <v>0.0</v>
      </c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2"/>
      <c r="D22" s="7" t="s">
        <v>26</v>
      </c>
      <c r="E22" s="19">
        <f t="shared" ref="E22:I22" si="2">E17-E21</f>
        <v>-14</v>
      </c>
      <c r="F22" s="20">
        <f t="shared" si="2"/>
        <v>-20</v>
      </c>
      <c r="G22" s="71">
        <f t="shared" si="2"/>
        <v>10</v>
      </c>
      <c r="H22" s="20">
        <f t="shared" si="2"/>
        <v>0</v>
      </c>
      <c r="I22" s="21">
        <f t="shared" si="2"/>
        <v>0</v>
      </c>
      <c r="J22" s="1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 t="s">
        <v>78</v>
      </c>
      <c r="C24" s="2">
        <v>0.0</v>
      </c>
      <c r="D24" s="7" t="s">
        <v>23</v>
      </c>
      <c r="E24" s="9">
        <f t="shared" ref="E24:J24" si="3">1*E25+E19</f>
        <v>-4</v>
      </c>
      <c r="F24" s="34">
        <f t="shared" si="3"/>
        <v>-6</v>
      </c>
      <c r="G24" s="10">
        <f t="shared" si="3"/>
        <v>0</v>
      </c>
      <c r="H24" s="10">
        <f t="shared" si="3"/>
        <v>1</v>
      </c>
      <c r="I24" s="11">
        <f t="shared" si="3"/>
        <v>1</v>
      </c>
      <c r="J24" s="12">
        <f t="shared" si="3"/>
        <v>3</v>
      </c>
      <c r="K24" s="2">
        <f t="shared" ref="K24:K25" si="5">J24/F24</f>
        <v>-0.5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>
        <v>10.0</v>
      </c>
      <c r="D25" s="7" t="s">
        <v>77</v>
      </c>
      <c r="E25" s="13">
        <f t="shared" ref="E25:J25" si="4">E20</f>
        <v>-1</v>
      </c>
      <c r="F25" s="68">
        <f t="shared" si="4"/>
        <v>-5</v>
      </c>
      <c r="G25" s="1">
        <f t="shared" si="4"/>
        <v>1</v>
      </c>
      <c r="H25" s="1">
        <f t="shared" si="4"/>
        <v>0</v>
      </c>
      <c r="I25" s="14">
        <f t="shared" si="4"/>
        <v>1</v>
      </c>
      <c r="J25" s="15">
        <f t="shared" si="4"/>
        <v>2</v>
      </c>
      <c r="K25" s="2">
        <f t="shared" si="5"/>
        <v>-0.4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7" t="s">
        <v>25</v>
      </c>
      <c r="E26" s="13">
        <f t="shared" ref="E26:J26" si="6">10*E25</f>
        <v>-10</v>
      </c>
      <c r="F26" s="68">
        <f t="shared" si="6"/>
        <v>-50</v>
      </c>
      <c r="G26" s="1">
        <f t="shared" si="6"/>
        <v>10</v>
      </c>
      <c r="H26" s="1">
        <f t="shared" si="6"/>
        <v>0</v>
      </c>
      <c r="I26" s="14">
        <f t="shared" si="6"/>
        <v>10</v>
      </c>
      <c r="J26" s="18">
        <f t="shared" si="6"/>
        <v>20</v>
      </c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7" t="s">
        <v>26</v>
      </c>
      <c r="E27" s="19">
        <f t="shared" ref="E27:I27" si="7">E17-E26</f>
        <v>-4</v>
      </c>
      <c r="F27" s="71">
        <f t="shared" si="7"/>
        <v>30</v>
      </c>
      <c r="G27" s="20">
        <f t="shared" si="7"/>
        <v>0</v>
      </c>
      <c r="H27" s="20">
        <f t="shared" si="7"/>
        <v>0</v>
      </c>
      <c r="I27" s="21">
        <f t="shared" si="7"/>
        <v>-10</v>
      </c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E2"/>
    <mergeCell ref="I2:K2"/>
    <mergeCell ref="I3:K3"/>
    <mergeCell ref="M3:O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0.71"/>
    <col customWidth="1" min="3" max="3" width="24.57"/>
    <col customWidth="1" min="4" max="26" width="10.71"/>
  </cols>
  <sheetData>
    <row r="1" ht="14.25" customHeight="1">
      <c r="A1" s="72" t="s">
        <v>79</v>
      </c>
      <c r="C1" s="73" t="s">
        <v>80</v>
      </c>
      <c r="D1" s="74" t="s">
        <v>77</v>
      </c>
      <c r="E1" s="74" t="s">
        <v>21</v>
      </c>
      <c r="F1" s="74" t="s">
        <v>22</v>
      </c>
    </row>
    <row r="2" ht="14.25" customHeight="1">
      <c r="A2" s="72" t="s">
        <v>81</v>
      </c>
      <c r="C2" s="72" t="s">
        <v>79</v>
      </c>
      <c r="D2" s="75">
        <f>4*E2+3*F2</f>
        <v>10.5</v>
      </c>
      <c r="E2" s="75">
        <v>0.0</v>
      </c>
      <c r="F2" s="75">
        <v>3.5</v>
      </c>
    </row>
    <row r="3" ht="14.25" customHeight="1">
      <c r="A3" s="72" t="s">
        <v>82</v>
      </c>
      <c r="C3" s="72" t="s">
        <v>83</v>
      </c>
      <c r="D3" s="72">
        <f>3*E2+2*F2</f>
        <v>7</v>
      </c>
      <c r="E3" s="72">
        <v>25.0</v>
      </c>
    </row>
    <row r="4" ht="14.25" customHeight="1">
      <c r="A4" s="72" t="s">
        <v>84</v>
      </c>
      <c r="C4" s="72" t="s">
        <v>85</v>
      </c>
      <c r="D4" s="72">
        <f>E2</f>
        <v>0</v>
      </c>
      <c r="E4" s="72">
        <v>5.0</v>
      </c>
    </row>
    <row r="5" ht="14.25" customHeight="1">
      <c r="A5" s="72" t="s">
        <v>86</v>
      </c>
      <c r="C5" s="72" t="s">
        <v>87</v>
      </c>
      <c r="D5" s="72">
        <f>8*E2+6*F2</f>
        <v>21</v>
      </c>
      <c r="E5" s="72">
        <v>21.0</v>
      </c>
    </row>
    <row r="6" ht="14.25" customHeight="1">
      <c r="A6" s="72" t="s">
        <v>88</v>
      </c>
      <c r="C6" s="72" t="s">
        <v>89</v>
      </c>
      <c r="D6" s="72">
        <f>-E2</f>
        <v>0</v>
      </c>
      <c r="E6" s="72">
        <v>2.0</v>
      </c>
    </row>
    <row r="7" ht="14.25" customHeight="1">
      <c r="A7" s="72" t="s">
        <v>90</v>
      </c>
      <c r="C7" s="72" t="s">
        <v>91</v>
      </c>
      <c r="D7" s="72">
        <f>-F2</f>
        <v>-3.5</v>
      </c>
      <c r="E7" s="72">
        <v>-1.0</v>
      </c>
    </row>
    <row r="8" ht="14.25" customHeight="1"/>
    <row r="9" ht="14.25" customHeight="1">
      <c r="C9" s="73" t="s">
        <v>2</v>
      </c>
      <c r="D9" s="74" t="s">
        <v>77</v>
      </c>
      <c r="E9" s="74" t="s">
        <v>45</v>
      </c>
      <c r="F9" s="74" t="s">
        <v>46</v>
      </c>
      <c r="G9" s="74" t="s">
        <v>47</v>
      </c>
      <c r="H9" s="74" t="s">
        <v>92</v>
      </c>
      <c r="I9" s="74" t="s">
        <v>93</v>
      </c>
    </row>
    <row r="10" ht="14.25" customHeight="1">
      <c r="C10" s="72" t="s">
        <v>94</v>
      </c>
      <c r="D10" s="75">
        <f>25*E10+5*F10+21*G10+2*H10-1*I10</f>
        <v>10.5</v>
      </c>
      <c r="E10" s="75">
        <v>0.0</v>
      </c>
      <c r="F10" s="75">
        <v>0.0</v>
      </c>
      <c r="G10" s="75">
        <v>0.5</v>
      </c>
      <c r="H10" s="75">
        <v>0.0</v>
      </c>
      <c r="I10" s="75">
        <v>0.0</v>
      </c>
    </row>
    <row r="11" ht="14.25" customHeight="1">
      <c r="C11" s="72" t="s">
        <v>95</v>
      </c>
      <c r="D11" s="72">
        <f>3*E10+F10+8*G10-H10</f>
        <v>4</v>
      </c>
      <c r="E11" s="72">
        <v>4.0</v>
      </c>
    </row>
    <row r="12" ht="14.25" customHeight="1">
      <c r="C12" s="72" t="s">
        <v>96</v>
      </c>
      <c r="D12" s="72">
        <f>2*E10+6*G10-I10</f>
        <v>3</v>
      </c>
      <c r="E12" s="72">
        <v>3.0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2021-03-27T16:09:44Z</dcterms:created>
  <dc:creator>Luis Enrique Rojas Alvarado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3cfd4ff2-e839-4e45-8243-2ce5b2b70dfe</vt:lpwstr>
  </property>
</Properties>
</file>