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14115" windowHeight="5460" activeTab="2"/>
  </bookViews>
  <sheets>
    <sheet name="OR" sheetId="1" r:id="rId1"/>
    <sheet name="Ejemplo2a" sheetId="2" r:id="rId2"/>
    <sheet name="Ejemplo2b" sheetId="4" r:id="rId3"/>
  </sheets>
  <definedNames>
    <definedName name="_xlnm._FilterDatabase" localSheetId="1" hidden="1">Ejemplo2a!$A$7:$E$36</definedName>
    <definedName name="_xlnm._FilterDatabase" localSheetId="2" hidden="1">Ejemplo2b!$A$7:$E$7</definedName>
    <definedName name="solver_adj" localSheetId="1" hidden="1">Ejemplo2a!$I$8:$K$8</definedName>
    <definedName name="solver_adj" localSheetId="2" hidden="1">Ejemplo2b!$I$8:$M$8</definedName>
    <definedName name="solver_adj" localSheetId="0" hidden="1">OR!$G$11:$I$11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0" hidden="1">2</definedName>
    <definedName name="solver_eng" localSheetId="1" hidden="1">1</definedName>
    <definedName name="solver_eng" localSheetId="2" hidden="1">1</definedName>
    <definedName name="solver_eng" localSheetId="0" hidden="1">1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hs1" localSheetId="1" hidden="1">Ejemplo2a!$H$10:$H$38</definedName>
    <definedName name="solver_lhs1" localSheetId="2" hidden="1">Ejemplo2b!$H$10:$H$20</definedName>
    <definedName name="solver_lhs1" localSheetId="0" hidden="1">OR!$F$12:$F$15</definedName>
    <definedName name="solver_lhs2" localSheetId="2" hidden="1">Ejemplo2b!$H$27:$H$38</definedName>
    <definedName name="solver_lhs3" localSheetId="2" hidden="1">Ejemplo2b!$H$26:$H$37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2</definedName>
    <definedName name="solver_neg" localSheetId="2" hidden="1">2</definedName>
    <definedName name="solver_neg" localSheetId="0" hidden="1">2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1</definedName>
    <definedName name="solver_num" localSheetId="2" hidden="1">2</definedName>
    <definedName name="solver_num" localSheetId="0" hidden="1">1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pt" localSheetId="1" hidden="1">Ejemplo2a!$H$8</definedName>
    <definedName name="solver_opt" localSheetId="2" hidden="1">Ejemplo2b!$H$8</definedName>
    <definedName name="solver_opt" localSheetId="0" hidden="1">OR!$F$11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0" hidden="1">2</definedName>
    <definedName name="solver_rel1" localSheetId="1" hidden="1">1</definedName>
    <definedName name="solver_rel1" localSheetId="2" hidden="1">1</definedName>
    <definedName name="solver_rel1" localSheetId="0" hidden="1">1</definedName>
    <definedName name="solver_rel2" localSheetId="2" hidden="1">1</definedName>
    <definedName name="solver_rel3" localSheetId="2" hidden="1">1</definedName>
    <definedName name="solver_rhs1" localSheetId="1" hidden="1">Ejemplo2a!$I$10:$I$38</definedName>
    <definedName name="solver_rhs1" localSheetId="2" hidden="1">Ejemplo2b!$I$10:$I$20</definedName>
    <definedName name="solver_rhs1" localSheetId="0" hidden="1">OR!$G$12:$G$15</definedName>
    <definedName name="solver_rhs2" localSheetId="2" hidden="1">Ejemplo2b!$I$27:$I$38</definedName>
    <definedName name="solver_rhs3" localSheetId="2" hidden="1">Ejemplo2b!$I$26:$I$37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1</definedName>
    <definedName name="solver_scl" localSheetId="2" hidden="1">1</definedName>
    <definedName name="solver_scl" localSheetId="0" hidden="1">2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1" hidden="1">2</definedName>
    <definedName name="solver_typ" localSheetId="2" hidden="1">2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0" hidden="1">3</definedName>
  </definedNames>
  <calcPr calcId="144525"/>
</workbook>
</file>

<file path=xl/calcChain.xml><?xml version="1.0" encoding="utf-8"?>
<calcChain xmlns="http://schemas.openxmlformats.org/spreadsheetml/2006/main">
  <c r="H10" i="4" l="1"/>
  <c r="H20" i="4" l="1"/>
  <c r="I20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8" i="4"/>
  <c r="H38" i="4"/>
  <c r="I38" i="4"/>
  <c r="H11" i="4" l="1"/>
  <c r="H12" i="4"/>
  <c r="H13" i="4"/>
  <c r="H14" i="4"/>
  <c r="H15" i="4"/>
  <c r="H16" i="4"/>
  <c r="H17" i="4"/>
  <c r="H18" i="4"/>
  <c r="H19" i="4"/>
  <c r="H27" i="4"/>
  <c r="H28" i="4"/>
  <c r="H29" i="4"/>
  <c r="H30" i="4"/>
  <c r="H31" i="4"/>
  <c r="H32" i="4"/>
  <c r="H33" i="4"/>
  <c r="H34" i="4"/>
  <c r="H35" i="4"/>
  <c r="H36" i="4"/>
  <c r="H37" i="4"/>
  <c r="G38" i="4"/>
  <c r="I37" i="4"/>
  <c r="G37" i="4"/>
  <c r="I36" i="4"/>
  <c r="G36" i="4"/>
  <c r="I35" i="4"/>
  <c r="G35" i="4"/>
  <c r="I34" i="4"/>
  <c r="G34" i="4"/>
  <c r="I33" i="4"/>
  <c r="G33" i="4"/>
  <c r="I32" i="4"/>
  <c r="G32" i="4"/>
  <c r="I31" i="4"/>
  <c r="G31" i="4"/>
  <c r="I30" i="4"/>
  <c r="G30" i="4"/>
  <c r="I29" i="4"/>
  <c r="G29" i="4"/>
  <c r="I28" i="4"/>
  <c r="G28" i="4"/>
  <c r="I27" i="4"/>
  <c r="G27" i="4"/>
  <c r="G26" i="4"/>
  <c r="G25" i="4"/>
  <c r="G24" i="4"/>
  <c r="G23" i="4"/>
  <c r="G22" i="4"/>
  <c r="G21" i="4"/>
  <c r="G20" i="4"/>
  <c r="I19" i="4"/>
  <c r="G19" i="4"/>
  <c r="I18" i="4"/>
  <c r="G18" i="4"/>
  <c r="I17" i="4"/>
  <c r="G17" i="4"/>
  <c r="I16" i="4"/>
  <c r="G16" i="4"/>
  <c r="I15" i="4"/>
  <c r="G15" i="4"/>
  <c r="I14" i="4"/>
  <c r="G14" i="4"/>
  <c r="I13" i="4"/>
  <c r="G13" i="4"/>
  <c r="I12" i="4"/>
  <c r="G12" i="4"/>
  <c r="I11" i="4"/>
  <c r="G11" i="4"/>
  <c r="I10" i="4"/>
  <c r="G10" i="4"/>
  <c r="G9" i="4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I11" i="2"/>
  <c r="I12" i="2"/>
  <c r="I13" i="2"/>
  <c r="I14" i="2"/>
  <c r="I15" i="2"/>
  <c r="I16" i="2"/>
  <c r="I17" i="2"/>
  <c r="I18" i="2"/>
  <c r="I19" i="2"/>
  <c r="I20" i="2"/>
  <c r="I27" i="2"/>
  <c r="I28" i="2"/>
  <c r="I29" i="2"/>
  <c r="I30" i="2"/>
  <c r="I31" i="2"/>
  <c r="I32" i="2"/>
  <c r="I33" i="2"/>
  <c r="I34" i="2"/>
  <c r="I35" i="2"/>
  <c r="I36" i="2"/>
  <c r="I37" i="2"/>
  <c r="I38" i="2"/>
  <c r="I10" i="2"/>
  <c r="H11" i="2"/>
  <c r="H12" i="2"/>
  <c r="H13" i="2"/>
  <c r="H14" i="2"/>
  <c r="H15" i="2"/>
  <c r="H16" i="2"/>
  <c r="H17" i="2"/>
  <c r="H18" i="2"/>
  <c r="H19" i="2"/>
  <c r="H20" i="2"/>
  <c r="H27" i="2"/>
  <c r="H28" i="2"/>
  <c r="H29" i="2"/>
  <c r="H30" i="2"/>
  <c r="H31" i="2"/>
  <c r="H32" i="2"/>
  <c r="H33" i="2"/>
  <c r="H34" i="2"/>
  <c r="H35" i="2"/>
  <c r="H36" i="2"/>
  <c r="H37" i="2"/>
  <c r="H38" i="2"/>
  <c r="H10" i="2"/>
  <c r="H8" i="2" s="1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9" i="2"/>
  <c r="F13" i="1"/>
  <c r="F14" i="1"/>
  <c r="F15" i="1"/>
  <c r="F12" i="1"/>
  <c r="D13" i="1"/>
  <c r="D14" i="1"/>
  <c r="D15" i="1"/>
  <c r="D12" i="1"/>
  <c r="H8" i="4" l="1"/>
  <c r="F11" i="1"/>
</calcChain>
</file>

<file path=xl/sharedStrings.xml><?xml version="1.0" encoding="utf-8"?>
<sst xmlns="http://schemas.openxmlformats.org/spreadsheetml/2006/main" count="70" uniqueCount="43">
  <si>
    <t>x1</t>
  </si>
  <si>
    <t>x2</t>
  </si>
  <si>
    <t>y=sal</t>
  </si>
  <si>
    <t>Compuerta OR</t>
  </si>
  <si>
    <t>Z</t>
  </si>
  <si>
    <t>a0</t>
  </si>
  <si>
    <t>a1</t>
  </si>
  <si>
    <t>a2</t>
  </si>
  <si>
    <t>ycal</t>
  </si>
  <si>
    <t>Verif</t>
  </si>
  <si>
    <t>ok</t>
  </si>
  <si>
    <t>Determinar la función de Semestre, empleando hiperplanos, y las variables boleta y género</t>
  </si>
  <si>
    <t>Id</t>
  </si>
  <si>
    <t>El semestre será el que mayor materias tenga inscritas</t>
  </si>
  <si>
    <t>semestre_cal</t>
  </si>
  <si>
    <t>a3</t>
  </si>
  <si>
    <t>a4</t>
  </si>
  <si>
    <t>Utilizar un hiperplano para que funcione como una compuerta OR de dos entradas.</t>
  </si>
  <si>
    <t>El hiperplano es: y=a0+a1x1+a2x2</t>
  </si>
  <si>
    <t>La F.O. es mínimizar la suma de errores cuadráticos</t>
  </si>
  <si>
    <t>Min Z= Suma de errores cuadráticos</t>
  </si>
  <si>
    <t>s..a</t>
  </si>
  <si>
    <t>(y_calc-y_des)^2&lt;=(Máx_y-Mín_y), para cada vector</t>
  </si>
  <si>
    <t>Se considera el 80% de vectores para el modelo matemático y el 20% de prueba</t>
  </si>
  <si>
    <t xml:space="preserve">Se comprueba para todos los casos </t>
  </si>
  <si>
    <t>que cumple con el mismo comportamiento</t>
  </si>
  <si>
    <t>que una compuerta OR de 2 entradas.</t>
  </si>
  <si>
    <t>Eel hiperplano es: y=a0+a1x1+a2x2</t>
  </si>
  <si>
    <t>x1=boleta</t>
  </si>
  <si>
    <t>x2=género</t>
  </si>
  <si>
    <t>y= semestre</t>
  </si>
  <si>
    <t>Para todos los casos el valor obtenido</t>
  </si>
  <si>
    <t>es de 6, por lo que la función propuesta</t>
  </si>
  <si>
    <t>no puede resolver el problema.</t>
  </si>
  <si>
    <t>Para x2=Hombre=0, Mujer=1</t>
  </si>
  <si>
    <t>Como el hiperplano no pudo determinar la función de Semestre, de utilizarán hiperboloides, y las variables boleta y género</t>
  </si>
  <si>
    <t>El hiperboloide es: y=a0+x1(a1x1+a2x2)+x2(a3x1+a4x2)</t>
  </si>
  <si>
    <t>O falta información para resolver el problema</t>
  </si>
  <si>
    <t>Como el error aumenta mejorando el modelo matemático</t>
  </si>
  <si>
    <t>significa que el dataset requiere de mayor información.</t>
  </si>
  <si>
    <t>para ser descrito por una función</t>
  </si>
  <si>
    <t>Error en ejemplo 2a:</t>
  </si>
  <si>
    <t>Error en ejemplo 2b: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</si>
</sst>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4" borderId="3" xfId="0" applyFont="1" applyFill="1" applyBorder="1"/>
    <xf numFmtId="0" fontId="0" fillId="4" borderId="4" xfId="0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0" fillId="4" borderId="7" xfId="0" applyFill="1" applyBorder="1"/>
    <xf numFmtId="0" fontId="1" fillId="4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Normal="100" workbookViewId="0">
      <selection activeCell="H3" sqref="H3:K6"/>
    </sheetView>
  </sheetViews>
  <sheetFormatPr baseColWidth="10" defaultRowHeight="15" x14ac:dyDescent="0.25"/>
  <sheetData>
    <row r="1" spans="1:10" x14ac:dyDescent="0.25">
      <c r="A1" t="s">
        <v>17</v>
      </c>
    </row>
    <row r="2" spans="1:10" s="2" customFormat="1" x14ac:dyDescent="0.25">
      <c r="A2" s="2" t="s">
        <v>18</v>
      </c>
    </row>
    <row r="3" spans="1:10" s="2" customFormat="1" x14ac:dyDescent="0.25">
      <c r="H3" s="2" t="s">
        <v>19</v>
      </c>
    </row>
    <row r="4" spans="1:10" s="2" customFormat="1" x14ac:dyDescent="0.25">
      <c r="H4" s="2" t="s">
        <v>20</v>
      </c>
    </row>
    <row r="5" spans="1:10" s="2" customFormat="1" x14ac:dyDescent="0.25">
      <c r="H5" s="2" t="s">
        <v>21</v>
      </c>
    </row>
    <row r="6" spans="1:10" s="2" customFormat="1" x14ac:dyDescent="0.25">
      <c r="H6" s="2" t="s">
        <v>22</v>
      </c>
    </row>
    <row r="7" spans="1:10" s="2" customFormat="1" x14ac:dyDescent="0.25"/>
    <row r="10" spans="1:10" x14ac:dyDescent="0.25">
      <c r="A10" s="2" t="s">
        <v>3</v>
      </c>
      <c r="F10" s="4" t="s">
        <v>4</v>
      </c>
      <c r="G10" s="4" t="s">
        <v>5</v>
      </c>
      <c r="H10" s="4" t="s">
        <v>6</v>
      </c>
      <c r="I10" s="4" t="s">
        <v>7</v>
      </c>
    </row>
    <row r="11" spans="1:10" x14ac:dyDescent="0.25">
      <c r="A11" s="3" t="s">
        <v>0</v>
      </c>
      <c r="B11" s="3" t="s">
        <v>1</v>
      </c>
      <c r="C11" s="3" t="s">
        <v>2</v>
      </c>
      <c r="D11" s="3" t="s">
        <v>8</v>
      </c>
      <c r="E11" s="3" t="s">
        <v>9</v>
      </c>
      <c r="F11" s="4">
        <f>SUM(F12:F15)</f>
        <v>0.24999999999999992</v>
      </c>
      <c r="G11" s="4">
        <v>0.25000000002161721</v>
      </c>
      <c r="H11" s="4">
        <v>0.49999999997109817</v>
      </c>
      <c r="I11" s="4">
        <v>0.50000000005014333</v>
      </c>
    </row>
    <row r="12" spans="1:10" x14ac:dyDescent="0.25">
      <c r="A12" s="1">
        <v>0</v>
      </c>
      <c r="B12" s="1">
        <v>0</v>
      </c>
      <c r="C12" s="1">
        <v>0</v>
      </c>
      <c r="D12" s="5">
        <f>G$11+H$11*A12+I$11*B12</f>
        <v>0.25000000002161721</v>
      </c>
      <c r="E12" s="1" t="s">
        <v>10</v>
      </c>
      <c r="F12">
        <f>(G$11+H$11*A12+I$11*B12-C12)^2</f>
        <v>6.2500000010808604E-2</v>
      </c>
      <c r="G12">
        <v>1</v>
      </c>
    </row>
    <row r="13" spans="1:10" x14ac:dyDescent="0.25">
      <c r="A13" s="1">
        <v>0</v>
      </c>
      <c r="B13" s="1">
        <v>1</v>
      </c>
      <c r="C13" s="1">
        <v>1</v>
      </c>
      <c r="D13" s="5">
        <f t="shared" ref="D13:D15" si="0">G$11+H$11*A13+I$11*B13</f>
        <v>0.7500000000717606</v>
      </c>
      <c r="E13" s="1" t="s">
        <v>10</v>
      </c>
      <c r="F13">
        <f t="shared" ref="F13:F15" si="1">(G$11+H$11*A13+I$11*B13-C13)^2</f>
        <v>6.2499999964119701E-2</v>
      </c>
      <c r="G13">
        <v>1</v>
      </c>
      <c r="I13" s="2" t="s">
        <v>24</v>
      </c>
      <c r="J13" s="2"/>
    </row>
    <row r="14" spans="1:10" x14ac:dyDescent="0.25">
      <c r="A14" s="1">
        <v>1</v>
      </c>
      <c r="B14" s="1">
        <v>0</v>
      </c>
      <c r="C14" s="1">
        <v>1</v>
      </c>
      <c r="D14" s="5">
        <f t="shared" si="0"/>
        <v>0.74999999999271538</v>
      </c>
      <c r="E14" s="1" t="s">
        <v>10</v>
      </c>
      <c r="F14">
        <f t="shared" si="1"/>
        <v>6.2500000003642309E-2</v>
      </c>
      <c r="G14">
        <v>1</v>
      </c>
      <c r="I14" s="2" t="s">
        <v>25</v>
      </c>
      <c r="J14" s="2"/>
    </row>
    <row r="15" spans="1:10" x14ac:dyDescent="0.25">
      <c r="A15" s="1">
        <v>1</v>
      </c>
      <c r="B15" s="1">
        <v>1</v>
      </c>
      <c r="C15" s="1">
        <v>1</v>
      </c>
      <c r="D15" s="5">
        <f t="shared" si="0"/>
        <v>1.2500000000428586</v>
      </c>
      <c r="E15" s="1" t="s">
        <v>10</v>
      </c>
      <c r="F15">
        <f t="shared" si="1"/>
        <v>6.2500000021429303E-2</v>
      </c>
      <c r="G15">
        <v>1</v>
      </c>
      <c r="I15" s="2" t="s">
        <v>26</v>
      </c>
      <c r="J1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B1" zoomScale="115" zoomScaleNormal="115" workbookViewId="0">
      <selection activeCell="H8" sqref="H8"/>
    </sheetView>
  </sheetViews>
  <sheetFormatPr baseColWidth="10" defaultRowHeight="15" x14ac:dyDescent="0.25"/>
  <cols>
    <col min="5" max="5" width="14.42578125" bestFit="1" customWidth="1"/>
    <col min="6" max="6" width="14.42578125" customWidth="1"/>
  </cols>
  <sheetData>
    <row r="1" spans="1:12" x14ac:dyDescent="0.25">
      <c r="A1" s="2" t="s">
        <v>11</v>
      </c>
      <c r="I1" s="2" t="s">
        <v>19</v>
      </c>
      <c r="J1" s="2"/>
      <c r="K1" s="2"/>
      <c r="L1" s="2"/>
    </row>
    <row r="2" spans="1:12" x14ac:dyDescent="0.25">
      <c r="A2" s="2" t="s">
        <v>13</v>
      </c>
      <c r="I2" s="2" t="s">
        <v>20</v>
      </c>
      <c r="J2" s="2"/>
      <c r="K2" s="2"/>
      <c r="L2" s="2"/>
    </row>
    <row r="3" spans="1:12" x14ac:dyDescent="0.25">
      <c r="A3" s="2" t="s">
        <v>27</v>
      </c>
      <c r="I3" s="2" t="s">
        <v>21</v>
      </c>
      <c r="J3" s="2"/>
      <c r="K3" s="2"/>
      <c r="L3" s="2"/>
    </row>
    <row r="4" spans="1:12" x14ac:dyDescent="0.25">
      <c r="I4" s="2" t="s">
        <v>22</v>
      </c>
      <c r="J4" s="2"/>
      <c r="K4" s="2"/>
      <c r="L4" s="2"/>
    </row>
    <row r="5" spans="1:12" x14ac:dyDescent="0.25">
      <c r="I5" s="2" t="s">
        <v>23</v>
      </c>
      <c r="J5" s="2"/>
      <c r="K5" s="2"/>
      <c r="L5" s="2"/>
    </row>
    <row r="6" spans="1:12" x14ac:dyDescent="0.25">
      <c r="A6" s="2" t="s">
        <v>34</v>
      </c>
    </row>
    <row r="7" spans="1:12" x14ac:dyDescent="0.25">
      <c r="A7" s="4" t="s">
        <v>12</v>
      </c>
      <c r="B7" s="4" t="s">
        <v>28</v>
      </c>
      <c r="C7" s="4" t="s">
        <v>29</v>
      </c>
      <c r="D7" s="4" t="s">
        <v>30</v>
      </c>
      <c r="E7" s="4" t="s">
        <v>14</v>
      </c>
      <c r="H7" s="4" t="s">
        <v>4</v>
      </c>
      <c r="I7" s="4" t="s">
        <v>5</v>
      </c>
      <c r="J7" s="4" t="s">
        <v>6</v>
      </c>
      <c r="K7" s="4" t="s">
        <v>7</v>
      </c>
    </row>
    <row r="8" spans="1:12" x14ac:dyDescent="0.25">
      <c r="A8" s="1">
        <v>1</v>
      </c>
      <c r="B8" s="1">
        <v>2022</v>
      </c>
      <c r="C8" s="1">
        <v>0</v>
      </c>
      <c r="D8" s="1">
        <v>6</v>
      </c>
      <c r="E8" s="12">
        <f t="shared" ref="E8:E36" si="0">I$8+J$8*B8+K$8*C8</f>
        <v>5.9429245823255652</v>
      </c>
      <c r="F8" s="11"/>
      <c r="H8" s="4">
        <f>SUM(H10:H38)</f>
        <v>6.3038536068549229</v>
      </c>
      <c r="I8" s="4">
        <v>5.9958608994826858E-3</v>
      </c>
      <c r="J8" s="4">
        <v>2.9361665288951942E-3</v>
      </c>
      <c r="K8" s="4">
        <v>-0.27448242249763982</v>
      </c>
    </row>
    <row r="9" spans="1:12" x14ac:dyDescent="0.25">
      <c r="A9" s="1">
        <v>2</v>
      </c>
      <c r="B9" s="1">
        <v>2022</v>
      </c>
      <c r="C9" s="1">
        <v>0</v>
      </c>
      <c r="D9" s="1">
        <v>5</v>
      </c>
      <c r="E9" s="12">
        <f t="shared" si="0"/>
        <v>5.9429245823255652</v>
      </c>
      <c r="F9" s="11"/>
      <c r="G9" s="10" t="str">
        <f t="shared" ref="G9:G38" si="1">A7</f>
        <v>Id</v>
      </c>
    </row>
    <row r="10" spans="1:12" x14ac:dyDescent="0.25">
      <c r="A10" s="1">
        <v>3</v>
      </c>
      <c r="B10" s="1">
        <v>2020</v>
      </c>
      <c r="C10" s="1">
        <v>0</v>
      </c>
      <c r="D10" s="1">
        <v>7</v>
      </c>
      <c r="E10" s="12">
        <f t="shared" si="0"/>
        <v>5.9370522492677749</v>
      </c>
      <c r="F10" s="11"/>
      <c r="G10" s="6">
        <f t="shared" si="1"/>
        <v>1</v>
      </c>
      <c r="H10" s="6">
        <f t="shared" ref="H10:H20" si="2">(I$8+J$8*B8+K$8*C8-D8)^2</f>
        <v>3.2576033027111847E-3</v>
      </c>
      <c r="I10" s="6">
        <f>MAX(D$8:D$36)-MIN(D$8:D$36)</f>
        <v>2</v>
      </c>
    </row>
    <row r="11" spans="1:12" x14ac:dyDescent="0.25">
      <c r="A11" s="1">
        <v>4</v>
      </c>
      <c r="B11" s="1">
        <v>2020</v>
      </c>
      <c r="C11" s="1">
        <v>0</v>
      </c>
      <c r="D11" s="1">
        <v>6</v>
      </c>
      <c r="E11" s="12">
        <f t="shared" si="0"/>
        <v>5.9370522492677749</v>
      </c>
      <c r="F11" s="11"/>
      <c r="G11" s="6">
        <f t="shared" si="1"/>
        <v>2</v>
      </c>
      <c r="H11" s="6">
        <f t="shared" si="2"/>
        <v>0.88910676795384158</v>
      </c>
      <c r="I11" s="6">
        <f t="shared" ref="I11:I38" si="3">MAX(D$8:D$36)-MIN(D$8:D$36)</f>
        <v>2</v>
      </c>
      <c r="J11" s="2" t="s">
        <v>31</v>
      </c>
    </row>
    <row r="12" spans="1:12" x14ac:dyDescent="0.25">
      <c r="A12" s="1">
        <v>5</v>
      </c>
      <c r="B12" s="1">
        <v>2021</v>
      </c>
      <c r="C12" s="1">
        <v>0</v>
      </c>
      <c r="D12" s="1">
        <v>6</v>
      </c>
      <c r="E12" s="12">
        <f t="shared" si="0"/>
        <v>5.9399884157966705</v>
      </c>
      <c r="F12" s="11"/>
      <c r="G12" s="6">
        <f t="shared" si="1"/>
        <v>3</v>
      </c>
      <c r="H12" s="6">
        <f t="shared" si="2"/>
        <v>1.1298579207866966</v>
      </c>
      <c r="I12" s="6">
        <f t="shared" si="3"/>
        <v>2</v>
      </c>
      <c r="J12" s="2" t="s">
        <v>32</v>
      </c>
    </row>
    <row r="13" spans="1:12" x14ac:dyDescent="0.25">
      <c r="A13" s="1">
        <v>6</v>
      </c>
      <c r="B13" s="1">
        <v>2021</v>
      </c>
      <c r="C13" s="1">
        <v>1</v>
      </c>
      <c r="D13" s="1">
        <v>6</v>
      </c>
      <c r="E13" s="12">
        <f t="shared" si="0"/>
        <v>5.665505993299031</v>
      </c>
      <c r="F13" s="11"/>
      <c r="G13" s="6">
        <f t="shared" si="1"/>
        <v>4</v>
      </c>
      <c r="H13" s="6">
        <f t="shared" si="2"/>
        <v>3.9624193222463503E-3</v>
      </c>
      <c r="I13" s="6">
        <f t="shared" si="3"/>
        <v>2</v>
      </c>
      <c r="J13" s="2" t="s">
        <v>33</v>
      </c>
    </row>
    <row r="14" spans="1:12" x14ac:dyDescent="0.25">
      <c r="A14" s="1">
        <v>7</v>
      </c>
      <c r="B14" s="1">
        <v>2022</v>
      </c>
      <c r="C14" s="1">
        <v>0</v>
      </c>
      <c r="D14" s="1">
        <v>5</v>
      </c>
      <c r="E14" s="12">
        <f t="shared" si="0"/>
        <v>5.9429245823255652</v>
      </c>
      <c r="F14" s="11"/>
      <c r="G14" s="6">
        <f t="shared" si="1"/>
        <v>5</v>
      </c>
      <c r="H14" s="6">
        <f t="shared" si="2"/>
        <v>3.6013902385933099E-3</v>
      </c>
      <c r="I14" s="6">
        <f t="shared" si="3"/>
        <v>2</v>
      </c>
    </row>
    <row r="15" spans="1:12" x14ac:dyDescent="0.25">
      <c r="A15" s="1">
        <v>8</v>
      </c>
      <c r="B15" s="1">
        <v>2022</v>
      </c>
      <c r="C15" s="1">
        <v>0</v>
      </c>
      <c r="D15" s="1">
        <v>5</v>
      </c>
      <c r="E15" s="12">
        <f t="shared" si="0"/>
        <v>5.9429245823255652</v>
      </c>
      <c r="F15" s="11"/>
      <c r="G15" s="6">
        <f t="shared" si="1"/>
        <v>6</v>
      </c>
      <c r="H15" s="6">
        <f t="shared" si="2"/>
        <v>0.11188624051886786</v>
      </c>
      <c r="I15" s="6">
        <f t="shared" si="3"/>
        <v>2</v>
      </c>
      <c r="J15" s="2" t="s">
        <v>37</v>
      </c>
    </row>
    <row r="16" spans="1:12" x14ac:dyDescent="0.25">
      <c r="A16" s="1">
        <v>9</v>
      </c>
      <c r="B16" s="1">
        <v>2022</v>
      </c>
      <c r="C16" s="1">
        <v>0</v>
      </c>
      <c r="D16" s="1">
        <v>6</v>
      </c>
      <c r="E16" s="12">
        <f t="shared" si="0"/>
        <v>5.9429245823255652</v>
      </c>
      <c r="F16" s="11"/>
      <c r="G16" s="6">
        <f t="shared" si="1"/>
        <v>7</v>
      </c>
      <c r="H16" s="6">
        <f t="shared" si="2"/>
        <v>0.88910676795384158</v>
      </c>
      <c r="I16" s="6">
        <f t="shared" si="3"/>
        <v>2</v>
      </c>
    </row>
    <row r="17" spans="1:9" x14ac:dyDescent="0.25">
      <c r="A17" s="1">
        <v>10</v>
      </c>
      <c r="B17" s="1">
        <v>2022</v>
      </c>
      <c r="C17" s="1">
        <v>0</v>
      </c>
      <c r="D17" s="1">
        <v>6</v>
      </c>
      <c r="E17" s="12">
        <f t="shared" si="0"/>
        <v>5.9429245823255652</v>
      </c>
      <c r="F17" s="11"/>
      <c r="G17" s="6">
        <f t="shared" si="1"/>
        <v>8</v>
      </c>
      <c r="H17" s="6">
        <f t="shared" si="2"/>
        <v>0.88910676795384158</v>
      </c>
      <c r="I17" s="6">
        <f t="shared" si="3"/>
        <v>2</v>
      </c>
    </row>
    <row r="18" spans="1:9" x14ac:dyDescent="0.25">
      <c r="A18" s="1">
        <v>11</v>
      </c>
      <c r="B18" s="1">
        <v>2021</v>
      </c>
      <c r="C18" s="1">
        <v>1</v>
      </c>
      <c r="D18" s="1">
        <v>6</v>
      </c>
      <c r="E18" s="12">
        <f t="shared" si="0"/>
        <v>5.665505993299031</v>
      </c>
      <c r="F18" s="11"/>
      <c r="G18" s="6">
        <f t="shared" si="1"/>
        <v>9</v>
      </c>
      <c r="H18" s="6">
        <f t="shared" si="2"/>
        <v>3.2576033027111847E-3</v>
      </c>
      <c r="I18" s="6">
        <f t="shared" si="3"/>
        <v>2</v>
      </c>
    </row>
    <row r="19" spans="1:9" x14ac:dyDescent="0.25">
      <c r="A19" s="3">
        <v>12</v>
      </c>
      <c r="B19" s="3">
        <v>2021</v>
      </c>
      <c r="C19" s="3">
        <v>1</v>
      </c>
      <c r="D19" s="3">
        <v>6</v>
      </c>
      <c r="E19" s="12">
        <f t="shared" si="0"/>
        <v>5.665505993299031</v>
      </c>
      <c r="F19" s="11"/>
      <c r="G19" s="6">
        <f t="shared" si="1"/>
        <v>10</v>
      </c>
      <c r="H19" s="6">
        <f t="shared" si="2"/>
        <v>3.2576033027111847E-3</v>
      </c>
      <c r="I19" s="6">
        <f t="shared" si="3"/>
        <v>2</v>
      </c>
    </row>
    <row r="20" spans="1:9" x14ac:dyDescent="0.25">
      <c r="A20" s="3">
        <v>13</v>
      </c>
      <c r="B20" s="3">
        <v>2021</v>
      </c>
      <c r="C20" s="3">
        <v>0</v>
      </c>
      <c r="D20" s="3">
        <v>5</v>
      </c>
      <c r="E20" s="12">
        <f t="shared" si="0"/>
        <v>5.9399884157966705</v>
      </c>
      <c r="F20" s="11"/>
      <c r="G20" s="6">
        <f t="shared" si="1"/>
        <v>11</v>
      </c>
      <c r="H20" s="6">
        <f t="shared" si="2"/>
        <v>0.11188624051886786</v>
      </c>
      <c r="I20" s="6">
        <f t="shared" si="3"/>
        <v>2</v>
      </c>
    </row>
    <row r="21" spans="1:9" x14ac:dyDescent="0.25">
      <c r="A21" s="3">
        <v>14</v>
      </c>
      <c r="B21" s="3">
        <v>2021</v>
      </c>
      <c r="C21" s="3">
        <v>1</v>
      </c>
      <c r="D21" s="3">
        <v>6</v>
      </c>
      <c r="E21" s="12">
        <f t="shared" si="0"/>
        <v>5.665505993299031</v>
      </c>
      <c r="F21" s="11"/>
      <c r="G21" s="7">
        <f t="shared" si="1"/>
        <v>12</v>
      </c>
      <c r="H21" s="6">
        <v>0</v>
      </c>
      <c r="I21" s="6">
        <v>0</v>
      </c>
    </row>
    <row r="22" spans="1:9" x14ac:dyDescent="0.25">
      <c r="A22" s="3">
        <v>15</v>
      </c>
      <c r="B22" s="3">
        <v>2020</v>
      </c>
      <c r="C22" s="3">
        <v>0</v>
      </c>
      <c r="D22" s="3">
        <v>7</v>
      </c>
      <c r="E22" s="12">
        <f t="shared" si="0"/>
        <v>5.9370522492677749</v>
      </c>
      <c r="F22" s="11"/>
      <c r="G22" s="7">
        <f t="shared" si="1"/>
        <v>13</v>
      </c>
      <c r="H22" s="6">
        <v>0</v>
      </c>
      <c r="I22" s="6">
        <v>0</v>
      </c>
    </row>
    <row r="23" spans="1:9" x14ac:dyDescent="0.25">
      <c r="A23" s="3">
        <v>16</v>
      </c>
      <c r="B23" s="3">
        <v>2022</v>
      </c>
      <c r="C23" s="3">
        <v>1</v>
      </c>
      <c r="D23" s="3">
        <v>6</v>
      </c>
      <c r="E23" s="12">
        <f t="shared" si="0"/>
        <v>5.6684421598279258</v>
      </c>
      <c r="F23" s="11"/>
      <c r="G23" s="7">
        <f t="shared" si="1"/>
        <v>14</v>
      </c>
      <c r="H23" s="6">
        <v>0</v>
      </c>
      <c r="I23" s="6">
        <v>0</v>
      </c>
    </row>
    <row r="24" spans="1:9" x14ac:dyDescent="0.25">
      <c r="A24" s="3">
        <v>17</v>
      </c>
      <c r="B24" s="3">
        <v>2021</v>
      </c>
      <c r="C24" s="3">
        <v>0</v>
      </c>
      <c r="D24" s="3">
        <v>6</v>
      </c>
      <c r="E24" s="12">
        <f t="shared" si="0"/>
        <v>5.9399884157966705</v>
      </c>
      <c r="F24" s="11"/>
      <c r="G24" s="7">
        <f t="shared" si="1"/>
        <v>15</v>
      </c>
      <c r="H24" s="6">
        <v>0</v>
      </c>
      <c r="I24" s="6">
        <v>0</v>
      </c>
    </row>
    <row r="25" spans="1:9" x14ac:dyDescent="0.25">
      <c r="A25" s="1">
        <v>18</v>
      </c>
      <c r="B25" s="1">
        <v>2021</v>
      </c>
      <c r="C25" s="1">
        <v>1</v>
      </c>
      <c r="D25" s="1">
        <v>6</v>
      </c>
      <c r="E25" s="12">
        <f t="shared" si="0"/>
        <v>5.665505993299031</v>
      </c>
      <c r="F25" s="11"/>
      <c r="G25" s="7">
        <f t="shared" si="1"/>
        <v>16</v>
      </c>
      <c r="H25" s="6">
        <v>0</v>
      </c>
      <c r="I25" s="6">
        <v>0</v>
      </c>
    </row>
    <row r="26" spans="1:9" x14ac:dyDescent="0.25">
      <c r="A26" s="1">
        <v>19</v>
      </c>
      <c r="B26" s="1">
        <v>2021</v>
      </c>
      <c r="C26" s="1">
        <v>1</v>
      </c>
      <c r="D26" s="1">
        <v>6</v>
      </c>
      <c r="E26" s="12">
        <f t="shared" si="0"/>
        <v>5.665505993299031</v>
      </c>
      <c r="F26" s="11"/>
      <c r="G26" s="7">
        <f t="shared" si="1"/>
        <v>17</v>
      </c>
      <c r="H26" s="6">
        <v>0</v>
      </c>
      <c r="I26" s="6">
        <v>0</v>
      </c>
    </row>
    <row r="27" spans="1:9" x14ac:dyDescent="0.25">
      <c r="A27" s="1">
        <v>20</v>
      </c>
      <c r="B27" s="1">
        <v>2021</v>
      </c>
      <c r="C27" s="1">
        <v>0</v>
      </c>
      <c r="D27" s="1">
        <v>6</v>
      </c>
      <c r="E27" s="12">
        <f t="shared" si="0"/>
        <v>5.9399884157966705</v>
      </c>
      <c r="F27" s="11"/>
      <c r="G27" s="6">
        <f t="shared" si="1"/>
        <v>18</v>
      </c>
      <c r="H27" s="6">
        <f t="shared" ref="H27:H38" si="4">(I$8+J$8*B25+K$8*C25-D25)^2</f>
        <v>0.11188624051886786</v>
      </c>
      <c r="I27" s="6">
        <f t="shared" si="3"/>
        <v>2</v>
      </c>
    </row>
    <row r="28" spans="1:9" x14ac:dyDescent="0.25">
      <c r="A28" s="1">
        <v>21</v>
      </c>
      <c r="B28" s="1">
        <v>2022</v>
      </c>
      <c r="C28" s="1">
        <v>0</v>
      </c>
      <c r="D28" s="1">
        <v>6</v>
      </c>
      <c r="E28" s="12">
        <f t="shared" si="0"/>
        <v>5.9429245823255652</v>
      </c>
      <c r="F28" s="11"/>
      <c r="G28" s="6">
        <f t="shared" si="1"/>
        <v>19</v>
      </c>
      <c r="H28" s="6">
        <f t="shared" si="4"/>
        <v>0.11188624051886786</v>
      </c>
      <c r="I28" s="6">
        <f t="shared" si="3"/>
        <v>2</v>
      </c>
    </row>
    <row r="29" spans="1:9" x14ac:dyDescent="0.25">
      <c r="A29" s="1">
        <v>22</v>
      </c>
      <c r="B29" s="1">
        <v>2022</v>
      </c>
      <c r="C29" s="1">
        <v>0</v>
      </c>
      <c r="D29" s="1">
        <v>6</v>
      </c>
      <c r="E29" s="12">
        <f t="shared" si="0"/>
        <v>5.9429245823255652</v>
      </c>
      <c r="F29" s="11"/>
      <c r="G29" s="6">
        <f t="shared" si="1"/>
        <v>20</v>
      </c>
      <c r="H29" s="6">
        <f t="shared" si="4"/>
        <v>3.6013902385933099E-3</v>
      </c>
      <c r="I29" s="6">
        <f t="shared" si="3"/>
        <v>2</v>
      </c>
    </row>
    <row r="30" spans="1:9" x14ac:dyDescent="0.25">
      <c r="A30" s="1">
        <v>23</v>
      </c>
      <c r="B30" s="1">
        <v>2022</v>
      </c>
      <c r="C30" s="1">
        <v>1</v>
      </c>
      <c r="D30" s="1">
        <v>5</v>
      </c>
      <c r="E30" s="12">
        <f t="shared" si="0"/>
        <v>5.6684421598279258</v>
      </c>
      <c r="F30" s="11"/>
      <c r="G30" s="6">
        <f t="shared" si="1"/>
        <v>21</v>
      </c>
      <c r="H30" s="6">
        <f t="shared" si="4"/>
        <v>3.2576033027111847E-3</v>
      </c>
      <c r="I30" s="6">
        <f t="shared" si="3"/>
        <v>2</v>
      </c>
    </row>
    <row r="31" spans="1:9" x14ac:dyDescent="0.25">
      <c r="A31" s="1">
        <v>24</v>
      </c>
      <c r="B31" s="1">
        <v>2022</v>
      </c>
      <c r="C31" s="1">
        <v>0</v>
      </c>
      <c r="D31" s="1">
        <v>6</v>
      </c>
      <c r="E31" s="12">
        <f t="shared" si="0"/>
        <v>5.9429245823255652</v>
      </c>
      <c r="F31" s="11"/>
      <c r="G31" s="6">
        <f t="shared" si="1"/>
        <v>22</v>
      </c>
      <c r="H31" s="6">
        <f t="shared" si="4"/>
        <v>3.2576033027111847E-3</v>
      </c>
      <c r="I31" s="6">
        <f t="shared" si="3"/>
        <v>2</v>
      </c>
    </row>
    <row r="32" spans="1:9" x14ac:dyDescent="0.25">
      <c r="A32" s="1">
        <v>25</v>
      </c>
      <c r="B32" s="1">
        <v>2021</v>
      </c>
      <c r="C32" s="1">
        <v>0</v>
      </c>
      <c r="D32" s="1">
        <v>6</v>
      </c>
      <c r="E32" s="12">
        <f t="shared" si="0"/>
        <v>5.9399884157966705</v>
      </c>
      <c r="F32" s="11"/>
      <c r="G32" s="6">
        <f t="shared" si="1"/>
        <v>23</v>
      </c>
      <c r="H32" s="6">
        <f t="shared" si="4"/>
        <v>0.44681492103542225</v>
      </c>
      <c r="I32" s="6">
        <f t="shared" si="3"/>
        <v>2</v>
      </c>
    </row>
    <row r="33" spans="1:9" x14ac:dyDescent="0.25">
      <c r="A33" s="1">
        <v>26</v>
      </c>
      <c r="B33" s="1">
        <v>2021</v>
      </c>
      <c r="C33" s="1">
        <v>0</v>
      </c>
      <c r="D33" s="1">
        <v>7</v>
      </c>
      <c r="E33" s="12">
        <f t="shared" si="0"/>
        <v>5.9399884157966705</v>
      </c>
      <c r="F33" s="11"/>
      <c r="G33" s="6">
        <f t="shared" si="1"/>
        <v>24</v>
      </c>
      <c r="H33" s="6">
        <f t="shared" si="4"/>
        <v>3.2576033027111847E-3</v>
      </c>
      <c r="I33" s="6">
        <f t="shared" si="3"/>
        <v>2</v>
      </c>
    </row>
    <row r="34" spans="1:9" x14ac:dyDescent="0.25">
      <c r="A34" s="1">
        <v>27</v>
      </c>
      <c r="B34" s="1">
        <v>2022</v>
      </c>
      <c r="C34" s="1">
        <v>1</v>
      </c>
      <c r="D34" s="1">
        <v>5</v>
      </c>
      <c r="E34" s="12">
        <f t="shared" si="0"/>
        <v>5.6684421598279258</v>
      </c>
      <c r="F34" s="11"/>
      <c r="G34" s="6">
        <f t="shared" si="1"/>
        <v>25</v>
      </c>
      <c r="H34" s="6">
        <f t="shared" si="4"/>
        <v>3.6013902385933099E-3</v>
      </c>
      <c r="I34" s="6">
        <f t="shared" si="3"/>
        <v>2</v>
      </c>
    </row>
    <row r="35" spans="1:9" x14ac:dyDescent="0.25">
      <c r="A35" s="1">
        <v>28</v>
      </c>
      <c r="B35" s="1">
        <v>2021</v>
      </c>
      <c r="C35" s="1">
        <v>0</v>
      </c>
      <c r="D35" s="1">
        <v>6</v>
      </c>
      <c r="E35" s="12">
        <f t="shared" si="0"/>
        <v>5.9399884157966705</v>
      </c>
      <c r="F35" s="11"/>
      <c r="G35" s="6">
        <f t="shared" si="1"/>
        <v>26</v>
      </c>
      <c r="H35" s="6">
        <f t="shared" si="4"/>
        <v>1.1236245586452525</v>
      </c>
      <c r="I35" s="6">
        <f t="shared" si="3"/>
        <v>2</v>
      </c>
    </row>
    <row r="36" spans="1:9" x14ac:dyDescent="0.25">
      <c r="A36" s="1">
        <v>29</v>
      </c>
      <c r="B36" s="1">
        <v>2020</v>
      </c>
      <c r="C36" s="1">
        <v>0</v>
      </c>
      <c r="D36" s="1">
        <v>6</v>
      </c>
      <c r="E36" s="12">
        <f t="shared" si="0"/>
        <v>5.9370522492677749</v>
      </c>
      <c r="F36" s="11"/>
      <c r="G36" s="6">
        <f t="shared" si="1"/>
        <v>27</v>
      </c>
      <c r="H36" s="6">
        <f t="shared" si="4"/>
        <v>0.44681492103542225</v>
      </c>
      <c r="I36" s="6">
        <f t="shared" si="3"/>
        <v>2</v>
      </c>
    </row>
    <row r="37" spans="1:9" x14ac:dyDescent="0.25">
      <c r="E37" s="8"/>
      <c r="F37" s="8"/>
      <c r="G37" s="6">
        <f t="shared" si="1"/>
        <v>28</v>
      </c>
      <c r="H37" s="6">
        <f t="shared" si="4"/>
        <v>3.6013902385933099E-3</v>
      </c>
      <c r="I37" s="6">
        <f t="shared" si="3"/>
        <v>2</v>
      </c>
    </row>
    <row r="38" spans="1:9" x14ac:dyDescent="0.25">
      <c r="G38" s="6">
        <f t="shared" si="1"/>
        <v>29</v>
      </c>
      <c r="H38" s="6">
        <f t="shared" si="4"/>
        <v>3.9624193222463503E-3</v>
      </c>
      <c r="I38" s="6">
        <f t="shared" si="3"/>
        <v>2</v>
      </c>
    </row>
    <row r="39" spans="1:9" x14ac:dyDescent="0.25">
      <c r="G39" s="6"/>
    </row>
    <row r="40" spans="1:9" x14ac:dyDescent="0.25">
      <c r="G4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topLeftCell="C3" zoomScaleNormal="100" workbookViewId="0">
      <selection activeCell="F10" sqref="F10"/>
    </sheetView>
  </sheetViews>
  <sheetFormatPr baseColWidth="10" defaultRowHeight="15" x14ac:dyDescent="0.25"/>
  <cols>
    <col min="5" max="5" width="14.42578125" bestFit="1" customWidth="1"/>
    <col min="6" max="6" width="14.42578125" customWidth="1"/>
  </cols>
  <sheetData>
    <row r="1" spans="1:13" x14ac:dyDescent="0.25">
      <c r="A1" s="2" t="s">
        <v>35</v>
      </c>
      <c r="I1" s="2" t="s">
        <v>19</v>
      </c>
      <c r="J1" s="2"/>
      <c r="K1" s="2"/>
      <c r="L1" s="2"/>
    </row>
    <row r="2" spans="1:13" x14ac:dyDescent="0.25">
      <c r="A2" s="2" t="s">
        <v>13</v>
      </c>
      <c r="I2" s="2" t="s">
        <v>20</v>
      </c>
      <c r="J2" s="2"/>
      <c r="K2" s="2"/>
      <c r="L2" s="2"/>
    </row>
    <row r="3" spans="1:13" x14ac:dyDescent="0.25">
      <c r="A3" s="2" t="s">
        <v>36</v>
      </c>
      <c r="I3" s="2" t="s">
        <v>21</v>
      </c>
      <c r="J3" s="2"/>
      <c r="K3" s="2"/>
      <c r="L3" s="2"/>
    </row>
    <row r="4" spans="1:13" x14ac:dyDescent="0.25">
      <c r="I4" s="2" t="s">
        <v>22</v>
      </c>
      <c r="J4" s="2"/>
      <c r="K4" s="2"/>
      <c r="L4" s="2"/>
    </row>
    <row r="5" spans="1:13" x14ac:dyDescent="0.25">
      <c r="I5" s="2" t="s">
        <v>23</v>
      </c>
      <c r="J5" s="2"/>
      <c r="K5" s="2"/>
      <c r="L5" s="2"/>
    </row>
    <row r="6" spans="1:13" x14ac:dyDescent="0.25">
      <c r="A6" s="2" t="s">
        <v>34</v>
      </c>
    </row>
    <row r="7" spans="1:13" x14ac:dyDescent="0.25">
      <c r="A7" s="4" t="s">
        <v>12</v>
      </c>
      <c r="B7" s="4" t="s">
        <v>28</v>
      </c>
      <c r="C7" s="4" t="s">
        <v>29</v>
      </c>
      <c r="D7" s="4" t="s">
        <v>30</v>
      </c>
      <c r="E7" s="4" t="s">
        <v>14</v>
      </c>
      <c r="H7" s="4" t="s">
        <v>4</v>
      </c>
      <c r="I7" s="4" t="s">
        <v>5</v>
      </c>
      <c r="J7" s="4" t="s">
        <v>6</v>
      </c>
      <c r="K7" s="4" t="s">
        <v>7</v>
      </c>
      <c r="L7" s="9" t="s">
        <v>15</v>
      </c>
      <c r="M7" s="9" t="s">
        <v>16</v>
      </c>
    </row>
    <row r="8" spans="1:13" x14ac:dyDescent="0.25">
      <c r="A8" s="1">
        <v>1</v>
      </c>
      <c r="B8" s="1">
        <v>2022</v>
      </c>
      <c r="C8" s="1">
        <v>0</v>
      </c>
      <c r="D8" s="1">
        <v>6</v>
      </c>
      <c r="E8" s="12">
        <f>I$8+B8*(J$8*B8+K$8*C8)+C8*(L$8*B8+M$8*C8)</f>
        <v>5.6299939395452521</v>
      </c>
      <c r="F8" s="11"/>
      <c r="H8" s="4">
        <f>SUM(H10:H38)</f>
        <v>8.0246081596949033</v>
      </c>
      <c r="I8" s="4">
        <v>5.7387097033230413E-13</v>
      </c>
      <c r="J8" s="4">
        <v>1.3770370483398438E-6</v>
      </c>
      <c r="K8" s="4">
        <v>3.1140175157276639E-10</v>
      </c>
      <c r="L8" s="4">
        <v>3.1140175157276639E-10</v>
      </c>
      <c r="M8" s="4">
        <v>1.5408720833717773E-13</v>
      </c>
    </row>
    <row r="9" spans="1:13" x14ac:dyDescent="0.25">
      <c r="A9" s="1">
        <v>2</v>
      </c>
      <c r="B9" s="1">
        <v>2022</v>
      </c>
      <c r="C9" s="1">
        <v>0</v>
      </c>
      <c r="D9" s="1">
        <v>5</v>
      </c>
      <c r="E9" s="12">
        <f t="shared" ref="E9:E36" si="0">I$8+B9*(J$8*B9+K$8*C9)+C9*(L$8*B9+M$8*C9)</f>
        <v>5.6299939395452521</v>
      </c>
      <c r="F9" s="11"/>
      <c r="G9" s="6" t="str">
        <f>A7</f>
        <v>Id</v>
      </c>
    </row>
    <row r="10" spans="1:13" x14ac:dyDescent="0.25">
      <c r="A10" s="1">
        <v>3</v>
      </c>
      <c r="B10" s="1">
        <v>2020</v>
      </c>
      <c r="C10" s="1">
        <v>0</v>
      </c>
      <c r="D10" s="1">
        <v>7</v>
      </c>
      <c r="E10" s="12">
        <f t="shared" si="0"/>
        <v>5.6188619720464725</v>
      </c>
      <c r="F10" s="11"/>
      <c r="G10" s="6">
        <f t="shared" ref="G10:G38" si="1">A8</f>
        <v>1</v>
      </c>
      <c r="H10" s="6">
        <f t="shared" ref="H10:H20" si="2">((I$8+B8*(J$8*B8+K$8*C8)+C8*(L$8*B8+M$8*C8)-D8))^2</f>
        <v>0.13690448477324257</v>
      </c>
      <c r="I10" s="6">
        <f>MAX(D$8:D$36)-MIN(D$8:D$36)</f>
        <v>2</v>
      </c>
    </row>
    <row r="11" spans="1:13" x14ac:dyDescent="0.25">
      <c r="A11" s="1">
        <v>4</v>
      </c>
      <c r="B11" s="1">
        <v>2020</v>
      </c>
      <c r="C11" s="1">
        <v>0</v>
      </c>
      <c r="D11" s="1">
        <v>6</v>
      </c>
      <c r="E11" s="12">
        <f t="shared" si="0"/>
        <v>5.6188619720464725</v>
      </c>
      <c r="F11" s="11"/>
      <c r="G11" s="6">
        <f t="shared" si="1"/>
        <v>2</v>
      </c>
      <c r="H11" s="6">
        <f t="shared" si="2"/>
        <v>0.39689236386374671</v>
      </c>
      <c r="I11" s="6">
        <f t="shared" ref="I11:I37" si="3">MAX(D$8:D$36)-MIN(D$8:D$36)</f>
        <v>2</v>
      </c>
    </row>
    <row r="12" spans="1:13" x14ac:dyDescent="0.25">
      <c r="A12" s="1">
        <v>5</v>
      </c>
      <c r="B12" s="1">
        <v>2021</v>
      </c>
      <c r="C12" s="1">
        <v>0</v>
      </c>
      <c r="D12" s="1">
        <v>6</v>
      </c>
      <c r="E12" s="12">
        <f t="shared" si="0"/>
        <v>5.6244265787588139</v>
      </c>
      <c r="F12" s="11"/>
      <c r="G12" s="6">
        <f t="shared" si="1"/>
        <v>3</v>
      </c>
      <c r="H12" s="6">
        <f t="shared" si="2"/>
        <v>1.9075422522593588</v>
      </c>
      <c r="I12" s="6">
        <f t="shared" si="3"/>
        <v>2</v>
      </c>
      <c r="K12" s="2"/>
    </row>
    <row r="13" spans="1:13" x14ac:dyDescent="0.25">
      <c r="A13" s="1">
        <v>6</v>
      </c>
      <c r="B13" s="1">
        <v>2021</v>
      </c>
      <c r="C13" s="1">
        <v>1</v>
      </c>
      <c r="D13" s="1">
        <v>6</v>
      </c>
      <c r="E13" s="12">
        <f t="shared" si="0"/>
        <v>5.6244278374448475</v>
      </c>
      <c r="F13" s="11"/>
      <c r="G13" s="6">
        <f t="shared" si="1"/>
        <v>4</v>
      </c>
      <c r="H13" s="6">
        <f t="shared" si="2"/>
        <v>0.14526619635230389</v>
      </c>
      <c r="I13" s="6">
        <f t="shared" si="3"/>
        <v>2</v>
      </c>
      <c r="J13" s="2" t="s">
        <v>38</v>
      </c>
    </row>
    <row r="14" spans="1:13" x14ac:dyDescent="0.25">
      <c r="A14" s="1">
        <v>7</v>
      </c>
      <c r="B14" s="1">
        <v>2022</v>
      </c>
      <c r="C14" s="1">
        <v>0</v>
      </c>
      <c r="D14" s="1">
        <v>5</v>
      </c>
      <c r="E14" s="12">
        <f t="shared" si="0"/>
        <v>5.6299939395452521</v>
      </c>
      <c r="F14" s="11"/>
      <c r="G14" s="6">
        <f t="shared" si="1"/>
        <v>5</v>
      </c>
      <c r="H14" s="6">
        <f t="shared" si="2"/>
        <v>0.1410553947428094</v>
      </c>
      <c r="I14" s="6">
        <f t="shared" si="3"/>
        <v>2</v>
      </c>
      <c r="J14" s="2" t="s">
        <v>39</v>
      </c>
    </row>
    <row r="15" spans="1:13" ht="15.75" thickBot="1" x14ac:dyDescent="0.3">
      <c r="A15" s="1">
        <v>8</v>
      </c>
      <c r="B15" s="1">
        <v>2022</v>
      </c>
      <c r="C15" s="1">
        <v>0</v>
      </c>
      <c r="D15" s="1">
        <v>5</v>
      </c>
      <c r="E15" s="12">
        <f t="shared" si="0"/>
        <v>5.6299939395452521</v>
      </c>
      <c r="F15" s="11"/>
      <c r="G15" s="6">
        <f t="shared" si="1"/>
        <v>6</v>
      </c>
      <c r="H15" s="6">
        <f t="shared" si="2"/>
        <v>0.14105444928635386</v>
      </c>
      <c r="I15" s="6">
        <f t="shared" si="3"/>
        <v>2</v>
      </c>
      <c r="J15" s="2" t="s">
        <v>40</v>
      </c>
    </row>
    <row r="16" spans="1:13" x14ac:dyDescent="0.25">
      <c r="A16" s="1">
        <v>9</v>
      </c>
      <c r="B16" s="1">
        <v>2022</v>
      </c>
      <c r="C16" s="1">
        <v>0</v>
      </c>
      <c r="D16" s="1">
        <v>6</v>
      </c>
      <c r="E16" s="12">
        <f t="shared" si="0"/>
        <v>5.6299939395452521</v>
      </c>
      <c r="F16" s="11"/>
      <c r="G16" s="6">
        <f t="shared" si="1"/>
        <v>7</v>
      </c>
      <c r="H16" s="6">
        <f t="shared" si="2"/>
        <v>0.39689236386374671</v>
      </c>
      <c r="I16" s="6">
        <f t="shared" si="3"/>
        <v>2</v>
      </c>
      <c r="J16" s="13" t="s">
        <v>41</v>
      </c>
      <c r="K16" s="14"/>
      <c r="L16" s="15">
        <v>6.3038536068549229</v>
      </c>
    </row>
    <row r="17" spans="1:12" ht="15.75" thickBot="1" x14ac:dyDescent="0.3">
      <c r="A17" s="1">
        <v>10</v>
      </c>
      <c r="B17" s="1">
        <v>2022</v>
      </c>
      <c r="C17" s="1">
        <v>0</v>
      </c>
      <c r="D17" s="1">
        <v>6</v>
      </c>
      <c r="E17" s="12">
        <f t="shared" si="0"/>
        <v>5.6299939395452521</v>
      </c>
      <c r="F17" s="11"/>
      <c r="G17" s="6">
        <f t="shared" si="1"/>
        <v>8</v>
      </c>
      <c r="H17" s="6">
        <f t="shared" si="2"/>
        <v>0.39689236386374671</v>
      </c>
      <c r="I17" s="6">
        <f t="shared" si="3"/>
        <v>2</v>
      </c>
      <c r="J17" s="16" t="s">
        <v>42</v>
      </c>
      <c r="K17" s="17"/>
      <c r="L17" s="18">
        <v>8.0246081596949033</v>
      </c>
    </row>
    <row r="18" spans="1:12" x14ac:dyDescent="0.25">
      <c r="A18" s="1">
        <v>11</v>
      </c>
      <c r="B18" s="1">
        <v>2021</v>
      </c>
      <c r="C18" s="1">
        <v>1</v>
      </c>
      <c r="D18" s="1">
        <v>6</v>
      </c>
      <c r="E18" s="12">
        <f t="shared" si="0"/>
        <v>5.6244278374448475</v>
      </c>
      <c r="F18" s="11"/>
      <c r="G18" s="6">
        <f t="shared" si="1"/>
        <v>9</v>
      </c>
      <c r="H18" s="6">
        <f t="shared" si="2"/>
        <v>0.13690448477324257</v>
      </c>
      <c r="I18" s="6">
        <f t="shared" si="3"/>
        <v>2</v>
      </c>
    </row>
    <row r="19" spans="1:12" x14ac:dyDescent="0.25">
      <c r="A19" s="3">
        <v>12</v>
      </c>
      <c r="B19" s="3">
        <v>2021</v>
      </c>
      <c r="C19" s="3">
        <v>1</v>
      </c>
      <c r="D19" s="3">
        <v>6</v>
      </c>
      <c r="E19" s="12">
        <f t="shared" si="0"/>
        <v>5.6244278374448475</v>
      </c>
      <c r="F19" s="11"/>
      <c r="G19" s="6">
        <f t="shared" si="1"/>
        <v>10</v>
      </c>
      <c r="H19" s="6">
        <f t="shared" si="2"/>
        <v>0.13690448477324257</v>
      </c>
      <c r="I19" s="6">
        <f t="shared" si="3"/>
        <v>2</v>
      </c>
    </row>
    <row r="20" spans="1:12" x14ac:dyDescent="0.25">
      <c r="A20" s="3">
        <v>13</v>
      </c>
      <c r="B20" s="3">
        <v>2021</v>
      </c>
      <c r="C20" s="3">
        <v>0</v>
      </c>
      <c r="D20" s="3">
        <v>5</v>
      </c>
      <c r="E20" s="12">
        <f t="shared" si="0"/>
        <v>5.6244265787588139</v>
      </c>
      <c r="F20" s="11"/>
      <c r="G20" s="6">
        <f t="shared" si="1"/>
        <v>11</v>
      </c>
      <c r="H20" s="6">
        <f t="shared" si="2"/>
        <v>0.14105444928635386</v>
      </c>
      <c r="I20" s="6">
        <f t="shared" ref="I20" si="4">MAX(D$8:D$36)-MIN(D$8:D$36)</f>
        <v>2</v>
      </c>
    </row>
    <row r="21" spans="1:12" x14ac:dyDescent="0.25">
      <c r="A21" s="3">
        <v>14</v>
      </c>
      <c r="B21" s="3">
        <v>2021</v>
      </c>
      <c r="C21" s="3">
        <v>1</v>
      </c>
      <c r="D21" s="3">
        <v>6</v>
      </c>
      <c r="E21" s="12">
        <f t="shared" si="0"/>
        <v>5.6244278374448475</v>
      </c>
      <c r="F21" s="11"/>
      <c r="G21" s="7">
        <f t="shared" si="1"/>
        <v>12</v>
      </c>
      <c r="H21" s="6"/>
      <c r="I21" s="6"/>
    </row>
    <row r="22" spans="1:12" x14ac:dyDescent="0.25">
      <c r="A22" s="3">
        <v>15</v>
      </c>
      <c r="B22" s="3">
        <v>2020</v>
      </c>
      <c r="C22" s="3">
        <v>0</v>
      </c>
      <c r="D22" s="3">
        <v>7</v>
      </c>
      <c r="E22" s="12">
        <f t="shared" si="0"/>
        <v>5.6188619720464725</v>
      </c>
      <c r="F22" s="11"/>
      <c r="G22" s="7">
        <f t="shared" si="1"/>
        <v>13</v>
      </c>
      <c r="H22" s="6"/>
      <c r="I22" s="6"/>
    </row>
    <row r="23" spans="1:12" x14ac:dyDescent="0.25">
      <c r="A23" s="3">
        <v>16</v>
      </c>
      <c r="B23" s="3">
        <v>2022</v>
      </c>
      <c r="C23" s="3">
        <v>1</v>
      </c>
      <c r="D23" s="3">
        <v>6</v>
      </c>
      <c r="E23" s="12">
        <f t="shared" si="0"/>
        <v>5.6299951988540888</v>
      </c>
      <c r="F23" s="11"/>
      <c r="G23" s="7">
        <f t="shared" si="1"/>
        <v>14</v>
      </c>
      <c r="H23" s="6"/>
      <c r="I23" s="6"/>
    </row>
    <row r="24" spans="1:12" x14ac:dyDescent="0.25">
      <c r="A24" s="3">
        <v>17</v>
      </c>
      <c r="B24" s="3">
        <v>2021</v>
      </c>
      <c r="C24" s="3">
        <v>0</v>
      </c>
      <c r="D24" s="3">
        <v>6</v>
      </c>
      <c r="E24" s="12">
        <f t="shared" si="0"/>
        <v>5.6244265787588139</v>
      </c>
      <c r="F24" s="11"/>
      <c r="G24" s="7">
        <f t="shared" si="1"/>
        <v>15</v>
      </c>
      <c r="H24" s="6"/>
      <c r="I24" s="6"/>
    </row>
    <row r="25" spans="1:12" x14ac:dyDescent="0.25">
      <c r="A25" s="1">
        <v>18</v>
      </c>
      <c r="B25" s="1">
        <v>2021</v>
      </c>
      <c r="C25" s="1">
        <v>1</v>
      </c>
      <c r="D25" s="1">
        <v>6</v>
      </c>
      <c r="E25" s="12">
        <f t="shared" si="0"/>
        <v>5.6244278374448475</v>
      </c>
      <c r="F25" s="11"/>
      <c r="G25" s="7">
        <f t="shared" si="1"/>
        <v>16</v>
      </c>
      <c r="H25" s="6"/>
      <c r="I25" s="6"/>
    </row>
    <row r="26" spans="1:12" x14ac:dyDescent="0.25">
      <c r="A26" s="1">
        <v>19</v>
      </c>
      <c r="B26" s="1">
        <v>2021</v>
      </c>
      <c r="C26" s="1">
        <v>1</v>
      </c>
      <c r="D26" s="1">
        <v>6</v>
      </c>
      <c r="E26" s="12">
        <f t="shared" si="0"/>
        <v>5.6244278374448475</v>
      </c>
      <c r="F26" s="11"/>
      <c r="G26" s="7">
        <f t="shared" si="1"/>
        <v>17</v>
      </c>
      <c r="H26" s="6"/>
      <c r="I26" s="6"/>
    </row>
    <row r="27" spans="1:12" x14ac:dyDescent="0.25">
      <c r="A27" s="1">
        <v>20</v>
      </c>
      <c r="B27" s="1">
        <v>2021</v>
      </c>
      <c r="C27" s="1">
        <v>0</v>
      </c>
      <c r="D27" s="1">
        <v>6</v>
      </c>
      <c r="E27" s="12">
        <f t="shared" si="0"/>
        <v>5.6244265787588139</v>
      </c>
      <c r="F27" s="11"/>
      <c r="G27" s="6">
        <f t="shared" si="1"/>
        <v>18</v>
      </c>
      <c r="H27" s="6">
        <f t="shared" ref="H27:H38" si="5">((I$8+B25*(J$8*B25+K$8*C25)+C25*(L$8*B25+M$8*C25)-D25))^2</f>
        <v>0.14105444928635386</v>
      </c>
      <c r="I27" s="6">
        <f t="shared" si="3"/>
        <v>2</v>
      </c>
    </row>
    <row r="28" spans="1:12" x14ac:dyDescent="0.25">
      <c r="A28" s="1">
        <v>21</v>
      </c>
      <c r="B28" s="1">
        <v>2022</v>
      </c>
      <c r="C28" s="1">
        <v>0</v>
      </c>
      <c r="D28" s="1">
        <v>6</v>
      </c>
      <c r="E28" s="12">
        <f t="shared" si="0"/>
        <v>5.6299939395452521</v>
      </c>
      <c r="F28" s="11"/>
      <c r="G28" s="6">
        <f t="shared" si="1"/>
        <v>19</v>
      </c>
      <c r="H28" s="6">
        <f t="shared" si="5"/>
        <v>0.14105444928635386</v>
      </c>
      <c r="I28" s="6">
        <f t="shared" si="3"/>
        <v>2</v>
      </c>
    </row>
    <row r="29" spans="1:12" x14ac:dyDescent="0.25">
      <c r="A29" s="1">
        <v>22</v>
      </c>
      <c r="B29" s="1">
        <v>2022</v>
      </c>
      <c r="C29" s="1">
        <v>0</v>
      </c>
      <c r="D29" s="1">
        <v>6</v>
      </c>
      <c r="E29" s="12">
        <f t="shared" si="0"/>
        <v>5.6299939395452521</v>
      </c>
      <c r="F29" s="11"/>
      <c r="G29" s="6">
        <f t="shared" si="1"/>
        <v>20</v>
      </c>
      <c r="H29" s="6">
        <f t="shared" si="5"/>
        <v>0.1410553947428094</v>
      </c>
      <c r="I29" s="6">
        <f t="shared" si="3"/>
        <v>2</v>
      </c>
    </row>
    <row r="30" spans="1:12" x14ac:dyDescent="0.25">
      <c r="A30" s="1">
        <v>23</v>
      </c>
      <c r="B30" s="1">
        <v>2022</v>
      </c>
      <c r="C30" s="1">
        <v>1</v>
      </c>
      <c r="D30" s="1">
        <v>5</v>
      </c>
      <c r="E30" s="12">
        <f t="shared" si="0"/>
        <v>5.6299951988540888</v>
      </c>
      <c r="F30" s="11"/>
      <c r="G30" s="6">
        <f t="shared" si="1"/>
        <v>21</v>
      </c>
      <c r="H30" s="6">
        <f t="shared" si="5"/>
        <v>0.13690448477324257</v>
      </c>
      <c r="I30" s="6">
        <f t="shared" si="3"/>
        <v>2</v>
      </c>
    </row>
    <row r="31" spans="1:12" x14ac:dyDescent="0.25">
      <c r="A31" s="1">
        <v>24</v>
      </c>
      <c r="B31" s="1">
        <v>2022</v>
      </c>
      <c r="C31" s="1">
        <v>0</v>
      </c>
      <c r="D31" s="1">
        <v>6</v>
      </c>
      <c r="E31" s="12">
        <f t="shared" si="0"/>
        <v>5.6299939395452521</v>
      </c>
      <c r="F31" s="11"/>
      <c r="G31" s="6">
        <f t="shared" si="1"/>
        <v>22</v>
      </c>
      <c r="H31" s="6">
        <f t="shared" si="5"/>
        <v>0.13690448477324257</v>
      </c>
      <c r="I31" s="6">
        <f t="shared" si="3"/>
        <v>2</v>
      </c>
    </row>
    <row r="32" spans="1:12" x14ac:dyDescent="0.25">
      <c r="A32" s="1">
        <v>25</v>
      </c>
      <c r="B32" s="1">
        <v>2021</v>
      </c>
      <c r="C32" s="1">
        <v>0</v>
      </c>
      <c r="D32" s="1">
        <v>6</v>
      </c>
      <c r="E32" s="12">
        <f t="shared" si="0"/>
        <v>5.6244265787588139</v>
      </c>
      <c r="F32" s="11"/>
      <c r="G32" s="6">
        <f t="shared" si="1"/>
        <v>23</v>
      </c>
      <c r="H32" s="6">
        <f t="shared" si="5"/>
        <v>0.39689395057920296</v>
      </c>
      <c r="I32" s="6">
        <f t="shared" si="3"/>
        <v>2</v>
      </c>
    </row>
    <row r="33" spans="1:9" x14ac:dyDescent="0.25">
      <c r="A33" s="1">
        <v>26</v>
      </c>
      <c r="B33" s="1">
        <v>2021</v>
      </c>
      <c r="C33" s="1">
        <v>0</v>
      </c>
      <c r="D33" s="1">
        <v>7</v>
      </c>
      <c r="E33" s="12">
        <f t="shared" si="0"/>
        <v>5.6244265787588139</v>
      </c>
      <c r="F33" s="11"/>
      <c r="G33" s="6">
        <f t="shared" si="1"/>
        <v>24</v>
      </c>
      <c r="H33" s="6">
        <f t="shared" si="5"/>
        <v>0.13690448477324257</v>
      </c>
      <c r="I33" s="6">
        <f t="shared" si="3"/>
        <v>2</v>
      </c>
    </row>
    <row r="34" spans="1:9" x14ac:dyDescent="0.25">
      <c r="A34" s="1">
        <v>27</v>
      </c>
      <c r="B34" s="1">
        <v>2022</v>
      </c>
      <c r="C34" s="1">
        <v>1</v>
      </c>
      <c r="D34" s="1">
        <v>5</v>
      </c>
      <c r="E34" s="12">
        <f t="shared" si="0"/>
        <v>5.6299951988540888</v>
      </c>
      <c r="F34" s="11"/>
      <c r="G34" s="6">
        <f t="shared" si="1"/>
        <v>25</v>
      </c>
      <c r="H34" s="6">
        <f t="shared" si="5"/>
        <v>0.1410553947428094</v>
      </c>
      <c r="I34" s="6">
        <f t="shared" si="3"/>
        <v>2</v>
      </c>
    </row>
    <row r="35" spans="1:9" x14ac:dyDescent="0.25">
      <c r="A35" s="1">
        <v>28</v>
      </c>
      <c r="B35" s="1">
        <v>2021</v>
      </c>
      <c r="C35" s="1">
        <v>0</v>
      </c>
      <c r="D35" s="1">
        <v>6</v>
      </c>
      <c r="E35" s="12">
        <f t="shared" si="0"/>
        <v>5.6244265787588139</v>
      </c>
      <c r="F35" s="11"/>
      <c r="G35" s="6">
        <f t="shared" si="1"/>
        <v>26</v>
      </c>
      <c r="H35" s="6">
        <f t="shared" si="5"/>
        <v>1.8922022372251817</v>
      </c>
      <c r="I35" s="6">
        <f t="shared" si="3"/>
        <v>2</v>
      </c>
    </row>
    <row r="36" spans="1:9" x14ac:dyDescent="0.25">
      <c r="A36" s="1">
        <v>29</v>
      </c>
      <c r="B36" s="1">
        <v>2020</v>
      </c>
      <c r="C36" s="1">
        <v>0</v>
      </c>
      <c r="D36" s="1">
        <v>6</v>
      </c>
      <c r="E36" s="12">
        <f t="shared" si="0"/>
        <v>5.6188619720464725</v>
      </c>
      <c r="F36" s="11"/>
      <c r="G36" s="6">
        <f t="shared" si="1"/>
        <v>27</v>
      </c>
      <c r="H36" s="6">
        <f t="shared" si="5"/>
        <v>0.39689395057920296</v>
      </c>
      <c r="I36" s="6">
        <f t="shared" si="3"/>
        <v>2</v>
      </c>
    </row>
    <row r="37" spans="1:9" x14ac:dyDescent="0.25">
      <c r="E37" s="8"/>
      <c r="F37" s="8"/>
      <c r="G37" s="6">
        <f t="shared" si="1"/>
        <v>28</v>
      </c>
      <c r="H37" s="6">
        <f t="shared" si="5"/>
        <v>0.1410553947428094</v>
      </c>
      <c r="I37" s="6">
        <f t="shared" si="3"/>
        <v>2</v>
      </c>
    </row>
    <row r="38" spans="1:9" x14ac:dyDescent="0.25">
      <c r="G38" s="6">
        <f t="shared" si="1"/>
        <v>29</v>
      </c>
      <c r="H38" s="6">
        <f t="shared" si="5"/>
        <v>0.14526619635230389</v>
      </c>
      <c r="I38" s="6">
        <f t="shared" ref="I38" si="6">MAX(D$8:D$36)-MIN(D$8:D$36)</f>
        <v>2</v>
      </c>
    </row>
    <row r="39" spans="1:9" x14ac:dyDescent="0.25">
      <c r="G39" s="6"/>
      <c r="H39" s="6"/>
      <c r="I39" s="6"/>
    </row>
    <row r="40" spans="1:9" x14ac:dyDescent="0.25">
      <c r="G40" s="6"/>
    </row>
  </sheetData>
  <autoFilter ref="A7:E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</vt:lpstr>
      <vt:lpstr>Ejemplo2a</vt:lpstr>
      <vt:lpstr>Ejemplo2b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López Rojas</dc:creator>
  <cp:lastModifiedBy>Ariel López Rojas</cp:lastModifiedBy>
  <dcterms:created xsi:type="dcterms:W3CDTF">2024-04-24T22:54:52Z</dcterms:created>
  <dcterms:modified xsi:type="dcterms:W3CDTF">2024-04-26T03:30:47Z</dcterms:modified>
</cp:coreProperties>
</file>