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3"/>
  </bookViews>
  <sheets>
    <sheet name="a" sheetId="1" r:id="rId1"/>
    <sheet name="b" sheetId="4" r:id="rId2"/>
    <sheet name="c" sheetId="5" r:id="rId3"/>
    <sheet name="dual" sheetId="2" r:id="rId4"/>
    <sheet name="Hoja3" sheetId="3" r:id="rId5"/>
  </sheets>
  <definedNames>
    <definedName name="solver_adj" localSheetId="0" hidden="1">a!$K$10:$M$10</definedName>
    <definedName name="solver_adj" localSheetId="2" hidden="1">'c'!$K$10:$M$10</definedName>
    <definedName name="solver_adj" localSheetId="3" hidden="1">dual!$H$7:$O$7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a!$J$11</definedName>
    <definedName name="solver_lhs1" localSheetId="2" hidden="1">'c'!$J$11</definedName>
    <definedName name="solver_lhs1" localSheetId="3" hidden="1">dual!$G$8:$G$10</definedName>
    <definedName name="solver_lhs2" localSheetId="0" hidden="1">a!$J$12</definedName>
    <definedName name="solver_lhs2" localSheetId="2" hidden="1">'c'!$J$12</definedName>
    <definedName name="solver_lhs3" localSheetId="0" hidden="1">a!$J$13:$J$18</definedName>
    <definedName name="solver_lhs3" localSheetId="2" hidden="1">'c'!$J$13:$J$18</definedName>
    <definedName name="solver_lhs4" localSheetId="2" hidden="1">'c'!$J$19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2" hidden="1">4</definedName>
    <definedName name="solver_num" localSheetId="3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a!$J$10</definedName>
    <definedName name="solver_opt" localSheetId="2" hidden="1">'c'!$J$10</definedName>
    <definedName name="solver_opt" localSheetId="3" hidden="1">dual!$G$7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2" localSheetId="0" hidden="1">1</definedName>
    <definedName name="solver_rel2" localSheetId="2" hidden="1">1</definedName>
    <definedName name="solver_rel3" localSheetId="0" hidden="1">3</definedName>
    <definedName name="solver_rel3" localSheetId="2" hidden="1">3</definedName>
    <definedName name="solver_rel4" localSheetId="2" hidden="1">1</definedName>
    <definedName name="solver_rhs1" localSheetId="0" hidden="1">a!$K$11</definedName>
    <definedName name="solver_rhs1" localSheetId="2" hidden="1">'c'!$K$11</definedName>
    <definedName name="solver_rhs1" localSheetId="3" hidden="1">dual!$H$8:$H$10</definedName>
    <definedName name="solver_rhs2" localSheetId="0" hidden="1">a!$K$12</definedName>
    <definedName name="solver_rhs2" localSheetId="2" hidden="1">'c'!$K$12</definedName>
    <definedName name="solver_rhs3" localSheetId="0" hidden="1">a!$K$13:$K$18</definedName>
    <definedName name="solver_rhs3" localSheetId="2" hidden="1">'c'!$K$13:$K$18</definedName>
    <definedName name="solver_rhs4" localSheetId="2" hidden="1">'c'!$K$19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44525"/>
</workbook>
</file>

<file path=xl/calcChain.xml><?xml version="1.0" encoding="utf-8"?>
<calcChain xmlns="http://schemas.openxmlformats.org/spreadsheetml/2006/main">
  <c r="G10" i="2" l="1"/>
  <c r="G9" i="2"/>
  <c r="G8" i="2"/>
  <c r="G7" i="2"/>
  <c r="J19" i="5"/>
  <c r="J18" i="5"/>
  <c r="J17" i="5"/>
  <c r="J16" i="5"/>
  <c r="J15" i="5"/>
  <c r="J14" i="5"/>
  <c r="J13" i="5"/>
  <c r="J12" i="5"/>
  <c r="J11" i="5"/>
  <c r="J10" i="5"/>
  <c r="J18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<sst xmlns="http://schemas.openxmlformats.org/spreadsheetml/2006/main" count="158" uniqueCount="83">
  <si>
    <t>Mín Z=costo de materia prima</t>
  </si>
  <si>
    <t>a=libras de almendras</t>
  </si>
  <si>
    <t>n=libras de nueces</t>
  </si>
  <si>
    <t>c=libras de cacahuates</t>
  </si>
  <si>
    <t>Mín Z=0.85a+0.65n+0.35c</t>
  </si>
  <si>
    <t>s.a.</t>
  </si>
  <si>
    <t>r1:a&lt;=3000</t>
  </si>
  <si>
    <t>r2: n&lt;=2000</t>
  </si>
  <si>
    <t>r3: a&gt;=1250</t>
  </si>
  <si>
    <t>r4: n&gt;=750</t>
  </si>
  <si>
    <t>r5: 0.45a+0.45n+0.1c&gt;=1000</t>
  </si>
  <si>
    <t>r6: 0.3a+0.3n+0.4c&gt;=500</t>
  </si>
  <si>
    <t>r7: 0.2a+0.2n+0.6c&gt;=1500</t>
  </si>
  <si>
    <t>r8: a&gt;=2150</t>
  </si>
  <si>
    <t>r9: n&gt;=1650</t>
  </si>
  <si>
    <t>r10: c&gt;=1200</t>
  </si>
  <si>
    <t>r11,12,13: a,n,c&gt;=0</t>
  </si>
  <si>
    <t>Z</t>
  </si>
  <si>
    <t>a</t>
  </si>
  <si>
    <t>n</t>
  </si>
  <si>
    <t>c</t>
  </si>
  <si>
    <t>Microsoft Excel 14.0 Informe de confidencialidad</t>
  </si>
  <si>
    <t>Hoja de cálculo: [Libro1]Hoja1</t>
  </si>
  <si>
    <t>Informe creado: 27/03/2024 05:03:26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</si>
  <si>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</si>
  <si>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</si>
  <si>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</si>
  <si>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</si>
  <si>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</si>
  <si>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</si>
  <si>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</si>
  <si>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</si>
  <si>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</si>
  <si>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</si>
  <si>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</si>
  <si>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</si>
  <si>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</si>
  <si>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</si>
  <si>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</si>
  <si>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</si>
  <si>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</si>
  <si>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$K$10</t>
  </si>
  <si>
    <t>s.a. a</t>
  </si>
  <si>
    <t>$L$10</t>
  </si>
  <si>
    <t>s.a. n</t>
  </si>
  <si>
    <t>$M$10</t>
  </si>
  <si>
    <t>s.a. c</t>
  </si>
  <si>
    <t>$J$11</t>
  </si>
  <si>
    <t>r1:a&lt;=3000 Z</t>
  </si>
  <si>
    <t>$J$12</t>
  </si>
  <si>
    <t>r2: n&lt;=2000 Z</t>
  </si>
  <si>
    <t>$J$13</t>
  </si>
  <si>
    <t>r5: 0.45a+0.45n+0.1c&gt;=1000 Z</t>
  </si>
  <si>
    <t>$J$14</t>
  </si>
  <si>
    <t>r6: 0.3a+0.3n+0.4c&gt;=500 Z</t>
  </si>
  <si>
    <t>$J$15</t>
  </si>
  <si>
    <t>r7: 0.2a+0.2n+0.6c&gt;=1500 Z</t>
  </si>
  <si>
    <t>$J$16</t>
  </si>
  <si>
    <t>r8: a&gt;=2150 Z</t>
  </si>
  <si>
    <t>$J$17</t>
  </si>
  <si>
    <t>r9: n&gt;=1650 Z</t>
  </si>
  <si>
    <t>$J$18</t>
  </si>
  <si>
    <t>r10: c&gt;=1200 Z</t>
  </si>
  <si>
    <t>0.85-0.73&lt;=a&lt;=0.85+infinito</t>
  </si>
  <si>
    <t>0.12&lt;=a&lt;=infinito</t>
  </si>
  <si>
    <t>…</t>
  </si>
  <si>
    <t>3000-850&lt;=r1&lt;=3000+infinito</t>
  </si>
  <si>
    <t>2150&lt;=r1&lt;=infinito</t>
  </si>
  <si>
    <t>c&lt;=2100</t>
  </si>
  <si>
    <t>-a&gt;=-3000</t>
  </si>
  <si>
    <t>-n&gt;=-2000</t>
  </si>
  <si>
    <t>Máx Z=-3000o-2000p+1000q+500r+1500s+2150t+1650u+1200v</t>
  </si>
  <si>
    <t>-o+0.45q+0.3r+0.2s+t&lt;=0.85</t>
  </si>
  <si>
    <t>-p+0.45q+0.3r+0.2s+u&lt;=0.65</t>
  </si>
  <si>
    <t>0.1q+0.4r+0.6s+v&lt;=0.35</t>
  </si>
  <si>
    <t>o</t>
  </si>
  <si>
    <t>p</t>
  </si>
  <si>
    <t>q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</si>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</sst>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580333</xdr:colOff>
      <xdr:row>5</xdr:row>
      <xdr:rowOff>156883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628332" cy="1109382"/>
        </a:xfrm>
        <a:prstGeom prst="rect">
          <a:avLst/>
        </a:prstGeom>
      </xdr:spPr>
    </xdr:pic>
    <xdr:clientData/>
  </xdr:twoCellAnchor>
  <xdr:twoCellAnchor editAs="oneCell">
    <xdr:from>
      <xdr:col>4</xdr:col>
      <xdr:colOff>631031</xdr:colOff>
      <xdr:row>0</xdr:row>
      <xdr:rowOff>17860</xdr:rowOff>
    </xdr:from>
    <xdr:to>
      <xdr:col>7</xdr:col>
      <xdr:colOff>503204</xdr:colOff>
      <xdr:row>5</xdr:row>
      <xdr:rowOff>189310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9031" y="17860"/>
          <a:ext cx="2158173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29766</xdr:colOff>
      <xdr:row>6</xdr:row>
      <xdr:rowOff>35719</xdr:rowOff>
    </xdr:from>
    <xdr:to>
      <xdr:col>6</xdr:col>
      <xdr:colOff>489207</xdr:colOff>
      <xdr:row>7</xdr:row>
      <xdr:rowOff>120600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66" y="1178719"/>
          <a:ext cx="5031441" cy="275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580333</xdr:colOff>
      <xdr:row>5</xdr:row>
      <xdr:rowOff>156883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628332" cy="1109382"/>
        </a:xfrm>
        <a:prstGeom prst="rect">
          <a:avLst/>
        </a:prstGeom>
      </xdr:spPr>
    </xdr:pic>
    <xdr:clientData/>
  </xdr:twoCellAnchor>
  <xdr:twoCellAnchor editAs="oneCell">
    <xdr:from>
      <xdr:col>4</xdr:col>
      <xdr:colOff>631031</xdr:colOff>
      <xdr:row>0</xdr:row>
      <xdr:rowOff>17860</xdr:rowOff>
    </xdr:from>
    <xdr:to>
      <xdr:col>7</xdr:col>
      <xdr:colOff>503204</xdr:colOff>
      <xdr:row>5</xdr:row>
      <xdr:rowOff>189310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9031" y="17860"/>
          <a:ext cx="2158173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29766</xdr:colOff>
      <xdr:row>6</xdr:row>
      <xdr:rowOff>35719</xdr:rowOff>
    </xdr:from>
    <xdr:to>
      <xdr:col>6</xdr:col>
      <xdr:colOff>489207</xdr:colOff>
      <xdr:row>7</xdr:row>
      <xdr:rowOff>120600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66" y="1178719"/>
          <a:ext cx="5031441" cy="275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21"/>
  <sheetViews>
    <sheetView topLeftCell="G9" zoomScale="145" zoomScaleNormal="145" workbookViewId="0">
      <selection activeCell="G9" sqref="G9:H19"/>
    </sheetView>
  </sheetViews>
  <sheetFormatPr baseColWidth="10" defaultRowHeight="15" x14ac:dyDescent="0.25"/>
  <sheetData>
    <row r="9" spans="1:13" x14ac:dyDescent="0.25">
      <c r="A9" t="s">
        <v>0</v>
      </c>
      <c r="D9" t="s">
        <v>4</v>
      </c>
      <c r="G9" t="s">
        <v>4</v>
      </c>
      <c r="J9" s="3" t="s">
        <v>17</v>
      </c>
      <c r="K9" s="3" t="s">
        <v>18</v>
      </c>
      <c r="L9" s="3" t="s">
        <v>19</v>
      </c>
      <c r="M9" s="3" t="s">
        <v>20</v>
      </c>
    </row>
    <row r="10" spans="1:13" x14ac:dyDescent="0.25">
      <c r="A10" t="s">
        <v>1</v>
      </c>
      <c r="D10" t="s">
        <v>5</v>
      </c>
      <c r="G10" t="s">
        <v>5</v>
      </c>
      <c r="J10" s="3">
        <f>0.85*K10+0.65*L10+0.35*M10</f>
        <v>3331.6666666666665</v>
      </c>
      <c r="K10" s="3">
        <v>2150</v>
      </c>
      <c r="L10" s="3">
        <v>1650</v>
      </c>
      <c r="M10" s="3">
        <v>1233.3333333333328</v>
      </c>
    </row>
    <row r="11" spans="1:13" x14ac:dyDescent="0.25">
      <c r="A11" t="s">
        <v>2</v>
      </c>
      <c r="D11" t="s">
        <v>6</v>
      </c>
      <c r="G11" t="s">
        <v>6</v>
      </c>
      <c r="J11">
        <f>K10</f>
        <v>2150</v>
      </c>
      <c r="K11">
        <v>3000</v>
      </c>
    </row>
    <row r="12" spans="1:13" x14ac:dyDescent="0.25">
      <c r="A12" t="s">
        <v>3</v>
      </c>
      <c r="D12" t="s">
        <v>7</v>
      </c>
      <c r="G12" t="s">
        <v>7</v>
      </c>
      <c r="J12">
        <f>L10</f>
        <v>1650</v>
      </c>
      <c r="K12">
        <v>2000</v>
      </c>
    </row>
    <row r="13" spans="1:13" x14ac:dyDescent="0.25">
      <c r="D13" t="s">
        <v>8</v>
      </c>
      <c r="G13" t="s">
        <v>10</v>
      </c>
      <c r="J13">
        <f>0.45*K10+0.45*L10+0.1*M10</f>
        <v>1833.3333333333333</v>
      </c>
      <c r="K13">
        <v>1000</v>
      </c>
    </row>
    <row r="14" spans="1:13" x14ac:dyDescent="0.25">
      <c r="D14" t="s">
        <v>9</v>
      </c>
      <c r="G14" t="s">
        <v>11</v>
      </c>
      <c r="J14">
        <f>0.3*K10+0.3*L10+0.6*M10</f>
        <v>1879.9999999999995</v>
      </c>
      <c r="K14">
        <v>500</v>
      </c>
    </row>
    <row r="15" spans="1:13" x14ac:dyDescent="0.25">
      <c r="D15" t="s">
        <v>10</v>
      </c>
      <c r="G15" t="s">
        <v>12</v>
      </c>
      <c r="J15">
        <f>0.2*K10+0.2*L10+0.6*M10</f>
        <v>1499.9999999999995</v>
      </c>
      <c r="K15">
        <v>1500</v>
      </c>
    </row>
    <row r="16" spans="1:13" x14ac:dyDescent="0.25">
      <c r="D16" t="s">
        <v>11</v>
      </c>
      <c r="G16" t="s">
        <v>13</v>
      </c>
      <c r="J16">
        <f>K10</f>
        <v>2150</v>
      </c>
      <c r="K16">
        <v>2150</v>
      </c>
    </row>
    <row r="17" spans="4:11" x14ac:dyDescent="0.25">
      <c r="D17" t="s">
        <v>12</v>
      </c>
      <c r="G17" t="s">
        <v>14</v>
      </c>
      <c r="J17">
        <f>L10</f>
        <v>1650</v>
      </c>
      <c r="K17">
        <v>1650</v>
      </c>
    </row>
    <row r="18" spans="4:11" x14ac:dyDescent="0.25">
      <c r="D18" t="s">
        <v>13</v>
      </c>
      <c r="G18" t="s">
        <v>15</v>
      </c>
      <c r="J18">
        <f>M10</f>
        <v>1233.3333333333328</v>
      </c>
      <c r="K18">
        <v>1200</v>
      </c>
    </row>
    <row r="19" spans="4:11" x14ac:dyDescent="0.25">
      <c r="D19" t="s">
        <v>14</v>
      </c>
      <c r="G19" t="s">
        <v>16</v>
      </c>
    </row>
    <row r="20" spans="4:11" x14ac:dyDescent="0.25">
      <c r="D20" t="s">
        <v>15</v>
      </c>
    </row>
    <row r="21" spans="4:11" x14ac:dyDescent="0.25">
      <c r="D2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topLeftCell="D8" zoomScale="115" zoomScaleNormal="115" workbookViewId="0">
      <selection activeCell="F18" sqref="F18"/>
    </sheetView>
  </sheetViews>
  <sheetFormatPr baseColWidth="10" defaultRowHeight="15" x14ac:dyDescent="0.25"/>
  <cols>
    <col min="1" max="1" width="2.28515625" customWidth="1"/>
    <col min="2" max="2" width="6.7109375" bestFit="1" customWidth="1"/>
    <col min="3" max="3" width="26.140625" bestFit="1" customWidth="1"/>
    <col min="4" max="5" width="12" bestFit="1" customWidth="1"/>
    <col min="6" max="6" width="12.85546875" customWidth="1"/>
    <col min="7" max="8" width="12" bestFit="1" customWidth="1"/>
  </cols>
  <sheetData>
    <row r="1" spans="1:13" x14ac:dyDescent="0.25">
      <c r="A1" s="4" t="s">
        <v>21</v>
      </c>
    </row>
    <row r="2" spans="1:13" x14ac:dyDescent="0.25">
      <c r="A2" s="4" t="s">
        <v>22</v>
      </c>
    </row>
    <row r="3" spans="1:13" x14ac:dyDescent="0.25">
      <c r="A3" s="4" t="s">
        <v>23</v>
      </c>
    </row>
    <row r="6" spans="1:13" ht="15.75" thickBot="1" x14ac:dyDescent="0.3">
      <c r="A6" t="s">
        <v>24</v>
      </c>
    </row>
    <row r="7" spans="1:13" x14ac:dyDescent="0.25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13" ht="15.75" thickBot="1" x14ac:dyDescent="0.3">
      <c r="B8" s="8" t="s">
        <v>25</v>
      </c>
      <c r="C8" s="8" t="s">
        <v>26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13" x14ac:dyDescent="0.25">
      <c r="B9" s="5" t="s">
        <v>41</v>
      </c>
      <c r="C9" s="5" t="s">
        <v>42</v>
      </c>
      <c r="D9" s="5">
        <v>2150</v>
      </c>
      <c r="E9" s="5">
        <v>0</v>
      </c>
      <c r="F9" s="5">
        <v>0.85</v>
      </c>
      <c r="G9" s="5">
        <v>1E+30</v>
      </c>
      <c r="H9" s="5">
        <v>0.73333333333333306</v>
      </c>
      <c r="I9" t="s">
        <v>63</v>
      </c>
      <c r="L9" s="2" t="s">
        <v>64</v>
      </c>
      <c r="M9" s="1"/>
    </row>
    <row r="10" spans="1:13" x14ac:dyDescent="0.25">
      <c r="B10" s="5" t="s">
        <v>43</v>
      </c>
      <c r="C10" s="5" t="s">
        <v>44</v>
      </c>
      <c r="D10" s="5">
        <v>1650</v>
      </c>
      <c r="E10" s="5">
        <v>0</v>
      </c>
      <c r="F10" s="5">
        <v>0.65</v>
      </c>
      <c r="G10" s="5">
        <v>1E+30</v>
      </c>
      <c r="H10" s="5">
        <v>0.5333333333333331</v>
      </c>
      <c r="I10" t="s">
        <v>65</v>
      </c>
      <c r="L10" t="s">
        <v>65</v>
      </c>
    </row>
    <row r="11" spans="1:13" ht="15.75" thickBot="1" x14ac:dyDescent="0.3">
      <c r="B11" s="6" t="s">
        <v>45</v>
      </c>
      <c r="C11" s="6" t="s">
        <v>46</v>
      </c>
      <c r="D11" s="6">
        <v>1233.3333333333328</v>
      </c>
      <c r="E11" s="6">
        <v>0</v>
      </c>
      <c r="F11" s="6">
        <v>0.35000000000000009</v>
      </c>
      <c r="G11" s="6">
        <v>1.5999999999999994</v>
      </c>
      <c r="H11" s="6">
        <v>0.35000000000000087</v>
      </c>
    </row>
    <row r="13" spans="1:13" ht="15.75" thickBot="1" x14ac:dyDescent="0.3">
      <c r="A13" t="s">
        <v>36</v>
      </c>
    </row>
    <row r="14" spans="1:13" x14ac:dyDescent="0.25">
      <c r="B14" s="7"/>
      <c r="C14" s="7"/>
      <c r="D14" s="7" t="s">
        <v>27</v>
      </c>
      <c r="E14" s="7" t="s">
        <v>37</v>
      </c>
      <c r="F14" s="7" t="s">
        <v>39</v>
      </c>
      <c r="G14" s="7" t="s">
        <v>33</v>
      </c>
      <c r="H14" s="7" t="s">
        <v>33</v>
      </c>
    </row>
    <row r="15" spans="1:13" ht="15.75" thickBot="1" x14ac:dyDescent="0.3">
      <c r="B15" s="8" t="s">
        <v>25</v>
      </c>
      <c r="C15" s="8" t="s">
        <v>26</v>
      </c>
      <c r="D15" s="8" t="s">
        <v>28</v>
      </c>
      <c r="E15" s="8" t="s">
        <v>38</v>
      </c>
      <c r="F15" s="8" t="s">
        <v>40</v>
      </c>
      <c r="G15" s="8" t="s">
        <v>34</v>
      </c>
      <c r="H15" s="8" t="s">
        <v>35</v>
      </c>
    </row>
    <row r="16" spans="1:13" x14ac:dyDescent="0.25">
      <c r="B16" s="5" t="s">
        <v>47</v>
      </c>
      <c r="C16" s="5" t="s">
        <v>48</v>
      </c>
      <c r="D16" s="5">
        <v>2150</v>
      </c>
      <c r="E16" s="5">
        <v>0</v>
      </c>
      <c r="F16" s="5">
        <v>3000</v>
      </c>
      <c r="G16" s="5">
        <v>1E+30</v>
      </c>
      <c r="H16" s="5">
        <v>850</v>
      </c>
      <c r="I16" t="s">
        <v>66</v>
      </c>
      <c r="L16" s="2" t="s">
        <v>67</v>
      </c>
      <c r="M16" s="2"/>
    </row>
    <row r="17" spans="2:12" x14ac:dyDescent="0.25">
      <c r="B17" s="5" t="s">
        <v>49</v>
      </c>
      <c r="C17" s="5" t="s">
        <v>50</v>
      </c>
      <c r="D17" s="5">
        <v>1650</v>
      </c>
      <c r="E17" s="5">
        <v>0</v>
      </c>
      <c r="F17" s="5">
        <v>2000</v>
      </c>
      <c r="G17" s="5">
        <v>1E+30</v>
      </c>
      <c r="H17" s="5">
        <v>350</v>
      </c>
      <c r="I17" t="s">
        <v>65</v>
      </c>
      <c r="L17" t="s">
        <v>65</v>
      </c>
    </row>
    <row r="18" spans="2:12" x14ac:dyDescent="0.25">
      <c r="B18" s="5" t="s">
        <v>51</v>
      </c>
      <c r="C18" s="5" t="s">
        <v>52</v>
      </c>
      <c r="D18" s="5">
        <v>1833.3333333333333</v>
      </c>
      <c r="E18" s="5">
        <v>0</v>
      </c>
      <c r="F18" s="5">
        <v>1000</v>
      </c>
      <c r="G18" s="5">
        <v>833.33333333333303</v>
      </c>
      <c r="H18" s="5">
        <v>1E+30</v>
      </c>
    </row>
    <row r="19" spans="2:12" x14ac:dyDescent="0.25">
      <c r="B19" s="5" t="s">
        <v>53</v>
      </c>
      <c r="C19" s="5" t="s">
        <v>54</v>
      </c>
      <c r="D19" s="5">
        <v>1879.9999999999995</v>
      </c>
      <c r="E19" s="5">
        <v>0</v>
      </c>
      <c r="F19" s="5">
        <v>500</v>
      </c>
      <c r="G19" s="5">
        <v>1379.9999999999995</v>
      </c>
      <c r="H19" s="5">
        <v>1E+30</v>
      </c>
    </row>
    <row r="20" spans="2:12" x14ac:dyDescent="0.25">
      <c r="B20" s="5" t="s">
        <v>55</v>
      </c>
      <c r="C20" s="5" t="s">
        <v>56</v>
      </c>
      <c r="D20" s="5">
        <v>1499.9999999999995</v>
      </c>
      <c r="E20" s="5">
        <v>0.58333333333333481</v>
      </c>
      <c r="F20" s="5">
        <v>1500</v>
      </c>
      <c r="G20" s="5">
        <v>1E+30</v>
      </c>
      <c r="H20" s="5">
        <v>19.999999999999684</v>
      </c>
    </row>
    <row r="21" spans="2:12" x14ac:dyDescent="0.25">
      <c r="B21" s="5" t="s">
        <v>57</v>
      </c>
      <c r="C21" s="5" t="s">
        <v>58</v>
      </c>
      <c r="D21" s="5">
        <v>2150</v>
      </c>
      <c r="E21" s="5">
        <v>0.73333333333333306</v>
      </c>
      <c r="F21" s="5">
        <v>2150</v>
      </c>
      <c r="G21" s="5">
        <v>99.999999999998408</v>
      </c>
      <c r="H21" s="5">
        <v>1999.9999999999995</v>
      </c>
    </row>
    <row r="22" spans="2:12" x14ac:dyDescent="0.25">
      <c r="B22" s="5" t="s">
        <v>59</v>
      </c>
      <c r="C22" s="5" t="s">
        <v>60</v>
      </c>
      <c r="D22" s="5">
        <v>1650</v>
      </c>
      <c r="E22" s="5">
        <v>0.5333333333333331</v>
      </c>
      <c r="F22" s="5">
        <v>1650</v>
      </c>
      <c r="G22" s="5">
        <v>99.999999999998408</v>
      </c>
      <c r="H22" s="5">
        <v>1650</v>
      </c>
    </row>
    <row r="23" spans="2:12" ht="15.75" thickBot="1" x14ac:dyDescent="0.3">
      <c r="B23" s="6" t="s">
        <v>61</v>
      </c>
      <c r="C23" s="6" t="s">
        <v>62</v>
      </c>
      <c r="D23" s="6">
        <v>1233.3333333333328</v>
      </c>
      <c r="E23" s="6">
        <v>0</v>
      </c>
      <c r="F23" s="6">
        <v>1200</v>
      </c>
      <c r="G23" s="6">
        <v>33.333333333332803</v>
      </c>
      <c r="H23" s="6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21"/>
  <sheetViews>
    <sheetView topLeftCell="G10" zoomScale="145" zoomScaleNormal="145" workbookViewId="0">
      <selection activeCell="M12" sqref="M12"/>
    </sheetView>
  </sheetViews>
  <sheetFormatPr baseColWidth="10" defaultRowHeight="15" x14ac:dyDescent="0.25"/>
  <sheetData>
    <row r="9" spans="1:13" x14ac:dyDescent="0.25">
      <c r="A9" t="s">
        <v>0</v>
      </c>
      <c r="D9" t="s">
        <v>4</v>
      </c>
      <c r="G9" t="s">
        <v>4</v>
      </c>
      <c r="J9" s="3" t="s">
        <v>17</v>
      </c>
      <c r="K9" s="3" t="s">
        <v>18</v>
      </c>
      <c r="L9" s="3" t="s">
        <v>19</v>
      </c>
      <c r="M9" s="3" t="s">
        <v>20</v>
      </c>
    </row>
    <row r="10" spans="1:13" x14ac:dyDescent="0.25">
      <c r="A10" t="s">
        <v>1</v>
      </c>
      <c r="D10" t="s">
        <v>5</v>
      </c>
      <c r="G10" t="s">
        <v>5</v>
      </c>
      <c r="J10" s="3">
        <f>0.85*K10+0.65*L10+0.35*M10</f>
        <v>3331.6666666666665</v>
      </c>
      <c r="K10" s="3">
        <v>2150</v>
      </c>
      <c r="L10" s="3">
        <v>1650</v>
      </c>
      <c r="M10" s="3">
        <v>1233.3333333333328</v>
      </c>
    </row>
    <row r="11" spans="1:13" x14ac:dyDescent="0.25">
      <c r="A11" t="s">
        <v>2</v>
      </c>
      <c r="D11" t="s">
        <v>6</v>
      </c>
      <c r="G11" t="s">
        <v>6</v>
      </c>
      <c r="J11">
        <f>K10</f>
        <v>2150</v>
      </c>
      <c r="K11">
        <v>3000</v>
      </c>
    </row>
    <row r="12" spans="1:13" x14ac:dyDescent="0.25">
      <c r="A12" t="s">
        <v>3</v>
      </c>
      <c r="D12" t="s">
        <v>7</v>
      </c>
      <c r="G12" t="s">
        <v>7</v>
      </c>
      <c r="J12">
        <f>L10</f>
        <v>1650</v>
      </c>
      <c r="K12">
        <v>2000</v>
      </c>
    </row>
    <row r="13" spans="1:13" x14ac:dyDescent="0.25">
      <c r="D13" t="s">
        <v>8</v>
      </c>
      <c r="G13" t="s">
        <v>10</v>
      </c>
      <c r="J13">
        <f>0.45*K10+0.45*L10+0.1*M10</f>
        <v>1833.3333333333333</v>
      </c>
      <c r="K13">
        <v>1000</v>
      </c>
    </row>
    <row r="14" spans="1:13" x14ac:dyDescent="0.25">
      <c r="D14" t="s">
        <v>9</v>
      </c>
      <c r="G14" t="s">
        <v>11</v>
      </c>
      <c r="J14">
        <f>0.3*K10+0.3*L10+0.6*M10</f>
        <v>1879.9999999999995</v>
      </c>
      <c r="K14">
        <v>500</v>
      </c>
    </row>
    <row r="15" spans="1:13" x14ac:dyDescent="0.25">
      <c r="D15" t="s">
        <v>10</v>
      </c>
      <c r="G15" t="s">
        <v>12</v>
      </c>
      <c r="J15">
        <f>0.2*K10+0.2*L10+0.6*M10</f>
        <v>1499.9999999999995</v>
      </c>
      <c r="K15">
        <v>1500</v>
      </c>
    </row>
    <row r="16" spans="1:13" x14ac:dyDescent="0.25">
      <c r="D16" t="s">
        <v>11</v>
      </c>
      <c r="G16" t="s">
        <v>13</v>
      </c>
      <c r="J16">
        <f>K10</f>
        <v>2150</v>
      </c>
      <c r="K16">
        <v>2150</v>
      </c>
    </row>
    <row r="17" spans="4:11" x14ac:dyDescent="0.25">
      <c r="D17" t="s">
        <v>12</v>
      </c>
      <c r="G17" t="s">
        <v>14</v>
      </c>
      <c r="J17">
        <f>L10</f>
        <v>1650</v>
      </c>
      <c r="K17">
        <v>1650</v>
      </c>
    </row>
    <row r="18" spans="4:11" x14ac:dyDescent="0.25">
      <c r="D18" t="s">
        <v>13</v>
      </c>
      <c r="G18" t="s">
        <v>15</v>
      </c>
      <c r="J18">
        <f>M10</f>
        <v>1233.3333333333328</v>
      </c>
      <c r="K18">
        <v>1200</v>
      </c>
    </row>
    <row r="19" spans="4:11" x14ac:dyDescent="0.25">
      <c r="D19" t="s">
        <v>14</v>
      </c>
      <c r="G19" t="s">
        <v>16</v>
      </c>
      <c r="I19" t="s">
        <v>68</v>
      </c>
      <c r="J19">
        <f>M10</f>
        <v>1233.3333333333328</v>
      </c>
      <c r="K19">
        <v>2100</v>
      </c>
    </row>
    <row r="20" spans="4:11" x14ac:dyDescent="0.25">
      <c r="D20" t="s">
        <v>15</v>
      </c>
    </row>
    <row r="21" spans="4:11" x14ac:dyDescent="0.25">
      <c r="D2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E1" zoomScale="145" zoomScaleNormal="145" workbookViewId="0">
      <selection activeCell="J9" sqref="J9"/>
    </sheetView>
  </sheetViews>
  <sheetFormatPr baseColWidth="10" defaultRowHeight="15" x14ac:dyDescent="0.25"/>
  <cols>
    <col min="8" max="8" width="6.5703125" customWidth="1"/>
    <col min="9" max="15" width="4.7109375" customWidth="1"/>
  </cols>
  <sheetData>
    <row r="1" spans="1:15" x14ac:dyDescent="0.25">
      <c r="A1" t="s">
        <v>4</v>
      </c>
      <c r="D1" t="s">
        <v>4</v>
      </c>
      <c r="G1" t="s">
        <v>71</v>
      </c>
    </row>
    <row r="2" spans="1:15" x14ac:dyDescent="0.25">
      <c r="A2" t="s">
        <v>5</v>
      </c>
      <c r="G2" t="s">
        <v>5</v>
      </c>
    </row>
    <row r="3" spans="1:15" x14ac:dyDescent="0.25">
      <c r="A3" t="s">
        <v>6</v>
      </c>
      <c r="D3" s="9" t="s">
        <v>69</v>
      </c>
      <c r="G3" s="9" t="s">
        <v>72</v>
      </c>
    </row>
    <row r="4" spans="1:15" x14ac:dyDescent="0.25">
      <c r="A4" t="s">
        <v>7</v>
      </c>
      <c r="D4" s="9" t="s">
        <v>70</v>
      </c>
      <c r="G4" s="9" t="s">
        <v>73</v>
      </c>
    </row>
    <row r="5" spans="1:15" x14ac:dyDescent="0.25">
      <c r="A5" t="s">
        <v>10</v>
      </c>
      <c r="D5" t="s">
        <v>10</v>
      </c>
      <c r="G5" t="s">
        <v>74</v>
      </c>
    </row>
    <row r="6" spans="1:15" x14ac:dyDescent="0.25">
      <c r="A6" t="s">
        <v>11</v>
      </c>
      <c r="D6" t="s">
        <v>11</v>
      </c>
      <c r="G6" s="3" t="s">
        <v>17</v>
      </c>
      <c r="H6" s="3" t="s">
        <v>75</v>
      </c>
      <c r="I6" s="3" t="s">
        <v>76</v>
      </c>
      <c r="J6" s="3" t="s">
        <v>77</v>
      </c>
      <c r="K6" s="3" t="s">
        <v>78</v>
      </c>
      <c r="L6" s="3" t="s">
        <v>79</v>
      </c>
      <c r="M6" s="3" t="s">
        <v>80</v>
      </c>
      <c r="N6" s="3" t="s">
        <v>81</v>
      </c>
      <c r="O6" s="3" t="s">
        <v>82</v>
      </c>
    </row>
    <row r="7" spans="1:15" x14ac:dyDescent="0.25">
      <c r="A7" t="s">
        <v>12</v>
      </c>
      <c r="D7" t="s">
        <v>12</v>
      </c>
      <c r="G7" s="3">
        <f>-3000*H7-2000*I7+1000*J7+500*K7+1500*L7+2150*M7+1650*N7+1200*O7</f>
        <v>3331.666666666667</v>
      </c>
      <c r="H7" s="3">
        <v>0</v>
      </c>
      <c r="I7" s="3">
        <v>0</v>
      </c>
      <c r="J7" s="3">
        <v>0</v>
      </c>
      <c r="K7" s="3">
        <v>0</v>
      </c>
      <c r="L7" s="3">
        <v>0.58333333333333326</v>
      </c>
      <c r="M7" s="3">
        <v>0.73333333333333339</v>
      </c>
      <c r="N7" s="3">
        <v>0.53333333333333344</v>
      </c>
      <c r="O7" s="3">
        <v>0</v>
      </c>
    </row>
    <row r="8" spans="1:15" x14ac:dyDescent="0.25">
      <c r="A8" t="s">
        <v>13</v>
      </c>
      <c r="D8" t="s">
        <v>13</v>
      </c>
      <c r="G8">
        <f>-H7+0.45*J7+0.3*K7+0.2*L7+M7</f>
        <v>0.85000000000000009</v>
      </c>
      <c r="H8">
        <v>0.85</v>
      </c>
    </row>
    <row r="9" spans="1:15" x14ac:dyDescent="0.25">
      <c r="A9" t="s">
        <v>14</v>
      </c>
      <c r="D9" t="s">
        <v>14</v>
      </c>
      <c r="G9">
        <f>-I7+0.45*J7+0.3*K7+0.2*L7+N7</f>
        <v>0.65000000000000013</v>
      </c>
      <c r="H9">
        <v>0.65</v>
      </c>
    </row>
    <row r="10" spans="1:15" x14ac:dyDescent="0.25">
      <c r="A10" t="s">
        <v>15</v>
      </c>
      <c r="D10" t="s">
        <v>15</v>
      </c>
      <c r="G10">
        <f>0.1*J7+0.4*K7+0.6*L7+O7</f>
        <v>0.34999999999999992</v>
      </c>
      <c r="H10">
        <v>0.35</v>
      </c>
    </row>
    <row r="11" spans="1:15" x14ac:dyDescent="0.25">
      <c r="A1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dual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2024-03-27T22:37:49Z</dcterms:created>
  <dcterms:modified xsi:type="dcterms:W3CDTF">2024-03-27T23:41:42Z</dcterms:modified>
</cp:coreProperties>
</file>