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re\Desktop\MCTD\2doParcial\C7 15 Abril - LaGrange con gradiente\"/>
    </mc:Choice>
  </mc:AlternateContent>
  <xr:revisionPtr revIDLastSave="0" documentId="13_ncr:1_{90BE2AE7-7D4E-4228-9A30-3078A14D1699}" xr6:coauthVersionLast="47" xr6:coauthVersionMax="47" xr10:uidLastSave="{00000000-0000-0000-0000-000000000000}"/>
  <bookViews>
    <workbookView xWindow="-108" yWindow="-108" windowWidth="23256" windowHeight="12576" activeTab="7" xr2:uid="{49388A48-41DE-481C-ACEC-EC90B7D9B101}"/>
  </bookViews>
  <sheets>
    <sheet name="Hoja1" sheetId="1" r:id="rId1"/>
    <sheet name="Informe de respuestas 1" sheetId="3" state="hidden" r:id="rId2"/>
    <sheet name="Informe de sensibilidad 1" sheetId="4" state="hidden" r:id="rId3"/>
    <sheet name="Informe de límites 1" sheetId="5" state="hidden" r:id="rId4"/>
    <sheet name="Hoja2" sheetId="2" r:id="rId5"/>
    <sheet name="Ejercicio 1 " sheetId="6" r:id="rId6"/>
    <sheet name="Ejercicio 2" sheetId="7" r:id="rId7"/>
    <sheet name="Ejercicio 3 " sheetId="9" r:id="rId8"/>
  </sheets>
  <definedNames>
    <definedName name="solver_adj" localSheetId="6" hidden="1">'Ejercicio 2'!$D$9:$F$9</definedName>
    <definedName name="solver_adj" localSheetId="7" hidden="1">'Ejercicio 3 '!$J$18:$K$18</definedName>
    <definedName name="solver_adj" localSheetId="4" hidden="1">Hoja2!$D$2:$E$2</definedName>
    <definedName name="solver_cvg" localSheetId="6" hidden="1">0.0001</definedName>
    <definedName name="solver_cvg" localSheetId="7" hidden="1">0.0001</definedName>
    <definedName name="solver_cvg" localSheetId="4" hidden="1">0.0001</definedName>
    <definedName name="solver_drv" localSheetId="6" hidden="1">1</definedName>
    <definedName name="solver_drv" localSheetId="7" hidden="1">1</definedName>
    <definedName name="solver_drv" localSheetId="4" hidden="1">1</definedName>
    <definedName name="solver_eng" localSheetId="6" hidden="1">1</definedName>
    <definedName name="solver_eng" localSheetId="7" hidden="1">1</definedName>
    <definedName name="solver_eng" localSheetId="4" hidden="1">1</definedName>
    <definedName name="solver_est" localSheetId="6" hidden="1">1</definedName>
    <definedName name="solver_est" localSheetId="7" hidden="1">1</definedName>
    <definedName name="solver_est" localSheetId="4" hidden="1">1</definedName>
    <definedName name="solver_itr" localSheetId="6" hidden="1">2147483647</definedName>
    <definedName name="solver_itr" localSheetId="7" hidden="1">2147483647</definedName>
    <definedName name="solver_itr" localSheetId="4" hidden="1">2147483647</definedName>
    <definedName name="solver_lhs1" localSheetId="6" hidden="1">'Ejercicio 2'!$C$10:$C$11</definedName>
    <definedName name="solver_lhs1" localSheetId="7" hidden="1">'Ejercicio 3 '!$I$19</definedName>
    <definedName name="solver_lhs1" localSheetId="4" hidden="1">Hoja2!$C$3:$C$4</definedName>
    <definedName name="solver_mip" localSheetId="6" hidden="1">2147483647</definedName>
    <definedName name="solver_mip" localSheetId="7" hidden="1">2147483647</definedName>
    <definedName name="solver_mip" localSheetId="4" hidden="1">2147483647</definedName>
    <definedName name="solver_mni" localSheetId="6" hidden="1">30</definedName>
    <definedName name="solver_mni" localSheetId="7" hidden="1">30</definedName>
    <definedName name="solver_mni" localSheetId="4" hidden="1">30</definedName>
    <definedName name="solver_mrt" localSheetId="6" hidden="1">0.075</definedName>
    <definedName name="solver_mrt" localSheetId="7" hidden="1">0.075</definedName>
    <definedName name="solver_mrt" localSheetId="4" hidden="1">0.075</definedName>
    <definedName name="solver_msl" localSheetId="6" hidden="1">2</definedName>
    <definedName name="solver_msl" localSheetId="7" hidden="1">2</definedName>
    <definedName name="solver_msl" localSheetId="4" hidden="1">2</definedName>
    <definedName name="solver_neg" localSheetId="6" hidden="1">2</definedName>
    <definedName name="solver_neg" localSheetId="7" hidden="1">1</definedName>
    <definedName name="solver_neg" localSheetId="4" hidden="1">2</definedName>
    <definedName name="solver_nod" localSheetId="6" hidden="1">2147483647</definedName>
    <definedName name="solver_nod" localSheetId="7" hidden="1">2147483647</definedName>
    <definedName name="solver_nod" localSheetId="4" hidden="1">2147483647</definedName>
    <definedName name="solver_num" localSheetId="6" hidden="1">1</definedName>
    <definedName name="solver_num" localSheetId="7" hidden="1">1</definedName>
    <definedName name="solver_num" localSheetId="4" hidden="1">1</definedName>
    <definedName name="solver_nwt" localSheetId="6" hidden="1">1</definedName>
    <definedName name="solver_nwt" localSheetId="7" hidden="1">1</definedName>
    <definedName name="solver_nwt" localSheetId="4" hidden="1">1</definedName>
    <definedName name="solver_opt" localSheetId="6" hidden="1">'Ejercicio 2'!$C$9</definedName>
    <definedName name="solver_opt" localSheetId="7" hidden="1">'Ejercicio 3 '!$I$18</definedName>
    <definedName name="solver_opt" localSheetId="4" hidden="1">Hoja2!$C$2</definedName>
    <definedName name="solver_pre" localSheetId="6" hidden="1">0.000001</definedName>
    <definedName name="solver_pre" localSheetId="7" hidden="1">0.000001</definedName>
    <definedName name="solver_pre" localSheetId="4" hidden="1">0.000001</definedName>
    <definedName name="solver_rbv" localSheetId="6" hidden="1">1</definedName>
    <definedName name="solver_rbv" localSheetId="7" hidden="1">1</definedName>
    <definedName name="solver_rbv" localSheetId="4" hidden="1">1</definedName>
    <definedName name="solver_rel1" localSheetId="6" hidden="1">2</definedName>
    <definedName name="solver_rel1" localSheetId="7" hidden="1">1</definedName>
    <definedName name="solver_rel1" localSheetId="4" hidden="1">2</definedName>
    <definedName name="solver_rhs1" localSheetId="6" hidden="1">'Ejercicio 2'!$D$10:$D$11</definedName>
    <definedName name="solver_rhs1" localSheetId="7" hidden="1">'Ejercicio 3 '!$J$19</definedName>
    <definedName name="solver_rhs1" localSheetId="4" hidden="1">Hoja2!$D$3:$D$4</definedName>
    <definedName name="solver_rlx" localSheetId="6" hidden="1">2</definedName>
    <definedName name="solver_rlx" localSheetId="7" hidden="1">2</definedName>
    <definedName name="solver_rlx" localSheetId="4" hidden="1">2</definedName>
    <definedName name="solver_rsd" localSheetId="6" hidden="1">0</definedName>
    <definedName name="solver_rsd" localSheetId="7" hidden="1">0</definedName>
    <definedName name="solver_rsd" localSheetId="4" hidden="1">0</definedName>
    <definedName name="solver_scl" localSheetId="6" hidden="1">1</definedName>
    <definedName name="solver_scl" localSheetId="7" hidden="1">1</definedName>
    <definedName name="solver_scl" localSheetId="4" hidden="1">1</definedName>
    <definedName name="solver_sho" localSheetId="6" hidden="1">2</definedName>
    <definedName name="solver_sho" localSheetId="7" hidden="1">2</definedName>
    <definedName name="solver_sho" localSheetId="4" hidden="1">2</definedName>
    <definedName name="solver_sho" localSheetId="3" hidden="1">2</definedName>
    <definedName name="solver_ssz" localSheetId="6" hidden="1">100</definedName>
    <definedName name="solver_ssz" localSheetId="7" hidden="1">100</definedName>
    <definedName name="solver_ssz" localSheetId="4" hidden="1">100</definedName>
    <definedName name="solver_tim" localSheetId="6" hidden="1">2147483647</definedName>
    <definedName name="solver_tim" localSheetId="7" hidden="1">2147483647</definedName>
    <definedName name="solver_tim" localSheetId="4" hidden="1">2147483647</definedName>
    <definedName name="solver_tol" localSheetId="6" hidden="1">0.01</definedName>
    <definedName name="solver_tol" localSheetId="7" hidden="1">0.01</definedName>
    <definedName name="solver_tol" localSheetId="4" hidden="1">0.01</definedName>
    <definedName name="solver_typ" localSheetId="6" hidden="1">2</definedName>
    <definedName name="solver_typ" localSheetId="7" hidden="1">1</definedName>
    <definedName name="solver_typ" localSheetId="4" hidden="1">1</definedName>
    <definedName name="solver_val" localSheetId="6" hidden="1">0</definedName>
    <definedName name="solver_val" localSheetId="7" hidden="1">0</definedName>
    <definedName name="solver_val" localSheetId="4" hidden="1">0</definedName>
    <definedName name="solver_ver" localSheetId="6" hidden="1">3</definedName>
    <definedName name="solver_ver" localSheetId="7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9" l="1"/>
  <c r="I18" i="9"/>
  <c r="C11" i="7"/>
  <c r="C10" i="7"/>
  <c r="C9" i="7"/>
  <c r="F3" i="6"/>
  <c r="F2" i="6"/>
  <c r="C2" i="2"/>
  <c r="C4" i="2"/>
  <c r="C3" i="2"/>
</calcChain>
</file>

<file path=xl/sharedStrings.xml><?xml version="1.0" encoding="utf-8"?>
<sst xmlns="http://schemas.openxmlformats.org/spreadsheetml/2006/main" count="150" uniqueCount="98">
  <si>
    <t>Max Z = 2x^2+3y-1</t>
  </si>
  <si>
    <t>s.a.</t>
  </si>
  <si>
    <t>r1: 2x+3y-100</t>
  </si>
  <si>
    <t>r2:3x+5y-120</t>
  </si>
  <si>
    <t>2x+3y-100=0</t>
  </si>
  <si>
    <t>3x+5x-120=0</t>
  </si>
  <si>
    <t>L(x,y,l1,l2)=2x^2+3x-1ñ1(ex+3y-100)-l2(3x+5y-120)</t>
  </si>
  <si>
    <t>L(x,y,l1,2)=2x^2+3y-1-2L1x-3L1+100L1-2L2-5L2+120L2</t>
  </si>
  <si>
    <t>df/dx=4x-2L1-2L2=0</t>
  </si>
  <si>
    <t>dt/dy=3-3L1-5L2=0</t>
  </si>
  <si>
    <t>dt/dL1=2x-3y+100=0</t>
  </si>
  <si>
    <t>dt/dL2=-3x-5y+120=0</t>
  </si>
  <si>
    <t xml:space="preserve">Los multiplos de lagrange </t>
  </si>
  <si>
    <t xml:space="preserve">Se optine el punto optimo </t>
  </si>
  <si>
    <t>max Z= 3x^2+3y-1</t>
  </si>
  <si>
    <t>r1: 2x+3=100</t>
  </si>
  <si>
    <t>r2: 3x+5y=120</t>
  </si>
  <si>
    <t>z</t>
  </si>
  <si>
    <t>x</t>
  </si>
  <si>
    <t>y</t>
  </si>
  <si>
    <t>Microsoft Excel 16.0 Informe de respuestas</t>
  </si>
  <si>
    <t>Hoja de cálculo: [lagrange.xlsx]Hoja2</t>
  </si>
  <si>
    <t>Informe creado: 18/04/2024 03:39:27 p. m.</t>
  </si>
  <si>
    <t>Resultado: Solver encontró una solución. Se cumplen todas las restricciones y condiciones óptimas.</t>
  </si>
  <si>
    <t>Motor de Solver</t>
  </si>
  <si>
    <t>Motor: GRG Nonlinear</t>
  </si>
  <si>
    <t>Tiempo de la solución: 0.063 segundos.</t>
  </si>
  <si>
    <t>Iteraciones: 2 Subproblemas: 0</t>
  </si>
  <si>
    <t>Opciones de Solver</t>
  </si>
  <si>
    <t>Tiempo máximo Ilimitado,  Iteraciones Ilimitado, Precision 0.000001, Usar escala automática</t>
  </si>
  <si>
    <t xml:space="preserve"> Convergencia 0.0001, Tamaño de población 100, Valor de inicialización aleatorio 0, Adelantada de derivados, Requerir límites</t>
  </si>
  <si>
    <t>Máximo de subproblemas Ilimitado, Máximo de soluciones de enteros Ilimitado, Tolerancia de enteros 1%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</si>
  <si>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</si>
  <si>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</si>
  <si>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</si>
  <si>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</si>
  <si>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</si>
  <si>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</si>
  <si>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</si>
  <si>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</si>
  <si>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</si>
  <si>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</si>
  <si>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</si>
  <si>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</si>
  <si>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$C$2</t>
  </si>
  <si>
    <t>r1: 2x+3=100 z</t>
  </si>
  <si>
    <t>$D$2</t>
  </si>
  <si>
    <t>r1: 2x+3=100 x</t>
  </si>
  <si>
    <t>Continuar</t>
  </si>
  <si>
    <t>$E$2</t>
  </si>
  <si>
    <t>r1: 2x+3=100 y</t>
  </si>
  <si>
    <t>$C$3</t>
  </si>
  <si>
    <t>r2: 3x+5y=120 z</t>
  </si>
  <si>
    <t>$C$3=$D$3</t>
  </si>
  <si>
    <t>Vinculante</t>
  </si>
  <si>
    <t>$C$4</t>
  </si>
  <si>
    <t>$C$4=$D$4</t>
  </si>
  <si>
    <t>Microsoft Excel 16.0 Informe de sensibilidad</t>
  </si>
  <si>
    <t>Informe creado: 18/04/2024 03:39:28 p. m.</t>
  </si>
  <si>
    <t>Final</t>
  </si>
  <si>
    <t>Valor</t>
  </si>
  <si>
    <t>Reducido</t>
  </si>
  <si>
    <t>Degradado</t>
  </si>
  <si>
    <t>Lagrange</t>
  </si>
  <si>
    <t>Multiplicador</t>
  </si>
  <si>
    <t>Microsoft Excel 16.0 Informe de límites</t>
  </si>
  <si>
    <t>Objetivo</t>
  </si>
  <si>
    <t>Variable</t>
  </si>
  <si>
    <t>Inferior</t>
  </si>
  <si>
    <t>Límite</t>
  </si>
  <si>
    <t>Resultado</t>
  </si>
  <si>
    <t>Superior</t>
  </si>
  <si>
    <t>Z</t>
  </si>
  <si>
    <t>F(x)=x^2+y^2+z^2</t>
  </si>
  <si>
    <t>r1: x+y+z=1</t>
  </si>
  <si>
    <t>r2: x+2y+3z=6</t>
  </si>
  <si>
    <t>F</t>
  </si>
  <si>
    <t>x= 6/7</t>
  </si>
  <si>
    <t>y=1/7</t>
  </si>
  <si>
    <t>z=0</t>
  </si>
  <si>
    <t>L1=-10/7</t>
  </si>
  <si>
    <t>L2=8/7</t>
  </si>
  <si>
    <t>f(x,y)=−2x2−y2+xy+8x+3y+45000</t>
  </si>
  <si>
    <t>3000x+1000y≤100000</t>
  </si>
  <si>
    <t>x≥0,y≥0</t>
  </si>
  <si>
    <t>Maximizar f(x,y)=−2x2−y2+xy+8x+3y+45000</t>
  </si>
  <si>
    <t>X</t>
  </si>
  <si>
    <t>Y</t>
  </si>
  <si>
    <t>L(x,y,λ)=−2x2−y2+xy+8x+3y+45000−λ(3000x+1000y−100000)</t>
  </si>
  <si>
    <t>−4x+y+8−3000λ=0</t>
  </si>
  <si>
    <t>y=4x−8+3000λ</t>
  </si>
  <si>
    <t>−2(4x−8+3000λ)+x+3−1000λ=0</t>
  </si>
  <si>
    <t>−8x+16−6000λ+x+3−1000λ=0</t>
  </si>
  <si>
    <t>−7x+19−7000λ=0</t>
  </si>
  <si>
    <t>x=7/19​−7000/λ​</t>
  </si>
  <si>
    <t>x=19−1000λ​/7</t>
  </si>
  <si>
    <t>x≈2.7002</t>
  </si>
  <si>
    <t>y≈10.8016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</si>
</sst>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0" fillId="0" borderId="5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" fontId="0" fillId="0" borderId="0" xfId="0" applyNumberFormat="1"/>
    <xf numFmtId="0" fontId="3" fillId="0" borderId="0" xfId="0" applyFont="1"/>
    <xf numFmtId="0" fontId="3" fillId="2" borderId="6" xfId="0" applyFont="1" applyFill="1" applyBorder="1" applyAlignment="1">
      <alignment horizontal="center"/>
    </xf>
    <xf numFmtId="0" fontId="0" fillId="0" borderId="6" xfId="0" applyBorder="1"/>
    <xf numFmtId="0" fontId="3" fillId="0" borderId="6" xfId="0" applyFont="1" applyBorder="1"/>
    <xf numFmtId="0" fontId="1" fillId="3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34637</xdr:colOff>
      <xdr:row>0</xdr:row>
      <xdr:rowOff>0</xdr:rowOff>
    </xdr:from>
    <xdr:to>
      <xdr:col>4</xdr:col>
      <xdr:colOff>95251</xdr:colOff>
      <xdr:row>7</xdr:row>
      <xdr:rowOff>20051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64FF34FC-0BE3-4D02-82BD-C547E4E4A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37" y="0"/>
          <a:ext cx="3108614" cy="1353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172265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A644E8-8405-0CBB-AE5C-1FEBAFC6A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39640" cy="1143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38956</xdr:colOff>
      <xdr:row>12</xdr:row>
      <xdr:rowOff>38424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0CAFD3-79E1-9320-65F1-F40332409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34956" cy="2324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8A2B0-49EB-4235-AD8C-6D64686A0531}">
  <dimension ref="A1:F11"/>
  <sheetViews>
    <sheetView topLeftCell="A5" workbookViewId="0">
      <selection activeCell="F11" sqref="F11"/>
    </sheetView>
  </sheetViews>
  <sheetFormatPr baseColWidth="10" defaultRowHeight="14.4" x14ac:dyDescent="0.3"/>
  <sheetData>
    <row r="1" spans="1:6" x14ac:dyDescent="0.3">
      <c r="A1" t="s">
        <v>0</v>
      </c>
    </row>
    <row r="2" spans="1:6" x14ac:dyDescent="0.3">
      <c r="A2" t="s">
        <v>1</v>
      </c>
    </row>
    <row r="3" spans="1:6" x14ac:dyDescent="0.3">
      <c r="A3" t="s">
        <v>2</v>
      </c>
      <c r="C3" t="s">
        <v>4</v>
      </c>
    </row>
    <row r="4" spans="1:6" x14ac:dyDescent="0.3">
      <c r="A4" t="s">
        <v>3</v>
      </c>
      <c r="C4" t="s">
        <v>5</v>
      </c>
    </row>
    <row r="6" spans="1:6" x14ac:dyDescent="0.3">
      <c r="A6" t="s">
        <v>6</v>
      </c>
      <c r="F6" t="s">
        <v>12</v>
      </c>
    </row>
    <row r="7" spans="1:6" x14ac:dyDescent="0.3">
      <c r="A7" t="s">
        <v>7</v>
      </c>
    </row>
    <row r="8" spans="1:6" x14ac:dyDescent="0.3">
      <c r="A8" t="s">
        <v>8</v>
      </c>
    </row>
    <row r="9" spans="1:6" x14ac:dyDescent="0.3">
      <c r="A9" t="s">
        <v>9</v>
      </c>
    </row>
    <row r="10" spans="1:6" x14ac:dyDescent="0.3">
      <c r="A10" t="s">
        <v>10</v>
      </c>
      <c r="F10" t="s">
        <v>13</v>
      </c>
    </row>
    <row r="11" spans="1:6" x14ac:dyDescent="0.3">
      <c r="A1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BB452-7CE7-4854-89A3-5EEF0E10C356}">
  <dimension ref="A1:G28"/>
  <sheetViews>
    <sheetView showGridLines="0" topLeftCell="A15" workbookViewId="0"/>
  </sheetViews>
  <sheetFormatPr baseColWidth="10" defaultRowHeight="14.4" x14ac:dyDescent="0.3"/>
  <cols>
    <col min="1" max="1" width="2.33203125" customWidth="1"/>
    <col min="2" max="2" width="6.33203125" bestFit="1" customWidth="1"/>
    <col min="3" max="3" width="13.6640625" bestFit="1" customWidth="1"/>
    <col min="4" max="4" width="15.5546875" bestFit="1" customWidth="1"/>
    <col min="5" max="5" width="12" bestFit="1" customWidth="1"/>
    <col min="6" max="6" width="10.44140625" bestFit="1" customWidth="1"/>
    <col min="7" max="7" width="8.109375" bestFit="1" customWidth="1"/>
  </cols>
  <sheetData>
    <row r="1" spans="1:5" x14ac:dyDescent="0.3">
      <c r="A1" s="1" t="s">
        <v>20</v>
      </c>
    </row>
    <row r="2" spans="1:5" x14ac:dyDescent="0.3">
      <c r="A2" s="1" t="s">
        <v>21</v>
      </c>
    </row>
    <row r="3" spans="1:5" x14ac:dyDescent="0.3">
      <c r="A3" s="1" t="s">
        <v>22</v>
      </c>
    </row>
    <row r="4" spans="1:5" x14ac:dyDescent="0.3">
      <c r="A4" s="1" t="s">
        <v>23</v>
      </c>
    </row>
    <row r="5" spans="1:5" x14ac:dyDescent="0.3">
      <c r="A5" s="1" t="s">
        <v>24</v>
      </c>
    </row>
    <row r="6" spans="1:5" x14ac:dyDescent="0.3">
      <c r="A6" s="1"/>
      <c r="B6" t="s">
        <v>25</v>
      </c>
    </row>
    <row r="7" spans="1:5" x14ac:dyDescent="0.3">
      <c r="A7" s="1"/>
      <c r="B7" t="s">
        <v>26</v>
      </c>
    </row>
    <row r="8" spans="1:5" x14ac:dyDescent="0.3">
      <c r="A8" s="1"/>
      <c r="B8" t="s">
        <v>27</v>
      </c>
    </row>
    <row r="9" spans="1:5" x14ac:dyDescent="0.3">
      <c r="A9" s="1" t="s">
        <v>28</v>
      </c>
    </row>
    <row r="10" spans="1:5" x14ac:dyDescent="0.3">
      <c r="B10" t="s">
        <v>29</v>
      </c>
    </row>
    <row r="11" spans="1:5" x14ac:dyDescent="0.3">
      <c r="B11" t="s">
        <v>30</v>
      </c>
    </row>
    <row r="12" spans="1:5" x14ac:dyDescent="0.3">
      <c r="B12" t="s">
        <v>31</v>
      </c>
    </row>
    <row r="14" spans="1:5" ht="15" thickBot="1" x14ac:dyDescent="0.35">
      <c r="A14" t="s">
        <v>32</v>
      </c>
    </row>
    <row r="15" spans="1:5" ht="15" thickBot="1" x14ac:dyDescent="0.35">
      <c r="B15" s="3" t="s">
        <v>33</v>
      </c>
      <c r="C15" s="3" t="s">
        <v>34</v>
      </c>
      <c r="D15" s="3" t="s">
        <v>35</v>
      </c>
      <c r="E15" s="3" t="s">
        <v>36</v>
      </c>
    </row>
    <row r="16" spans="1:5" ht="15" thickBot="1" x14ac:dyDescent="0.35">
      <c r="B16" s="2" t="s">
        <v>44</v>
      </c>
      <c r="C16" s="2" t="s">
        <v>45</v>
      </c>
      <c r="D16" s="2">
        <v>-1</v>
      </c>
      <c r="E16" s="2">
        <v>39019.00111700016</v>
      </c>
    </row>
    <row r="19" spans="1:7" ht="15" thickBot="1" x14ac:dyDescent="0.35">
      <c r="A19" t="s">
        <v>37</v>
      </c>
    </row>
    <row r="20" spans="1:7" ht="15" thickBot="1" x14ac:dyDescent="0.35">
      <c r="B20" s="3" t="s">
        <v>33</v>
      </c>
      <c r="C20" s="3" t="s">
        <v>34</v>
      </c>
      <c r="D20" s="3" t="s">
        <v>35</v>
      </c>
      <c r="E20" s="3" t="s">
        <v>36</v>
      </c>
      <c r="F20" s="3" t="s">
        <v>38</v>
      </c>
    </row>
    <row r="21" spans="1:7" x14ac:dyDescent="0.3">
      <c r="B21" s="4" t="s">
        <v>46</v>
      </c>
      <c r="C21" s="4" t="s">
        <v>47</v>
      </c>
      <c r="D21" s="4">
        <v>0</v>
      </c>
      <c r="E21" s="4">
        <v>140.00000200000028</v>
      </c>
      <c r="F21" s="4" t="s">
        <v>48</v>
      </c>
    </row>
    <row r="22" spans="1:7" ht="15" thickBot="1" x14ac:dyDescent="0.35">
      <c r="B22" s="2" t="s">
        <v>49</v>
      </c>
      <c r="C22" s="2" t="s">
        <v>50</v>
      </c>
      <c r="D22" s="2">
        <v>0</v>
      </c>
      <c r="E22" s="2">
        <v>-60.000001000000189</v>
      </c>
      <c r="F22" s="2" t="s">
        <v>48</v>
      </c>
    </row>
    <row r="25" spans="1:7" ht="15" thickBot="1" x14ac:dyDescent="0.35">
      <c r="A25" t="s">
        <v>39</v>
      </c>
    </row>
    <row r="26" spans="1:7" ht="15" thickBot="1" x14ac:dyDescent="0.35">
      <c r="B26" s="3" t="s">
        <v>33</v>
      </c>
      <c r="C26" s="3" t="s">
        <v>34</v>
      </c>
      <c r="D26" s="3" t="s">
        <v>40</v>
      </c>
      <c r="E26" s="3" t="s">
        <v>41</v>
      </c>
      <c r="F26" s="3" t="s">
        <v>42</v>
      </c>
      <c r="G26" s="3" t="s">
        <v>43</v>
      </c>
    </row>
    <row r="27" spans="1:7" x14ac:dyDescent="0.3">
      <c r="B27" s="4" t="s">
        <v>51</v>
      </c>
      <c r="C27" s="4" t="s">
        <v>52</v>
      </c>
      <c r="D27" s="4">
        <v>100.000001</v>
      </c>
      <c r="E27" s="4" t="s">
        <v>53</v>
      </c>
      <c r="F27" s="4" t="s">
        <v>54</v>
      </c>
      <c r="G27" s="4">
        <v>0</v>
      </c>
    </row>
    <row r="28" spans="1:7" ht="15" thickBot="1" x14ac:dyDescent="0.35">
      <c r="B28" s="2" t="s">
        <v>55</v>
      </c>
      <c r="C28" s="2" t="s">
        <v>17</v>
      </c>
      <c r="D28" s="2">
        <v>120.00000099999988</v>
      </c>
      <c r="E28" s="2" t="s">
        <v>56</v>
      </c>
      <c r="F28" s="2" t="s">
        <v>54</v>
      </c>
      <c r="G2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EB36-3CE0-48C9-9C89-32269847D70E}">
  <dimension ref="A1:E16"/>
  <sheetViews>
    <sheetView showGridLines="0" topLeftCell="A3" workbookViewId="0"/>
  </sheetViews>
  <sheetFormatPr baseColWidth="10" defaultRowHeight="14.4" x14ac:dyDescent="0.3"/>
  <cols>
    <col min="1" max="1" width="2.33203125" customWidth="1"/>
    <col min="2" max="2" width="6.33203125" bestFit="1" customWidth="1"/>
    <col min="3" max="3" width="13.6640625" bestFit="1" customWidth="1"/>
    <col min="4" max="4" width="11" bestFit="1" customWidth="1"/>
    <col min="5" max="5" width="12.88671875" bestFit="1" customWidth="1"/>
  </cols>
  <sheetData>
    <row r="1" spans="1:5" x14ac:dyDescent="0.3">
      <c r="A1" s="1" t="s">
        <v>57</v>
      </c>
    </row>
    <row r="2" spans="1:5" x14ac:dyDescent="0.3">
      <c r="A2" s="1" t="s">
        <v>21</v>
      </c>
    </row>
    <row r="3" spans="1:5" x14ac:dyDescent="0.3">
      <c r="A3" s="1" t="s">
        <v>58</v>
      </c>
    </row>
    <row r="6" spans="1:5" ht="15" thickBot="1" x14ac:dyDescent="0.35">
      <c r="A6" t="s">
        <v>37</v>
      </c>
    </row>
    <row r="7" spans="1:5" x14ac:dyDescent="0.3">
      <c r="B7" s="5"/>
      <c r="C7" s="5"/>
      <c r="D7" s="5" t="s">
        <v>59</v>
      </c>
      <c r="E7" s="5" t="s">
        <v>61</v>
      </c>
    </row>
    <row r="8" spans="1:5" ht="15" thickBot="1" x14ac:dyDescent="0.35">
      <c r="B8" s="6" t="s">
        <v>33</v>
      </c>
      <c r="C8" s="6" t="s">
        <v>34</v>
      </c>
      <c r="D8" s="6" t="s">
        <v>60</v>
      </c>
      <c r="E8" s="6" t="s">
        <v>62</v>
      </c>
    </row>
    <row r="9" spans="1:5" x14ac:dyDescent="0.3">
      <c r="B9" s="4" t="s">
        <v>46</v>
      </c>
      <c r="C9" s="4" t="s">
        <v>47</v>
      </c>
      <c r="D9" s="4">
        <v>140.00000200000028</v>
      </c>
      <c r="E9" s="4">
        <v>0</v>
      </c>
    </row>
    <row r="10" spans="1:5" ht="15" thickBot="1" x14ac:dyDescent="0.35">
      <c r="B10" s="2" t="s">
        <v>49</v>
      </c>
      <c r="C10" s="2" t="s">
        <v>50</v>
      </c>
      <c r="D10" s="2">
        <v>-60.000001000000189</v>
      </c>
      <c r="E10" s="2">
        <v>0</v>
      </c>
    </row>
    <row r="12" spans="1:5" ht="15" thickBot="1" x14ac:dyDescent="0.35">
      <c r="A12" t="s">
        <v>39</v>
      </c>
    </row>
    <row r="13" spans="1:5" x14ac:dyDescent="0.3">
      <c r="B13" s="5"/>
      <c r="C13" s="5"/>
      <c r="D13" s="5" t="s">
        <v>59</v>
      </c>
      <c r="E13" s="5" t="s">
        <v>63</v>
      </c>
    </row>
    <row r="14" spans="1:5" ht="15" thickBot="1" x14ac:dyDescent="0.35">
      <c r="B14" s="6" t="s">
        <v>33</v>
      </c>
      <c r="C14" s="6" t="s">
        <v>34</v>
      </c>
      <c r="D14" s="6" t="s">
        <v>60</v>
      </c>
      <c r="E14" s="6" t="s">
        <v>64</v>
      </c>
    </row>
    <row r="15" spans="1:5" x14ac:dyDescent="0.3">
      <c r="B15" s="4" t="s">
        <v>51</v>
      </c>
      <c r="C15" s="4" t="s">
        <v>52</v>
      </c>
      <c r="D15" s="4">
        <v>100.000001</v>
      </c>
      <c r="E15" s="4">
        <v>2791.001525878904</v>
      </c>
    </row>
    <row r="16" spans="1:5" ht="15" thickBot="1" x14ac:dyDescent="0.35">
      <c r="B16" s="2" t="s">
        <v>55</v>
      </c>
      <c r="C16" s="2" t="s">
        <v>17</v>
      </c>
      <c r="D16" s="2">
        <v>120.00000099999988</v>
      </c>
      <c r="E16" s="2">
        <v>-1674.0009155273426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9E65-3CA8-42F5-B7CF-CA5461DA21EB}">
  <dimension ref="A1:J14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6.33203125" bestFit="1" customWidth="1"/>
    <col min="3" max="3" width="8.33203125" bestFit="1" customWidth="1"/>
    <col min="4" max="4" width="10" bestFit="1" customWidth="1"/>
    <col min="5" max="5" width="2.33203125" customWidth="1"/>
    <col min="6" max="6" width="7.6640625" bestFit="1" customWidth="1"/>
    <col min="7" max="7" width="10.109375" bestFit="1" customWidth="1"/>
    <col min="8" max="8" width="2.33203125" customWidth="1"/>
    <col min="9" max="9" width="8.6640625" bestFit="1" customWidth="1"/>
    <col min="10" max="10" width="10.109375" bestFit="1" customWidth="1"/>
  </cols>
  <sheetData>
    <row r="1" spans="1:10" x14ac:dyDescent="0.3">
      <c r="A1" s="1" t="s">
        <v>65</v>
      </c>
    </row>
    <row r="2" spans="1:10" x14ac:dyDescent="0.3">
      <c r="A2" s="1" t="s">
        <v>21</v>
      </c>
    </row>
    <row r="3" spans="1:10" x14ac:dyDescent="0.3">
      <c r="A3" s="1" t="s">
        <v>58</v>
      </c>
    </row>
    <row r="5" spans="1:10" ht="15" thickBot="1" x14ac:dyDescent="0.35"/>
    <row r="6" spans="1:10" x14ac:dyDescent="0.3">
      <c r="B6" s="5"/>
      <c r="C6" s="5" t="s">
        <v>66</v>
      </c>
      <c r="D6" s="5"/>
    </row>
    <row r="7" spans="1:10" ht="15" thickBot="1" x14ac:dyDescent="0.35">
      <c r="B7" s="6" t="s">
        <v>33</v>
      </c>
      <c r="C7" s="6" t="s">
        <v>34</v>
      </c>
      <c r="D7" s="6" t="s">
        <v>60</v>
      </c>
    </row>
    <row r="8" spans="1:10" ht="15" thickBot="1" x14ac:dyDescent="0.35">
      <c r="B8" s="2" t="s">
        <v>44</v>
      </c>
      <c r="C8" s="2" t="s">
        <v>45</v>
      </c>
      <c r="D8" s="2">
        <v>39019.00111700016</v>
      </c>
    </row>
    <row r="10" spans="1:10" ht="15" thickBot="1" x14ac:dyDescent="0.35"/>
    <row r="11" spans="1:10" x14ac:dyDescent="0.3">
      <c r="B11" s="5"/>
      <c r="C11" s="5" t="s">
        <v>67</v>
      </c>
      <c r="D11" s="5"/>
      <c r="F11" s="5" t="s">
        <v>68</v>
      </c>
      <c r="G11" s="5" t="s">
        <v>66</v>
      </c>
      <c r="I11" s="5" t="s">
        <v>71</v>
      </c>
      <c r="J11" s="5" t="s">
        <v>66</v>
      </c>
    </row>
    <row r="12" spans="1:10" ht="15" thickBot="1" x14ac:dyDescent="0.35">
      <c r="B12" s="6" t="s">
        <v>33</v>
      </c>
      <c r="C12" s="6" t="s">
        <v>34</v>
      </c>
      <c r="D12" s="6" t="s">
        <v>60</v>
      </c>
      <c r="F12" s="6" t="s">
        <v>69</v>
      </c>
      <c r="G12" s="6" t="s">
        <v>70</v>
      </c>
      <c r="I12" s="6" t="s">
        <v>69</v>
      </c>
      <c r="J12" s="6" t="s">
        <v>70</v>
      </c>
    </row>
    <row r="13" spans="1:10" x14ac:dyDescent="0.3">
      <c r="B13" s="4" t="s">
        <v>46</v>
      </c>
      <c r="C13" s="4" t="s">
        <v>47</v>
      </c>
      <c r="D13" s="4">
        <v>140.00000200000028</v>
      </c>
      <c r="F13" s="4">
        <v>140.00000200000028</v>
      </c>
      <c r="G13" s="4">
        <v>39019.00111700016</v>
      </c>
      <c r="I13" s="4">
        <v>140.00000200000028</v>
      </c>
      <c r="J13" s="4">
        <v>39019.00111700016</v>
      </c>
    </row>
    <row r="14" spans="1:10" ht="15" thickBot="1" x14ac:dyDescent="0.35">
      <c r="B14" s="2" t="s">
        <v>49</v>
      </c>
      <c r="C14" s="2" t="s">
        <v>50</v>
      </c>
      <c r="D14" s="2">
        <v>-60.000001000000189</v>
      </c>
      <c r="F14" s="2">
        <v>-60.000001000000189</v>
      </c>
      <c r="G14" s="2">
        <v>39019.00111700016</v>
      </c>
      <c r="I14" s="2">
        <v>-60.000001000000189</v>
      </c>
      <c r="J14" s="2">
        <v>39019.00111700016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ED78-1DA1-4D5F-A57B-0EE14FB65594}">
  <dimension ref="A1:E4"/>
  <sheetViews>
    <sheetView workbookViewId="0">
      <selection activeCell="C2" sqref="C2"/>
    </sheetView>
  </sheetViews>
  <sheetFormatPr baseColWidth="10" defaultRowHeight="14.4" x14ac:dyDescent="0.3"/>
  <cols>
    <col min="3" max="3" width="12" bestFit="1" customWidth="1"/>
    <col min="4" max="4" width="11" bestFit="1" customWidth="1"/>
  </cols>
  <sheetData>
    <row r="1" spans="1:5" x14ac:dyDescent="0.3">
      <c r="A1" t="s">
        <v>14</v>
      </c>
      <c r="C1" t="s">
        <v>17</v>
      </c>
      <c r="D1" t="s">
        <v>18</v>
      </c>
      <c r="E1" t="s">
        <v>19</v>
      </c>
    </row>
    <row r="2" spans="1:5" x14ac:dyDescent="0.3">
      <c r="A2" t="s">
        <v>15</v>
      </c>
      <c r="C2">
        <f>2*(D2^2)+3*E2-1</f>
        <v>39019.00111700016</v>
      </c>
      <c r="D2">
        <v>140.00000200000028</v>
      </c>
      <c r="E2">
        <v>-60.000001000000189</v>
      </c>
    </row>
    <row r="3" spans="1:5" x14ac:dyDescent="0.3">
      <c r="A3" t="s">
        <v>16</v>
      </c>
      <c r="C3">
        <f>2*D2+3*E2</f>
        <v>100.000001</v>
      </c>
      <c r="D3">
        <v>100</v>
      </c>
    </row>
    <row r="4" spans="1:5" x14ac:dyDescent="0.3">
      <c r="C4">
        <f>3*D2+5*E2</f>
        <v>120.00000099999988</v>
      </c>
      <c r="D4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9C43-C2FC-4611-8C1E-04BBA161529C}">
  <dimension ref="F1:H3"/>
  <sheetViews>
    <sheetView workbookViewId="0">
      <selection activeCell="F6" sqref="F6"/>
    </sheetView>
  </sheetViews>
  <sheetFormatPr baseColWidth="10" defaultRowHeight="14.4" x14ac:dyDescent="0.3"/>
  <sheetData>
    <row r="1" spans="6:8" x14ac:dyDescent="0.3">
      <c r="F1" s="7" t="s">
        <v>72</v>
      </c>
      <c r="G1" s="7" t="s">
        <v>18</v>
      </c>
      <c r="H1" s="7" t="s">
        <v>19</v>
      </c>
    </row>
    <row r="2" spans="6:8" x14ac:dyDescent="0.3">
      <c r="F2" s="13">
        <f>6*G2^2+12*H2^2</f>
        <v>3239999.9999999986</v>
      </c>
      <c r="G2" s="13">
        <v>599.99999999999977</v>
      </c>
      <c r="H2" s="13">
        <v>300.00000000000006</v>
      </c>
    </row>
    <row r="3" spans="6:8" x14ac:dyDescent="0.3">
      <c r="F3">
        <f>G2+H2</f>
        <v>899.99999999999977</v>
      </c>
      <c r="G3">
        <v>900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7B466-897E-4D94-AA7A-81FEC5B64559}">
  <dimension ref="A8:F16"/>
  <sheetViews>
    <sheetView workbookViewId="0">
      <selection activeCell="F21" sqref="F21"/>
    </sheetView>
  </sheetViews>
  <sheetFormatPr baseColWidth="10" defaultRowHeight="14.4" x14ac:dyDescent="0.3"/>
  <cols>
    <col min="1" max="1" width="16.44140625" bestFit="1" customWidth="1"/>
  </cols>
  <sheetData>
    <row r="8" spans="1:6" x14ac:dyDescent="0.3">
      <c r="A8" t="s">
        <v>73</v>
      </c>
      <c r="C8" s="14" t="s">
        <v>76</v>
      </c>
      <c r="D8" s="14" t="s">
        <v>18</v>
      </c>
      <c r="E8" s="14" t="s">
        <v>19</v>
      </c>
      <c r="F8" s="14" t="s">
        <v>17</v>
      </c>
    </row>
    <row r="9" spans="1:6" x14ac:dyDescent="0.3">
      <c r="A9" t="s">
        <v>74</v>
      </c>
      <c r="C9" s="15">
        <f>D9^2+E9^2+F9^2</f>
        <v>8.3333333333333321</v>
      </c>
      <c r="D9" s="15">
        <v>-1.666666666666667</v>
      </c>
      <c r="E9" s="15">
        <v>0.33333333333333337</v>
      </c>
      <c r="F9" s="15">
        <v>2.333333333333333</v>
      </c>
    </row>
    <row r="10" spans="1:6" x14ac:dyDescent="0.3">
      <c r="A10" t="s">
        <v>75</v>
      </c>
      <c r="C10">
        <f>D9+E9+F9</f>
        <v>0.99999999999999956</v>
      </c>
      <c r="D10">
        <v>1</v>
      </c>
    </row>
    <row r="11" spans="1:6" x14ac:dyDescent="0.3">
      <c r="C11">
        <f>D9+2*E9+3*F9</f>
        <v>5.9999999999999991</v>
      </c>
      <c r="D11">
        <v>6</v>
      </c>
    </row>
    <row r="12" spans="1:6" x14ac:dyDescent="0.3">
      <c r="A12" t="s">
        <v>77</v>
      </c>
      <c r="B12" s="8"/>
    </row>
    <row r="13" spans="1:6" x14ac:dyDescent="0.3">
      <c r="A13" t="s">
        <v>78</v>
      </c>
    </row>
    <row r="14" spans="1:6" x14ac:dyDescent="0.3">
      <c r="A14" t="s">
        <v>79</v>
      </c>
    </row>
    <row r="15" spans="1:6" x14ac:dyDescent="0.3">
      <c r="A15" t="s">
        <v>80</v>
      </c>
    </row>
    <row r="16" spans="1:6" x14ac:dyDescent="0.3">
      <c r="A16" t="s">
        <v>81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A07F-4658-43C2-A3F9-C51024EA3565}">
  <dimension ref="A17:K31"/>
  <sheetViews>
    <sheetView tabSelected="1" zoomScaleNormal="100" workbookViewId="0">
      <selection activeCell="E14" sqref="E14"/>
    </sheetView>
  </sheetViews>
  <sheetFormatPr baseColWidth="10" defaultRowHeight="14.4" x14ac:dyDescent="0.3"/>
  <sheetData>
    <row r="17" spans="1:11" ht="18" x14ac:dyDescent="0.35">
      <c r="A17" s="9" t="s">
        <v>82</v>
      </c>
      <c r="B17" s="9"/>
      <c r="C17" s="9"/>
      <c r="D17" s="9" t="s">
        <v>85</v>
      </c>
      <c r="E17" s="9"/>
      <c r="F17" s="9"/>
      <c r="G17" s="9"/>
      <c r="I17" s="10" t="s">
        <v>76</v>
      </c>
      <c r="J17" s="10" t="s">
        <v>86</v>
      </c>
      <c r="K17" s="10" t="s">
        <v>87</v>
      </c>
    </row>
    <row r="18" spans="1:11" ht="18" x14ac:dyDescent="0.35">
      <c r="A18" s="9" t="s">
        <v>83</v>
      </c>
      <c r="B18" s="9"/>
      <c r="C18" s="9"/>
      <c r="D18" s="9" t="s">
        <v>83</v>
      </c>
      <c r="E18" s="9"/>
      <c r="F18" s="9"/>
      <c r="G18" s="9"/>
      <c r="H18" s="9"/>
      <c r="I18" s="11">
        <f>-2*J18^2-2*K18^2+J18*K18+8*J18+3*K18+45000</f>
        <v>45011.333333333328</v>
      </c>
      <c r="J18" s="11">
        <v>2.3333314386017325</v>
      </c>
      <c r="K18" s="11">
        <v>1.3333334589009782</v>
      </c>
    </row>
    <row r="19" spans="1:11" ht="18" x14ac:dyDescent="0.35">
      <c r="A19" s="9" t="s">
        <v>84</v>
      </c>
      <c r="B19" s="9"/>
      <c r="C19" s="9"/>
      <c r="D19" s="9" t="s">
        <v>84</v>
      </c>
      <c r="E19" s="9"/>
      <c r="F19" s="9"/>
      <c r="G19" s="9"/>
      <c r="H19" s="9"/>
      <c r="I19" s="12">
        <f>3000*J18+1000*K18</f>
        <v>8333.3277747061766</v>
      </c>
      <c r="J19" s="12">
        <v>100000</v>
      </c>
      <c r="K19" s="11"/>
    </row>
    <row r="22" spans="1:11" x14ac:dyDescent="0.3">
      <c r="A22" t="s">
        <v>88</v>
      </c>
    </row>
    <row r="23" spans="1:11" x14ac:dyDescent="0.3">
      <c r="A23" t="s">
        <v>89</v>
      </c>
    </row>
    <row r="24" spans="1:11" x14ac:dyDescent="0.3">
      <c r="A24" t="s">
        <v>90</v>
      </c>
    </row>
    <row r="25" spans="1:11" x14ac:dyDescent="0.3">
      <c r="A25" t="s">
        <v>91</v>
      </c>
    </row>
    <row r="26" spans="1:11" x14ac:dyDescent="0.3">
      <c r="A26" t="s">
        <v>92</v>
      </c>
    </row>
    <row r="27" spans="1:11" x14ac:dyDescent="0.3">
      <c r="A27" t="s">
        <v>93</v>
      </c>
    </row>
    <row r="28" spans="1:11" x14ac:dyDescent="0.3">
      <c r="A28" t="s">
        <v>94</v>
      </c>
    </row>
    <row r="29" spans="1:11" x14ac:dyDescent="0.3">
      <c r="A29" t="s">
        <v>95</v>
      </c>
    </row>
    <row r="30" spans="1:11" x14ac:dyDescent="0.3">
      <c r="A30" t="s">
        <v>96</v>
      </c>
    </row>
    <row r="31" spans="1:11" x14ac:dyDescent="0.3">
      <c r="A31" t="s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Informe de respuestas 1</vt:lpstr>
      <vt:lpstr>Informe de sensibilidad 1</vt:lpstr>
      <vt:lpstr>Informe de límites 1</vt:lpstr>
      <vt:lpstr>Hoja2</vt:lpstr>
      <vt:lpstr>Ejercicio 1 </vt:lpstr>
      <vt:lpstr>Ejercicio 2</vt:lpstr>
      <vt:lpstr>Ejercicio 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Hidalgo</dc:creator>
  <cp:lastModifiedBy>Alfredo Bautista Rios</cp:lastModifiedBy>
  <dcterms:created xsi:type="dcterms:W3CDTF">2024-04-18T21:09:36Z</dcterms:created>
  <dcterms:modified xsi:type="dcterms:W3CDTF">2024-05-06T23:46:45Z</dcterms:modified>
</cp:coreProperties>
</file>