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Materias\Metodos\"/>
    </mc:Choice>
  </mc:AlternateContent>
  <xr:revisionPtr revIDLastSave="0" documentId="13_ncr:1_{20E14EF3-502E-441B-8956-15D1244F822D}" xr6:coauthVersionLast="47" xr6:coauthVersionMax="47" xr10:uidLastSave="{00000000-0000-0000-0000-000000000000}"/>
  <bookViews>
    <workbookView xWindow="-120" yWindow="-120" windowWidth="20730" windowHeight="11760" firstSheet="7" activeTab="11" xr2:uid="{B8FDF0C8-46FF-47F2-9B85-7C428E70B1CF}"/>
  </bookViews>
  <sheets>
    <sheet name="Informe de respuestas 1" sheetId="2" r:id="rId1"/>
    <sheet name="Informe de población 1" sheetId="3" r:id="rId2"/>
    <sheet name="Informe de respuestas 2" sheetId="4" r:id="rId3"/>
    <sheet name="Informe de población 2" sheetId="5" r:id="rId4"/>
    <sheet name="Informe de respuestas 3" sheetId="6" r:id="rId5"/>
    <sheet name="Informe de población 3" sheetId="7" r:id="rId6"/>
    <sheet name="Informe de respuestas 4" sheetId="8" r:id="rId7"/>
    <sheet name="Informe de población 4" sheetId="9" r:id="rId8"/>
    <sheet name="Informe de respuestas 5" sheetId="10" r:id="rId9"/>
    <sheet name="Hoja1" sheetId="1" r:id="rId10"/>
    <sheet name="Informe de respuestas 6" sheetId="12" r:id="rId11"/>
    <sheet name="Hoja11" sheetId="11" r:id="rId12"/>
  </sheets>
  <definedNames>
    <definedName name="solver_adj" localSheetId="9" hidden="1">Hoja1!$G$2:$H$2</definedName>
    <definedName name="solver_adj" localSheetId="11" hidden="1">Hoja11!$L$3:$L$4</definedName>
    <definedName name="solver_cvg" localSheetId="9" hidden="1">0.0000001</definedName>
    <definedName name="solver_cvg" localSheetId="11" hidden="1">0.0001</definedName>
    <definedName name="solver_drv" localSheetId="9" hidden="1">1</definedName>
    <definedName name="solver_drv" localSheetId="11" hidden="1">2</definedName>
    <definedName name="solver_eng" localSheetId="9" hidden="1">3</definedName>
    <definedName name="solver_eng" localSheetId="11" hidden="1">3</definedName>
    <definedName name="solver_est" localSheetId="9" hidden="1">1</definedName>
    <definedName name="solver_est" localSheetId="11" hidden="1">1</definedName>
    <definedName name="solver_itr" localSheetId="9" hidden="1">2147483647</definedName>
    <definedName name="solver_itr" localSheetId="11" hidden="1">2147483647</definedName>
    <definedName name="solver_lhs1" localSheetId="9" hidden="1">Hoja1!$F$3:$F$4</definedName>
    <definedName name="solver_lhs1" localSheetId="11" hidden="1">Hoja11!$K$5:$K$7</definedName>
    <definedName name="solver_lhs2" localSheetId="9" hidden="1">Hoja1!$G$2</definedName>
    <definedName name="solver_lhs2" localSheetId="11" hidden="1">Hoja11!$L$3</definedName>
    <definedName name="solver_lhs3" localSheetId="9" hidden="1">Hoja1!$G$2</definedName>
    <definedName name="solver_lhs3" localSheetId="11" hidden="1">Hoja11!$L$3</definedName>
    <definedName name="solver_lhs4" localSheetId="9" hidden="1">Hoja1!$H$2</definedName>
    <definedName name="solver_lhs4" localSheetId="11" hidden="1">Hoja11!$L$4</definedName>
    <definedName name="solver_lhs5" localSheetId="9" hidden="1">Hoja1!$H$2</definedName>
    <definedName name="solver_lhs5" localSheetId="11" hidden="1">Hoja11!$L$4</definedName>
    <definedName name="solver_mip" localSheetId="9" hidden="1">2147483647</definedName>
    <definedName name="solver_mip" localSheetId="11" hidden="1">2147483647</definedName>
    <definedName name="solver_mni" localSheetId="9" hidden="1">1</definedName>
    <definedName name="solver_mni" localSheetId="11" hidden="1">30</definedName>
    <definedName name="solver_mrt" localSheetId="9" hidden="1">0.075</definedName>
    <definedName name="solver_mrt" localSheetId="11" hidden="1">0.075</definedName>
    <definedName name="solver_msl" localSheetId="9" hidden="1">2</definedName>
    <definedName name="solver_msl" localSheetId="11" hidden="1">2</definedName>
    <definedName name="solver_neg" localSheetId="9" hidden="1">2</definedName>
    <definedName name="solver_neg" localSheetId="11" hidden="1">2</definedName>
    <definedName name="solver_nod" localSheetId="9" hidden="1">2147483647</definedName>
    <definedName name="solver_nod" localSheetId="11" hidden="1">2147483647</definedName>
    <definedName name="solver_num" localSheetId="9" hidden="1">5</definedName>
    <definedName name="solver_num" localSheetId="11" hidden="1">5</definedName>
    <definedName name="solver_nwt" localSheetId="9" hidden="1">1</definedName>
    <definedName name="solver_nwt" localSheetId="11" hidden="1">1</definedName>
    <definedName name="solver_opt" localSheetId="9" hidden="1">Hoja1!$F$2</definedName>
    <definedName name="solver_opt" localSheetId="11" hidden="1">Hoja11!$L$2</definedName>
    <definedName name="solver_pre" localSheetId="9" hidden="1">0.000001</definedName>
    <definedName name="solver_pre" localSheetId="11" hidden="1">0.000001</definedName>
    <definedName name="solver_rbv" localSheetId="9" hidden="1">1</definedName>
    <definedName name="solver_rbv" localSheetId="11" hidden="1">2</definedName>
    <definedName name="solver_rel1" localSheetId="9" hidden="1">1</definedName>
    <definedName name="solver_rel1" localSheetId="11" hidden="1">3</definedName>
    <definedName name="solver_rel2" localSheetId="9" hidden="1">1</definedName>
    <definedName name="solver_rel2" localSheetId="11" hidden="1">1</definedName>
    <definedName name="solver_rel3" localSheetId="9" hidden="1">3</definedName>
    <definedName name="solver_rel3" localSheetId="11" hidden="1">3</definedName>
    <definedName name="solver_rel4" localSheetId="9" hidden="1">1</definedName>
    <definedName name="solver_rel4" localSheetId="11" hidden="1">1</definedName>
    <definedName name="solver_rel5" localSheetId="9" hidden="1">3</definedName>
    <definedName name="solver_rel5" localSheetId="11" hidden="1">3</definedName>
    <definedName name="solver_rhs1" localSheetId="9" hidden="1">Hoja1!$G$3:$G$4</definedName>
    <definedName name="solver_rhs1" localSheetId="11" hidden="1">Hoja11!$L$5:$L$7</definedName>
    <definedName name="solver_rhs2" localSheetId="9" hidden="1">Hoja1!$C$3</definedName>
    <definedName name="solver_rhs2" localSheetId="11" hidden="1">Hoja11!$H$3</definedName>
    <definedName name="solver_rhs3" localSheetId="9" hidden="1">Hoja1!$C$5</definedName>
    <definedName name="solver_rhs3" localSheetId="11" hidden="1">Hoja11!$H$6</definedName>
    <definedName name="solver_rhs4" localSheetId="9" hidden="1">Hoja1!$D$4</definedName>
    <definedName name="solver_rhs4" localSheetId="11" hidden="1">Hoja11!$I$5</definedName>
    <definedName name="solver_rhs5" localSheetId="9" hidden="1">Hoja1!$D$6</definedName>
    <definedName name="solver_rhs5" localSheetId="11" hidden="1">Hoja11!$I$7</definedName>
    <definedName name="solver_rlx" localSheetId="9" hidden="1">2</definedName>
    <definedName name="solver_rlx" localSheetId="11" hidden="1">2</definedName>
    <definedName name="solver_rsd" localSheetId="9" hidden="1">0</definedName>
    <definedName name="solver_rsd" localSheetId="11" hidden="1">0</definedName>
    <definedName name="solver_scl" localSheetId="9" hidden="1">1</definedName>
    <definedName name="solver_scl" localSheetId="11" hidden="1">2</definedName>
    <definedName name="solver_sho" localSheetId="9" hidden="1">2</definedName>
    <definedName name="solver_sho" localSheetId="11" hidden="1">2</definedName>
    <definedName name="solver_ssz" localSheetId="9" hidden="1">100</definedName>
    <definedName name="solver_ssz" localSheetId="11" hidden="1">100</definedName>
    <definedName name="solver_tim" localSheetId="9" hidden="1">2147483647</definedName>
    <definedName name="solver_tim" localSheetId="11" hidden="1">2147483647</definedName>
    <definedName name="solver_tol" localSheetId="9" hidden="1">0.01</definedName>
    <definedName name="solver_tol" localSheetId="11" hidden="1">0.01</definedName>
    <definedName name="solver_typ" localSheetId="9" hidden="1">1</definedName>
    <definedName name="solver_typ" localSheetId="11" hidden="1">2</definedName>
    <definedName name="solver_val" localSheetId="9" hidden="1">0</definedName>
    <definedName name="solver_val" localSheetId="11" hidden="1">0</definedName>
    <definedName name="solver_ver" localSheetId="9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1" l="1"/>
  <c r="K7" i="11"/>
  <c r="K6" i="11"/>
  <c r="K5" i="11"/>
  <c r="G13" i="1"/>
  <c r="H13" i="1"/>
  <c r="F13" i="1"/>
  <c r="F4" i="1"/>
  <c r="F3" i="1"/>
  <c r="F2" i="1"/>
  <c r="D3" i="1"/>
  <c r="C3" i="1"/>
</calcChain>
</file>

<file path=xl/sharedStrings.xml><?xml version="1.0" encoding="utf-8"?>
<sst xmlns="http://schemas.openxmlformats.org/spreadsheetml/2006/main" count="565" uniqueCount="120">
  <si>
    <t xml:space="preserve">Max Z = 3x + 7y </t>
  </si>
  <si>
    <t xml:space="preserve">s.a </t>
  </si>
  <si>
    <t>r1: 2+8y&lt;=75</t>
  </si>
  <si>
    <t>r2: 3x+5y&lt;=60</t>
  </si>
  <si>
    <t xml:space="preserve">r3: x </t>
  </si>
  <si>
    <t xml:space="preserve">r4: y </t>
  </si>
  <si>
    <t>x</t>
  </si>
  <si>
    <t xml:space="preserve">y </t>
  </si>
  <si>
    <t xml:space="preserve">z </t>
  </si>
  <si>
    <t>r2:</t>
  </si>
  <si>
    <t>r1:</t>
  </si>
  <si>
    <t>Microsoft Excel 16.0 Informe de respuestas</t>
  </si>
  <si>
    <t>Hoja de cálculo: [Libro1]Hoja1</t>
  </si>
  <si>
    <t>Informe creado: 22/04/2024 03:42:08 p. m.</t>
  </si>
  <si>
    <t>Resultado: Solver no puede mejorar la solución actual. Se cumplen todas las restricciones.</t>
  </si>
  <si>
    <t>Motor de Solver</t>
  </si>
  <si>
    <t>Motor: Evolutionary</t>
  </si>
  <si>
    <t>Tiempo de la solución: 44.156 segundos.</t>
  </si>
  <si>
    <t>Iteraciones: 0 Subproblemas: 14961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</si>
  <si>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</si>
  <si>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</si>
  <si>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Tasa de mutación 0.075, Tiempo sin mejora 30 seg., Requerir límites</t>
  </si>
  <si>
    <t>Máximo de subproblemas Ilimitado, Máximo de soluciones de enteros Ilimitado, Tolerancia de enteros 1%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</si>
  <si>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</si>
  <si>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</si>
  <si>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</si>
  <si>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</si>
  <si>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</si>
  <si>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</si>
  <si>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</si>
  <si>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</si>
  <si>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</si>
  <si>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</si>
  <si>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</si>
  <si>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</si>
  <si>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$F$2</t>
  </si>
  <si>
    <t xml:space="preserve">y  z </t>
  </si>
  <si>
    <t>$G$2</t>
  </si>
  <si>
    <t>y  x</t>
  </si>
  <si>
    <t>Continuar</t>
  </si>
  <si>
    <t>$H$2</t>
  </si>
  <si>
    <t xml:space="preserve">y  y </t>
  </si>
  <si>
    <t>$F$3</t>
  </si>
  <si>
    <t xml:space="preserve">r1: z </t>
  </si>
  <si>
    <t>$F$3&lt;=$G$3</t>
  </si>
  <si>
    <t>No vinculante</t>
  </si>
  <si>
    <t>$F$4</t>
  </si>
  <si>
    <t xml:space="preserve">r2: z </t>
  </si>
  <si>
    <t>$F$4&lt;=$G$4</t>
  </si>
  <si>
    <t>$G$2&lt;=$C$3</t>
  </si>
  <si>
    <t>$G$2&gt;=$C$5</t>
  </si>
  <si>
    <t>$H$2&lt;=$D$4</t>
  </si>
  <si>
    <t>$H$2&gt;=$D$6</t>
  </si>
  <si>
    <t>Microsoft Excel 16.0 Informe de población</t>
  </si>
  <si>
    <t>Informe creado: 22/04/2024 03:42:09 p. m.</t>
  </si>
  <si>
    <t>Óptimo</t>
  </si>
  <si>
    <t>Valor</t>
  </si>
  <si>
    <t>Media</t>
  </si>
  <si>
    <t>Estándar</t>
  </si>
  <si>
    <t>Desviación</t>
  </si>
  <si>
    <t>Máximo</t>
  </si>
  <si>
    <t>Mínimo</t>
  </si>
  <si>
    <t xml:space="preserve">resultado </t>
  </si>
  <si>
    <t>y</t>
  </si>
  <si>
    <t xml:space="preserve">parametros </t>
  </si>
  <si>
    <t>Informe creado: 22/04/2024 03:57:47 p. m.</t>
  </si>
  <si>
    <t>Tiempo de la solución: 12.953 segundos.</t>
  </si>
  <si>
    <t>Iteraciones: 0 Subproblemas: 790</t>
  </si>
  <si>
    <t xml:space="preserve"> Convergencia 0.01, Tamaño de población 10000, Valor de inicialización aleatorio 0, Tasa de mutación 0.0001, Tiempo sin mejora 1 seg., Requerir límites</t>
  </si>
  <si>
    <t>Informe creado: 22/04/2024 04:01:15 p. m.</t>
  </si>
  <si>
    <t>Tiempo de la solución: 16.734 segundos.</t>
  </si>
  <si>
    <t>Iteraciones: 0 Subproblemas: 2121</t>
  </si>
  <si>
    <t xml:space="preserve"> Convergencia 0.000001, Tamaño de población 10000, Valor de inicialización aleatorio 0, Tasa de mutación 0.001, Tiempo sin mejora 5 seg., Requerir límites</t>
  </si>
  <si>
    <t>Hoja de cálculo: [Algoritmos geneticos.xlsx]Hoja1</t>
  </si>
  <si>
    <t>Informe creado: 22/04/2024 04:06:50 p. m.</t>
  </si>
  <si>
    <t>Tiempo de la solución: 110.078 segundos.</t>
  </si>
  <si>
    <t>Iteraciones: 0 Subproblemas: 38830</t>
  </si>
  <si>
    <t xml:space="preserve"> Convergencia 0.0000001, Tamaño de población 50, Valor de inicialización aleatorio 0, Tasa de mutación 0.1, Tiempo sin mejora 75 seg., Requerir límites</t>
  </si>
  <si>
    <t>Vinculante</t>
  </si>
  <si>
    <t>z</t>
  </si>
  <si>
    <t>Global</t>
  </si>
  <si>
    <t>Informe creado: 22/04/2024 04:10:21 p. m.</t>
  </si>
  <si>
    <t>Tiempo de la solución: 4.813 segundos.</t>
  </si>
  <si>
    <t>Iteraciones: 0 Subproblemas: 1762</t>
  </si>
  <si>
    <t xml:space="preserve"> Convergencia 0.0000001, Tamaño de población 100, Valor de inicialización aleatorio 0, Tasa de mutación 0.075, Tiempo sin mejora 1 seg., Requerir límites</t>
  </si>
  <si>
    <t xml:space="preserve">min z= 11l+9p </t>
  </si>
  <si>
    <t xml:space="preserve">sa </t>
  </si>
  <si>
    <t>0.4l+0.32p&gt;= 1000000</t>
  </si>
  <si>
    <t>0.2l+0.4p&gt;= 400000</t>
  </si>
  <si>
    <t xml:space="preserve">0.35l+0.2p &gt;= 250,00 </t>
  </si>
  <si>
    <t>l</t>
  </si>
  <si>
    <t>p</t>
  </si>
  <si>
    <t xml:space="preserve">Z </t>
  </si>
  <si>
    <t xml:space="preserve">p </t>
  </si>
  <si>
    <t>r1</t>
  </si>
  <si>
    <t>r2</t>
  </si>
  <si>
    <t>r3</t>
  </si>
  <si>
    <t>Hoja de cálculo: [Algoritmos geneticos.xlsx]Hoja11</t>
  </si>
  <si>
    <t>Informe creado: 22/04/2024 04:25:21 p. m.</t>
  </si>
  <si>
    <t>Tiempo de la solución: 37.094 segundos.</t>
  </si>
  <si>
    <t>Iteraciones: 0 Subproblemas: 10727</t>
  </si>
  <si>
    <t>Tiempo máximo Ilimitado,  Iteraciones Ilimitado, Precision 0.000001</t>
  </si>
  <si>
    <t xml:space="preserve"> Convergencia 0.0001, Tamaño de población 100, Valor de inicialización aleatorio 0, Tasa de mutación 0.075, Tiempo sin mejora 30 seg.</t>
  </si>
  <si>
    <t>Celda objetivo (Mín)</t>
  </si>
  <si>
    <t>$L$2</t>
  </si>
  <si>
    <t>$L$3</t>
  </si>
  <si>
    <t>$L$4</t>
  </si>
  <si>
    <t>$K$5</t>
  </si>
  <si>
    <t xml:space="preserve">r1 p </t>
  </si>
  <si>
    <t>$K$5&gt;=$L$5</t>
  </si>
  <si>
    <t>$K$6</t>
  </si>
  <si>
    <t xml:space="preserve">r2 p </t>
  </si>
  <si>
    <t>$K$6&gt;=$L$6</t>
  </si>
  <si>
    <t>$K$7</t>
  </si>
  <si>
    <t xml:space="preserve">r3 p </t>
  </si>
  <si>
    <t>$K$7&gt;=$L$7</t>
  </si>
  <si>
    <t>$L$3&lt;=$H$3</t>
  </si>
  <si>
    <t>$L$3&gt;=$H$6</t>
  </si>
  <si>
    <t>$L$4&lt;=$I$5</t>
  </si>
  <si>
    <t>$L$4&gt;=$I$7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</si>
</sst>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1" fillId="2" borderId="1" xfId="1"/>
    <xf numFmtId="0" fontId="1" fillId="3" borderId="1" xfId="1" applyFill="1"/>
    <xf numFmtId="0" fontId="0" fillId="0" borderId="0" xfId="0" applyAlignment="1">
      <alignment horizontal="center"/>
    </xf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571500</xdr:colOff>
      <xdr:row>10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75FDDB-02A7-5A0B-554A-F01DED3A9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846" t="40187" r="23074" b="15160"/>
        <a:stretch/>
      </xdr:blipFill>
      <xdr:spPr>
        <a:xfrm>
          <a:off x="0" y="0"/>
          <a:ext cx="3619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EEDD-D199-4CB1-A49A-6DB7E92C6D41}">
  <dimension ref="A1:G32"/>
  <sheetViews>
    <sheetView showGridLines="0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140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13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17</v>
      </c>
    </row>
    <row r="8" spans="1:5" x14ac:dyDescent="0.25">
      <c r="A8" s="1"/>
      <c r="B8" t="s">
        <v>18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9" t="s">
        <v>24</v>
      </c>
      <c r="C15" s="9" t="s">
        <v>25</v>
      </c>
      <c r="D15" s="9" t="s">
        <v>26</v>
      </c>
      <c r="E15" s="9" t="s">
        <v>27</v>
      </c>
    </row>
    <row r="16" spans="1:5" ht="15.75" thickBot="1" x14ac:dyDescent="0.3">
      <c r="B16" s="8" t="s">
        <v>35</v>
      </c>
      <c r="C16" s="8" t="s">
        <v>36</v>
      </c>
      <c r="D16" s="11">
        <v>0</v>
      </c>
      <c r="E16" s="11">
        <v>74.998409381226722</v>
      </c>
    </row>
    <row r="19" spans="1:7" ht="15.75" thickBot="1" x14ac:dyDescent="0.3">
      <c r="A19" t="s">
        <v>28</v>
      </c>
    </row>
    <row r="20" spans="1:7" ht="15.75" thickBot="1" x14ac:dyDescent="0.3">
      <c r="B20" s="9" t="s">
        <v>24</v>
      </c>
      <c r="C20" s="9" t="s">
        <v>25</v>
      </c>
      <c r="D20" s="9" t="s">
        <v>26</v>
      </c>
      <c r="E20" s="9" t="s">
        <v>27</v>
      </c>
      <c r="F20" s="9" t="s">
        <v>29</v>
      </c>
    </row>
    <row r="21" spans="1:7" x14ac:dyDescent="0.25">
      <c r="B21" s="10" t="s">
        <v>37</v>
      </c>
      <c r="C21" s="10" t="s">
        <v>38</v>
      </c>
      <c r="D21" s="12">
        <v>0</v>
      </c>
      <c r="E21" s="12">
        <v>7.4991282341811711</v>
      </c>
      <c r="F21" s="10" t="s">
        <v>39</v>
      </c>
    </row>
    <row r="22" spans="1:7" ht="15.75" thickBot="1" x14ac:dyDescent="0.3">
      <c r="B22" s="8" t="s">
        <v>40</v>
      </c>
      <c r="C22" s="8" t="s">
        <v>41</v>
      </c>
      <c r="D22" s="11">
        <v>0</v>
      </c>
      <c r="E22" s="11">
        <v>7.5001463826690298</v>
      </c>
      <c r="F22" s="8" t="s">
        <v>39</v>
      </c>
    </row>
    <row r="25" spans="1:7" ht="15.75" thickBot="1" x14ac:dyDescent="0.3">
      <c r="A25" t="s">
        <v>30</v>
      </c>
    </row>
    <row r="26" spans="1:7" ht="15.75" thickBot="1" x14ac:dyDescent="0.3">
      <c r="B26" s="9" t="s">
        <v>24</v>
      </c>
      <c r="C26" s="9" t="s">
        <v>25</v>
      </c>
      <c r="D26" s="9" t="s">
        <v>31</v>
      </c>
      <c r="E26" s="9" t="s">
        <v>32</v>
      </c>
      <c r="F26" s="9" t="s">
        <v>33</v>
      </c>
      <c r="G26" s="9" t="s">
        <v>34</v>
      </c>
    </row>
    <row r="27" spans="1:7" x14ac:dyDescent="0.25">
      <c r="B27" s="10" t="s">
        <v>42</v>
      </c>
      <c r="C27" s="10" t="s">
        <v>43</v>
      </c>
      <c r="D27" s="12">
        <v>74.99942752971458</v>
      </c>
      <c r="E27" s="10" t="s">
        <v>44</v>
      </c>
      <c r="F27" s="10" t="s">
        <v>45</v>
      </c>
      <c r="G27" s="10">
        <v>5.7247028541951295E-4</v>
      </c>
    </row>
    <row r="28" spans="1:7" x14ac:dyDescent="0.25">
      <c r="B28" s="10" t="s">
        <v>46</v>
      </c>
      <c r="C28" s="10" t="s">
        <v>47</v>
      </c>
      <c r="D28" s="12">
        <v>59.998116615888662</v>
      </c>
      <c r="E28" s="10" t="s">
        <v>48</v>
      </c>
      <c r="F28" s="10" t="s">
        <v>45</v>
      </c>
      <c r="G28" s="10">
        <v>1.8833841113377048E-3</v>
      </c>
    </row>
    <row r="29" spans="1:7" x14ac:dyDescent="0.25">
      <c r="B29" s="10" t="s">
        <v>37</v>
      </c>
      <c r="C29" s="10" t="s">
        <v>38</v>
      </c>
      <c r="D29" s="12">
        <v>7.4991282341811711</v>
      </c>
      <c r="E29" s="10" t="s">
        <v>49</v>
      </c>
      <c r="F29" s="10" t="s">
        <v>45</v>
      </c>
      <c r="G29" s="10">
        <v>30.000871765818829</v>
      </c>
    </row>
    <row r="30" spans="1:7" x14ac:dyDescent="0.25">
      <c r="B30" s="10" t="s">
        <v>37</v>
      </c>
      <c r="C30" s="10" t="s">
        <v>38</v>
      </c>
      <c r="D30" s="12">
        <v>7.4991282341811711</v>
      </c>
      <c r="E30" s="10" t="s">
        <v>50</v>
      </c>
      <c r="F30" s="10" t="s">
        <v>45</v>
      </c>
      <c r="G30" s="12">
        <v>7.4991282341811711</v>
      </c>
    </row>
    <row r="31" spans="1:7" x14ac:dyDescent="0.25">
      <c r="B31" s="10" t="s">
        <v>40</v>
      </c>
      <c r="C31" s="10" t="s">
        <v>41</v>
      </c>
      <c r="D31" s="12">
        <v>7.5001463826690298</v>
      </c>
      <c r="E31" s="10" t="s">
        <v>51</v>
      </c>
      <c r="F31" s="10" t="s">
        <v>45</v>
      </c>
      <c r="G31" s="10">
        <v>4.4998536173309702</v>
      </c>
    </row>
    <row r="32" spans="1:7" ht="15.75" thickBot="1" x14ac:dyDescent="0.3">
      <c r="B32" s="8" t="s">
        <v>40</v>
      </c>
      <c r="C32" s="8" t="s">
        <v>41</v>
      </c>
      <c r="D32" s="11">
        <v>7.5001463826690298</v>
      </c>
      <c r="E32" s="8" t="s">
        <v>52</v>
      </c>
      <c r="F32" s="8" t="s">
        <v>45</v>
      </c>
      <c r="G32" s="11">
        <v>7.5001463826690298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72C8-152E-47A3-91F7-C7209FD22122}">
  <dimension ref="A1:T14"/>
  <sheetViews>
    <sheetView workbookViewId="0">
      <selection activeCell="I15" sqref="I15"/>
    </sheetView>
  </sheetViews>
  <sheetFormatPr baseColWidth="10" defaultRowHeight="15" x14ac:dyDescent="0.25"/>
  <sheetData>
    <row r="1" spans="1:20" x14ac:dyDescent="0.25">
      <c r="A1" t="s">
        <v>0</v>
      </c>
      <c r="F1" s="6" t="s">
        <v>8</v>
      </c>
      <c r="G1" s="6" t="s">
        <v>6</v>
      </c>
      <c r="H1" s="6" t="s">
        <v>7</v>
      </c>
    </row>
    <row r="2" spans="1:20" x14ac:dyDescent="0.25">
      <c r="A2" t="s">
        <v>1</v>
      </c>
      <c r="C2" s="6" t="s">
        <v>6</v>
      </c>
      <c r="D2" s="6" t="s">
        <v>7</v>
      </c>
      <c r="F2" s="5">
        <f>3*G2+7*H2</f>
        <v>74.974293730449489</v>
      </c>
      <c r="G2" s="5">
        <v>7.5119161610806797</v>
      </c>
      <c r="H2" s="5">
        <v>7.4912207496010641</v>
      </c>
    </row>
    <row r="3" spans="1:20" x14ac:dyDescent="0.25">
      <c r="A3" t="s">
        <v>2</v>
      </c>
      <c r="C3" s="5">
        <f>75/2</f>
        <v>37.5</v>
      </c>
      <c r="D3" s="5">
        <f>75/8</f>
        <v>9.375</v>
      </c>
      <c r="E3" s="4" t="s">
        <v>10</v>
      </c>
      <c r="F3" s="7">
        <f>2*G2+8*H2</f>
        <v>74.953598318969867</v>
      </c>
      <c r="G3" s="7">
        <v>75</v>
      </c>
    </row>
    <row r="4" spans="1:20" x14ac:dyDescent="0.25">
      <c r="A4" t="s">
        <v>3</v>
      </c>
      <c r="C4" s="5">
        <v>20</v>
      </c>
      <c r="D4" s="5">
        <v>12</v>
      </c>
      <c r="E4" s="4" t="s">
        <v>9</v>
      </c>
      <c r="F4" s="7">
        <f>3*G2+5*H2</f>
        <v>59.991852231247357</v>
      </c>
      <c r="G4" s="7">
        <v>60</v>
      </c>
    </row>
    <row r="5" spans="1:20" x14ac:dyDescent="0.25">
      <c r="A5" t="s">
        <v>4</v>
      </c>
      <c r="C5" s="5">
        <v>0</v>
      </c>
      <c r="D5" s="5"/>
    </row>
    <row r="6" spans="1:20" x14ac:dyDescent="0.25">
      <c r="A6" t="s">
        <v>5</v>
      </c>
      <c r="C6" s="5"/>
      <c r="D6" s="5">
        <v>0</v>
      </c>
    </row>
    <row r="7" spans="1:20" x14ac:dyDescent="0.25">
      <c r="F7" t="s">
        <v>62</v>
      </c>
    </row>
    <row r="8" spans="1:20" x14ac:dyDescent="0.25">
      <c r="F8" t="s">
        <v>79</v>
      </c>
      <c r="G8" t="s">
        <v>6</v>
      </c>
      <c r="H8" t="s">
        <v>63</v>
      </c>
      <c r="I8" t="s">
        <v>64</v>
      </c>
    </row>
    <row r="9" spans="1:20" x14ac:dyDescent="0.25">
      <c r="F9">
        <v>74.998409381226722</v>
      </c>
      <c r="G9">
        <v>7.4991282341811711</v>
      </c>
      <c r="H9">
        <v>7.5001463826690298</v>
      </c>
      <c r="I9" s="15" t="s">
        <v>21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x14ac:dyDescent="0.25">
      <c r="F10">
        <v>74.947921471365703</v>
      </c>
      <c r="G10">
        <v>7.5316528306600743</v>
      </c>
      <c r="H10">
        <v>7.4789947113407829</v>
      </c>
      <c r="I10" t="s">
        <v>68</v>
      </c>
    </row>
    <row r="11" spans="1:20" x14ac:dyDescent="0.25">
      <c r="F11">
        <v>74.907527148459906</v>
      </c>
      <c r="G11">
        <v>7.5729223586691639</v>
      </c>
      <c r="H11">
        <v>7.4555371532074881</v>
      </c>
      <c r="I11" t="s">
        <v>72</v>
      </c>
    </row>
    <row r="12" spans="1:20" x14ac:dyDescent="0.25">
      <c r="F12">
        <v>74.999868402088069</v>
      </c>
      <c r="G12">
        <v>7.500140695999896</v>
      </c>
      <c r="H12">
        <v>7.4999209020126258</v>
      </c>
      <c r="I12" t="s">
        <v>77</v>
      </c>
    </row>
    <row r="13" spans="1:20" x14ac:dyDescent="0.25">
      <c r="E13" s="3" t="s">
        <v>80</v>
      </c>
      <c r="F13" s="3">
        <f>MAX(F9:F12)</f>
        <v>74.999868402088069</v>
      </c>
      <c r="G13" s="3">
        <f t="shared" ref="G13:H13" si="0">MAX(G9:G12)</f>
        <v>7.5729223586691639</v>
      </c>
      <c r="H13" s="3">
        <f t="shared" si="0"/>
        <v>7.5001463826690298</v>
      </c>
      <c r="I13" s="2" t="s">
        <v>84</v>
      </c>
    </row>
    <row r="14" spans="1:20" x14ac:dyDescent="0.25">
      <c r="F14">
        <v>74.999868402088069</v>
      </c>
      <c r="G14">
        <v>7.500140695999896</v>
      </c>
      <c r="H14">
        <v>7.4999209020126258</v>
      </c>
      <c r="I14" s="2" t="s">
        <v>84</v>
      </c>
    </row>
  </sheetData>
  <mergeCells count="1">
    <mergeCell ref="I9:T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5722-0022-4D86-BD17-800EE71C5796}">
  <dimension ref="A1:G33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1.140625" bestFit="1" customWidth="1"/>
    <col min="6" max="6" width="13.140625" bestFit="1" customWidth="1"/>
    <col min="7" max="7" width="8.140625" bestFit="1" customWidth="1"/>
  </cols>
  <sheetData>
    <row r="1" spans="1:5" x14ac:dyDescent="0.25">
      <c r="A1" s="1" t="s">
        <v>11</v>
      </c>
    </row>
    <row r="2" spans="1:5" x14ac:dyDescent="0.25">
      <c r="A2" s="1" t="s">
        <v>97</v>
      </c>
    </row>
    <row r="3" spans="1:5" x14ac:dyDescent="0.25">
      <c r="A3" s="1" t="s">
        <v>98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99</v>
      </c>
    </row>
    <row r="8" spans="1:5" x14ac:dyDescent="0.25">
      <c r="A8" s="1"/>
      <c r="B8" t="s">
        <v>100</v>
      </c>
    </row>
    <row r="9" spans="1:5" x14ac:dyDescent="0.25">
      <c r="A9" s="1" t="s">
        <v>19</v>
      </c>
    </row>
    <row r="10" spans="1:5" x14ac:dyDescent="0.25">
      <c r="B10" t="s">
        <v>101</v>
      </c>
    </row>
    <row r="11" spans="1:5" x14ac:dyDescent="0.25">
      <c r="B11" t="s">
        <v>102</v>
      </c>
    </row>
    <row r="12" spans="1:5" x14ac:dyDescent="0.25">
      <c r="B12" t="s">
        <v>22</v>
      </c>
    </row>
    <row r="14" spans="1:5" ht="15.75" thickBot="1" x14ac:dyDescent="0.3">
      <c r="A14" t="s">
        <v>103</v>
      </c>
    </row>
    <row r="15" spans="1:5" ht="15.75" thickBot="1" x14ac:dyDescent="0.3">
      <c r="B15" s="9" t="s">
        <v>24</v>
      </c>
      <c r="C15" s="9" t="s">
        <v>25</v>
      </c>
      <c r="D15" s="9" t="s">
        <v>26</v>
      </c>
      <c r="E15" s="9" t="s">
        <v>27</v>
      </c>
    </row>
    <row r="16" spans="1:5" ht="15.75" thickBot="1" x14ac:dyDescent="0.3">
      <c r="B16" s="8" t="s">
        <v>104</v>
      </c>
      <c r="C16" s="8" t="s">
        <v>92</v>
      </c>
      <c r="D16" s="11">
        <v>0</v>
      </c>
      <c r="E16" s="11">
        <v>27500000</v>
      </c>
    </row>
    <row r="19" spans="1:7" ht="15.75" thickBot="1" x14ac:dyDescent="0.3">
      <c r="A19" t="s">
        <v>28</v>
      </c>
    </row>
    <row r="20" spans="1:7" ht="15.75" thickBot="1" x14ac:dyDescent="0.3">
      <c r="B20" s="9" t="s">
        <v>24</v>
      </c>
      <c r="C20" s="9" t="s">
        <v>25</v>
      </c>
      <c r="D20" s="9" t="s">
        <v>26</v>
      </c>
      <c r="E20" s="9" t="s">
        <v>27</v>
      </c>
      <c r="F20" s="9" t="s">
        <v>29</v>
      </c>
    </row>
    <row r="21" spans="1:7" x14ac:dyDescent="0.25">
      <c r="B21" s="10" t="s">
        <v>105</v>
      </c>
      <c r="C21" s="10" t="s">
        <v>90</v>
      </c>
      <c r="D21" s="12">
        <v>0</v>
      </c>
      <c r="E21" s="12">
        <v>2500000</v>
      </c>
      <c r="F21" s="10" t="s">
        <v>39</v>
      </c>
    </row>
    <row r="22" spans="1:7" ht="15.75" thickBot="1" x14ac:dyDescent="0.3">
      <c r="B22" s="8" t="s">
        <v>106</v>
      </c>
      <c r="C22" s="8" t="s">
        <v>93</v>
      </c>
      <c r="D22" s="11">
        <v>0</v>
      </c>
      <c r="E22" s="11">
        <v>0</v>
      </c>
      <c r="F22" s="8" t="s">
        <v>39</v>
      </c>
    </row>
    <row r="25" spans="1:7" ht="15.75" thickBot="1" x14ac:dyDescent="0.3">
      <c r="A25" t="s">
        <v>30</v>
      </c>
    </row>
    <row r="26" spans="1:7" ht="15.75" thickBot="1" x14ac:dyDescent="0.3">
      <c r="B26" s="9" t="s">
        <v>24</v>
      </c>
      <c r="C26" s="9" t="s">
        <v>25</v>
      </c>
      <c r="D26" s="9" t="s">
        <v>31</v>
      </c>
      <c r="E26" s="9" t="s">
        <v>32</v>
      </c>
      <c r="F26" s="9" t="s">
        <v>33</v>
      </c>
      <c r="G26" s="9" t="s">
        <v>34</v>
      </c>
    </row>
    <row r="27" spans="1:7" x14ac:dyDescent="0.25">
      <c r="B27" s="10" t="s">
        <v>107</v>
      </c>
      <c r="C27" s="10" t="s">
        <v>108</v>
      </c>
      <c r="D27" s="12">
        <v>1000000</v>
      </c>
      <c r="E27" s="10" t="s">
        <v>109</v>
      </c>
      <c r="F27" s="10" t="s">
        <v>78</v>
      </c>
      <c r="G27" s="12">
        <v>0</v>
      </c>
    </row>
    <row r="28" spans="1:7" x14ac:dyDescent="0.25">
      <c r="B28" s="10" t="s">
        <v>110</v>
      </c>
      <c r="C28" s="10" t="s">
        <v>111</v>
      </c>
      <c r="D28" s="12">
        <v>500000</v>
      </c>
      <c r="E28" s="10" t="s">
        <v>112</v>
      </c>
      <c r="F28" s="10" t="s">
        <v>45</v>
      </c>
      <c r="G28" s="12">
        <v>100000</v>
      </c>
    </row>
    <row r="29" spans="1:7" x14ac:dyDescent="0.25">
      <c r="B29" s="10" t="s">
        <v>113</v>
      </c>
      <c r="C29" s="10" t="s">
        <v>114</v>
      </c>
      <c r="D29" s="12">
        <v>875000</v>
      </c>
      <c r="E29" s="10" t="s">
        <v>115</v>
      </c>
      <c r="F29" s="10" t="s">
        <v>45</v>
      </c>
      <c r="G29" s="12">
        <v>625000</v>
      </c>
    </row>
    <row r="30" spans="1:7" x14ac:dyDescent="0.25">
      <c r="B30" s="10" t="s">
        <v>105</v>
      </c>
      <c r="C30" s="10" t="s">
        <v>90</v>
      </c>
      <c r="D30" s="12">
        <v>2500000</v>
      </c>
      <c r="E30" s="10" t="s">
        <v>116</v>
      </c>
      <c r="F30" s="10" t="s">
        <v>78</v>
      </c>
      <c r="G30" s="10">
        <v>0</v>
      </c>
    </row>
    <row r="31" spans="1:7" x14ac:dyDescent="0.25">
      <c r="B31" s="10" t="s">
        <v>105</v>
      </c>
      <c r="C31" s="10" t="s">
        <v>90</v>
      </c>
      <c r="D31" s="12">
        <v>2500000</v>
      </c>
      <c r="E31" s="10" t="s">
        <v>117</v>
      </c>
      <c r="F31" s="10" t="s">
        <v>45</v>
      </c>
      <c r="G31" s="12">
        <v>2500000</v>
      </c>
    </row>
    <row r="32" spans="1:7" x14ac:dyDescent="0.25">
      <c r="B32" s="10" t="s">
        <v>106</v>
      </c>
      <c r="C32" s="10" t="s">
        <v>93</v>
      </c>
      <c r="D32" s="12">
        <v>0</v>
      </c>
      <c r="E32" s="10" t="s">
        <v>118</v>
      </c>
      <c r="F32" s="10" t="s">
        <v>45</v>
      </c>
      <c r="G32" s="10">
        <v>1250000</v>
      </c>
    </row>
    <row r="33" spans="2:7" ht="15.75" thickBot="1" x14ac:dyDescent="0.3">
      <c r="B33" s="8" t="s">
        <v>106</v>
      </c>
      <c r="C33" s="8" t="s">
        <v>93</v>
      </c>
      <c r="D33" s="11">
        <v>0</v>
      </c>
      <c r="E33" s="8" t="s">
        <v>119</v>
      </c>
      <c r="F33" s="8" t="s">
        <v>78</v>
      </c>
      <c r="G33" s="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D399-6E09-4516-BF2A-A0439795ABF0}">
  <dimension ref="E1:L7"/>
  <sheetViews>
    <sheetView tabSelected="1" workbookViewId="0">
      <selection activeCell="F9" sqref="F9"/>
    </sheetView>
  </sheetViews>
  <sheetFormatPr baseColWidth="10" defaultRowHeight="15" x14ac:dyDescent="0.25"/>
  <cols>
    <col min="6" max="6" width="19.42578125" bestFit="1" customWidth="1"/>
    <col min="7" max="7" width="11.7109375" hidden="1" customWidth="1"/>
  </cols>
  <sheetData>
    <row r="1" spans="5:12" x14ac:dyDescent="0.25">
      <c r="F1" t="s">
        <v>85</v>
      </c>
    </row>
    <row r="2" spans="5:12" x14ac:dyDescent="0.25">
      <c r="F2" t="s">
        <v>86</v>
      </c>
      <c r="H2" s="6" t="s">
        <v>90</v>
      </c>
      <c r="I2" s="6" t="s">
        <v>91</v>
      </c>
      <c r="K2" s="6" t="s">
        <v>92</v>
      </c>
      <c r="L2" s="6">
        <f>11*L3+9*L4</f>
        <v>27500000</v>
      </c>
    </row>
    <row r="3" spans="5:12" x14ac:dyDescent="0.25">
      <c r="E3" s="4" t="s">
        <v>94</v>
      </c>
      <c r="F3" t="s">
        <v>87</v>
      </c>
      <c r="H3" s="6">
        <v>2500000</v>
      </c>
      <c r="I3" s="6">
        <v>3125000</v>
      </c>
      <c r="K3" s="6" t="s">
        <v>90</v>
      </c>
      <c r="L3" s="6">
        <v>2500000</v>
      </c>
    </row>
    <row r="4" spans="5:12" x14ac:dyDescent="0.25">
      <c r="E4" s="4" t="s">
        <v>95</v>
      </c>
      <c r="F4" t="s">
        <v>88</v>
      </c>
      <c r="H4" s="5">
        <v>20000000</v>
      </c>
      <c r="I4" s="5">
        <v>1000000</v>
      </c>
      <c r="K4" s="6" t="s">
        <v>93</v>
      </c>
      <c r="L4" s="6">
        <v>0</v>
      </c>
    </row>
    <row r="5" spans="5:12" x14ac:dyDescent="0.25">
      <c r="E5" s="4" t="s">
        <v>96</v>
      </c>
      <c r="F5" t="s">
        <v>89</v>
      </c>
      <c r="H5" s="5">
        <v>714285.71400000004</v>
      </c>
      <c r="I5" s="5">
        <v>1250000</v>
      </c>
      <c r="J5" s="4" t="s">
        <v>94</v>
      </c>
      <c r="K5">
        <f>0.4*L3+0.32*L4</f>
        <v>1000000</v>
      </c>
      <c r="L5">
        <v>1000000</v>
      </c>
    </row>
    <row r="6" spans="5:12" x14ac:dyDescent="0.25">
      <c r="H6" s="6">
        <v>0</v>
      </c>
      <c r="I6" s="5"/>
      <c r="J6" s="4" t="s">
        <v>95</v>
      </c>
      <c r="K6">
        <f>0.2*L3+0.4*L4</f>
        <v>500000</v>
      </c>
      <c r="L6">
        <v>400000</v>
      </c>
    </row>
    <row r="7" spans="5:12" x14ac:dyDescent="0.25">
      <c r="H7" s="5"/>
      <c r="I7" s="6">
        <v>0</v>
      </c>
      <c r="J7" s="4" t="s">
        <v>96</v>
      </c>
      <c r="K7">
        <f>0.35*L3+0.2*L4</f>
        <v>875000</v>
      </c>
      <c r="L7">
        <v>250000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7C48-9D26-4995-AC3B-1F99493F5D82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7" width="12" bestFit="1" customWidth="1"/>
    <col min="8" max="8" width="7.7109375" bestFit="1" customWidth="1"/>
  </cols>
  <sheetData>
    <row r="1" spans="1:8" x14ac:dyDescent="0.25">
      <c r="A1" s="1" t="s">
        <v>53</v>
      </c>
    </row>
    <row r="2" spans="1:8" x14ac:dyDescent="0.25">
      <c r="A2" s="1" t="s">
        <v>12</v>
      </c>
    </row>
    <row r="3" spans="1:8" x14ac:dyDescent="0.25">
      <c r="A3" s="1" t="s">
        <v>54</v>
      </c>
    </row>
    <row r="6" spans="1:8" ht="15.75" thickBot="1" x14ac:dyDescent="0.3">
      <c r="A6" t="s">
        <v>28</v>
      </c>
    </row>
    <row r="7" spans="1:8" x14ac:dyDescent="0.25">
      <c r="B7" s="13"/>
      <c r="C7" s="13"/>
      <c r="D7" s="13" t="s">
        <v>55</v>
      </c>
      <c r="E7" s="13" t="s">
        <v>57</v>
      </c>
      <c r="F7" s="13" t="s">
        <v>58</v>
      </c>
      <c r="G7" s="13" t="s">
        <v>60</v>
      </c>
      <c r="H7" s="13" t="s">
        <v>61</v>
      </c>
    </row>
    <row r="8" spans="1:8" ht="15.75" thickBot="1" x14ac:dyDescent="0.3">
      <c r="B8" s="14" t="s">
        <v>24</v>
      </c>
      <c r="C8" s="14" t="s">
        <v>25</v>
      </c>
      <c r="D8" s="14" t="s">
        <v>56</v>
      </c>
      <c r="E8" s="14" t="s">
        <v>56</v>
      </c>
      <c r="F8" s="14" t="s">
        <v>59</v>
      </c>
      <c r="G8" s="14" t="s">
        <v>56</v>
      </c>
      <c r="H8" s="14" t="s">
        <v>56</v>
      </c>
    </row>
    <row r="9" spans="1:8" x14ac:dyDescent="0.25">
      <c r="B9" s="10" t="s">
        <v>37</v>
      </c>
      <c r="C9" s="10" t="s">
        <v>38</v>
      </c>
      <c r="D9" s="12">
        <v>7.4991282341811711</v>
      </c>
      <c r="E9" s="12">
        <v>6.5043263367552724</v>
      </c>
      <c r="F9" s="10">
        <v>2.0232582259451801</v>
      </c>
      <c r="G9" s="10">
        <v>8.2370997396634156</v>
      </c>
      <c r="H9" s="10">
        <v>0</v>
      </c>
    </row>
    <row r="10" spans="1:8" ht="15.75" thickBot="1" x14ac:dyDescent="0.3">
      <c r="B10" s="8" t="s">
        <v>40</v>
      </c>
      <c r="C10" s="8" t="s">
        <v>41</v>
      </c>
      <c r="D10" s="11">
        <v>7.5001463826690298</v>
      </c>
      <c r="E10" s="11">
        <v>6.6957304693444248</v>
      </c>
      <c r="F10" s="8">
        <v>2.0444728226898077</v>
      </c>
      <c r="G10" s="8">
        <v>7.7105171430642203</v>
      </c>
      <c r="H10" s="8">
        <v>0</v>
      </c>
    </row>
    <row r="12" spans="1:8" ht="15.75" thickBot="1" x14ac:dyDescent="0.3">
      <c r="A12" t="s">
        <v>30</v>
      </c>
    </row>
    <row r="13" spans="1:8" x14ac:dyDescent="0.25">
      <c r="B13" s="13"/>
      <c r="C13" s="13"/>
      <c r="D13" s="13" t="s">
        <v>55</v>
      </c>
      <c r="E13" s="13" t="s">
        <v>57</v>
      </c>
      <c r="F13" s="13" t="s">
        <v>58</v>
      </c>
      <c r="G13" s="13" t="s">
        <v>60</v>
      </c>
      <c r="H13" s="13" t="s">
        <v>61</v>
      </c>
    </row>
    <row r="14" spans="1:8" ht="15.75" thickBot="1" x14ac:dyDescent="0.3">
      <c r="B14" s="14" t="s">
        <v>24</v>
      </c>
      <c r="C14" s="14" t="s">
        <v>25</v>
      </c>
      <c r="D14" s="14" t="s">
        <v>56</v>
      </c>
      <c r="E14" s="14" t="s">
        <v>56</v>
      </c>
      <c r="F14" s="14" t="s">
        <v>59</v>
      </c>
      <c r="G14" s="14" t="s">
        <v>56</v>
      </c>
      <c r="H14" s="14" t="s">
        <v>56</v>
      </c>
    </row>
    <row r="15" spans="1:8" x14ac:dyDescent="0.25">
      <c r="B15" s="10" t="s">
        <v>42</v>
      </c>
      <c r="C15" s="10" t="s">
        <v>43</v>
      </c>
      <c r="D15" s="12">
        <v>74.99942752971458</v>
      </c>
      <c r="E15" s="12">
        <v>66.574496428265931</v>
      </c>
      <c r="F15" s="10">
        <v>19.27309168950692</v>
      </c>
      <c r="G15" s="10">
        <v>74.99942752971458</v>
      </c>
      <c r="H15" s="10">
        <v>0</v>
      </c>
    </row>
    <row r="16" spans="1:8" ht="15.75" thickBot="1" x14ac:dyDescent="0.3">
      <c r="B16" s="8" t="s">
        <v>46</v>
      </c>
      <c r="C16" s="8" t="s">
        <v>47</v>
      </c>
      <c r="D16" s="11">
        <v>59.998116615888662</v>
      </c>
      <c r="E16" s="11">
        <v>52.991631356987938</v>
      </c>
      <c r="F16" s="8">
        <v>14.947647063301192</v>
      </c>
      <c r="G16" s="8">
        <v>59.998116615888662</v>
      </c>
      <c r="H16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C241-9C30-4CF3-99A5-F4717A0FD562}">
  <dimension ref="A1:G32"/>
  <sheetViews>
    <sheetView showGridLines="0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140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65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66</v>
      </c>
    </row>
    <row r="8" spans="1:5" x14ac:dyDescent="0.25">
      <c r="A8" s="1"/>
      <c r="B8" t="s">
        <v>67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68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9" t="s">
        <v>24</v>
      </c>
      <c r="C15" s="9" t="s">
        <v>25</v>
      </c>
      <c r="D15" s="9" t="s">
        <v>26</v>
      </c>
      <c r="E15" s="9" t="s">
        <v>27</v>
      </c>
    </row>
    <row r="16" spans="1:5" ht="15.75" thickBot="1" x14ac:dyDescent="0.3">
      <c r="B16" s="8" t="s">
        <v>35</v>
      </c>
      <c r="C16" s="8" t="s">
        <v>36</v>
      </c>
      <c r="D16" s="11">
        <v>0</v>
      </c>
      <c r="E16" s="11">
        <v>74.947921471365703</v>
      </c>
    </row>
    <row r="19" spans="1:7" ht="15.75" thickBot="1" x14ac:dyDescent="0.3">
      <c r="A19" t="s">
        <v>28</v>
      </c>
    </row>
    <row r="20" spans="1:7" ht="15.75" thickBot="1" x14ac:dyDescent="0.3">
      <c r="B20" s="9" t="s">
        <v>24</v>
      </c>
      <c r="C20" s="9" t="s">
        <v>25</v>
      </c>
      <c r="D20" s="9" t="s">
        <v>26</v>
      </c>
      <c r="E20" s="9" t="s">
        <v>27</v>
      </c>
      <c r="F20" s="9" t="s">
        <v>29</v>
      </c>
    </row>
    <row r="21" spans="1:7" x14ac:dyDescent="0.25">
      <c r="B21" s="10" t="s">
        <v>37</v>
      </c>
      <c r="C21" s="10" t="s">
        <v>38</v>
      </c>
      <c r="D21" s="12">
        <v>0</v>
      </c>
      <c r="E21" s="12">
        <v>7.5316528306600743</v>
      </c>
      <c r="F21" s="10" t="s">
        <v>39</v>
      </c>
    </row>
    <row r="22" spans="1:7" ht="15.75" thickBot="1" x14ac:dyDescent="0.3">
      <c r="B22" s="8" t="s">
        <v>40</v>
      </c>
      <c r="C22" s="8" t="s">
        <v>41</v>
      </c>
      <c r="D22" s="11">
        <v>0</v>
      </c>
      <c r="E22" s="11">
        <v>7.4789947113407829</v>
      </c>
      <c r="F22" s="8" t="s">
        <v>39</v>
      </c>
    </row>
    <row r="25" spans="1:7" ht="15.75" thickBot="1" x14ac:dyDescent="0.3">
      <c r="A25" t="s">
        <v>30</v>
      </c>
    </row>
    <row r="26" spans="1:7" ht="15.75" thickBot="1" x14ac:dyDescent="0.3">
      <c r="B26" s="9" t="s">
        <v>24</v>
      </c>
      <c r="C26" s="9" t="s">
        <v>25</v>
      </c>
      <c r="D26" s="9" t="s">
        <v>31</v>
      </c>
      <c r="E26" s="9" t="s">
        <v>32</v>
      </c>
      <c r="F26" s="9" t="s">
        <v>33</v>
      </c>
      <c r="G26" s="9" t="s">
        <v>34</v>
      </c>
    </row>
    <row r="27" spans="1:7" x14ac:dyDescent="0.25">
      <c r="B27" s="10" t="s">
        <v>42</v>
      </c>
      <c r="C27" s="10" t="s">
        <v>43</v>
      </c>
      <c r="D27" s="12">
        <v>74.895263352046413</v>
      </c>
      <c r="E27" s="10" t="s">
        <v>44</v>
      </c>
      <c r="F27" s="10" t="s">
        <v>45</v>
      </c>
      <c r="G27" s="10">
        <v>0.10473664795358673</v>
      </c>
    </row>
    <row r="28" spans="1:7" x14ac:dyDescent="0.25">
      <c r="B28" s="10" t="s">
        <v>46</v>
      </c>
      <c r="C28" s="10" t="s">
        <v>47</v>
      </c>
      <c r="D28" s="12">
        <v>59.989932048684139</v>
      </c>
      <c r="E28" s="10" t="s">
        <v>48</v>
      </c>
      <c r="F28" s="10" t="s">
        <v>45</v>
      </c>
      <c r="G28" s="10">
        <v>1.0067951315861023E-2</v>
      </c>
    </row>
    <row r="29" spans="1:7" x14ac:dyDescent="0.25">
      <c r="B29" s="10" t="s">
        <v>37</v>
      </c>
      <c r="C29" s="10" t="s">
        <v>38</v>
      </c>
      <c r="D29" s="12">
        <v>7.5316528306600743</v>
      </c>
      <c r="E29" s="10" t="s">
        <v>49</v>
      </c>
      <c r="F29" s="10" t="s">
        <v>45</v>
      </c>
      <c r="G29" s="10">
        <v>29.968347169339925</v>
      </c>
    </row>
    <row r="30" spans="1:7" x14ac:dyDescent="0.25">
      <c r="B30" s="10" t="s">
        <v>37</v>
      </c>
      <c r="C30" s="10" t="s">
        <v>38</v>
      </c>
      <c r="D30" s="12">
        <v>7.5316528306600743</v>
      </c>
      <c r="E30" s="10" t="s">
        <v>50</v>
      </c>
      <c r="F30" s="10" t="s">
        <v>45</v>
      </c>
      <c r="G30" s="12">
        <v>7.5316528306600743</v>
      </c>
    </row>
    <row r="31" spans="1:7" x14ac:dyDescent="0.25">
      <c r="B31" s="10" t="s">
        <v>40</v>
      </c>
      <c r="C31" s="10" t="s">
        <v>41</v>
      </c>
      <c r="D31" s="12">
        <v>7.4789947113407829</v>
      </c>
      <c r="E31" s="10" t="s">
        <v>51</v>
      </c>
      <c r="F31" s="10" t="s">
        <v>45</v>
      </c>
      <c r="G31" s="10">
        <v>4.5210052886592171</v>
      </c>
    </row>
    <row r="32" spans="1:7" ht="15.75" thickBot="1" x14ac:dyDescent="0.3">
      <c r="B32" s="8" t="s">
        <v>40</v>
      </c>
      <c r="C32" s="8" t="s">
        <v>41</v>
      </c>
      <c r="D32" s="11">
        <v>7.4789947113407829</v>
      </c>
      <c r="E32" s="8" t="s">
        <v>52</v>
      </c>
      <c r="F32" s="8" t="s">
        <v>45</v>
      </c>
      <c r="G32" s="11">
        <v>7.4789947113407829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AF0D-379F-452B-B635-F7A20476DEF3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7" width="12" bestFit="1" customWidth="1"/>
    <col min="8" max="8" width="7.7109375" bestFit="1" customWidth="1"/>
  </cols>
  <sheetData>
    <row r="1" spans="1:8" x14ac:dyDescent="0.25">
      <c r="A1" s="1" t="s">
        <v>53</v>
      </c>
    </row>
    <row r="2" spans="1:8" x14ac:dyDescent="0.25">
      <c r="A2" s="1" t="s">
        <v>12</v>
      </c>
    </row>
    <row r="3" spans="1:8" x14ac:dyDescent="0.25">
      <c r="A3" s="1" t="s">
        <v>65</v>
      </c>
    </row>
    <row r="6" spans="1:8" ht="15.75" thickBot="1" x14ac:dyDescent="0.3">
      <c r="A6" t="s">
        <v>28</v>
      </c>
    </row>
    <row r="7" spans="1:8" x14ac:dyDescent="0.25">
      <c r="B7" s="13"/>
      <c r="C7" s="13"/>
      <c r="D7" s="13" t="s">
        <v>55</v>
      </c>
      <c r="E7" s="13" t="s">
        <v>57</v>
      </c>
      <c r="F7" s="13" t="s">
        <v>58</v>
      </c>
      <c r="G7" s="13" t="s">
        <v>60</v>
      </c>
      <c r="H7" s="13" t="s">
        <v>61</v>
      </c>
    </row>
    <row r="8" spans="1:8" ht="15.75" thickBot="1" x14ac:dyDescent="0.3">
      <c r="B8" s="14" t="s">
        <v>24</v>
      </c>
      <c r="C8" s="14" t="s">
        <v>25</v>
      </c>
      <c r="D8" s="14" t="s">
        <v>56</v>
      </c>
      <c r="E8" s="14" t="s">
        <v>56</v>
      </c>
      <c r="F8" s="14" t="s">
        <v>59</v>
      </c>
      <c r="G8" s="14" t="s">
        <v>56</v>
      </c>
      <c r="H8" s="14" t="s">
        <v>56</v>
      </c>
    </row>
    <row r="9" spans="1:8" x14ac:dyDescent="0.25">
      <c r="B9" s="10" t="s">
        <v>37</v>
      </c>
      <c r="C9" s="10" t="s">
        <v>38</v>
      </c>
      <c r="D9" s="12">
        <v>7.5316528306600743</v>
      </c>
      <c r="E9" s="12">
        <v>7.0330015606766914</v>
      </c>
      <c r="F9" s="10">
        <v>4.4757857910415018</v>
      </c>
      <c r="G9" s="10">
        <v>19.643506486734147</v>
      </c>
      <c r="H9" s="10">
        <v>0</v>
      </c>
    </row>
    <row r="10" spans="1:8" ht="15.75" thickBot="1" x14ac:dyDescent="0.3">
      <c r="B10" s="8" t="s">
        <v>40</v>
      </c>
      <c r="C10" s="8" t="s">
        <v>41</v>
      </c>
      <c r="D10" s="11">
        <v>7.4789947113407829</v>
      </c>
      <c r="E10" s="11">
        <v>3.8581588763523498</v>
      </c>
      <c r="F10" s="8">
        <v>2.3893273435631337</v>
      </c>
      <c r="G10" s="8">
        <v>9.1873756112472051</v>
      </c>
      <c r="H10" s="8">
        <v>0</v>
      </c>
    </row>
    <row r="12" spans="1:8" ht="15.75" thickBot="1" x14ac:dyDescent="0.3">
      <c r="A12" t="s">
        <v>30</v>
      </c>
    </row>
    <row r="13" spans="1:8" x14ac:dyDescent="0.25">
      <c r="B13" s="13"/>
      <c r="C13" s="13"/>
      <c r="D13" s="13" t="s">
        <v>55</v>
      </c>
      <c r="E13" s="13" t="s">
        <v>57</v>
      </c>
      <c r="F13" s="13" t="s">
        <v>58</v>
      </c>
      <c r="G13" s="13" t="s">
        <v>60</v>
      </c>
      <c r="H13" s="13" t="s">
        <v>61</v>
      </c>
    </row>
    <row r="14" spans="1:8" ht="15.75" thickBot="1" x14ac:dyDescent="0.3">
      <c r="B14" s="14" t="s">
        <v>24</v>
      </c>
      <c r="C14" s="14" t="s">
        <v>25</v>
      </c>
      <c r="D14" s="14" t="s">
        <v>56</v>
      </c>
      <c r="E14" s="14" t="s">
        <v>56</v>
      </c>
      <c r="F14" s="14" t="s">
        <v>59</v>
      </c>
      <c r="G14" s="14" t="s">
        <v>56</v>
      </c>
      <c r="H14" s="14" t="s">
        <v>56</v>
      </c>
    </row>
    <row r="15" spans="1:8" x14ac:dyDescent="0.25">
      <c r="B15" s="10" t="s">
        <v>42</v>
      </c>
      <c r="C15" s="10" t="s">
        <v>43</v>
      </c>
      <c r="D15" s="12">
        <v>74.895263352046413</v>
      </c>
      <c r="E15" s="12">
        <v>44.931274132172213</v>
      </c>
      <c r="F15" s="10">
        <v>17.285980213129722</v>
      </c>
      <c r="G15" s="10">
        <v>74.983812950257189</v>
      </c>
      <c r="H15" s="10">
        <v>0</v>
      </c>
    </row>
    <row r="16" spans="1:8" ht="15.75" thickBot="1" x14ac:dyDescent="0.3">
      <c r="B16" s="8" t="s">
        <v>46</v>
      </c>
      <c r="C16" s="8" t="s">
        <v>47</v>
      </c>
      <c r="D16" s="11">
        <v>59.989932048684139</v>
      </c>
      <c r="E16" s="11">
        <v>40.389799063791862</v>
      </c>
      <c r="F16" s="8">
        <v>13.619481226059573</v>
      </c>
      <c r="G16" s="8">
        <v>59.997891979291055</v>
      </c>
      <c r="H16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616D-06D2-48D8-8EED-8328E708BD89}">
  <dimension ref="A1:G32"/>
  <sheetViews>
    <sheetView showGridLines="0" workbookViewId="0">
      <selection activeCell="B12" sqref="B12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140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69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70</v>
      </c>
    </row>
    <row r="8" spans="1:5" x14ac:dyDescent="0.25">
      <c r="A8" s="1"/>
      <c r="B8" t="s">
        <v>71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72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9" t="s">
        <v>24</v>
      </c>
      <c r="C15" s="9" t="s">
        <v>25</v>
      </c>
      <c r="D15" s="9" t="s">
        <v>26</v>
      </c>
      <c r="E15" s="9" t="s">
        <v>27</v>
      </c>
    </row>
    <row r="16" spans="1:5" ht="15.75" thickBot="1" x14ac:dyDescent="0.3">
      <c r="B16" s="8" t="s">
        <v>35</v>
      </c>
      <c r="C16" s="8" t="s">
        <v>36</v>
      </c>
      <c r="D16" s="11">
        <v>0</v>
      </c>
      <c r="E16" s="11">
        <v>74.907527148459906</v>
      </c>
    </row>
    <row r="19" spans="1:7" ht="15.75" thickBot="1" x14ac:dyDescent="0.3">
      <c r="A19" t="s">
        <v>28</v>
      </c>
    </row>
    <row r="20" spans="1:7" ht="15.75" thickBot="1" x14ac:dyDescent="0.3">
      <c r="B20" s="9" t="s">
        <v>24</v>
      </c>
      <c r="C20" s="9" t="s">
        <v>25</v>
      </c>
      <c r="D20" s="9" t="s">
        <v>26</v>
      </c>
      <c r="E20" s="9" t="s">
        <v>27</v>
      </c>
      <c r="F20" s="9" t="s">
        <v>29</v>
      </c>
    </row>
    <row r="21" spans="1:7" x14ac:dyDescent="0.25">
      <c r="B21" s="10" t="s">
        <v>37</v>
      </c>
      <c r="C21" s="10" t="s">
        <v>38</v>
      </c>
      <c r="D21" s="12">
        <v>0</v>
      </c>
      <c r="E21" s="12">
        <v>7.5729223586691639</v>
      </c>
      <c r="F21" s="10" t="s">
        <v>39</v>
      </c>
    </row>
    <row r="22" spans="1:7" ht="15.75" thickBot="1" x14ac:dyDescent="0.3">
      <c r="B22" s="8" t="s">
        <v>40</v>
      </c>
      <c r="C22" s="8" t="s">
        <v>41</v>
      </c>
      <c r="D22" s="11">
        <v>0</v>
      </c>
      <c r="E22" s="11">
        <v>7.4555371532074881</v>
      </c>
      <c r="F22" s="8" t="s">
        <v>39</v>
      </c>
    </row>
    <row r="25" spans="1:7" ht="15.75" thickBot="1" x14ac:dyDescent="0.3">
      <c r="A25" t="s">
        <v>30</v>
      </c>
    </row>
    <row r="26" spans="1:7" ht="15.75" thickBot="1" x14ac:dyDescent="0.3">
      <c r="B26" s="9" t="s">
        <v>24</v>
      </c>
      <c r="C26" s="9" t="s">
        <v>25</v>
      </c>
      <c r="D26" s="9" t="s">
        <v>31</v>
      </c>
      <c r="E26" s="9" t="s">
        <v>32</v>
      </c>
      <c r="F26" s="9" t="s">
        <v>33</v>
      </c>
      <c r="G26" s="9" t="s">
        <v>34</v>
      </c>
    </row>
    <row r="27" spans="1:7" x14ac:dyDescent="0.25">
      <c r="B27" s="10" t="s">
        <v>42</v>
      </c>
      <c r="C27" s="10" t="s">
        <v>43</v>
      </c>
      <c r="D27" s="12">
        <v>74.790141942998233</v>
      </c>
      <c r="E27" s="10" t="s">
        <v>44</v>
      </c>
      <c r="F27" s="10" t="s">
        <v>45</v>
      </c>
      <c r="G27" s="10">
        <v>0.20985805700176741</v>
      </c>
    </row>
    <row r="28" spans="1:7" x14ac:dyDescent="0.25">
      <c r="B28" s="10" t="s">
        <v>46</v>
      </c>
      <c r="C28" s="10" t="s">
        <v>47</v>
      </c>
      <c r="D28" s="12">
        <v>59.996452842044931</v>
      </c>
      <c r="E28" s="10" t="s">
        <v>48</v>
      </c>
      <c r="F28" s="10" t="s">
        <v>45</v>
      </c>
      <c r="G28" s="10">
        <v>3.5471579550687693E-3</v>
      </c>
    </row>
    <row r="29" spans="1:7" x14ac:dyDescent="0.25">
      <c r="B29" s="10" t="s">
        <v>37</v>
      </c>
      <c r="C29" s="10" t="s">
        <v>38</v>
      </c>
      <c r="D29" s="12">
        <v>7.5729223586691639</v>
      </c>
      <c r="E29" s="10" t="s">
        <v>49</v>
      </c>
      <c r="F29" s="10" t="s">
        <v>45</v>
      </c>
      <c r="G29" s="10">
        <v>29.927077641330836</v>
      </c>
    </row>
    <row r="30" spans="1:7" x14ac:dyDescent="0.25">
      <c r="B30" s="10" t="s">
        <v>37</v>
      </c>
      <c r="C30" s="10" t="s">
        <v>38</v>
      </c>
      <c r="D30" s="12">
        <v>7.5729223586691639</v>
      </c>
      <c r="E30" s="10" t="s">
        <v>50</v>
      </c>
      <c r="F30" s="10" t="s">
        <v>45</v>
      </c>
      <c r="G30" s="12">
        <v>7.5729223586691639</v>
      </c>
    </row>
    <row r="31" spans="1:7" x14ac:dyDescent="0.25">
      <c r="B31" s="10" t="s">
        <v>40</v>
      </c>
      <c r="C31" s="10" t="s">
        <v>41</v>
      </c>
      <c r="D31" s="12">
        <v>7.4555371532074881</v>
      </c>
      <c r="E31" s="10" t="s">
        <v>51</v>
      </c>
      <c r="F31" s="10" t="s">
        <v>45</v>
      </c>
      <c r="G31" s="10">
        <v>4.5444628467925119</v>
      </c>
    </row>
    <row r="32" spans="1:7" ht="15.75" thickBot="1" x14ac:dyDescent="0.3">
      <c r="B32" s="8" t="s">
        <v>40</v>
      </c>
      <c r="C32" s="8" t="s">
        <v>41</v>
      </c>
      <c r="D32" s="11">
        <v>7.4555371532074881</v>
      </c>
      <c r="E32" s="8" t="s">
        <v>52</v>
      </c>
      <c r="F32" s="8" t="s">
        <v>45</v>
      </c>
      <c r="G32" s="11">
        <v>7.4555371532074881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61F1-6D92-4D52-823F-E0A755C3189C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7" width="12" bestFit="1" customWidth="1"/>
    <col min="8" max="8" width="7.7109375" bestFit="1" customWidth="1"/>
  </cols>
  <sheetData>
    <row r="1" spans="1:8" x14ac:dyDescent="0.25">
      <c r="A1" s="1" t="s">
        <v>53</v>
      </c>
    </row>
    <row r="2" spans="1:8" x14ac:dyDescent="0.25">
      <c r="A2" s="1" t="s">
        <v>12</v>
      </c>
    </row>
    <row r="3" spans="1:8" x14ac:dyDescent="0.25">
      <c r="A3" s="1" t="s">
        <v>69</v>
      </c>
    </row>
    <row r="6" spans="1:8" ht="15.75" thickBot="1" x14ac:dyDescent="0.3">
      <c r="A6" t="s">
        <v>28</v>
      </c>
    </row>
    <row r="7" spans="1:8" x14ac:dyDescent="0.25">
      <c r="B7" s="13"/>
      <c r="C7" s="13"/>
      <c r="D7" s="13" t="s">
        <v>55</v>
      </c>
      <c r="E7" s="13" t="s">
        <v>57</v>
      </c>
      <c r="F7" s="13" t="s">
        <v>58</v>
      </c>
      <c r="G7" s="13" t="s">
        <v>60</v>
      </c>
      <c r="H7" s="13" t="s">
        <v>61</v>
      </c>
    </row>
    <row r="8" spans="1:8" ht="15.75" thickBot="1" x14ac:dyDescent="0.3">
      <c r="B8" s="14" t="s">
        <v>24</v>
      </c>
      <c r="C8" s="14" t="s">
        <v>25</v>
      </c>
      <c r="D8" s="14" t="s">
        <v>56</v>
      </c>
      <c r="E8" s="14" t="s">
        <v>56</v>
      </c>
      <c r="F8" s="14" t="s">
        <v>59</v>
      </c>
      <c r="G8" s="14" t="s">
        <v>56</v>
      </c>
      <c r="H8" s="14" t="s">
        <v>56</v>
      </c>
    </row>
    <row r="9" spans="1:8" x14ac:dyDescent="0.25">
      <c r="B9" s="10" t="s">
        <v>37</v>
      </c>
      <c r="C9" s="10" t="s">
        <v>38</v>
      </c>
      <c r="D9" s="12">
        <v>7.5729223586691639</v>
      </c>
      <c r="E9" s="12">
        <v>7.3435469990501776</v>
      </c>
      <c r="F9" s="10">
        <v>4.2634084581150278</v>
      </c>
      <c r="G9" s="10">
        <v>18.985865227405849</v>
      </c>
      <c r="H9" s="10">
        <v>0</v>
      </c>
    </row>
    <row r="10" spans="1:8" ht="15.75" thickBot="1" x14ac:dyDescent="0.3">
      <c r="B10" s="8" t="s">
        <v>40</v>
      </c>
      <c r="C10" s="8" t="s">
        <v>41</v>
      </c>
      <c r="D10" s="11">
        <v>7.4555371532074881</v>
      </c>
      <c r="E10" s="11">
        <v>3.9570872857535759</v>
      </c>
      <c r="F10" s="8">
        <v>2.3503030090725923</v>
      </c>
      <c r="G10" s="8">
        <v>9.299841328198017</v>
      </c>
      <c r="H10" s="8">
        <v>0</v>
      </c>
    </row>
    <row r="12" spans="1:8" ht="15.75" thickBot="1" x14ac:dyDescent="0.3">
      <c r="A12" t="s">
        <v>30</v>
      </c>
    </row>
    <row r="13" spans="1:8" x14ac:dyDescent="0.25">
      <c r="B13" s="13"/>
      <c r="C13" s="13"/>
      <c r="D13" s="13" t="s">
        <v>55</v>
      </c>
      <c r="E13" s="13" t="s">
        <v>57</v>
      </c>
      <c r="F13" s="13" t="s">
        <v>58</v>
      </c>
      <c r="G13" s="13" t="s">
        <v>60</v>
      </c>
      <c r="H13" s="13" t="s">
        <v>61</v>
      </c>
    </row>
    <row r="14" spans="1:8" ht="15.75" thickBot="1" x14ac:dyDescent="0.3">
      <c r="B14" s="14" t="s">
        <v>24</v>
      </c>
      <c r="C14" s="14" t="s">
        <v>25</v>
      </c>
      <c r="D14" s="14" t="s">
        <v>56</v>
      </c>
      <c r="E14" s="14" t="s">
        <v>56</v>
      </c>
      <c r="F14" s="14" t="s">
        <v>59</v>
      </c>
      <c r="G14" s="14" t="s">
        <v>56</v>
      </c>
      <c r="H14" s="14" t="s">
        <v>56</v>
      </c>
    </row>
    <row r="15" spans="1:8" x14ac:dyDescent="0.25">
      <c r="B15" s="10" t="s">
        <v>42</v>
      </c>
      <c r="C15" s="10" t="s">
        <v>43</v>
      </c>
      <c r="D15" s="12">
        <v>74.790141942998233</v>
      </c>
      <c r="E15" s="12">
        <v>46.343792284128803</v>
      </c>
      <c r="F15" s="10">
        <v>17.031708446687009</v>
      </c>
      <c r="G15" s="10">
        <v>74.98951338611063</v>
      </c>
      <c r="H15" s="10">
        <v>0</v>
      </c>
    </row>
    <row r="16" spans="1:8" ht="15.75" thickBot="1" x14ac:dyDescent="0.3">
      <c r="B16" s="8" t="s">
        <v>46</v>
      </c>
      <c r="C16" s="8" t="s">
        <v>47</v>
      </c>
      <c r="D16" s="11">
        <v>59.996452842044931</v>
      </c>
      <c r="E16" s="11">
        <v>41.816077425918337</v>
      </c>
      <c r="F16" s="8">
        <v>13.192392597345926</v>
      </c>
      <c r="G16" s="8">
        <v>59.996452842044931</v>
      </c>
      <c r="H16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A9AB-BDB6-432F-8BDA-6306F77D373A}">
  <dimension ref="A1:G32"/>
  <sheetViews>
    <sheetView showGridLines="0" workbookViewId="0">
      <selection activeCell="B8" sqref="B8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140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73</v>
      </c>
    </row>
    <row r="3" spans="1:5" x14ac:dyDescent="0.25">
      <c r="A3" s="1" t="s">
        <v>74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75</v>
      </c>
    </row>
    <row r="8" spans="1:5" x14ac:dyDescent="0.25">
      <c r="A8" s="1"/>
      <c r="B8" t="s">
        <v>76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77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9" t="s">
        <v>24</v>
      </c>
      <c r="C15" s="9" t="s">
        <v>25</v>
      </c>
      <c r="D15" s="9" t="s">
        <v>26</v>
      </c>
      <c r="E15" s="9" t="s">
        <v>27</v>
      </c>
    </row>
    <row r="16" spans="1:5" ht="15.75" thickBot="1" x14ac:dyDescent="0.3">
      <c r="B16" s="8" t="s">
        <v>35</v>
      </c>
      <c r="C16" s="8" t="s">
        <v>36</v>
      </c>
      <c r="D16" s="11">
        <v>0</v>
      </c>
      <c r="E16" s="11">
        <v>74.999868402088069</v>
      </c>
    </row>
    <row r="19" spans="1:7" ht="15.75" thickBot="1" x14ac:dyDescent="0.3">
      <c r="A19" t="s">
        <v>28</v>
      </c>
    </row>
    <row r="20" spans="1:7" ht="15.75" thickBot="1" x14ac:dyDescent="0.3">
      <c r="B20" s="9" t="s">
        <v>24</v>
      </c>
      <c r="C20" s="9" t="s">
        <v>25</v>
      </c>
      <c r="D20" s="9" t="s">
        <v>26</v>
      </c>
      <c r="E20" s="9" t="s">
        <v>27</v>
      </c>
      <c r="F20" s="9" t="s">
        <v>29</v>
      </c>
    </row>
    <row r="21" spans="1:7" x14ac:dyDescent="0.25">
      <c r="B21" s="10" t="s">
        <v>37</v>
      </c>
      <c r="C21" s="10" t="s">
        <v>38</v>
      </c>
      <c r="D21" s="12">
        <v>0</v>
      </c>
      <c r="E21" s="12">
        <v>7.500140695999896</v>
      </c>
      <c r="F21" s="10" t="s">
        <v>39</v>
      </c>
    </row>
    <row r="22" spans="1:7" ht="15.75" thickBot="1" x14ac:dyDescent="0.3">
      <c r="B22" s="8" t="s">
        <v>40</v>
      </c>
      <c r="C22" s="8" t="s">
        <v>41</v>
      </c>
      <c r="D22" s="11">
        <v>0</v>
      </c>
      <c r="E22" s="11">
        <v>7.4999209020126258</v>
      </c>
      <c r="F22" s="8" t="s">
        <v>39</v>
      </c>
    </row>
    <row r="25" spans="1:7" ht="15.75" thickBot="1" x14ac:dyDescent="0.3">
      <c r="A25" t="s">
        <v>30</v>
      </c>
    </row>
    <row r="26" spans="1:7" ht="15.75" thickBot="1" x14ac:dyDescent="0.3">
      <c r="B26" s="9" t="s">
        <v>24</v>
      </c>
      <c r="C26" s="9" t="s">
        <v>25</v>
      </c>
      <c r="D26" s="9" t="s">
        <v>31</v>
      </c>
      <c r="E26" s="9" t="s">
        <v>32</v>
      </c>
      <c r="F26" s="9" t="s">
        <v>33</v>
      </c>
      <c r="G26" s="9" t="s">
        <v>34</v>
      </c>
    </row>
    <row r="27" spans="1:7" x14ac:dyDescent="0.25">
      <c r="B27" s="10" t="s">
        <v>42</v>
      </c>
      <c r="C27" s="10" t="s">
        <v>43</v>
      </c>
      <c r="D27" s="12">
        <v>74.999648608100799</v>
      </c>
      <c r="E27" s="10" t="s">
        <v>44</v>
      </c>
      <c r="F27" s="10" t="s">
        <v>45</v>
      </c>
      <c r="G27" s="10">
        <v>3.513918992013032E-4</v>
      </c>
    </row>
    <row r="28" spans="1:7" x14ac:dyDescent="0.25">
      <c r="B28" s="10" t="s">
        <v>46</v>
      </c>
      <c r="C28" s="10" t="s">
        <v>47</v>
      </c>
      <c r="D28" s="12">
        <v>60.000026598062817</v>
      </c>
      <c r="E28" s="10" t="s">
        <v>48</v>
      </c>
      <c r="F28" s="10" t="s">
        <v>78</v>
      </c>
      <c r="G28" s="10">
        <v>0</v>
      </c>
    </row>
    <row r="29" spans="1:7" x14ac:dyDescent="0.25">
      <c r="B29" s="10" t="s">
        <v>37</v>
      </c>
      <c r="C29" s="10" t="s">
        <v>38</v>
      </c>
      <c r="D29" s="12">
        <v>7.500140695999896</v>
      </c>
      <c r="E29" s="10" t="s">
        <v>49</v>
      </c>
      <c r="F29" s="10" t="s">
        <v>45</v>
      </c>
      <c r="G29" s="10">
        <v>29.999859304000104</v>
      </c>
    </row>
    <row r="30" spans="1:7" x14ac:dyDescent="0.25">
      <c r="B30" s="10" t="s">
        <v>37</v>
      </c>
      <c r="C30" s="10" t="s">
        <v>38</v>
      </c>
      <c r="D30" s="12">
        <v>7.500140695999896</v>
      </c>
      <c r="E30" s="10" t="s">
        <v>50</v>
      </c>
      <c r="F30" s="10" t="s">
        <v>45</v>
      </c>
      <c r="G30" s="12">
        <v>7.500140695999896</v>
      </c>
    </row>
    <row r="31" spans="1:7" x14ac:dyDescent="0.25">
      <c r="B31" s="10" t="s">
        <v>40</v>
      </c>
      <c r="C31" s="10" t="s">
        <v>41</v>
      </c>
      <c r="D31" s="12">
        <v>7.4999209020126258</v>
      </c>
      <c r="E31" s="10" t="s">
        <v>51</v>
      </c>
      <c r="F31" s="10" t="s">
        <v>45</v>
      </c>
      <c r="G31" s="10">
        <v>4.5000790979873742</v>
      </c>
    </row>
    <row r="32" spans="1:7" ht="15.75" thickBot="1" x14ac:dyDescent="0.3">
      <c r="B32" s="8" t="s">
        <v>40</v>
      </c>
      <c r="C32" s="8" t="s">
        <v>41</v>
      </c>
      <c r="D32" s="11">
        <v>7.4999209020126258</v>
      </c>
      <c r="E32" s="8" t="s">
        <v>52</v>
      </c>
      <c r="F32" s="8" t="s">
        <v>45</v>
      </c>
      <c r="G32" s="11">
        <v>7.4999209020126258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94CE-5C2E-4B99-BAFD-2873B8AACC65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7" width="12" bestFit="1" customWidth="1"/>
    <col min="8" max="8" width="7.7109375" bestFit="1" customWidth="1"/>
  </cols>
  <sheetData>
    <row r="1" spans="1:8" x14ac:dyDescent="0.25">
      <c r="A1" s="1" t="s">
        <v>53</v>
      </c>
    </row>
    <row r="2" spans="1:8" x14ac:dyDescent="0.25">
      <c r="A2" s="1" t="s">
        <v>73</v>
      </c>
    </row>
    <row r="3" spans="1:8" x14ac:dyDescent="0.25">
      <c r="A3" s="1" t="s">
        <v>74</v>
      </c>
    </row>
    <row r="6" spans="1:8" ht="15.75" thickBot="1" x14ac:dyDescent="0.3">
      <c r="A6" t="s">
        <v>28</v>
      </c>
    </row>
    <row r="7" spans="1:8" x14ac:dyDescent="0.25">
      <c r="B7" s="13"/>
      <c r="C7" s="13"/>
      <c r="D7" s="13" t="s">
        <v>55</v>
      </c>
      <c r="E7" s="13" t="s">
        <v>57</v>
      </c>
      <c r="F7" s="13" t="s">
        <v>58</v>
      </c>
      <c r="G7" s="13" t="s">
        <v>60</v>
      </c>
      <c r="H7" s="13" t="s">
        <v>61</v>
      </c>
    </row>
    <row r="8" spans="1:8" ht="15.75" thickBot="1" x14ac:dyDescent="0.3">
      <c r="B8" s="14" t="s">
        <v>24</v>
      </c>
      <c r="C8" s="14" t="s">
        <v>25</v>
      </c>
      <c r="D8" s="14" t="s">
        <v>56</v>
      </c>
      <c r="E8" s="14" t="s">
        <v>56</v>
      </c>
      <c r="F8" s="14" t="s">
        <v>59</v>
      </c>
      <c r="G8" s="14" t="s">
        <v>56</v>
      </c>
      <c r="H8" s="14" t="s">
        <v>56</v>
      </c>
    </row>
    <row r="9" spans="1:8" x14ac:dyDescent="0.25">
      <c r="B9" s="10" t="s">
        <v>37</v>
      </c>
      <c r="C9" s="10" t="s">
        <v>38</v>
      </c>
      <c r="D9" s="12">
        <v>7.500140695999896</v>
      </c>
      <c r="E9" s="12">
        <v>3.8556129991300647</v>
      </c>
      <c r="F9" s="10">
        <v>3.1961066854342284</v>
      </c>
      <c r="G9" s="10">
        <v>7.967188587363994</v>
      </c>
      <c r="H9" s="10">
        <v>0</v>
      </c>
    </row>
    <row r="10" spans="1:8" ht="15.75" thickBot="1" x14ac:dyDescent="0.3">
      <c r="B10" s="8" t="s">
        <v>40</v>
      </c>
      <c r="C10" s="8" t="s">
        <v>41</v>
      </c>
      <c r="D10" s="11">
        <v>7.4999209020126258</v>
      </c>
      <c r="E10" s="11">
        <v>5.1071908970590405</v>
      </c>
      <c r="F10" s="8">
        <v>3.4566769640184227</v>
      </c>
      <c r="G10" s="8">
        <v>7.6154184978663029</v>
      </c>
      <c r="H10" s="8">
        <v>0</v>
      </c>
    </row>
    <row r="12" spans="1:8" ht="15.75" thickBot="1" x14ac:dyDescent="0.3">
      <c r="A12" t="s">
        <v>30</v>
      </c>
    </row>
    <row r="13" spans="1:8" x14ac:dyDescent="0.25">
      <c r="B13" s="13"/>
      <c r="C13" s="13"/>
      <c r="D13" s="13" t="s">
        <v>55</v>
      </c>
      <c r="E13" s="13" t="s">
        <v>57</v>
      </c>
      <c r="F13" s="13" t="s">
        <v>58</v>
      </c>
      <c r="G13" s="13" t="s">
        <v>60</v>
      </c>
      <c r="H13" s="13" t="s">
        <v>61</v>
      </c>
    </row>
    <row r="14" spans="1:8" ht="15.75" thickBot="1" x14ac:dyDescent="0.3">
      <c r="B14" s="14" t="s">
        <v>24</v>
      </c>
      <c r="C14" s="14" t="s">
        <v>25</v>
      </c>
      <c r="D14" s="14" t="s">
        <v>56</v>
      </c>
      <c r="E14" s="14" t="s">
        <v>56</v>
      </c>
      <c r="F14" s="14" t="s">
        <v>59</v>
      </c>
      <c r="G14" s="14" t="s">
        <v>56</v>
      </c>
      <c r="H14" s="14" t="s">
        <v>56</v>
      </c>
    </row>
    <row r="15" spans="1:8" x14ac:dyDescent="0.25">
      <c r="B15" s="10" t="s">
        <v>42</v>
      </c>
      <c r="C15" s="10" t="s">
        <v>43</v>
      </c>
      <c r="D15" s="12">
        <v>74.999648608100799</v>
      </c>
      <c r="E15" s="12">
        <v>48.56875317473245</v>
      </c>
      <c r="F15" s="10">
        <v>29.855740700958691</v>
      </c>
      <c r="G15" s="10">
        <v>74.999648608100799</v>
      </c>
      <c r="H15" s="10">
        <v>0</v>
      </c>
    </row>
    <row r="16" spans="1:8" ht="15.75" thickBot="1" x14ac:dyDescent="0.3">
      <c r="B16" s="8" t="s">
        <v>46</v>
      </c>
      <c r="C16" s="8" t="s">
        <v>47</v>
      </c>
      <c r="D16" s="11">
        <v>60.000026598062817</v>
      </c>
      <c r="E16" s="11">
        <v>37.102793482685392</v>
      </c>
      <c r="F16" s="8">
        <v>21.704438291213869</v>
      </c>
      <c r="G16" s="8">
        <v>60.000026598062817</v>
      </c>
      <c r="H16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64C4-4CFF-4621-A3C8-07C7756B708B}">
  <dimension ref="A1:G32"/>
  <sheetViews>
    <sheetView showGridLines="0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140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73</v>
      </c>
    </row>
    <row r="3" spans="1:5" x14ac:dyDescent="0.25">
      <c r="A3" s="1" t="s">
        <v>81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82</v>
      </c>
    </row>
    <row r="8" spans="1:5" x14ac:dyDescent="0.25">
      <c r="A8" s="1"/>
      <c r="B8" t="s">
        <v>83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84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9" t="s">
        <v>24</v>
      </c>
      <c r="C15" s="9" t="s">
        <v>25</v>
      </c>
      <c r="D15" s="9" t="s">
        <v>26</v>
      </c>
      <c r="E15" s="9" t="s">
        <v>27</v>
      </c>
    </row>
    <row r="16" spans="1:5" ht="15.75" thickBot="1" x14ac:dyDescent="0.3">
      <c r="B16" s="8" t="s">
        <v>35</v>
      </c>
      <c r="C16" s="8" t="s">
        <v>36</v>
      </c>
      <c r="D16" s="11">
        <v>0</v>
      </c>
      <c r="E16" s="11">
        <v>74.974293730449489</v>
      </c>
    </row>
    <row r="19" spans="1:7" ht="15.75" thickBot="1" x14ac:dyDescent="0.3">
      <c r="A19" t="s">
        <v>28</v>
      </c>
    </row>
    <row r="20" spans="1:7" ht="15.75" thickBot="1" x14ac:dyDescent="0.3">
      <c r="B20" s="9" t="s">
        <v>24</v>
      </c>
      <c r="C20" s="9" t="s">
        <v>25</v>
      </c>
      <c r="D20" s="9" t="s">
        <v>26</v>
      </c>
      <c r="E20" s="9" t="s">
        <v>27</v>
      </c>
      <c r="F20" s="9" t="s">
        <v>29</v>
      </c>
    </row>
    <row r="21" spans="1:7" x14ac:dyDescent="0.25">
      <c r="B21" s="10" t="s">
        <v>37</v>
      </c>
      <c r="C21" s="10" t="s">
        <v>38</v>
      </c>
      <c r="D21" s="12">
        <v>0</v>
      </c>
      <c r="E21" s="12">
        <v>7.5119161610806797</v>
      </c>
      <c r="F21" s="10" t="s">
        <v>39</v>
      </c>
    </row>
    <row r="22" spans="1:7" ht="15.75" thickBot="1" x14ac:dyDescent="0.3">
      <c r="B22" s="8" t="s">
        <v>40</v>
      </c>
      <c r="C22" s="8" t="s">
        <v>41</v>
      </c>
      <c r="D22" s="11">
        <v>0</v>
      </c>
      <c r="E22" s="11">
        <v>7.4912207496010641</v>
      </c>
      <c r="F22" s="8" t="s">
        <v>39</v>
      </c>
    </row>
    <row r="25" spans="1:7" ht="15.75" thickBot="1" x14ac:dyDescent="0.3">
      <c r="A25" t="s">
        <v>30</v>
      </c>
    </row>
    <row r="26" spans="1:7" ht="15.75" thickBot="1" x14ac:dyDescent="0.3">
      <c r="B26" s="9" t="s">
        <v>24</v>
      </c>
      <c r="C26" s="9" t="s">
        <v>25</v>
      </c>
      <c r="D26" s="9" t="s">
        <v>31</v>
      </c>
      <c r="E26" s="9" t="s">
        <v>32</v>
      </c>
      <c r="F26" s="9" t="s">
        <v>33</v>
      </c>
      <c r="G26" s="9" t="s">
        <v>34</v>
      </c>
    </row>
    <row r="27" spans="1:7" x14ac:dyDescent="0.25">
      <c r="B27" s="10" t="s">
        <v>42</v>
      </c>
      <c r="C27" s="10" t="s">
        <v>43</v>
      </c>
      <c r="D27" s="12">
        <v>74.953598318969867</v>
      </c>
      <c r="E27" s="10" t="s">
        <v>44</v>
      </c>
      <c r="F27" s="10" t="s">
        <v>45</v>
      </c>
      <c r="G27" s="10">
        <v>4.6401681030133091E-2</v>
      </c>
    </row>
    <row r="28" spans="1:7" x14ac:dyDescent="0.25">
      <c r="B28" s="10" t="s">
        <v>46</v>
      </c>
      <c r="C28" s="10" t="s">
        <v>47</v>
      </c>
      <c r="D28" s="12">
        <v>59.991852231247357</v>
      </c>
      <c r="E28" s="10" t="s">
        <v>48</v>
      </c>
      <c r="F28" s="10" t="s">
        <v>45</v>
      </c>
      <c r="G28" s="10">
        <v>8.1477687526430032E-3</v>
      </c>
    </row>
    <row r="29" spans="1:7" x14ac:dyDescent="0.25">
      <c r="B29" s="10" t="s">
        <v>37</v>
      </c>
      <c r="C29" s="10" t="s">
        <v>38</v>
      </c>
      <c r="D29" s="12">
        <v>7.5119161610806797</v>
      </c>
      <c r="E29" s="10" t="s">
        <v>49</v>
      </c>
      <c r="F29" s="10" t="s">
        <v>45</v>
      </c>
      <c r="G29" s="10">
        <v>29.988083838919319</v>
      </c>
    </row>
    <row r="30" spans="1:7" x14ac:dyDescent="0.25">
      <c r="B30" s="10" t="s">
        <v>37</v>
      </c>
      <c r="C30" s="10" t="s">
        <v>38</v>
      </c>
      <c r="D30" s="12">
        <v>7.5119161610806797</v>
      </c>
      <c r="E30" s="10" t="s">
        <v>50</v>
      </c>
      <c r="F30" s="10" t="s">
        <v>45</v>
      </c>
      <c r="G30" s="12">
        <v>7.5119161610806797</v>
      </c>
    </row>
    <row r="31" spans="1:7" x14ac:dyDescent="0.25">
      <c r="B31" s="10" t="s">
        <v>40</v>
      </c>
      <c r="C31" s="10" t="s">
        <v>41</v>
      </c>
      <c r="D31" s="12">
        <v>7.4912207496010641</v>
      </c>
      <c r="E31" s="10" t="s">
        <v>51</v>
      </c>
      <c r="F31" s="10" t="s">
        <v>45</v>
      </c>
      <c r="G31" s="10">
        <v>4.5087792503989359</v>
      </c>
    </row>
    <row r="32" spans="1:7" ht="15.75" thickBot="1" x14ac:dyDescent="0.3">
      <c r="B32" s="8" t="s">
        <v>40</v>
      </c>
      <c r="C32" s="8" t="s">
        <v>41</v>
      </c>
      <c r="D32" s="11">
        <v>7.4912207496010641</v>
      </c>
      <c r="E32" s="8" t="s">
        <v>52</v>
      </c>
      <c r="F32" s="8" t="s">
        <v>45</v>
      </c>
      <c r="G32" s="11">
        <v>7.4912207496010641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Informe de respuestas 1</vt:lpstr>
      <vt:lpstr>Informe de población 1</vt:lpstr>
      <vt:lpstr>Informe de respuestas 2</vt:lpstr>
      <vt:lpstr>Informe de población 2</vt:lpstr>
      <vt:lpstr>Informe de respuestas 3</vt:lpstr>
      <vt:lpstr>Informe de población 3</vt:lpstr>
      <vt:lpstr>Informe de respuestas 4</vt:lpstr>
      <vt:lpstr>Informe de población 4</vt:lpstr>
      <vt:lpstr>Informe de respuestas 5</vt:lpstr>
      <vt:lpstr>Hoja1</vt:lpstr>
      <vt:lpstr>Informe de respuestas 6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alejandro Hidalgo</cp:lastModifiedBy>
  <dcterms:created xsi:type="dcterms:W3CDTF">2024-04-22T21:29:23Z</dcterms:created>
  <dcterms:modified xsi:type="dcterms:W3CDTF">2024-04-22T22:28:20Z</dcterms:modified>
</cp:coreProperties>
</file>