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B6B21C1E-B805-4915-82AA-AC3752553A65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Algoritmo" sheetId="1" r:id="rId1"/>
    <sheet name="Ejerci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3" l="1"/>
  <c r="F117" i="3"/>
  <c r="F116" i="3"/>
  <c r="F115" i="3"/>
  <c r="F114" i="3"/>
  <c r="F113" i="3"/>
  <c r="F111" i="3"/>
  <c r="E117" i="3"/>
  <c r="G117" i="3" s="1"/>
  <c r="C117" i="3"/>
  <c r="E116" i="3"/>
  <c r="G116" i="3" s="1"/>
  <c r="C116" i="3"/>
  <c r="E115" i="3"/>
  <c r="G115" i="3" s="1"/>
  <c r="C115" i="3"/>
  <c r="E114" i="3"/>
  <c r="C114" i="3"/>
  <c r="E113" i="3"/>
  <c r="G113" i="3" s="1"/>
  <c r="C113" i="3"/>
  <c r="E112" i="3"/>
  <c r="G112" i="3" s="1"/>
  <c r="C112" i="3"/>
  <c r="E111" i="3"/>
  <c r="G111" i="3" s="1"/>
  <c r="C111" i="3"/>
  <c r="C107" i="3"/>
  <c r="C106" i="3"/>
  <c r="C105" i="3"/>
  <c r="G97" i="3"/>
  <c r="G101" i="3"/>
  <c r="F101" i="3"/>
  <c r="F100" i="3"/>
  <c r="F98" i="3"/>
  <c r="F97" i="3"/>
  <c r="F96" i="3"/>
  <c r="F95" i="3"/>
  <c r="E95" i="3"/>
  <c r="G95" i="3" s="1"/>
  <c r="E96" i="3"/>
  <c r="G96" i="3" s="1"/>
  <c r="E97" i="3"/>
  <c r="E98" i="3"/>
  <c r="G98" i="3" s="1"/>
  <c r="E99" i="3"/>
  <c r="G99" i="3" s="1"/>
  <c r="E100" i="3"/>
  <c r="G100" i="3" s="1"/>
  <c r="E101" i="3"/>
  <c r="C101" i="3"/>
  <c r="C100" i="3"/>
  <c r="C99" i="3"/>
  <c r="C98" i="3"/>
  <c r="C97" i="3"/>
  <c r="C96" i="3"/>
  <c r="C95" i="3"/>
  <c r="B78" i="3"/>
  <c r="B67" i="3"/>
  <c r="B52" i="3"/>
  <c r="B44" i="3"/>
  <c r="G114" i="3" l="1"/>
  <c r="B82" i="3"/>
  <c r="C81" i="3" s="1"/>
  <c r="B36" i="3"/>
  <c r="B32" i="3"/>
  <c r="B19" i="3"/>
  <c r="I6" i="3"/>
  <c r="B21" i="3" s="1"/>
  <c r="I7" i="3"/>
  <c r="B20" i="3" s="1"/>
  <c r="I8" i="3"/>
  <c r="B35" i="3" s="1"/>
  <c r="I9" i="3"/>
  <c r="I10" i="3"/>
  <c r="B55" i="3" s="1"/>
  <c r="I11" i="3"/>
  <c r="B40" i="3" s="1"/>
  <c r="I5" i="3"/>
  <c r="B37" i="3" l="1"/>
  <c r="C35" i="3" s="1"/>
  <c r="D35" i="3" s="1"/>
  <c r="D36" i="3" s="1"/>
  <c r="C21" i="3"/>
  <c r="C19" i="3"/>
  <c r="D19" i="3" s="1"/>
  <c r="C36" i="3"/>
  <c r="B41" i="3"/>
  <c r="C40" i="3" s="1"/>
  <c r="B56" i="3"/>
  <c r="C55" i="3" s="1"/>
  <c r="B22" i="3"/>
  <c r="C20" i="3" s="1"/>
  <c r="C29" i="3"/>
  <c r="D29" i="3" s="1"/>
  <c r="D20" i="3" l="1"/>
  <c r="D21" i="3" s="1"/>
  <c r="C65" i="3"/>
  <c r="C51" i="3"/>
  <c r="C64" i="3"/>
  <c r="D64" i="3" s="1"/>
  <c r="D65" i="3" s="1"/>
  <c r="C77" i="3"/>
  <c r="C75" i="3"/>
  <c r="D75" i="3" s="1"/>
  <c r="D76" i="3" s="1"/>
  <c r="C66" i="3"/>
  <c r="C50" i="3"/>
  <c r="C49" i="3"/>
  <c r="D49" i="3" s="1"/>
  <c r="D50" i="3" s="1"/>
  <c r="C76" i="3"/>
  <c r="C31" i="3"/>
  <c r="C30" i="3"/>
  <c r="D30" i="3" s="1"/>
  <c r="D31" i="3" s="1"/>
  <c r="D66" i="3" l="1"/>
  <c r="D51" i="3"/>
</calcChain>
</file>

<file path=xl/sharedStrings.xml><?xml version="1.0" encoding="utf-8"?>
<sst xmlns="http://schemas.openxmlformats.org/spreadsheetml/2006/main" count="159" uniqueCount="34">
  <si>
    <t>Distancia</t>
  </si>
  <si>
    <t>Caminos</t>
  </si>
  <si>
    <t>1-2</t>
  </si>
  <si>
    <t>1-3</t>
  </si>
  <si>
    <t>1-5</t>
  </si>
  <si>
    <t>2-4</t>
  </si>
  <si>
    <t>2-5</t>
  </si>
  <si>
    <t>3-5</t>
  </si>
  <si>
    <t>4-5</t>
  </si>
  <si>
    <t>Visibilidad 𝜂(𝑒)</t>
  </si>
  <si>
    <t>Feromonas iniciales 𝜏(𝑒)</t>
  </si>
  <si>
    <t>1a hormiga.</t>
  </si>
  <si>
    <t>Camino</t>
  </si>
  <si>
    <t>Pxy</t>
  </si>
  <si>
    <t>𝜏(𝑒) 𝜂(𝑒)</t>
  </si>
  <si>
    <t>Pxy_acum</t>
  </si>
  <si>
    <t>Aleat[0,1]</t>
  </si>
  <si>
    <t>Camino_eleg</t>
  </si>
  <si>
    <t>Ruta</t>
  </si>
  <si>
    <t>Costo</t>
  </si>
  <si>
    <t>2a hormiga.</t>
  </si>
  <si>
    <t>1-3-5</t>
  </si>
  <si>
    <t>3a hormiga.</t>
  </si>
  <si>
    <t>1-2-4-5</t>
  </si>
  <si>
    <t>1a iteración</t>
  </si>
  <si>
    <t>∑Δ𝜏_𝑥𝑦</t>
  </si>
  <si>
    <t>1-2-5</t>
  </si>
  <si>
    <t>4a hormiga.</t>
  </si>
  <si>
    <t>5a hormiga.</t>
  </si>
  <si>
    <t>Hormiga</t>
  </si>
  <si>
    <t>(1-ρ) τ_xy</t>
  </si>
  <si>
    <t>∑1▒〖Δ𝜏_𝑥𝑦</t>
  </si>
  <si>
    <t>𝜏_𝑥𝑦1</t>
  </si>
  <si>
    <t>𝜏_𝑥𝑦2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</si>
</sst>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quotePrefix="1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485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333375</xdr:colOff>
      <xdr:row>0</xdr:row>
      <xdr:rowOff>123824</xdr:rowOff>
    </xdr:from>
    <xdr:to>
      <xdr:col>9</xdr:col>
      <xdr:colOff>276225</xdr:colOff>
      <xdr:row>25</xdr:row>
      <xdr:rowOff>153909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33375" y="123824"/>
              <a:ext cx="5157646" cy="45568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ALGORITMO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COLONIA DE HORMIGAS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</m:d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𝑃𝑟𝑜𝑏𝑎𝑏𝑖𝑙𝑖𝑑𝑎𝑑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𝑠𝑒𝑙𝑒𝑐𝑐𝑖𝑜𝑛𝑎𝑟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𝑢𝑛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𝑐𝑎𝑚𝑖𝑛𝑜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limLoc m:val="undOvr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1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𝐶𝑎𝑛𝑡𝑖𝑑𝑎𝑑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𝑓𝑒𝑟𝑜𝑚𝑜𝑛𝑎𝑠</m:t>
                        </m:r>
                      </m:e>
                    </m:nary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f>
                                <m:fPr>
                                  <m:ctrlPr>
                                    <a:rPr lang="en-US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s-MX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𝑄</m:t>
                                  </m:r>
                                </m:num>
                                <m:den>
                                  <m:r>
                                    <a:rPr lang="es-MX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𝐿𝐾</m:t>
                                  </m:r>
                                </m:den>
                              </m:f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𝑠𝑖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𝑠𝑒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𝑢𝑠𝑎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𝑥𝑦</m:t>
                              </m:r>
                            </m:e>
                          </m:mr>
                          <m:mr>
                            <m:e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𝑠𝑖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𝑛𝑜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𝑠𝑒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es-MX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𝑢𝑠𝑎</m:t>
                              </m:r>
                            </m:e>
                          </m:mr>
                        </m:m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𝐴𝑝𝑜𝑟𝑡𝑒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𝑓𝑒𝑟𝑜𝑚𝑜𝑛𝑎𝑠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𝑐𝑎𝑑𝑎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h𝑜𝑟𝑚𝑖𝑔𝑎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𝜏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𝑖𝑛𝑖𝑐𝑖𝑎𝑙𝑒𝑠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</m:d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𝑣𝑖𝑠𝑖𝑏𝑖𝑙𝑖𝑑𝑎𝑑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𝑙𝑜𝑛𝑔𝑖𝑡𝑢𝑑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𝑃𝑎𝑟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á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𝑚𝑒𝑡𝑟𝑜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𝑎𝑝𝑟𝑒𝑛𝑑𝑖𝑧𝑎𝑗𝑒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𝐿𝐾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𝐶𝑜𝑠𝑡𝑜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𝑎𝑠𝑜𝑐𝑖𝑎𝑑𝑜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𝑎𝑙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𝑐𝑎𝑚𝑖𝑛𝑜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𝑝𝑜𝑟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h𝑜𝑟𝑚𝑖𝑔𝑎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𝑠𝑢𝑚𝑎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𝑑𝑖𝑠𝑡𝑎𝑛𝑐𝑖𝑎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𝑟𝑒𝑐𝑜𝑟𝑟𝑖𝑑𝑜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=0.01=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𝐶𝑜𝑒𝑓𝑖𝑐𝑖𝑒𝑛𝑡𝑒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𝑒𝑣𝑎𝑝𝑜𝑟𝑎𝑐𝑖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𝑓𝑒𝑟𝑜𝑚𝑜𝑛𝑎𝑠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pPr algn="r"/>
              <a:r>
                <a:rPr lang="en-US" sz="1100" b="1">
                  <a:solidFill>
                    <a:srgbClr val="002060"/>
                  </a:solidFill>
                </a:rPr>
                <a:t>ALR, 2024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282CDD20-F74C-4F79-8B28-6B259912F554}"/>
                </a:ext>
              </a:extLst>
            </xdr:cNvPr>
            <xdr:cNvSpPr txBox="1"/>
          </xdr:nvSpPr>
          <xdr:spPr>
            <a:xfrm>
              <a:off x="333375" y="123824"/>
              <a:ext cx="5157646" cy="45568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ALGORITMO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COLONIA DE HORMIGAS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𝑒)𝜂(𝑒)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)/(∑1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𝜂(𝑒)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=𝑃𝑟𝑜𝑏𝑎𝑏𝑖𝑙𝑖𝑑𝑎𝑑 𝑑𝑒 𝑠𝑒𝑙𝑒𝑐𝑐𝑖𝑜𝑛𝑎𝑟 𝑢𝑛 𝑐𝑎𝑚𝑖𝑛𝑜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1−𝜌)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𝑥𝑦=𝐶𝑎𝑛𝑡𝑖𝑑𝑎𝑑 𝑑𝑒 𝑓𝑒𝑟𝑜𝑚𝑜𝑛𝑎𝑠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𝑥𝑦=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{■8(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𝐿𝐾 𝑠𝑖 𝑠𝑒 𝑢𝑠𝑎 𝑥𝑦@0 𝑠𝑖 𝑛𝑜 𝑠𝑒 𝑢𝑠𝑎)┤     =𝐴𝑝𝑜𝑟𝑡𝑒 𝑑𝑒 𝑓𝑒𝑟𝑜𝑚𝑜𝑛𝑎𝑠 𝑑𝑒 𝑐𝑎𝑑𝑎 ℎ𝑜𝑟𝑚𝑖𝑔𝑎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 𝑖𝑛𝑖𝑐𝑖𝑎𝑙𝑒𝑠=0.1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𝑒)=𝑣𝑖𝑠𝑖𝑏𝑖𝑙𝑖𝑑𝑎𝑑=1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𝑙𝑜𝑛𝑔𝑖𝑡𝑢𝑑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𝑄=𝑃𝑎𝑟á𝑚𝑒𝑡𝑟𝑜 𝑑𝑒 𝑎𝑝𝑟𝑒𝑛𝑑𝑖𝑧𝑎𝑗𝑒=1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𝐿𝐾=𝐶𝑜𝑠𝑡𝑜 𝑎𝑠𝑜𝑐𝑖𝑎𝑑𝑜 𝑎𝑙 𝑐𝑎𝑚𝑖𝑛𝑜 𝑝𝑜𝑟 ℎ𝑜𝑟𝑚𝑖𝑔𝑎=𝑠𝑢𝑚𝑎 𝑑𝑒 𝑑𝑖𝑠𝑡𝑎𝑛𝑐𝑖𝑎 𝑟𝑒𝑐𝑜𝑟𝑟𝑖𝑑𝑜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s-MX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𝜌=0.01=𝐶𝑜𝑒𝑓𝑖𝑐𝑖𝑒𝑛𝑡𝑒 𝑑𝑒 𝑒𝑣𝑎𝑝𝑜𝑟𝑎𝑐𝑖ó𝑛 𝑑𝑒 𝑓𝑒𝑟𝑜𝑚𝑜𝑛𝑎𝑠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pPr algn="r"/>
              <a:r>
                <a:rPr lang="en-US" sz="1100" b="1">
                  <a:solidFill>
                    <a:srgbClr val="002060"/>
                  </a:solidFill>
                </a:rPr>
                <a:t>ALR, 2024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161925</xdr:rowOff>
    </xdr:from>
    <xdr:to>
      <xdr:col>5</xdr:col>
      <xdr:colOff>514350</xdr:colOff>
      <xdr:row>3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161925"/>
          <a:ext cx="44100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Empleando </a:t>
          </a:r>
          <a:r>
            <a:rPr lang="en-US" sz="1100" b="1" baseline="0"/>
            <a:t> algoritmo colonia de hormigas encontrar la menor distancia  del nodo  1 al  5. (Emplee 5 hormigas, y 3 iteración)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752475</xdr:colOff>
      <xdr:row>6</xdr:row>
      <xdr:rowOff>180975</xdr:rowOff>
    </xdr:from>
    <xdr:to>
      <xdr:col>1</xdr:col>
      <xdr:colOff>476250</xdr:colOff>
      <xdr:row>9</xdr:row>
      <xdr:rowOff>85725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2475" y="13239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1</a:t>
          </a:r>
        </a:p>
      </xdr:txBody>
    </xdr:sp>
    <xdr:clientData/>
  </xdr:twoCellAnchor>
  <xdr:twoCellAnchor>
    <xdr:from>
      <xdr:col>2</xdr:col>
      <xdr:colOff>457200</xdr:colOff>
      <xdr:row>4</xdr:row>
      <xdr:rowOff>47625</xdr:rowOff>
    </xdr:from>
    <xdr:to>
      <xdr:col>3</xdr:col>
      <xdr:colOff>180975</xdr:colOff>
      <xdr:row>6</xdr:row>
      <xdr:rowOff>142875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81200" y="8096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2</a:t>
          </a:r>
        </a:p>
      </xdr:txBody>
    </xdr:sp>
    <xdr:clientData/>
  </xdr:twoCellAnchor>
  <xdr:twoCellAnchor>
    <xdr:from>
      <xdr:col>2</xdr:col>
      <xdr:colOff>457200</xdr:colOff>
      <xdr:row>10</xdr:row>
      <xdr:rowOff>66675</xdr:rowOff>
    </xdr:from>
    <xdr:to>
      <xdr:col>3</xdr:col>
      <xdr:colOff>180975</xdr:colOff>
      <xdr:row>12</xdr:row>
      <xdr:rowOff>161925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981200" y="19716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3</a:t>
          </a:r>
        </a:p>
      </xdr:txBody>
    </xdr:sp>
    <xdr:clientData/>
  </xdr:twoCellAnchor>
  <xdr:twoCellAnchor>
    <xdr:from>
      <xdr:col>4</xdr:col>
      <xdr:colOff>247650</xdr:colOff>
      <xdr:row>4</xdr:row>
      <xdr:rowOff>85725</xdr:rowOff>
    </xdr:from>
    <xdr:to>
      <xdr:col>4</xdr:col>
      <xdr:colOff>733425</xdr:colOff>
      <xdr:row>6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295650" y="8477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4</a:t>
          </a:r>
        </a:p>
      </xdr:txBody>
    </xdr:sp>
    <xdr:clientData/>
  </xdr:twoCellAnchor>
  <xdr:twoCellAnchor>
    <xdr:from>
      <xdr:col>4</xdr:col>
      <xdr:colOff>304800</xdr:colOff>
      <xdr:row>9</xdr:row>
      <xdr:rowOff>95249</xdr:rowOff>
    </xdr:from>
    <xdr:to>
      <xdr:col>4</xdr:col>
      <xdr:colOff>756231</xdr:colOff>
      <xdr:row>12</xdr:row>
      <xdr:rowOff>10650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52800" y="1809749"/>
          <a:ext cx="451431" cy="48690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5</a:t>
          </a:r>
        </a:p>
      </xdr:txBody>
    </xdr:sp>
    <xdr:clientData/>
  </xdr:twoCellAnchor>
  <xdr:twoCellAnchor>
    <xdr:from>
      <xdr:col>1</xdr:col>
      <xdr:colOff>405110</xdr:colOff>
      <xdr:row>5</xdr:row>
      <xdr:rowOff>95250</xdr:rowOff>
    </xdr:from>
    <xdr:to>
      <xdr:col>2</xdr:col>
      <xdr:colOff>457200</xdr:colOff>
      <xdr:row>7</xdr:row>
      <xdr:rowOff>60220</xdr:rowOff>
    </xdr:to>
    <xdr:cxnSp macro="">
      <xdr:nvCxnSpPr>
        <xdr:cNvPr id="8" name="Conector recto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7"/>
          <a:endCxn id="4" idx="2"/>
        </xdr:cNvCxnSpPr>
      </xdr:nvCxnSpPr>
      <xdr:spPr>
        <a:xfrm flipV="1">
          <a:off x="1167110" y="1047750"/>
          <a:ext cx="814090" cy="3459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405110</xdr:colOff>
      <xdr:row>9</xdr:row>
      <xdr:rowOff>15980</xdr:rowOff>
    </xdr:from>
    <xdr:to>
      <xdr:col>2</xdr:col>
      <xdr:colOff>457200</xdr:colOff>
      <xdr:row>11</xdr:row>
      <xdr:rowOff>114300</xdr:rowOff>
    </xdr:to>
    <xdr:cxnSp macro="">
      <xdr:nvCxnSpPr>
        <xdr:cNvPr id="9" name="Conector recto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5"/>
          <a:endCxn id="5" idx="2"/>
        </xdr:cNvCxnSpPr>
      </xdr:nvCxnSpPr>
      <xdr:spPr>
        <a:xfrm>
          <a:off x="1167110" y="1730480"/>
          <a:ext cx="814090" cy="479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8</xdr:row>
      <xdr:rowOff>42816</xdr:rowOff>
    </xdr:from>
    <xdr:to>
      <xdr:col>4</xdr:col>
      <xdr:colOff>370911</xdr:colOff>
      <xdr:row>9</xdr:row>
      <xdr:rowOff>162411</xdr:rowOff>
    </xdr:to>
    <xdr:cxnSp macro="">
      <xdr:nvCxnSpPr>
        <xdr:cNvPr id="10" name="Conector recto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6"/>
          <a:endCxn id="7" idx="1"/>
        </xdr:cNvCxnSpPr>
      </xdr:nvCxnSpPr>
      <xdr:spPr>
        <a:xfrm>
          <a:off x="1238250" y="1566816"/>
          <a:ext cx="2180661" cy="310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10</xdr:row>
      <xdr:rowOff>143485</xdr:rowOff>
    </xdr:from>
    <xdr:to>
      <xdr:col>4</xdr:col>
      <xdr:colOff>304800</xdr:colOff>
      <xdr:row>11</xdr:row>
      <xdr:rowOff>114301</xdr:rowOff>
    </xdr:to>
    <xdr:cxnSp macro="">
      <xdr:nvCxnSpPr>
        <xdr:cNvPr id="11" name="Conector recto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2466975" y="2048485"/>
          <a:ext cx="885825" cy="1613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5</xdr:row>
      <xdr:rowOff>95250</xdr:rowOff>
    </xdr:from>
    <xdr:to>
      <xdr:col>4</xdr:col>
      <xdr:colOff>247650</xdr:colOff>
      <xdr:row>5</xdr:row>
      <xdr:rowOff>133350</xdr:rowOff>
    </xdr:to>
    <xdr:cxnSp macro="">
      <xdr:nvCxnSpPr>
        <xdr:cNvPr id="12" name="Conector recto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4" idx="6"/>
          <a:endCxn id="6" idx="2"/>
        </xdr:cNvCxnSpPr>
      </xdr:nvCxnSpPr>
      <xdr:spPr>
        <a:xfrm>
          <a:off x="2466975" y="1047750"/>
          <a:ext cx="8286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490538</xdr:colOff>
      <xdr:row>6</xdr:row>
      <xdr:rowOff>180975</xdr:rowOff>
    </xdr:from>
    <xdr:to>
      <xdr:col>4</xdr:col>
      <xdr:colOff>530516</xdr:colOff>
      <xdr:row>9</xdr:row>
      <xdr:rowOff>95249</xdr:rowOff>
    </xdr:to>
    <xdr:cxnSp macro="">
      <xdr:nvCxnSpPr>
        <xdr:cNvPr id="13" name="Conector recto 2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6" idx="4"/>
          <a:endCxn id="7" idx="0"/>
        </xdr:cNvCxnSpPr>
      </xdr:nvCxnSpPr>
      <xdr:spPr>
        <a:xfrm>
          <a:off x="3538538" y="1323975"/>
          <a:ext cx="39978" cy="485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115359</xdr:colOff>
      <xdr:row>6</xdr:row>
      <xdr:rowOff>75892</xdr:rowOff>
    </xdr:from>
    <xdr:to>
      <xdr:col>4</xdr:col>
      <xdr:colOff>530516</xdr:colOff>
      <xdr:row>9</xdr:row>
      <xdr:rowOff>95249</xdr:rowOff>
    </xdr:to>
    <xdr:cxnSp macro="">
      <xdr:nvCxnSpPr>
        <xdr:cNvPr id="14" name="Conector recto 2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4" idx="5"/>
          <a:endCxn id="7" idx="0"/>
        </xdr:cNvCxnSpPr>
      </xdr:nvCxnSpPr>
      <xdr:spPr>
        <a:xfrm>
          <a:off x="2401359" y="1218892"/>
          <a:ext cx="1177157" cy="590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47626</xdr:colOff>
      <xdr:row>14</xdr:row>
      <xdr:rowOff>137890</xdr:rowOff>
    </xdr:from>
    <xdr:to>
      <xdr:col>1</xdr:col>
      <xdr:colOff>571500</xdr:colOff>
      <xdr:row>16</xdr:row>
      <xdr:rowOff>57088</xdr:rowOff>
    </xdr:to>
    <xdr:pic>
      <xdr:nvPicPr>
        <xdr:cNvPr id="15" name="Imagen 2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2804890"/>
          <a:ext cx="523874" cy="300198"/>
        </a:xfrm>
        <a:prstGeom prst="rect">
          <a:avLst/>
        </a:prstGeom>
      </xdr:spPr>
    </xdr:pic>
    <xdr:clientData/>
  </xdr:twoCellAnchor>
  <xdr:twoCellAnchor editAs="oneCell">
    <xdr:from>
      <xdr:col>3</xdr:col>
      <xdr:colOff>209603</xdr:colOff>
      <xdr:row>9</xdr:row>
      <xdr:rowOff>64588</xdr:rowOff>
    </xdr:from>
    <xdr:to>
      <xdr:col>3</xdr:col>
      <xdr:colOff>733477</xdr:colOff>
      <xdr:row>10</xdr:row>
      <xdr:rowOff>174286</xdr:rowOff>
    </xdr:to>
    <xdr:pic>
      <xdr:nvPicPr>
        <xdr:cNvPr id="16" name="Imagen 2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603" y="1779088"/>
          <a:ext cx="523874" cy="30019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24</xdr:row>
      <xdr:rowOff>137890</xdr:rowOff>
    </xdr:from>
    <xdr:to>
      <xdr:col>1</xdr:col>
      <xdr:colOff>571500</xdr:colOff>
      <xdr:row>26</xdr:row>
      <xdr:rowOff>57088</xdr:rowOff>
    </xdr:to>
    <xdr:pic>
      <xdr:nvPicPr>
        <xdr:cNvPr id="17" name="Imagen 2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2804890"/>
          <a:ext cx="523874" cy="30019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44</xdr:row>
      <xdr:rowOff>137890</xdr:rowOff>
    </xdr:from>
    <xdr:to>
      <xdr:col>1</xdr:col>
      <xdr:colOff>571500</xdr:colOff>
      <xdr:row>46</xdr:row>
      <xdr:rowOff>57088</xdr:rowOff>
    </xdr:to>
    <xdr:pic>
      <xdr:nvPicPr>
        <xdr:cNvPr id="18" name="Imagen 2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4709890"/>
          <a:ext cx="523874" cy="30019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59</xdr:row>
      <xdr:rowOff>137890</xdr:rowOff>
    </xdr:from>
    <xdr:to>
      <xdr:col>1</xdr:col>
      <xdr:colOff>571500</xdr:colOff>
      <xdr:row>61</xdr:row>
      <xdr:rowOff>57088</xdr:rowOff>
    </xdr:to>
    <xdr:pic>
      <xdr:nvPicPr>
        <xdr:cNvPr id="19" name="Imagen 2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8519890"/>
          <a:ext cx="523874" cy="30019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70</xdr:row>
      <xdr:rowOff>137890</xdr:rowOff>
    </xdr:from>
    <xdr:to>
      <xdr:col>1</xdr:col>
      <xdr:colOff>571500</xdr:colOff>
      <xdr:row>72</xdr:row>
      <xdr:rowOff>57088</xdr:rowOff>
    </xdr:to>
    <xdr:pic>
      <xdr:nvPicPr>
        <xdr:cNvPr id="20" name="Imagen 2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10805890"/>
          <a:ext cx="523874" cy="300198"/>
        </a:xfrm>
        <a:prstGeom prst="rect">
          <a:avLst/>
        </a:prstGeom>
      </xdr:spPr>
    </xdr:pic>
    <xdr:clientData/>
  </xdr:twoCellAnchor>
  <xdr:twoCellAnchor>
    <xdr:from>
      <xdr:col>7</xdr:col>
      <xdr:colOff>752475</xdr:colOff>
      <xdr:row>104</xdr:row>
      <xdr:rowOff>180975</xdr:rowOff>
    </xdr:from>
    <xdr:to>
      <xdr:col>8</xdr:col>
      <xdr:colOff>476250</xdr:colOff>
      <xdr:row>107</xdr:row>
      <xdr:rowOff>85725</xdr:rowOff>
    </xdr:to>
    <xdr:sp macro="" textlink="">
      <xdr:nvSpPr>
        <xdr:cNvPr id="21" name="Elips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52475" y="13239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1</a:t>
          </a:r>
        </a:p>
      </xdr:txBody>
    </xdr:sp>
    <xdr:clientData/>
  </xdr:twoCellAnchor>
  <xdr:twoCellAnchor>
    <xdr:from>
      <xdr:col>9</xdr:col>
      <xdr:colOff>457200</xdr:colOff>
      <xdr:row>102</xdr:row>
      <xdr:rowOff>47625</xdr:rowOff>
    </xdr:from>
    <xdr:to>
      <xdr:col>10</xdr:col>
      <xdr:colOff>180975</xdr:colOff>
      <xdr:row>104</xdr:row>
      <xdr:rowOff>142875</xdr:rowOff>
    </xdr:to>
    <xdr:sp macro="" textlink="">
      <xdr:nvSpPr>
        <xdr:cNvPr id="22" name="Elipse 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981200" y="8096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2</a:t>
          </a:r>
        </a:p>
      </xdr:txBody>
    </xdr:sp>
    <xdr:clientData/>
  </xdr:twoCellAnchor>
  <xdr:twoCellAnchor>
    <xdr:from>
      <xdr:col>9</xdr:col>
      <xdr:colOff>457200</xdr:colOff>
      <xdr:row>108</xdr:row>
      <xdr:rowOff>66675</xdr:rowOff>
    </xdr:from>
    <xdr:to>
      <xdr:col>10</xdr:col>
      <xdr:colOff>180975</xdr:colOff>
      <xdr:row>110</xdr:row>
      <xdr:rowOff>161925</xdr:rowOff>
    </xdr:to>
    <xdr:sp macro="" textlink="">
      <xdr:nvSpPr>
        <xdr:cNvPr id="23" name="Elips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981200" y="197167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3</a:t>
          </a:r>
        </a:p>
      </xdr:txBody>
    </xdr:sp>
    <xdr:clientData/>
  </xdr:twoCellAnchor>
  <xdr:twoCellAnchor>
    <xdr:from>
      <xdr:col>11</xdr:col>
      <xdr:colOff>247650</xdr:colOff>
      <xdr:row>102</xdr:row>
      <xdr:rowOff>85725</xdr:rowOff>
    </xdr:from>
    <xdr:to>
      <xdr:col>11</xdr:col>
      <xdr:colOff>733425</xdr:colOff>
      <xdr:row>104</xdr:row>
      <xdr:rowOff>180975</xdr:rowOff>
    </xdr:to>
    <xdr:sp macro="" textlink="">
      <xdr:nvSpPr>
        <xdr:cNvPr id="24" name="Elips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295650" y="847725"/>
          <a:ext cx="48577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4</a:t>
          </a:r>
        </a:p>
      </xdr:txBody>
    </xdr:sp>
    <xdr:clientData/>
  </xdr:twoCellAnchor>
  <xdr:twoCellAnchor>
    <xdr:from>
      <xdr:col>11</xdr:col>
      <xdr:colOff>304800</xdr:colOff>
      <xdr:row>107</xdr:row>
      <xdr:rowOff>95249</xdr:rowOff>
    </xdr:from>
    <xdr:to>
      <xdr:col>11</xdr:col>
      <xdr:colOff>756231</xdr:colOff>
      <xdr:row>110</xdr:row>
      <xdr:rowOff>10650</xdr:rowOff>
    </xdr:to>
    <xdr:sp macro="" textlink="">
      <xdr:nvSpPr>
        <xdr:cNvPr id="25" name="Elipse 6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3352800" y="1809749"/>
          <a:ext cx="451431" cy="48690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5</a:t>
          </a:r>
        </a:p>
      </xdr:txBody>
    </xdr:sp>
    <xdr:clientData/>
  </xdr:twoCellAnchor>
  <xdr:twoCellAnchor>
    <xdr:from>
      <xdr:col>8</xdr:col>
      <xdr:colOff>405110</xdr:colOff>
      <xdr:row>103</xdr:row>
      <xdr:rowOff>95250</xdr:rowOff>
    </xdr:from>
    <xdr:to>
      <xdr:col>9</xdr:col>
      <xdr:colOff>457200</xdr:colOff>
      <xdr:row>105</xdr:row>
      <xdr:rowOff>60220</xdr:rowOff>
    </xdr:to>
    <xdr:cxnSp macro="">
      <xdr:nvCxnSpPr>
        <xdr:cNvPr id="26" name="Conector recto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21" idx="7"/>
          <a:endCxn id="22" idx="2"/>
        </xdr:cNvCxnSpPr>
      </xdr:nvCxnSpPr>
      <xdr:spPr>
        <a:xfrm flipV="1">
          <a:off x="1167110" y="1047750"/>
          <a:ext cx="814090" cy="3459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405110</xdr:colOff>
      <xdr:row>107</xdr:row>
      <xdr:rowOff>15980</xdr:rowOff>
    </xdr:from>
    <xdr:to>
      <xdr:col>9</xdr:col>
      <xdr:colOff>457200</xdr:colOff>
      <xdr:row>109</xdr:row>
      <xdr:rowOff>114300</xdr:rowOff>
    </xdr:to>
    <xdr:cxnSp macro="">
      <xdr:nvCxnSpPr>
        <xdr:cNvPr id="27" name="Conector recto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>
          <a:stCxn id="21" idx="5"/>
          <a:endCxn id="23" idx="2"/>
        </xdr:cNvCxnSpPr>
      </xdr:nvCxnSpPr>
      <xdr:spPr>
        <a:xfrm>
          <a:off x="1167110" y="1730480"/>
          <a:ext cx="814090" cy="479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106</xdr:row>
      <xdr:rowOff>42816</xdr:rowOff>
    </xdr:from>
    <xdr:to>
      <xdr:col>11</xdr:col>
      <xdr:colOff>370911</xdr:colOff>
      <xdr:row>107</xdr:row>
      <xdr:rowOff>162411</xdr:rowOff>
    </xdr:to>
    <xdr:cxnSp macro="">
      <xdr:nvCxnSpPr>
        <xdr:cNvPr id="28" name="Conector recto 1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21" idx="6"/>
          <a:endCxn id="25" idx="1"/>
        </xdr:cNvCxnSpPr>
      </xdr:nvCxnSpPr>
      <xdr:spPr>
        <a:xfrm>
          <a:off x="1238250" y="1566816"/>
          <a:ext cx="2180661" cy="310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108</xdr:row>
      <xdr:rowOff>143485</xdr:rowOff>
    </xdr:from>
    <xdr:to>
      <xdr:col>11</xdr:col>
      <xdr:colOff>304800</xdr:colOff>
      <xdr:row>109</xdr:row>
      <xdr:rowOff>114301</xdr:rowOff>
    </xdr:to>
    <xdr:cxnSp macro="">
      <xdr:nvCxnSpPr>
        <xdr:cNvPr id="29" name="Conector recto 1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>
          <a:stCxn id="23" idx="6"/>
          <a:endCxn id="25" idx="2"/>
        </xdr:cNvCxnSpPr>
      </xdr:nvCxnSpPr>
      <xdr:spPr>
        <a:xfrm flipV="1">
          <a:off x="2466975" y="2048485"/>
          <a:ext cx="885825" cy="1613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103</xdr:row>
      <xdr:rowOff>95250</xdr:rowOff>
    </xdr:from>
    <xdr:to>
      <xdr:col>11</xdr:col>
      <xdr:colOff>247650</xdr:colOff>
      <xdr:row>103</xdr:row>
      <xdr:rowOff>133350</xdr:rowOff>
    </xdr:to>
    <xdr:cxnSp macro="">
      <xdr:nvCxnSpPr>
        <xdr:cNvPr id="30" name="Conector recto 1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22" idx="6"/>
          <a:endCxn id="24" idx="2"/>
        </xdr:cNvCxnSpPr>
      </xdr:nvCxnSpPr>
      <xdr:spPr>
        <a:xfrm>
          <a:off x="2466975" y="1047750"/>
          <a:ext cx="8286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490538</xdr:colOff>
      <xdr:row>104</xdr:row>
      <xdr:rowOff>180975</xdr:rowOff>
    </xdr:from>
    <xdr:to>
      <xdr:col>11</xdr:col>
      <xdr:colOff>530516</xdr:colOff>
      <xdr:row>107</xdr:row>
      <xdr:rowOff>95249</xdr:rowOff>
    </xdr:to>
    <xdr:cxnSp macro="">
      <xdr:nvCxnSpPr>
        <xdr:cNvPr id="31" name="Conector recto 2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24" idx="4"/>
          <a:endCxn id="25" idx="0"/>
        </xdr:cNvCxnSpPr>
      </xdr:nvCxnSpPr>
      <xdr:spPr>
        <a:xfrm>
          <a:off x="3538538" y="1323975"/>
          <a:ext cx="39978" cy="485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115359</xdr:colOff>
      <xdr:row>104</xdr:row>
      <xdr:rowOff>75892</xdr:rowOff>
    </xdr:from>
    <xdr:to>
      <xdr:col>11</xdr:col>
      <xdr:colOff>530516</xdr:colOff>
      <xdr:row>107</xdr:row>
      <xdr:rowOff>95249</xdr:rowOff>
    </xdr:to>
    <xdr:cxnSp macro="">
      <xdr:nvCxnSpPr>
        <xdr:cNvPr id="32" name="Conector recto 23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22" idx="5"/>
          <a:endCxn id="25" idx="0"/>
        </xdr:cNvCxnSpPr>
      </xdr:nvCxnSpPr>
      <xdr:spPr>
        <a:xfrm>
          <a:off x="2401359" y="1218892"/>
          <a:ext cx="1177157" cy="590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615450</xdr:colOff>
      <xdr:row>102</xdr:row>
      <xdr:rowOff>155697</xdr:rowOff>
    </xdr:from>
    <xdr:to>
      <xdr:col>8</xdr:col>
      <xdr:colOff>377324</xdr:colOff>
      <xdr:row>104</xdr:row>
      <xdr:rowOff>74895</xdr:rowOff>
    </xdr:to>
    <xdr:pic>
      <xdr:nvPicPr>
        <xdr:cNvPr id="33" name="Imagen 2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5450" y="19727501"/>
          <a:ext cx="523874" cy="30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zoomScale="115" zoomScaleNormal="115" workbookViewId="0">
      <selection activeCell="K23" sqref="K23"/>
    </sheetView>
  </sheetViews>
  <sheetFormatPr baseColWidth="10" defaultColWidth="9.1093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17"/>
  <sheetViews>
    <sheetView tabSelected="1" topLeftCell="A41" zoomScale="115" zoomScaleNormal="115" workbookViewId="0">
      <selection activeCell="D67" sqref="A64:D67"/>
    </sheetView>
  </sheetViews>
  <sheetFormatPr baseColWidth="10" defaultRowHeight="14.4" x14ac:dyDescent="0.3"/>
  <sheetData>
    <row r="4" spans="1:10" x14ac:dyDescent="0.3">
      <c r="G4" s="6" t="s">
        <v>1</v>
      </c>
      <c r="H4" s="6" t="s">
        <v>0</v>
      </c>
      <c r="I4" s="10" t="s">
        <v>9</v>
      </c>
      <c r="J4" s="10" t="s">
        <v>10</v>
      </c>
    </row>
    <row r="5" spans="1:10" x14ac:dyDescent="0.3">
      <c r="G5" s="9" t="s">
        <v>2</v>
      </c>
      <c r="H5" s="8">
        <v>3</v>
      </c>
      <c r="I5" s="12">
        <f>1/H5</f>
        <v>0.33333333333333331</v>
      </c>
      <c r="J5" s="12">
        <v>0.1</v>
      </c>
    </row>
    <row r="6" spans="1:10" x14ac:dyDescent="0.3">
      <c r="G6" s="7" t="s">
        <v>3</v>
      </c>
      <c r="H6" s="8">
        <v>4</v>
      </c>
      <c r="I6" s="12">
        <f t="shared" ref="I6:I11" si="0">1/H6</f>
        <v>0.25</v>
      </c>
      <c r="J6" s="12">
        <v>0.1</v>
      </c>
    </row>
    <row r="7" spans="1:10" x14ac:dyDescent="0.3">
      <c r="G7" s="7" t="s">
        <v>4</v>
      </c>
      <c r="H7" s="8">
        <v>10</v>
      </c>
      <c r="I7" s="12">
        <f t="shared" si="0"/>
        <v>0.1</v>
      </c>
      <c r="J7" s="12">
        <v>0.1</v>
      </c>
    </row>
    <row r="8" spans="1:10" x14ac:dyDescent="0.3">
      <c r="G8" s="9" t="s">
        <v>5</v>
      </c>
      <c r="H8" s="8">
        <v>1</v>
      </c>
      <c r="I8" s="12">
        <f t="shared" si="0"/>
        <v>1</v>
      </c>
      <c r="J8" s="12">
        <v>0.1</v>
      </c>
    </row>
    <row r="9" spans="1:10" x14ac:dyDescent="0.3">
      <c r="G9" s="7" t="s">
        <v>6</v>
      </c>
      <c r="H9" s="8">
        <v>6</v>
      </c>
      <c r="I9" s="12">
        <f t="shared" si="0"/>
        <v>0.16666666666666666</v>
      </c>
      <c r="J9" s="12">
        <v>0.1</v>
      </c>
    </row>
    <row r="10" spans="1:10" x14ac:dyDescent="0.3">
      <c r="G10" s="7" t="s">
        <v>7</v>
      </c>
      <c r="H10" s="8">
        <v>9</v>
      </c>
      <c r="I10" s="12">
        <f t="shared" si="0"/>
        <v>0.1111111111111111</v>
      </c>
      <c r="J10" s="12">
        <v>0.1</v>
      </c>
    </row>
    <row r="11" spans="1:10" x14ac:dyDescent="0.3">
      <c r="G11" s="7" t="s">
        <v>8</v>
      </c>
      <c r="H11" s="8">
        <v>2</v>
      </c>
      <c r="I11" s="12">
        <f t="shared" si="0"/>
        <v>0.5</v>
      </c>
      <c r="J11" s="12">
        <v>0.1</v>
      </c>
    </row>
    <row r="14" spans="1:10" x14ac:dyDescent="0.3">
      <c r="A14" s="1" t="s">
        <v>24</v>
      </c>
    </row>
    <row r="16" spans="1:10" x14ac:dyDescent="0.3">
      <c r="A16" s="1" t="s">
        <v>11</v>
      </c>
    </row>
    <row r="18" spans="1:6" x14ac:dyDescent="0.3">
      <c r="A18" s="2" t="s">
        <v>12</v>
      </c>
      <c r="B18" s="2" t="s">
        <v>14</v>
      </c>
      <c r="C18" s="2" t="s">
        <v>13</v>
      </c>
      <c r="D18" s="2" t="s">
        <v>15</v>
      </c>
      <c r="E18" s="2" t="s">
        <v>16</v>
      </c>
      <c r="F18" s="2" t="s">
        <v>17</v>
      </c>
    </row>
    <row r="19" spans="1:6" x14ac:dyDescent="0.3">
      <c r="A19" s="4" t="s">
        <v>2</v>
      </c>
      <c r="B19" s="5">
        <f>I5*J5</f>
        <v>3.3333333333333333E-2</v>
      </c>
      <c r="C19" s="5">
        <f>B19/B$22</f>
        <v>0.48780487804878053</v>
      </c>
      <c r="D19" s="5">
        <f>C19</f>
        <v>0.48780487804878053</v>
      </c>
      <c r="E19" s="3">
        <v>0.6200092516411474</v>
      </c>
      <c r="F19" s="4" t="s">
        <v>4</v>
      </c>
    </row>
    <row r="20" spans="1:6" x14ac:dyDescent="0.3">
      <c r="A20" s="4" t="s">
        <v>4</v>
      </c>
      <c r="B20" s="5">
        <f>I7*J7</f>
        <v>1.0000000000000002E-2</v>
      </c>
      <c r="C20" s="5">
        <f t="shared" ref="C20:C21" si="1">B20/B$22</f>
        <v>0.14634146341463419</v>
      </c>
      <c r="D20" s="5">
        <f>D19+C20</f>
        <v>0.63414634146341475</v>
      </c>
      <c r="E20" s="3"/>
      <c r="F20" s="3"/>
    </row>
    <row r="21" spans="1:6" x14ac:dyDescent="0.3">
      <c r="A21" s="4" t="s">
        <v>3</v>
      </c>
      <c r="B21" s="5">
        <f>I6*J6</f>
        <v>2.5000000000000001E-2</v>
      </c>
      <c r="C21" s="5">
        <f t="shared" si="1"/>
        <v>0.36585365853658541</v>
      </c>
      <c r="D21" s="5">
        <f>D20+C21</f>
        <v>1.0000000000000002</v>
      </c>
      <c r="E21" s="3"/>
      <c r="F21" s="3"/>
    </row>
    <row r="22" spans="1:6" x14ac:dyDescent="0.3">
      <c r="B22" s="5">
        <f>SUM(B19:B21)</f>
        <v>6.8333333333333329E-2</v>
      </c>
    </row>
    <row r="23" spans="1:6" x14ac:dyDescent="0.3">
      <c r="A23" s="6" t="s">
        <v>18</v>
      </c>
      <c r="B23" s="6" t="s">
        <v>19</v>
      </c>
    </row>
    <row r="24" spans="1:6" x14ac:dyDescent="0.3">
      <c r="A24" s="13" t="s">
        <v>4</v>
      </c>
      <c r="B24" s="15">
        <v>10</v>
      </c>
    </row>
    <row r="26" spans="1:6" x14ac:dyDescent="0.3">
      <c r="A26" s="1" t="s">
        <v>20</v>
      </c>
    </row>
    <row r="28" spans="1:6" x14ac:dyDescent="0.3">
      <c r="A28" s="2" t="s">
        <v>12</v>
      </c>
      <c r="B28" s="2" t="s">
        <v>14</v>
      </c>
      <c r="C28" s="2" t="s">
        <v>13</v>
      </c>
      <c r="D28" s="2" t="s">
        <v>15</v>
      </c>
      <c r="E28" s="2" t="s">
        <v>16</v>
      </c>
      <c r="F28" s="2" t="s">
        <v>17</v>
      </c>
    </row>
    <row r="29" spans="1:6" x14ac:dyDescent="0.3">
      <c r="A29" s="4" t="s">
        <v>2</v>
      </c>
      <c r="B29" s="5">
        <v>3.3333333333333333E-2</v>
      </c>
      <c r="C29" s="5">
        <f>B29/B$22</f>
        <v>0.48780487804878053</v>
      </c>
      <c r="D29" s="5">
        <f>C29</f>
        <v>0.48780487804878053</v>
      </c>
      <c r="E29" s="3">
        <v>0.41784234280425281</v>
      </c>
      <c r="F29" s="4" t="s">
        <v>2</v>
      </c>
    </row>
    <row r="30" spans="1:6" x14ac:dyDescent="0.3">
      <c r="A30" s="4" t="s">
        <v>4</v>
      </c>
      <c r="B30" s="5">
        <v>1.0000000000000002E-2</v>
      </c>
      <c r="C30" s="5">
        <f t="shared" ref="C30:C31" si="2">B30/B$22</f>
        <v>0.14634146341463419</v>
      </c>
      <c r="D30" s="5">
        <f>D29+C30</f>
        <v>0.63414634146341475</v>
      </c>
      <c r="E30" s="3"/>
      <c r="F30" s="3"/>
    </row>
    <row r="31" spans="1:6" x14ac:dyDescent="0.3">
      <c r="A31" s="4" t="s">
        <v>3</v>
      </c>
      <c r="B31" s="5">
        <v>2.5000000000000001E-2</v>
      </c>
      <c r="C31" s="5">
        <f t="shared" si="2"/>
        <v>0.36585365853658541</v>
      </c>
      <c r="D31" s="5">
        <f>D30+C31</f>
        <v>1.0000000000000002</v>
      </c>
      <c r="E31" s="3"/>
      <c r="F31" s="3"/>
    </row>
    <row r="32" spans="1:6" x14ac:dyDescent="0.3">
      <c r="B32" s="5">
        <f>SUM(B29:B31)</f>
        <v>6.8333333333333329E-2</v>
      </c>
    </row>
    <row r="34" spans="1:6" x14ac:dyDescent="0.3">
      <c r="A34" s="2" t="s">
        <v>12</v>
      </c>
      <c r="B34" s="2" t="s">
        <v>14</v>
      </c>
      <c r="C34" s="2" t="s">
        <v>13</v>
      </c>
      <c r="D34" s="2" t="s">
        <v>15</v>
      </c>
      <c r="E34" s="2" t="s">
        <v>16</v>
      </c>
      <c r="F34" s="2" t="s">
        <v>17</v>
      </c>
    </row>
    <row r="35" spans="1:6" x14ac:dyDescent="0.3">
      <c r="A35" s="4" t="s">
        <v>5</v>
      </c>
      <c r="B35" s="5">
        <f>I8*J8</f>
        <v>0.1</v>
      </c>
      <c r="C35" s="5">
        <f>B35/B$37</f>
        <v>0.85714285714285721</v>
      </c>
      <c r="D35" s="14">
        <f>C35</f>
        <v>0.85714285714285721</v>
      </c>
      <c r="E35">
        <v>0.49568133101967982</v>
      </c>
      <c r="F35" s="4" t="s">
        <v>5</v>
      </c>
    </row>
    <row r="36" spans="1:6" x14ac:dyDescent="0.3">
      <c r="A36" s="4" t="s">
        <v>6</v>
      </c>
      <c r="B36" s="5">
        <f>I9*J9</f>
        <v>1.6666666666666666E-2</v>
      </c>
      <c r="C36" s="5">
        <f>B36/B$37</f>
        <v>0.14285714285714285</v>
      </c>
      <c r="D36" s="14">
        <f>D35+C36</f>
        <v>1</v>
      </c>
    </row>
    <row r="37" spans="1:6" x14ac:dyDescent="0.3">
      <c r="B37" s="5">
        <f>SUM(B35:B36)</f>
        <v>0.11666666666666667</v>
      </c>
    </row>
    <row r="39" spans="1:6" x14ac:dyDescent="0.3">
      <c r="A39" s="2" t="s">
        <v>12</v>
      </c>
      <c r="B39" s="2" t="s">
        <v>14</v>
      </c>
      <c r="C39" s="2" t="s">
        <v>13</v>
      </c>
      <c r="D39" s="2" t="s">
        <v>15</v>
      </c>
      <c r="E39" s="2" t="s">
        <v>16</v>
      </c>
      <c r="F39" s="2" t="s">
        <v>17</v>
      </c>
    </row>
    <row r="40" spans="1:6" x14ac:dyDescent="0.3">
      <c r="A40" s="4" t="s">
        <v>8</v>
      </c>
      <c r="B40" s="5">
        <f>I11*J11</f>
        <v>0.05</v>
      </c>
      <c r="C40" s="3">
        <f>B40/B41</f>
        <v>1</v>
      </c>
      <c r="D40" s="3">
        <v>1</v>
      </c>
      <c r="E40">
        <v>0.14825191340656396</v>
      </c>
      <c r="F40" s="4" t="s">
        <v>8</v>
      </c>
    </row>
    <row r="41" spans="1:6" x14ac:dyDescent="0.3">
      <c r="B41" s="5">
        <f>SUM(B40)</f>
        <v>0.05</v>
      </c>
    </row>
    <row r="43" spans="1:6" x14ac:dyDescent="0.3">
      <c r="A43" s="6" t="s">
        <v>18</v>
      </c>
      <c r="B43" s="6" t="s">
        <v>19</v>
      </c>
    </row>
    <row r="44" spans="1:6" x14ac:dyDescent="0.3">
      <c r="A44" s="13" t="s">
        <v>23</v>
      </c>
      <c r="B44" s="15">
        <f>H5+H8+H11</f>
        <v>6</v>
      </c>
    </row>
    <row r="46" spans="1:6" x14ac:dyDescent="0.3">
      <c r="A46" s="1" t="s">
        <v>22</v>
      </c>
    </row>
    <row r="48" spans="1:6" x14ac:dyDescent="0.3">
      <c r="A48" s="2" t="s">
        <v>12</v>
      </c>
      <c r="B48" s="2" t="s">
        <v>14</v>
      </c>
      <c r="C48" s="2" t="s">
        <v>13</v>
      </c>
      <c r="D48" s="2" t="s">
        <v>15</v>
      </c>
      <c r="E48" s="2" t="s">
        <v>16</v>
      </c>
      <c r="F48" s="2" t="s">
        <v>17</v>
      </c>
    </row>
    <row r="49" spans="1:6" x14ac:dyDescent="0.3">
      <c r="A49" s="4" t="s">
        <v>2</v>
      </c>
      <c r="B49" s="5">
        <v>3.3333333333333333E-2</v>
      </c>
      <c r="C49" s="5">
        <f>B49/B$22</f>
        <v>0.48780487804878053</v>
      </c>
      <c r="D49" s="5">
        <f>C49</f>
        <v>0.48780487804878053</v>
      </c>
      <c r="E49" s="3">
        <v>0.8</v>
      </c>
      <c r="F49" s="4" t="s">
        <v>3</v>
      </c>
    </row>
    <row r="50" spans="1:6" x14ac:dyDescent="0.3">
      <c r="A50" s="4" t="s">
        <v>4</v>
      </c>
      <c r="B50" s="5">
        <v>1.0000000000000002E-2</v>
      </c>
      <c r="C50" s="5">
        <f t="shared" ref="C50:C51" si="3">B50/B$22</f>
        <v>0.14634146341463419</v>
      </c>
      <c r="D50" s="5">
        <f>D49+C50</f>
        <v>0.63414634146341475</v>
      </c>
      <c r="E50" s="3"/>
      <c r="F50" s="3"/>
    </row>
    <row r="51" spans="1:6" x14ac:dyDescent="0.3">
      <c r="A51" s="4" t="s">
        <v>3</v>
      </c>
      <c r="B51" s="5">
        <v>2.5000000000000001E-2</v>
      </c>
      <c r="C51" s="5">
        <f t="shared" si="3"/>
        <v>0.36585365853658541</v>
      </c>
      <c r="D51" s="5">
        <f>D50+C51</f>
        <v>1.0000000000000002</v>
      </c>
      <c r="E51" s="3"/>
      <c r="F51" s="3"/>
    </row>
    <row r="52" spans="1:6" x14ac:dyDescent="0.3">
      <c r="B52" s="5">
        <f>SUM(B49:B51)</f>
        <v>6.8333333333333329E-2</v>
      </c>
    </row>
    <row r="54" spans="1:6" x14ac:dyDescent="0.3">
      <c r="A54" s="2" t="s">
        <v>12</v>
      </c>
      <c r="B54" s="2" t="s">
        <v>14</v>
      </c>
      <c r="C54" s="2" t="s">
        <v>13</v>
      </c>
      <c r="D54" s="2" t="s">
        <v>15</v>
      </c>
      <c r="E54" s="2" t="s">
        <v>16</v>
      </c>
      <c r="F54" s="2" t="s">
        <v>17</v>
      </c>
    </row>
    <row r="55" spans="1:6" x14ac:dyDescent="0.3">
      <c r="A55" s="4" t="s">
        <v>7</v>
      </c>
      <c r="B55" s="5">
        <f>I10*J10</f>
        <v>1.1111111111111112E-2</v>
      </c>
      <c r="C55" s="3">
        <f>B55/B56</f>
        <v>1</v>
      </c>
      <c r="D55" s="3">
        <v>1</v>
      </c>
      <c r="E55">
        <v>0.62028261193144074</v>
      </c>
      <c r="F55" s="4" t="s">
        <v>7</v>
      </c>
    </row>
    <row r="56" spans="1:6" x14ac:dyDescent="0.3">
      <c r="B56" s="5">
        <f>SUM(B55)</f>
        <v>1.1111111111111112E-2</v>
      </c>
    </row>
    <row r="57" spans="1:6" x14ac:dyDescent="0.3">
      <c r="B57" s="5"/>
    </row>
    <row r="58" spans="1:6" x14ac:dyDescent="0.3">
      <c r="A58" s="6" t="s">
        <v>18</v>
      </c>
      <c r="B58" s="6" t="s">
        <v>19</v>
      </c>
    </row>
    <row r="59" spans="1:6" x14ac:dyDescent="0.3">
      <c r="A59" s="13" t="s">
        <v>21</v>
      </c>
      <c r="B59" s="15">
        <v>13</v>
      </c>
    </row>
    <row r="61" spans="1:6" x14ac:dyDescent="0.3">
      <c r="A61" s="1" t="s">
        <v>27</v>
      </c>
    </row>
    <row r="63" spans="1:6" x14ac:dyDescent="0.3">
      <c r="A63" s="2" t="s">
        <v>12</v>
      </c>
      <c r="B63" s="2" t="s">
        <v>14</v>
      </c>
      <c r="C63" s="2" t="s">
        <v>13</v>
      </c>
      <c r="D63" s="2" t="s">
        <v>15</v>
      </c>
      <c r="E63" s="2" t="s">
        <v>16</v>
      </c>
      <c r="F63" s="2" t="s">
        <v>17</v>
      </c>
    </row>
    <row r="64" spans="1:6" x14ac:dyDescent="0.3">
      <c r="A64" s="4" t="s">
        <v>2</v>
      </c>
      <c r="B64" s="5">
        <v>3.3333333333333333E-2</v>
      </c>
      <c r="C64" s="5">
        <f>B64/B$22</f>
        <v>0.48780487804878053</v>
      </c>
      <c r="D64" s="5">
        <f>C64</f>
        <v>0.48780487804878053</v>
      </c>
      <c r="E64" s="3">
        <v>0.6</v>
      </c>
      <c r="F64" s="4" t="s">
        <v>4</v>
      </c>
    </row>
    <row r="65" spans="1:6" x14ac:dyDescent="0.3">
      <c r="A65" s="4" t="s">
        <v>4</v>
      </c>
      <c r="B65" s="5">
        <v>1.0000000000000002E-2</v>
      </c>
      <c r="C65" s="5">
        <f t="shared" ref="C65:C66" si="4">B65/B$22</f>
        <v>0.14634146341463419</v>
      </c>
      <c r="D65" s="5">
        <f>D64+C65</f>
        <v>0.63414634146341475</v>
      </c>
      <c r="E65" s="3"/>
      <c r="F65" s="3"/>
    </row>
    <row r="66" spans="1:6" x14ac:dyDescent="0.3">
      <c r="A66" s="4" t="s">
        <v>3</v>
      </c>
      <c r="B66" s="5">
        <v>2.5000000000000001E-2</v>
      </c>
      <c r="C66" s="5">
        <f t="shared" si="4"/>
        <v>0.36585365853658541</v>
      </c>
      <c r="D66" s="5">
        <f>D65+C66</f>
        <v>1.0000000000000002</v>
      </c>
      <c r="E66" s="3"/>
      <c r="F66" s="3"/>
    </row>
    <row r="67" spans="1:6" x14ac:dyDescent="0.3">
      <c r="B67" s="5">
        <f>SUM(B64:B66)</f>
        <v>6.8333333333333329E-2</v>
      </c>
    </row>
    <row r="69" spans="1:6" x14ac:dyDescent="0.3">
      <c r="A69" s="6" t="s">
        <v>18</v>
      </c>
      <c r="B69" s="6" t="s">
        <v>19</v>
      </c>
    </row>
    <row r="70" spans="1:6" x14ac:dyDescent="0.3">
      <c r="A70" s="13" t="s">
        <v>4</v>
      </c>
      <c r="B70" s="15">
        <v>10</v>
      </c>
    </row>
    <row r="72" spans="1:6" x14ac:dyDescent="0.3">
      <c r="A72" s="1" t="s">
        <v>28</v>
      </c>
    </row>
    <row r="74" spans="1:6" x14ac:dyDescent="0.3">
      <c r="A74" s="2" t="s">
        <v>12</v>
      </c>
      <c r="B74" s="2" t="s">
        <v>14</v>
      </c>
      <c r="C74" s="2" t="s">
        <v>13</v>
      </c>
      <c r="D74" s="2" t="s">
        <v>15</v>
      </c>
      <c r="E74" s="2" t="s">
        <v>16</v>
      </c>
      <c r="F74" s="2" t="s">
        <v>17</v>
      </c>
    </row>
    <row r="75" spans="1:6" x14ac:dyDescent="0.3">
      <c r="A75" s="4" t="s">
        <v>2</v>
      </c>
      <c r="B75" s="5">
        <v>3.3333333333333333E-2</v>
      </c>
      <c r="C75" s="5">
        <f>B75/B$22</f>
        <v>0.48780487804878053</v>
      </c>
      <c r="D75" s="5">
        <f>C75</f>
        <v>0.48780487804878053</v>
      </c>
      <c r="E75" s="3">
        <v>0.83</v>
      </c>
      <c r="F75" s="4" t="s">
        <v>3</v>
      </c>
    </row>
    <row r="76" spans="1:6" x14ac:dyDescent="0.3">
      <c r="A76" s="4" t="s">
        <v>4</v>
      </c>
      <c r="B76" s="5">
        <v>1.0000000000000002E-2</v>
      </c>
      <c r="C76" s="5">
        <f t="shared" ref="C76:C77" si="5">B76/B$22</f>
        <v>0.14634146341463419</v>
      </c>
      <c r="D76" s="5">
        <f>D75+C76</f>
        <v>0.63414634146341475</v>
      </c>
      <c r="E76" s="3"/>
      <c r="F76" s="3"/>
    </row>
    <row r="77" spans="1:6" x14ac:dyDescent="0.3">
      <c r="A77" s="4" t="s">
        <v>3</v>
      </c>
      <c r="B77" s="5">
        <v>2.5000000000000001E-2</v>
      </c>
      <c r="C77" s="5">
        <f t="shared" si="5"/>
        <v>0.36585365853658541</v>
      </c>
      <c r="D77" s="5">
        <f>D76+C77</f>
        <v>1.0000000000000002</v>
      </c>
      <c r="E77" s="3"/>
      <c r="F77" s="3"/>
    </row>
    <row r="78" spans="1:6" x14ac:dyDescent="0.3">
      <c r="B78" s="5">
        <f>SUM(B75:B77)</f>
        <v>6.8333333333333329E-2</v>
      </c>
    </row>
    <row r="80" spans="1:6" x14ac:dyDescent="0.3">
      <c r="A80" s="2" t="s">
        <v>12</v>
      </c>
      <c r="B80" s="2" t="s">
        <v>14</v>
      </c>
      <c r="C80" s="2" t="s">
        <v>13</v>
      </c>
      <c r="D80" s="2" t="s">
        <v>15</v>
      </c>
      <c r="E80" s="2" t="s">
        <v>16</v>
      </c>
      <c r="F80" s="2" t="s">
        <v>17</v>
      </c>
    </row>
    <row r="81" spans="1:7" x14ac:dyDescent="0.3">
      <c r="A81" s="4" t="s">
        <v>7</v>
      </c>
      <c r="B81" s="5">
        <v>1.1111111111111112E-2</v>
      </c>
      <c r="C81" s="3">
        <f>B81/B82</f>
        <v>1</v>
      </c>
      <c r="D81" s="3">
        <v>1</v>
      </c>
      <c r="E81">
        <v>0.62028261193144074</v>
      </c>
      <c r="F81" s="4" t="s">
        <v>7</v>
      </c>
    </row>
    <row r="82" spans="1:7" x14ac:dyDescent="0.3">
      <c r="B82" s="5">
        <f>SUM(B81)</f>
        <v>1.1111111111111112E-2</v>
      </c>
    </row>
    <row r="84" spans="1:7" x14ac:dyDescent="0.3">
      <c r="A84" s="6" t="s">
        <v>18</v>
      </c>
      <c r="B84" s="6" t="s">
        <v>19</v>
      </c>
    </row>
    <row r="85" spans="1:7" x14ac:dyDescent="0.3">
      <c r="A85" s="13" t="s">
        <v>21</v>
      </c>
      <c r="B85" s="15">
        <v>13</v>
      </c>
    </row>
    <row r="87" spans="1:7" x14ac:dyDescent="0.3">
      <c r="A87" s="6" t="s">
        <v>29</v>
      </c>
      <c r="B87" s="6" t="s">
        <v>18</v>
      </c>
      <c r="C87" s="6" t="s">
        <v>19</v>
      </c>
    </row>
    <row r="88" spans="1:7" x14ac:dyDescent="0.3">
      <c r="A88" s="11">
        <v>1</v>
      </c>
      <c r="B88" s="13" t="s">
        <v>4</v>
      </c>
      <c r="C88" s="11">
        <v>10</v>
      </c>
    </row>
    <row r="89" spans="1:7" x14ac:dyDescent="0.3">
      <c r="A89" s="11">
        <v>2</v>
      </c>
      <c r="B89" s="11" t="s">
        <v>23</v>
      </c>
      <c r="C89" s="11">
        <v>6</v>
      </c>
    </row>
    <row r="90" spans="1:7" x14ac:dyDescent="0.3">
      <c r="A90" s="11">
        <v>3</v>
      </c>
      <c r="B90" s="11" t="s">
        <v>21</v>
      </c>
      <c r="C90" s="11">
        <v>13</v>
      </c>
    </row>
    <row r="91" spans="1:7" x14ac:dyDescent="0.3">
      <c r="A91" s="11">
        <v>4</v>
      </c>
      <c r="B91" s="11" t="s">
        <v>4</v>
      </c>
      <c r="C91" s="11">
        <v>10</v>
      </c>
    </row>
    <row r="92" spans="1:7" x14ac:dyDescent="0.3">
      <c r="A92" s="11">
        <v>5</v>
      </c>
      <c r="B92" s="11" t="s">
        <v>21</v>
      </c>
      <c r="C92" s="11">
        <v>13</v>
      </c>
    </row>
    <row r="94" spans="1:7" ht="26.25" customHeight="1" x14ac:dyDescent="0.3">
      <c r="A94" s="16" t="s">
        <v>1</v>
      </c>
      <c r="B94" s="16" t="s">
        <v>0</v>
      </c>
      <c r="C94" s="17" t="s">
        <v>9</v>
      </c>
      <c r="D94" s="17" t="s">
        <v>10</v>
      </c>
      <c r="E94" s="18" t="s">
        <v>30</v>
      </c>
      <c r="F94" s="18" t="s">
        <v>31</v>
      </c>
      <c r="G94" s="19" t="s">
        <v>32</v>
      </c>
    </row>
    <row r="95" spans="1:7" x14ac:dyDescent="0.3">
      <c r="A95" s="9" t="s">
        <v>2</v>
      </c>
      <c r="B95" s="8">
        <v>3</v>
      </c>
      <c r="C95" s="12">
        <f>1/B95</f>
        <v>0.33333333333333331</v>
      </c>
      <c r="D95" s="12">
        <v>0.1</v>
      </c>
      <c r="E95" s="11">
        <f>(1-0.01)*D95</f>
        <v>9.9000000000000005E-2</v>
      </c>
      <c r="F95" s="12">
        <f>1/6</f>
        <v>0.16666666666666666</v>
      </c>
      <c r="G95" s="12">
        <f>E95+F95</f>
        <v>0.26566666666666666</v>
      </c>
    </row>
    <row r="96" spans="1:7" x14ac:dyDescent="0.3">
      <c r="A96" s="7" t="s">
        <v>3</v>
      </c>
      <c r="B96" s="8">
        <v>4</v>
      </c>
      <c r="C96" s="12">
        <f t="shared" ref="C96:C101" si="6">1/B96</f>
        <v>0.25</v>
      </c>
      <c r="D96" s="12">
        <v>0.1</v>
      </c>
      <c r="E96" s="11">
        <f t="shared" ref="E96:E101" si="7">(1-0.01)*D96</f>
        <v>9.9000000000000005E-2</v>
      </c>
      <c r="F96" s="12">
        <f>2/13</f>
        <v>0.15384615384615385</v>
      </c>
      <c r="G96" s="12">
        <f t="shared" ref="G96:G101" si="8">E96+F96</f>
        <v>0.25284615384615383</v>
      </c>
    </row>
    <row r="97" spans="1:7" x14ac:dyDescent="0.3">
      <c r="A97" s="7" t="s">
        <v>4</v>
      </c>
      <c r="B97" s="8">
        <v>10</v>
      </c>
      <c r="C97" s="12">
        <f t="shared" si="6"/>
        <v>0.1</v>
      </c>
      <c r="D97" s="12">
        <v>0.1</v>
      </c>
      <c r="E97" s="11">
        <f t="shared" si="7"/>
        <v>9.9000000000000005E-2</v>
      </c>
      <c r="F97" s="12">
        <f>2/10</f>
        <v>0.2</v>
      </c>
      <c r="G97" s="12">
        <f t="shared" si="8"/>
        <v>0.29900000000000004</v>
      </c>
    </row>
    <row r="98" spans="1:7" x14ac:dyDescent="0.3">
      <c r="A98" s="9" t="s">
        <v>5</v>
      </c>
      <c r="B98" s="8">
        <v>1</v>
      </c>
      <c r="C98" s="12">
        <f t="shared" si="6"/>
        <v>1</v>
      </c>
      <c r="D98" s="12">
        <v>0.1</v>
      </c>
      <c r="E98" s="11">
        <f t="shared" si="7"/>
        <v>9.9000000000000005E-2</v>
      </c>
      <c r="F98" s="12">
        <f>1/6</f>
        <v>0.16666666666666666</v>
      </c>
      <c r="G98" s="12">
        <f t="shared" si="8"/>
        <v>0.26566666666666666</v>
      </c>
    </row>
    <row r="99" spans="1:7" x14ac:dyDescent="0.3">
      <c r="A99" s="7" t="s">
        <v>6</v>
      </c>
      <c r="B99" s="8">
        <v>6</v>
      </c>
      <c r="C99" s="12">
        <f t="shared" si="6"/>
        <v>0.16666666666666666</v>
      </c>
      <c r="D99" s="12">
        <v>0.1</v>
      </c>
      <c r="E99" s="11">
        <f t="shared" si="7"/>
        <v>9.9000000000000005E-2</v>
      </c>
      <c r="F99" s="12"/>
      <c r="G99" s="12">
        <f t="shared" si="8"/>
        <v>9.9000000000000005E-2</v>
      </c>
    </row>
    <row r="100" spans="1:7" x14ac:dyDescent="0.3">
      <c r="A100" s="7" t="s">
        <v>7</v>
      </c>
      <c r="B100" s="8">
        <v>9</v>
      </c>
      <c r="C100" s="12">
        <f t="shared" si="6"/>
        <v>0.1111111111111111</v>
      </c>
      <c r="D100" s="12">
        <v>0.1</v>
      </c>
      <c r="E100" s="11">
        <f t="shared" si="7"/>
        <v>9.9000000000000005E-2</v>
      </c>
      <c r="F100" s="12">
        <f>2/13</f>
        <v>0.15384615384615385</v>
      </c>
      <c r="G100" s="12">
        <f t="shared" si="8"/>
        <v>0.25284615384615383</v>
      </c>
    </row>
    <row r="101" spans="1:7" x14ac:dyDescent="0.3">
      <c r="A101" s="7" t="s">
        <v>8</v>
      </c>
      <c r="B101" s="8">
        <v>2</v>
      </c>
      <c r="C101" s="12">
        <f t="shared" si="6"/>
        <v>0.5</v>
      </c>
      <c r="D101" s="12">
        <v>0.1</v>
      </c>
      <c r="E101" s="11">
        <f t="shared" si="7"/>
        <v>9.9000000000000005E-2</v>
      </c>
      <c r="F101" s="12">
        <f>1/6</f>
        <v>0.16666666666666666</v>
      </c>
      <c r="G101" s="12">
        <f t="shared" si="8"/>
        <v>0.26566666666666666</v>
      </c>
    </row>
    <row r="103" spans="1:7" x14ac:dyDescent="0.3">
      <c r="A103" s="6" t="s">
        <v>29</v>
      </c>
      <c r="B103" s="6" t="s">
        <v>18</v>
      </c>
      <c r="C103" s="6" t="s">
        <v>19</v>
      </c>
    </row>
    <row r="104" spans="1:7" x14ac:dyDescent="0.3">
      <c r="A104" s="11">
        <v>1</v>
      </c>
      <c r="B104" s="13" t="s">
        <v>4</v>
      </c>
      <c r="C104" s="11">
        <v>10</v>
      </c>
    </row>
    <row r="105" spans="1:7" x14ac:dyDescent="0.3">
      <c r="A105" s="11">
        <v>2</v>
      </c>
      <c r="B105" s="13" t="s">
        <v>23</v>
      </c>
      <c r="C105" s="11">
        <f>B95+B98+B101</f>
        <v>6</v>
      </c>
    </row>
    <row r="106" spans="1:7" x14ac:dyDescent="0.3">
      <c r="A106" s="11">
        <v>3</v>
      </c>
      <c r="B106" s="13" t="s">
        <v>21</v>
      </c>
      <c r="C106" s="11">
        <f>B96+B100</f>
        <v>13</v>
      </c>
    </row>
    <row r="107" spans="1:7" x14ac:dyDescent="0.3">
      <c r="A107" s="11">
        <v>4</v>
      </c>
      <c r="B107" s="13" t="s">
        <v>26</v>
      </c>
      <c r="C107" s="11">
        <f>B95+B99</f>
        <v>9</v>
      </c>
    </row>
    <row r="108" spans="1:7" x14ac:dyDescent="0.3">
      <c r="A108" s="11">
        <v>5</v>
      </c>
      <c r="B108" s="13" t="s">
        <v>23</v>
      </c>
      <c r="C108" s="11">
        <v>6</v>
      </c>
    </row>
    <row r="110" spans="1:7" ht="29.25" customHeight="1" x14ac:dyDescent="0.3">
      <c r="A110" s="16" t="s">
        <v>1</v>
      </c>
      <c r="B110" s="16" t="s">
        <v>0</v>
      </c>
      <c r="C110" s="17" t="s">
        <v>9</v>
      </c>
      <c r="D110" s="17" t="s">
        <v>10</v>
      </c>
      <c r="E110" s="18" t="s">
        <v>30</v>
      </c>
      <c r="F110" s="18" t="s">
        <v>25</v>
      </c>
      <c r="G110" s="20" t="s">
        <v>33</v>
      </c>
    </row>
    <row r="111" spans="1:7" x14ac:dyDescent="0.3">
      <c r="A111" s="9" t="s">
        <v>2</v>
      </c>
      <c r="B111" s="8">
        <v>3</v>
      </c>
      <c r="C111" s="12">
        <f>1/B111</f>
        <v>0.33333333333333331</v>
      </c>
      <c r="D111" s="12">
        <v>0.26566666666666666</v>
      </c>
      <c r="E111" s="12">
        <f>(1-0.01)*D111</f>
        <v>0.26300999999999997</v>
      </c>
      <c r="F111" s="12">
        <f>2/6+1/9</f>
        <v>0.44444444444444442</v>
      </c>
      <c r="G111" s="21">
        <f>E111+F111</f>
        <v>0.70745444444444439</v>
      </c>
    </row>
    <row r="112" spans="1:7" x14ac:dyDescent="0.3">
      <c r="A112" s="7" t="s">
        <v>3</v>
      </c>
      <c r="B112" s="8">
        <v>4</v>
      </c>
      <c r="C112" s="12">
        <f t="shared" ref="C112:C117" si="9">1/B112</f>
        <v>0.25</v>
      </c>
      <c r="D112" s="12">
        <v>0.25284615384615383</v>
      </c>
      <c r="E112" s="12">
        <f t="shared" ref="E112:E117" si="10">(1-0.01)*D112</f>
        <v>0.2503176923076923</v>
      </c>
      <c r="F112" s="12">
        <v>7.6923076923076927E-2</v>
      </c>
      <c r="G112" s="12">
        <f t="shared" ref="G112:G117" si="11">E112+F112</f>
        <v>0.32724076923076922</v>
      </c>
    </row>
    <row r="113" spans="1:7" x14ac:dyDescent="0.3">
      <c r="A113" s="7" t="s">
        <v>4</v>
      </c>
      <c r="B113" s="8">
        <v>10</v>
      </c>
      <c r="C113" s="12">
        <f t="shared" si="9"/>
        <v>0.1</v>
      </c>
      <c r="D113" s="12">
        <v>0.29900000000000004</v>
      </c>
      <c r="E113" s="12">
        <f t="shared" si="10"/>
        <v>0.29601000000000005</v>
      </c>
      <c r="F113" s="12">
        <f>1/10</f>
        <v>0.1</v>
      </c>
      <c r="G113" s="12">
        <f t="shared" si="11"/>
        <v>0.39601000000000008</v>
      </c>
    </row>
    <row r="114" spans="1:7" x14ac:dyDescent="0.3">
      <c r="A114" s="9" t="s">
        <v>5</v>
      </c>
      <c r="B114" s="8">
        <v>1</v>
      </c>
      <c r="C114" s="12">
        <f t="shared" si="9"/>
        <v>1</v>
      </c>
      <c r="D114" s="12">
        <v>0.26566666666666666</v>
      </c>
      <c r="E114" s="12">
        <f t="shared" si="10"/>
        <v>0.26300999999999997</v>
      </c>
      <c r="F114" s="12">
        <f>2/6</f>
        <v>0.33333333333333331</v>
      </c>
      <c r="G114" s="21">
        <f t="shared" si="11"/>
        <v>0.59634333333333323</v>
      </c>
    </row>
    <row r="115" spans="1:7" x14ac:dyDescent="0.3">
      <c r="A115" s="7" t="s">
        <v>6</v>
      </c>
      <c r="B115" s="8">
        <v>6</v>
      </c>
      <c r="C115" s="12">
        <f t="shared" si="9"/>
        <v>0.16666666666666666</v>
      </c>
      <c r="D115" s="12">
        <v>9.9000000000000005E-2</v>
      </c>
      <c r="E115" s="12">
        <f t="shared" si="10"/>
        <v>9.801E-2</v>
      </c>
      <c r="F115" s="12">
        <f>1/9</f>
        <v>0.1111111111111111</v>
      </c>
      <c r="G115" s="12">
        <f t="shared" si="11"/>
        <v>0.20912111111111109</v>
      </c>
    </row>
    <row r="116" spans="1:7" x14ac:dyDescent="0.3">
      <c r="A116" s="7" t="s">
        <v>7</v>
      </c>
      <c r="B116" s="8">
        <v>9</v>
      </c>
      <c r="C116" s="12">
        <f t="shared" si="9"/>
        <v>0.1111111111111111</v>
      </c>
      <c r="D116" s="12">
        <v>0.25284615384615383</v>
      </c>
      <c r="E116" s="12">
        <f t="shared" si="10"/>
        <v>0.2503176923076923</v>
      </c>
      <c r="F116" s="12">
        <f>1/13</f>
        <v>7.6923076923076927E-2</v>
      </c>
      <c r="G116" s="12">
        <f t="shared" si="11"/>
        <v>0.32724076923076922</v>
      </c>
    </row>
    <row r="117" spans="1:7" x14ac:dyDescent="0.3">
      <c r="A117" s="7" t="s">
        <v>8</v>
      </c>
      <c r="B117" s="8">
        <v>2</v>
      </c>
      <c r="C117" s="12">
        <f t="shared" si="9"/>
        <v>0.5</v>
      </c>
      <c r="D117" s="12">
        <v>0.26566666666666666</v>
      </c>
      <c r="E117" s="12">
        <f t="shared" si="10"/>
        <v>0.26300999999999997</v>
      </c>
      <c r="F117" s="12">
        <f>2/6</f>
        <v>0.33333333333333331</v>
      </c>
      <c r="G117" s="21">
        <f t="shared" si="11"/>
        <v>0.59634333333333323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Algoritmo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Alfredo Bautista Rios</cp:lastModifiedBy>
  <dcterms:created xsi:type="dcterms:W3CDTF">2015-06-05T18:17:20Z</dcterms:created>
  <dcterms:modified xsi:type="dcterms:W3CDTF">2024-05-30T23:41:04Z</dcterms:modified>
</cp:coreProperties>
</file>