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5460" firstSheet="3" activeTab="6"/>
  </bookViews>
  <sheets>
    <sheet name="Primal" sheetId="1" r:id="rId1"/>
    <sheet name="Informe de respuestas 1" sheetId="3" r:id="rId2"/>
    <sheet name="Informe de confidencialidad 1" sheetId="4" r:id="rId3"/>
    <sheet name="Informe de límites 1" sheetId="5" r:id="rId4"/>
    <sheet name="Primal_Sol" sheetId="2" r:id="rId5"/>
    <sheet name="Dual" sheetId="6" r:id="rId6"/>
    <sheet name="Primal_2" sheetId="7" r:id="rId7"/>
  </sheets>
  <definedNames>
    <definedName name="solver_adj" localSheetId="4" hidden="1">Primal_Sol!$D$2:$E$2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Primal_Sol!$C$3</definedName>
    <definedName name="solver_lhs2" localSheetId="4" hidden="1">Primal_Sol!$C$4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Primal_Sol!$C$2</definedName>
    <definedName name="solver_pre" localSheetId="4" hidden="1">0.000001</definedName>
    <definedName name="solver_rbv" localSheetId="4" hidden="1">2</definedName>
    <definedName name="solver_rel1" localSheetId="4" hidden="1">3</definedName>
    <definedName name="solver_rel2" localSheetId="4" hidden="1">3</definedName>
    <definedName name="solver_rhs1" localSheetId="4" hidden="1">Primal_Sol!$D$3</definedName>
    <definedName name="solver_rhs2" localSheetId="4" hidden="1">Primal_Sol!$D$4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3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44525"/>
</workbook>
</file>

<file path=xl/calcChain.xml><?xml version="1.0" encoding="utf-8"?>
<calcChain xmlns="http://schemas.openxmlformats.org/spreadsheetml/2006/main">
  <c r="F25" i="6" l="1"/>
  <c r="F23" i="6"/>
  <c r="F22" i="6"/>
  <c r="F21" i="6"/>
  <c r="G19" i="6"/>
  <c r="H19" i="6"/>
  <c r="I19" i="6"/>
  <c r="F19" i="6"/>
  <c r="G18" i="6"/>
  <c r="H18" i="6"/>
  <c r="I18" i="6"/>
  <c r="J18" i="6"/>
  <c r="F18" i="6"/>
  <c r="G16" i="6"/>
  <c r="H16" i="6"/>
  <c r="I16" i="6"/>
  <c r="J16" i="6"/>
  <c r="F16" i="6"/>
  <c r="G17" i="6"/>
  <c r="H17" i="6"/>
  <c r="I17" i="6"/>
  <c r="J17" i="6"/>
  <c r="F17" i="6"/>
  <c r="K12" i="6"/>
  <c r="K11" i="6"/>
  <c r="G14" i="6"/>
  <c r="H14" i="6"/>
  <c r="I14" i="6"/>
  <c r="F14" i="6"/>
  <c r="C2" i="2"/>
  <c r="C4" i="2"/>
  <c r="C3" i="2"/>
  <c r="G22" i="1"/>
  <c r="G21" i="1"/>
  <c r="C24" i="1"/>
  <c r="C23" i="1"/>
  <c r="C22" i="1"/>
  <c r="C21" i="1"/>
  <c r="D18" i="1"/>
  <c r="E18" i="1"/>
  <c r="F18" i="1"/>
  <c r="C18" i="1"/>
  <c r="D17" i="1"/>
  <c r="E17" i="1"/>
  <c r="F17" i="1"/>
  <c r="G17" i="1"/>
  <c r="C17" i="1"/>
  <c r="D16" i="1"/>
  <c r="E16" i="1"/>
  <c r="F16" i="1"/>
  <c r="G16" i="1"/>
  <c r="C16" i="1"/>
  <c r="D15" i="1"/>
  <c r="E15" i="1"/>
  <c r="F15" i="1"/>
  <c r="G15" i="1"/>
  <c r="C15" i="1"/>
  <c r="D13" i="1"/>
  <c r="E13" i="1"/>
  <c r="F13" i="1"/>
  <c r="C13" i="1"/>
  <c r="D12" i="1"/>
  <c r="E12" i="1"/>
  <c r="F12" i="1"/>
  <c r="C12" i="1"/>
</calcChain>
</file>

<file path=xl/sharedStrings.xml><?xml version="1.0" encoding="utf-8"?>
<sst xmlns="http://schemas.openxmlformats.org/spreadsheetml/2006/main" count="194" uniqueCount="107">
  <si>
    <t>Mín Z=2x+y</t>
  </si>
  <si>
    <t>s.a.</t>
  </si>
  <si>
    <t>r1: 3x+2y&gt;=15</t>
  </si>
  <si>
    <t>r2: x+3y&gt;=12</t>
  </si>
  <si>
    <t>r3, r4: x,y&gt;=0</t>
  </si>
  <si>
    <t>-3x-2y+h1=-15</t>
  </si>
  <si>
    <t>-x-3y+h2=-12</t>
  </si>
  <si>
    <t>Z=2x+y+0h1+0h2</t>
  </si>
  <si>
    <t>Cj</t>
  </si>
  <si>
    <t>x</t>
  </si>
  <si>
    <t>y</t>
  </si>
  <si>
    <t>h1</t>
  </si>
  <si>
    <t>h2</t>
  </si>
  <si>
    <t>Zj</t>
  </si>
  <si>
    <t>Cj-Zj</t>
  </si>
  <si>
    <t>3y+h2</t>
  </si>
  <si>
    <t>x=</t>
  </si>
  <si>
    <t>y=</t>
  </si>
  <si>
    <t>h1=</t>
  </si>
  <si>
    <t>h2=</t>
  </si>
  <si>
    <t>Zj=</t>
  </si>
  <si>
    <t>Comprobando</t>
  </si>
  <si>
    <t>Z</t>
  </si>
  <si>
    <t>Microsoft Excel 14.0 Informe de respuestas</t>
  </si>
  <si>
    <t>Hoja de cálculo: [T.Dual - copia.xlsx]Primal_Sol</t>
  </si>
  <si>
    <t>Informe creado: 20/03/2024 05:08:37 p. m.</t>
  </si>
  <si>
    <t>Resultado: Solver encontró una solución. Se cumplen todas las restricciones y condiciones óptimas.</t>
  </si>
  <si>
    <t>Motor de Solver</t>
  </si>
  <si>
    <t>Motor: Simplex LP</t>
  </si>
  <si>
    <t>Tiempo de la solución: 0.047 segundos.</t>
  </si>
  <si>
    <t>Iteraciones: 3 Subproblemas: 0</t>
  </si>
  <si>
    <t>Opciones de Solver</t>
  </si>
  <si>
    <t>Tiempo máximo Ilimitado,  Iteraciones Ilimitado, Precision 0.000001</t>
  </si>
  <si>
    <t>Máximo de subproblemas Ilimitado, Máximo de soluciones de enteros Ilimitado, Tolerancia de enteros 1%, Asumir no negativo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</si>
  <si>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</si>
  <si>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</si>
  <si>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</si>
  <si>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</si>
  <si>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</si>
  <si>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</si>
  <si>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</si>
  <si>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</si>
  <si>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</si>
  <si>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</si>
  <si>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</si>
  <si>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</si>
  <si>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$C$2</t>
  </si>
  <si>
    <t>s.a. Z</t>
  </si>
  <si>
    <t>$D$2</t>
  </si>
  <si>
    <t>s.a. x</t>
  </si>
  <si>
    <t>Continuar</t>
  </si>
  <si>
    <t>$E$2</t>
  </si>
  <si>
    <t>s.a. y</t>
  </si>
  <si>
    <t>$C$3</t>
  </si>
  <si>
    <t>r1: 3x+2y&gt;=15 Z</t>
  </si>
  <si>
    <t>$C$3&gt;=$D$3</t>
  </si>
  <si>
    <t>Vinculante</t>
  </si>
  <si>
    <t>$C$4</t>
  </si>
  <si>
    <t>r2: x+3y&gt;=12 Z</t>
  </si>
  <si>
    <t>$C$4&gt;=$D$4</t>
  </si>
  <si>
    <t>No vinculante</t>
  </si>
  <si>
    <t>Microsoft Excel 14.0 Informe de confidencialidad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</si>
  <si>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</si>
  <si>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</si>
  <si>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</si>
  <si>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</si>
  <si>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</si>
  <si>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</si>
  <si>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</si>
  <si>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</si>
  <si>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</si>
  <si>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</si>
  <si>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</si>
  <si>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</si>
  <si>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</si>
  <si>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14.0 Informe de límites</t>
  </si>
  <si>
    <t>Informe creado: 20/03/2024 05:08:38 p. m.</t>
  </si>
  <si>
    <t>Variable</t>
  </si>
  <si>
    <t>Inferior</t>
  </si>
  <si>
    <t>Límite</t>
  </si>
  <si>
    <t>Resultado</t>
  </si>
  <si>
    <t>Superior</t>
  </si>
  <si>
    <t>Resolver empleando el teorema dual</t>
  </si>
  <si>
    <t>PRIMAL</t>
  </si>
  <si>
    <t>DUAL</t>
  </si>
  <si>
    <t>Máx Z=15a+12b</t>
  </si>
  <si>
    <t>r2: 2a+3b&lt;=1</t>
  </si>
  <si>
    <t>r3,r4: a,b&gt;=0</t>
  </si>
  <si>
    <t>r1: 3a+b&lt;=2</t>
  </si>
  <si>
    <t>3a+b+h1=2</t>
  </si>
  <si>
    <t>2a+3b+h2=1</t>
  </si>
  <si>
    <t>Z=15a+12b+0h1+0h2</t>
  </si>
  <si>
    <t>a</t>
  </si>
  <si>
    <t>b</t>
  </si>
  <si>
    <t>-3a+h1</t>
  </si>
  <si>
    <t>a=</t>
  </si>
  <si>
    <t>b=</t>
  </si>
  <si>
    <t>Mín Z=2c+4d</t>
  </si>
  <si>
    <t>r1: c-d&lt;=10</t>
  </si>
  <si>
    <t>r2: 4c+7d&gt;=90</t>
  </si>
  <si>
    <t>r3: 3c+5d&gt;=70</t>
  </si>
  <si>
    <t>r4,r5: c,d&gt;=0</t>
  </si>
  <si>
    <t>-c+d&gt;=-10</t>
  </si>
  <si>
    <t>Máx Z=-10x+90y+70w</t>
  </si>
  <si>
    <t>r1: -x+4y+3w&lt;=2</t>
  </si>
  <si>
    <t>r2: x+7y+5w&lt;=4</t>
  </si>
  <si>
    <t>r3,r4,r5: x,y,w&gt;=0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</si>
</sst>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2" borderId="0" xfId="0" applyFont="1" applyFill="1"/>
    <xf numFmtId="164" fontId="0" fillId="0" borderId="0" xfId="0" applyNumberFormat="1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zoomScale="175" zoomScaleNormal="175" workbookViewId="0">
      <selection activeCell="B14" sqref="B14"/>
    </sheetView>
  </sheetViews>
  <sheetFormatPr baseColWidth="10" defaultRowHeight="15" x14ac:dyDescent="0.25"/>
  <sheetData>
    <row r="1" spans="1:7" x14ac:dyDescent="0.25">
      <c r="A1" t="s">
        <v>0</v>
      </c>
      <c r="C1" t="s">
        <v>7</v>
      </c>
    </row>
    <row r="2" spans="1:7" x14ac:dyDescent="0.25">
      <c r="A2" t="s">
        <v>1</v>
      </c>
    </row>
    <row r="3" spans="1:7" x14ac:dyDescent="0.25">
      <c r="A3" t="s">
        <v>2</v>
      </c>
      <c r="C3" s="1" t="s">
        <v>5</v>
      </c>
    </row>
    <row r="4" spans="1:7" x14ac:dyDescent="0.25">
      <c r="A4" t="s">
        <v>3</v>
      </c>
      <c r="C4" s="1" t="s">
        <v>6</v>
      </c>
    </row>
    <row r="5" spans="1:7" x14ac:dyDescent="0.25">
      <c r="A5" t="s">
        <v>4</v>
      </c>
    </row>
    <row r="7" spans="1:7" x14ac:dyDescent="0.25">
      <c r="B7" s="2" t="s">
        <v>8</v>
      </c>
      <c r="C7" s="3">
        <v>2</v>
      </c>
      <c r="D7" s="3">
        <v>1</v>
      </c>
      <c r="E7" s="3">
        <v>0</v>
      </c>
      <c r="F7" s="3">
        <v>0</v>
      </c>
    </row>
    <row r="8" spans="1:7" x14ac:dyDescent="0.25">
      <c r="B8" s="2"/>
      <c r="C8" s="4" t="s">
        <v>9</v>
      </c>
      <c r="D8" s="4" t="s">
        <v>10</v>
      </c>
      <c r="E8" s="4" t="s">
        <v>11</v>
      </c>
      <c r="F8" s="4" t="s">
        <v>12</v>
      </c>
    </row>
    <row r="9" spans="1:7" x14ac:dyDescent="0.25">
      <c r="B9" s="3" t="s">
        <v>11</v>
      </c>
      <c r="C9" s="5">
        <v>-3</v>
      </c>
      <c r="D9" s="5">
        <v>-2</v>
      </c>
      <c r="E9" s="5">
        <v>1</v>
      </c>
      <c r="F9" s="5">
        <v>0</v>
      </c>
      <c r="G9" s="5">
        <v>-15</v>
      </c>
    </row>
    <row r="10" spans="1:7" x14ac:dyDescent="0.25">
      <c r="B10" s="3" t="s">
        <v>12</v>
      </c>
      <c r="C10" s="2">
        <v>-1</v>
      </c>
      <c r="D10" s="5">
        <v>-3</v>
      </c>
      <c r="E10" s="2">
        <v>0</v>
      </c>
      <c r="F10" s="2">
        <v>1</v>
      </c>
      <c r="G10" s="2">
        <v>-12</v>
      </c>
    </row>
    <row r="11" spans="1:7" x14ac:dyDescent="0.25">
      <c r="B11" s="3" t="s">
        <v>13</v>
      </c>
      <c r="C11" s="2">
        <v>0</v>
      </c>
      <c r="D11" s="5">
        <v>0</v>
      </c>
      <c r="E11" s="2">
        <v>0</v>
      </c>
      <c r="F11" s="2">
        <v>0</v>
      </c>
      <c r="G11" s="2">
        <v>0</v>
      </c>
    </row>
    <row r="12" spans="1:7" x14ac:dyDescent="0.25">
      <c r="B12" s="3" t="s">
        <v>14</v>
      </c>
      <c r="C12" s="2">
        <f>C7-C11</f>
        <v>2</v>
      </c>
      <c r="D12" s="5">
        <f t="shared" ref="D12:F12" si="0">D7-D11</f>
        <v>1</v>
      </c>
      <c r="E12" s="2">
        <f t="shared" si="0"/>
        <v>0</v>
      </c>
      <c r="F12" s="2">
        <f t="shared" si="0"/>
        <v>0</v>
      </c>
    </row>
    <row r="13" spans="1:7" x14ac:dyDescent="0.25">
      <c r="C13">
        <f>C12/C9</f>
        <v>-0.66666666666666663</v>
      </c>
      <c r="D13">
        <f t="shared" ref="D13:F13" si="1">D12/D9</f>
        <v>-0.5</v>
      </c>
      <c r="E13">
        <f t="shared" si="1"/>
        <v>0</v>
      </c>
      <c r="F13" t="e">
        <f t="shared" si="1"/>
        <v>#DIV/0!</v>
      </c>
    </row>
    <row r="15" spans="1:7" x14ac:dyDescent="0.25">
      <c r="B15" s="3" t="s">
        <v>10</v>
      </c>
      <c r="C15" s="6">
        <f>-1/2*C9</f>
        <v>1.5</v>
      </c>
      <c r="D15" s="6">
        <f t="shared" ref="D15:G15" si="2">-1/2*D9</f>
        <v>1</v>
      </c>
      <c r="E15" s="6">
        <f t="shared" si="2"/>
        <v>-0.5</v>
      </c>
      <c r="F15" s="6">
        <f t="shared" si="2"/>
        <v>0</v>
      </c>
      <c r="G15" s="6">
        <f t="shared" si="2"/>
        <v>7.5</v>
      </c>
    </row>
    <row r="16" spans="1:7" x14ac:dyDescent="0.25">
      <c r="A16" t="s">
        <v>15</v>
      </c>
      <c r="B16" s="3" t="s">
        <v>12</v>
      </c>
      <c r="C16" s="6">
        <f>3*C15+C10</f>
        <v>3.5</v>
      </c>
      <c r="D16" s="6">
        <f t="shared" ref="D16:G16" si="3">3*D15+D10</f>
        <v>0</v>
      </c>
      <c r="E16" s="6">
        <f t="shared" si="3"/>
        <v>-1.5</v>
      </c>
      <c r="F16" s="6">
        <f t="shared" si="3"/>
        <v>1</v>
      </c>
      <c r="G16" s="6">
        <f t="shared" si="3"/>
        <v>10.5</v>
      </c>
    </row>
    <row r="17" spans="2:7" x14ac:dyDescent="0.25">
      <c r="B17" s="3" t="s">
        <v>13</v>
      </c>
      <c r="C17" s="6">
        <f>C15</f>
        <v>1.5</v>
      </c>
      <c r="D17" s="6">
        <f t="shared" ref="D17:G17" si="4">D15</f>
        <v>1</v>
      </c>
      <c r="E17" s="22">
        <f t="shared" si="4"/>
        <v>-0.5</v>
      </c>
      <c r="F17" s="22">
        <f t="shared" si="4"/>
        <v>0</v>
      </c>
      <c r="G17" s="6">
        <f t="shared" si="4"/>
        <v>7.5</v>
      </c>
    </row>
    <row r="18" spans="2:7" x14ac:dyDescent="0.25">
      <c r="B18" s="3" t="s">
        <v>14</v>
      </c>
      <c r="C18" s="6">
        <f>C7-C17</f>
        <v>0.5</v>
      </c>
      <c r="D18" s="6">
        <f t="shared" ref="D18:F18" si="5">D7-D17</f>
        <v>0</v>
      </c>
      <c r="E18" s="6">
        <f t="shared" si="5"/>
        <v>0.5</v>
      </c>
      <c r="F18" s="6">
        <f t="shared" si="5"/>
        <v>0</v>
      </c>
      <c r="G18" s="6"/>
    </row>
    <row r="20" spans="2:7" x14ac:dyDescent="0.25">
      <c r="B20" s="10" t="s">
        <v>16</v>
      </c>
      <c r="C20" s="11">
        <v>0</v>
      </c>
      <c r="E20" t="s">
        <v>21</v>
      </c>
    </row>
    <row r="21" spans="2:7" x14ac:dyDescent="0.25">
      <c r="B21" s="10" t="s">
        <v>17</v>
      </c>
      <c r="C21" s="12">
        <f>G15</f>
        <v>7.5</v>
      </c>
      <c r="E21" s="1" t="s">
        <v>5</v>
      </c>
      <c r="G21" s="6">
        <f>-3*C20-2*C21+C22</f>
        <v>-15</v>
      </c>
    </row>
    <row r="22" spans="2:7" x14ac:dyDescent="0.25">
      <c r="B22" s="10" t="s">
        <v>18</v>
      </c>
      <c r="C22" s="11">
        <f>0</f>
        <v>0</v>
      </c>
      <c r="E22" s="1" t="s">
        <v>6</v>
      </c>
      <c r="G22" s="6">
        <f>-C20-3*C21+C23</f>
        <v>-12</v>
      </c>
    </row>
    <row r="23" spans="2:7" x14ac:dyDescent="0.25">
      <c r="B23" s="10" t="s">
        <v>19</v>
      </c>
      <c r="C23" s="12">
        <f>G16</f>
        <v>10.5</v>
      </c>
    </row>
    <row r="24" spans="2:7" x14ac:dyDescent="0.25">
      <c r="B24" s="10" t="s">
        <v>20</v>
      </c>
      <c r="C24" s="12">
        <f>G17</f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opLeftCell="A25" zoomScale="145" zoomScaleNormal="145" workbookViewId="0"/>
  </sheetViews>
  <sheetFormatPr baseColWidth="10" defaultRowHeight="15" x14ac:dyDescent="0.25"/>
  <cols>
    <col min="1" max="1" width="2.28515625" customWidth="1"/>
    <col min="2" max="2" width="6" customWidth="1"/>
    <col min="3" max="3" width="14.140625" customWidth="1"/>
    <col min="4" max="4" width="15.5703125" bestFit="1" customWidth="1"/>
    <col min="5" max="5" width="11.42578125" customWidth="1"/>
    <col min="6" max="6" width="13.28515625" customWidth="1"/>
    <col min="7" max="7" width="8" customWidth="1"/>
  </cols>
  <sheetData>
    <row r="1" spans="1:5" x14ac:dyDescent="0.25">
      <c r="A1" s="7" t="s">
        <v>23</v>
      </c>
    </row>
    <row r="2" spans="1:5" x14ac:dyDescent="0.25">
      <c r="A2" s="7" t="s">
        <v>24</v>
      </c>
    </row>
    <row r="3" spans="1:5" x14ac:dyDescent="0.25">
      <c r="A3" s="7" t="s">
        <v>25</v>
      </c>
    </row>
    <row r="4" spans="1:5" x14ac:dyDescent="0.25">
      <c r="A4" s="7" t="s">
        <v>26</v>
      </c>
    </row>
    <row r="5" spans="1:5" x14ac:dyDescent="0.25">
      <c r="A5" s="7" t="s">
        <v>27</v>
      </c>
    </row>
    <row r="6" spans="1:5" x14ac:dyDescent="0.25">
      <c r="A6" s="7"/>
      <c r="B6" t="s">
        <v>28</v>
      </c>
    </row>
    <row r="7" spans="1:5" x14ac:dyDescent="0.25">
      <c r="A7" s="7"/>
      <c r="B7" t="s">
        <v>29</v>
      </c>
    </row>
    <row r="8" spans="1:5" x14ac:dyDescent="0.25">
      <c r="A8" s="7"/>
      <c r="B8" t="s">
        <v>30</v>
      </c>
    </row>
    <row r="9" spans="1:5" x14ac:dyDescent="0.25">
      <c r="A9" s="7" t="s">
        <v>31</v>
      </c>
    </row>
    <row r="10" spans="1:5" x14ac:dyDescent="0.25">
      <c r="B10" t="s">
        <v>32</v>
      </c>
    </row>
    <row r="11" spans="1:5" x14ac:dyDescent="0.25">
      <c r="B11" t="s">
        <v>33</v>
      </c>
    </row>
    <row r="14" spans="1:5" ht="15.75" thickBot="1" x14ac:dyDescent="0.3">
      <c r="A14" t="s">
        <v>34</v>
      </c>
    </row>
    <row r="15" spans="1:5" ht="15.75" thickBot="1" x14ac:dyDescent="0.3">
      <c r="B15" s="14" t="s">
        <v>35</v>
      </c>
      <c r="C15" s="14" t="s">
        <v>36</v>
      </c>
      <c r="D15" s="14" t="s">
        <v>37</v>
      </c>
      <c r="E15" s="14" t="s">
        <v>38</v>
      </c>
    </row>
    <row r="16" spans="1:5" ht="15.75" thickBot="1" x14ac:dyDescent="0.3">
      <c r="B16" s="13" t="s">
        <v>46</v>
      </c>
      <c r="C16" s="13" t="s">
        <v>47</v>
      </c>
      <c r="D16" s="16">
        <v>0</v>
      </c>
      <c r="E16" s="16">
        <v>7.5</v>
      </c>
    </row>
    <row r="19" spans="1:7" ht="15.75" thickBot="1" x14ac:dyDescent="0.3">
      <c r="A19" t="s">
        <v>39</v>
      </c>
    </row>
    <row r="20" spans="1:7" ht="15.75" thickBot="1" x14ac:dyDescent="0.3">
      <c r="B20" s="14" t="s">
        <v>35</v>
      </c>
      <c r="C20" s="14" t="s">
        <v>36</v>
      </c>
      <c r="D20" s="14" t="s">
        <v>37</v>
      </c>
      <c r="E20" s="14" t="s">
        <v>38</v>
      </c>
      <c r="F20" s="14" t="s">
        <v>40</v>
      </c>
    </row>
    <row r="21" spans="1:7" x14ac:dyDescent="0.25">
      <c r="B21" s="15" t="s">
        <v>48</v>
      </c>
      <c r="C21" s="15" t="s">
        <v>49</v>
      </c>
      <c r="D21" s="17">
        <v>0</v>
      </c>
      <c r="E21" s="17">
        <v>0</v>
      </c>
      <c r="F21" s="15" t="s">
        <v>50</v>
      </c>
    </row>
    <row r="22" spans="1:7" ht="15.75" thickBot="1" x14ac:dyDescent="0.3">
      <c r="B22" s="13" t="s">
        <v>51</v>
      </c>
      <c r="C22" s="13" t="s">
        <v>52</v>
      </c>
      <c r="D22" s="16">
        <v>0</v>
      </c>
      <c r="E22" s="16">
        <v>7.5</v>
      </c>
      <c r="F22" s="13" t="s">
        <v>50</v>
      </c>
    </row>
    <row r="25" spans="1:7" ht="15.75" thickBot="1" x14ac:dyDescent="0.3">
      <c r="A25" t="s">
        <v>41</v>
      </c>
    </row>
    <row r="26" spans="1:7" ht="15.75" thickBot="1" x14ac:dyDescent="0.3">
      <c r="B26" s="14" t="s">
        <v>35</v>
      </c>
      <c r="C26" s="14" t="s">
        <v>36</v>
      </c>
      <c r="D26" s="14" t="s">
        <v>42</v>
      </c>
      <c r="E26" s="14" t="s">
        <v>43</v>
      </c>
      <c r="F26" s="14" t="s">
        <v>44</v>
      </c>
      <c r="G26" s="14" t="s">
        <v>45</v>
      </c>
    </row>
    <row r="27" spans="1:7" x14ac:dyDescent="0.25">
      <c r="B27" s="15" t="s">
        <v>53</v>
      </c>
      <c r="C27" s="15" t="s">
        <v>54</v>
      </c>
      <c r="D27" s="17">
        <v>15</v>
      </c>
      <c r="E27" s="15" t="s">
        <v>55</v>
      </c>
      <c r="F27" s="15" t="s">
        <v>56</v>
      </c>
      <c r="G27" s="17">
        <v>0</v>
      </c>
    </row>
    <row r="28" spans="1:7" ht="15.75" thickBot="1" x14ac:dyDescent="0.3">
      <c r="B28" s="13" t="s">
        <v>57</v>
      </c>
      <c r="C28" s="13" t="s">
        <v>58</v>
      </c>
      <c r="D28" s="16">
        <v>22.5</v>
      </c>
      <c r="E28" s="13" t="s">
        <v>59</v>
      </c>
      <c r="F28" s="13" t="s">
        <v>60</v>
      </c>
      <c r="G28" s="16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opLeftCell="A10" zoomScale="160" zoomScaleNormal="160" workbookViewId="0">
      <selection activeCell="E15" sqref="E15:E16"/>
    </sheetView>
  </sheetViews>
  <sheetFormatPr baseColWidth="10" defaultRowHeight="15" x14ac:dyDescent="0.25"/>
  <cols>
    <col min="1" max="1" width="2.28515625" customWidth="1"/>
    <col min="2" max="2" width="6" customWidth="1"/>
    <col min="3" max="3" width="14.140625" bestFit="1" customWidth="1"/>
    <col min="4" max="4" width="5.7109375" customWidth="1"/>
    <col min="5" max="5" width="9.28515625" bestFit="1" customWidth="1"/>
    <col min="6" max="6" width="12.85546875" customWidth="1"/>
    <col min="7" max="7" width="12" bestFit="1" customWidth="1"/>
    <col min="8" max="8" width="10.5703125" customWidth="1"/>
  </cols>
  <sheetData>
    <row r="1" spans="1:8" x14ac:dyDescent="0.25">
      <c r="A1" s="7" t="s">
        <v>61</v>
      </c>
    </row>
    <row r="2" spans="1:8" x14ac:dyDescent="0.25">
      <c r="A2" s="7" t="s">
        <v>24</v>
      </c>
    </row>
    <row r="3" spans="1:8" x14ac:dyDescent="0.25">
      <c r="A3" s="7" t="s">
        <v>25</v>
      </c>
    </row>
    <row r="6" spans="1:8" ht="15.75" thickBot="1" x14ac:dyDescent="0.3">
      <c r="A6" t="s">
        <v>39</v>
      </c>
    </row>
    <row r="7" spans="1:8" x14ac:dyDescent="0.25">
      <c r="B7" s="18"/>
      <c r="C7" s="18"/>
      <c r="D7" s="18" t="s">
        <v>62</v>
      </c>
      <c r="E7" s="18" t="s">
        <v>64</v>
      </c>
      <c r="F7" s="18" t="s">
        <v>66</v>
      </c>
      <c r="G7" s="18" t="s">
        <v>68</v>
      </c>
      <c r="H7" s="18" t="s">
        <v>68</v>
      </c>
    </row>
    <row r="8" spans="1:8" ht="15.75" thickBot="1" x14ac:dyDescent="0.3">
      <c r="B8" s="19" t="s">
        <v>35</v>
      </c>
      <c r="C8" s="19" t="s">
        <v>36</v>
      </c>
      <c r="D8" s="19" t="s">
        <v>63</v>
      </c>
      <c r="E8" s="19" t="s">
        <v>65</v>
      </c>
      <c r="F8" s="19" t="s">
        <v>67</v>
      </c>
      <c r="G8" s="19" t="s">
        <v>69</v>
      </c>
      <c r="H8" s="19" t="s">
        <v>70</v>
      </c>
    </row>
    <row r="9" spans="1:8" x14ac:dyDescent="0.25">
      <c r="B9" s="15" t="s">
        <v>48</v>
      </c>
      <c r="C9" s="15" t="s">
        <v>49</v>
      </c>
      <c r="D9" s="15">
        <v>0</v>
      </c>
      <c r="E9" s="15">
        <v>0.5</v>
      </c>
      <c r="F9" s="15">
        <v>2</v>
      </c>
      <c r="G9" s="15">
        <v>1E+30</v>
      </c>
      <c r="H9" s="15">
        <v>0.5</v>
      </c>
    </row>
    <row r="10" spans="1:8" ht="15.75" thickBot="1" x14ac:dyDescent="0.3">
      <c r="B10" s="13" t="s">
        <v>51</v>
      </c>
      <c r="C10" s="13" t="s">
        <v>52</v>
      </c>
      <c r="D10" s="13">
        <v>7.5</v>
      </c>
      <c r="E10" s="13">
        <v>0</v>
      </c>
      <c r="F10" s="13">
        <v>1</v>
      </c>
      <c r="G10" s="13">
        <v>0.33333333333333331</v>
      </c>
      <c r="H10" s="13">
        <v>1.0000000000000002</v>
      </c>
    </row>
    <row r="12" spans="1:8" ht="15.75" thickBot="1" x14ac:dyDescent="0.3">
      <c r="A12" t="s">
        <v>41</v>
      </c>
    </row>
    <row r="13" spans="1:8" x14ac:dyDescent="0.25">
      <c r="B13" s="18"/>
      <c r="C13" s="18"/>
      <c r="D13" s="18" t="s">
        <v>62</v>
      </c>
      <c r="E13" s="18" t="s">
        <v>71</v>
      </c>
      <c r="F13" s="18" t="s">
        <v>73</v>
      </c>
      <c r="G13" s="18" t="s">
        <v>68</v>
      </c>
      <c r="H13" s="18" t="s">
        <v>68</v>
      </c>
    </row>
    <row r="14" spans="1:8" ht="15.75" thickBot="1" x14ac:dyDescent="0.3">
      <c r="B14" s="19" t="s">
        <v>35</v>
      </c>
      <c r="C14" s="19" t="s">
        <v>36</v>
      </c>
      <c r="D14" s="19" t="s">
        <v>63</v>
      </c>
      <c r="E14" s="19" t="s">
        <v>72</v>
      </c>
      <c r="F14" s="19" t="s">
        <v>74</v>
      </c>
      <c r="G14" s="19" t="s">
        <v>69</v>
      </c>
      <c r="H14" s="19" t="s">
        <v>70</v>
      </c>
    </row>
    <row r="15" spans="1:8" x14ac:dyDescent="0.25">
      <c r="B15" s="15" t="s">
        <v>53</v>
      </c>
      <c r="C15" s="15" t="s">
        <v>54</v>
      </c>
      <c r="D15" s="15">
        <v>15</v>
      </c>
      <c r="E15" s="15">
        <v>0.5</v>
      </c>
      <c r="F15" s="15">
        <v>15</v>
      </c>
      <c r="G15" s="15">
        <v>1E+30</v>
      </c>
      <c r="H15" s="15">
        <v>7</v>
      </c>
    </row>
    <row r="16" spans="1:8" ht="15.75" thickBot="1" x14ac:dyDescent="0.3">
      <c r="B16" s="13" t="s">
        <v>57</v>
      </c>
      <c r="C16" s="13" t="s">
        <v>58</v>
      </c>
      <c r="D16" s="13">
        <v>22.5</v>
      </c>
      <c r="E16" s="13">
        <v>0</v>
      </c>
      <c r="F16" s="13">
        <v>12</v>
      </c>
      <c r="G16" s="13">
        <v>10.5</v>
      </c>
      <c r="H16" s="1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opLeftCell="A7" zoomScale="130" zoomScaleNormal="13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7" t="s">
        <v>75</v>
      </c>
    </row>
    <row r="2" spans="1:10" x14ac:dyDescent="0.25">
      <c r="A2" s="7" t="s">
        <v>24</v>
      </c>
    </row>
    <row r="3" spans="1:10" x14ac:dyDescent="0.25">
      <c r="A3" s="7" t="s">
        <v>76</v>
      </c>
    </row>
    <row r="5" spans="1:10" ht="15.75" thickBot="1" x14ac:dyDescent="0.3"/>
    <row r="6" spans="1:10" x14ac:dyDescent="0.25">
      <c r="B6" s="18"/>
      <c r="C6" s="18" t="s">
        <v>66</v>
      </c>
      <c r="D6" s="18"/>
    </row>
    <row r="7" spans="1:10" ht="15.75" thickBot="1" x14ac:dyDescent="0.3">
      <c r="B7" s="19" t="s">
        <v>35</v>
      </c>
      <c r="C7" s="19" t="s">
        <v>36</v>
      </c>
      <c r="D7" s="19" t="s">
        <v>63</v>
      </c>
    </row>
    <row r="8" spans="1:10" ht="15.75" thickBot="1" x14ac:dyDescent="0.3">
      <c r="B8" s="13" t="s">
        <v>46</v>
      </c>
      <c r="C8" s="13" t="s">
        <v>47</v>
      </c>
      <c r="D8" s="16">
        <v>7.5</v>
      </c>
    </row>
    <row r="10" spans="1:10" ht="15.75" thickBot="1" x14ac:dyDescent="0.3"/>
    <row r="11" spans="1:10" x14ac:dyDescent="0.25">
      <c r="B11" s="18"/>
      <c r="C11" s="18" t="s">
        <v>77</v>
      </c>
      <c r="D11" s="18"/>
      <c r="F11" s="18" t="s">
        <v>78</v>
      </c>
      <c r="G11" s="18" t="s">
        <v>66</v>
      </c>
      <c r="I11" s="18" t="s">
        <v>81</v>
      </c>
      <c r="J11" s="18" t="s">
        <v>66</v>
      </c>
    </row>
    <row r="12" spans="1:10" ht="15.75" thickBot="1" x14ac:dyDescent="0.3">
      <c r="B12" s="19" t="s">
        <v>35</v>
      </c>
      <c r="C12" s="19" t="s">
        <v>36</v>
      </c>
      <c r="D12" s="19" t="s">
        <v>63</v>
      </c>
      <c r="F12" s="19" t="s">
        <v>79</v>
      </c>
      <c r="G12" s="19" t="s">
        <v>80</v>
      </c>
      <c r="I12" s="19" t="s">
        <v>79</v>
      </c>
      <c r="J12" s="19" t="s">
        <v>80</v>
      </c>
    </row>
    <row r="13" spans="1:10" x14ac:dyDescent="0.25">
      <c r="B13" s="15" t="s">
        <v>48</v>
      </c>
      <c r="C13" s="15" t="s">
        <v>49</v>
      </c>
      <c r="D13" s="17">
        <v>0</v>
      </c>
      <c r="F13" s="17">
        <v>0</v>
      </c>
      <c r="G13" s="17">
        <v>7.5</v>
      </c>
      <c r="I13" s="15" t="e">
        <v>#N/A</v>
      </c>
      <c r="J13" s="15" t="e">
        <v>#N/A</v>
      </c>
    </row>
    <row r="14" spans="1:10" ht="15.75" thickBot="1" x14ac:dyDescent="0.3">
      <c r="B14" s="13" t="s">
        <v>51</v>
      </c>
      <c r="C14" s="13" t="s">
        <v>52</v>
      </c>
      <c r="D14" s="16">
        <v>7.5</v>
      </c>
      <c r="F14" s="16">
        <v>7.5</v>
      </c>
      <c r="G14" s="16">
        <v>7.5</v>
      </c>
      <c r="I14" s="13" t="e">
        <v>#N/A</v>
      </c>
      <c r="J14" s="13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20" zoomScaleNormal="220" workbookViewId="0">
      <selection activeCell="C3" sqref="C3"/>
    </sheetView>
  </sheetViews>
  <sheetFormatPr baseColWidth="10" defaultRowHeight="15" x14ac:dyDescent="0.25"/>
  <cols>
    <col min="3" max="3" width="5" bestFit="1" customWidth="1"/>
    <col min="4" max="4" width="3" bestFit="1" customWidth="1"/>
  </cols>
  <sheetData>
    <row r="1" spans="1:5" x14ac:dyDescent="0.25">
      <c r="A1" t="s">
        <v>0</v>
      </c>
      <c r="C1" s="9" t="s">
        <v>22</v>
      </c>
      <c r="D1" s="9" t="s">
        <v>9</v>
      </c>
      <c r="E1" s="9" t="s">
        <v>10</v>
      </c>
    </row>
    <row r="2" spans="1:5" x14ac:dyDescent="0.25">
      <c r="A2" t="s">
        <v>1</v>
      </c>
      <c r="C2" s="9">
        <f>2*D2+E2</f>
        <v>7.5</v>
      </c>
      <c r="D2" s="9">
        <v>0</v>
      </c>
      <c r="E2" s="9">
        <v>7.5</v>
      </c>
    </row>
    <row r="3" spans="1:5" x14ac:dyDescent="0.25">
      <c r="A3" t="s">
        <v>2</v>
      </c>
      <c r="C3">
        <f>3*D2+2*E2</f>
        <v>15</v>
      </c>
      <c r="D3">
        <v>15</v>
      </c>
    </row>
    <row r="4" spans="1:5" x14ac:dyDescent="0.25">
      <c r="A4" t="s">
        <v>3</v>
      </c>
      <c r="C4">
        <f>D2+3*E2</f>
        <v>22.5</v>
      </c>
      <c r="D4">
        <v>12</v>
      </c>
    </row>
    <row r="5" spans="1:5" x14ac:dyDescent="0.25">
      <c r="A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E15" zoomScale="175" zoomScaleNormal="175" workbookViewId="0">
      <selection activeCell="J17" sqref="J17"/>
    </sheetView>
  </sheetViews>
  <sheetFormatPr baseColWidth="10" defaultRowHeight="15" x14ac:dyDescent="0.25"/>
  <sheetData>
    <row r="1" spans="1:11" x14ac:dyDescent="0.25">
      <c r="A1" t="s">
        <v>82</v>
      </c>
    </row>
    <row r="2" spans="1:11" x14ac:dyDescent="0.25">
      <c r="A2" s="20" t="s">
        <v>83</v>
      </c>
      <c r="C2" s="20" t="s">
        <v>84</v>
      </c>
    </row>
    <row r="3" spans="1:11" x14ac:dyDescent="0.25">
      <c r="A3" t="s">
        <v>0</v>
      </c>
      <c r="C3" t="s">
        <v>85</v>
      </c>
      <c r="E3" t="s">
        <v>91</v>
      </c>
    </row>
    <row r="4" spans="1:11" x14ac:dyDescent="0.25">
      <c r="A4" t="s">
        <v>1</v>
      </c>
      <c r="C4" t="s">
        <v>1</v>
      </c>
    </row>
    <row r="5" spans="1:11" x14ac:dyDescent="0.25">
      <c r="A5" t="s">
        <v>2</v>
      </c>
      <c r="C5" t="s">
        <v>88</v>
      </c>
      <c r="E5" t="s">
        <v>89</v>
      </c>
    </row>
    <row r="6" spans="1:11" x14ac:dyDescent="0.25">
      <c r="A6" t="s">
        <v>3</v>
      </c>
      <c r="C6" t="s">
        <v>86</v>
      </c>
      <c r="E6" t="s">
        <v>90</v>
      </c>
    </row>
    <row r="7" spans="1:11" x14ac:dyDescent="0.25">
      <c r="A7" t="s">
        <v>4</v>
      </c>
      <c r="C7" t="s">
        <v>87</v>
      </c>
    </row>
    <row r="9" spans="1:11" x14ac:dyDescent="0.25">
      <c r="E9" s="2" t="s">
        <v>8</v>
      </c>
      <c r="F9" s="2">
        <v>15</v>
      </c>
      <c r="G9" s="2">
        <v>12</v>
      </c>
      <c r="H9" s="2">
        <v>0</v>
      </c>
      <c r="I9" s="2">
        <v>0</v>
      </c>
    </row>
    <row r="10" spans="1:11" x14ac:dyDescent="0.25">
      <c r="E10" s="2"/>
      <c r="F10" s="4" t="s">
        <v>92</v>
      </c>
      <c r="G10" s="4" t="s">
        <v>93</v>
      </c>
      <c r="H10" s="4" t="s">
        <v>11</v>
      </c>
      <c r="I10" s="4" t="s">
        <v>12</v>
      </c>
    </row>
    <row r="11" spans="1:11" x14ac:dyDescent="0.25">
      <c r="E11" s="3" t="s">
        <v>11</v>
      </c>
      <c r="F11" s="5">
        <v>3</v>
      </c>
      <c r="G11" s="2">
        <v>1</v>
      </c>
      <c r="H11" s="2">
        <v>1</v>
      </c>
      <c r="I11" s="2">
        <v>0</v>
      </c>
      <c r="J11" s="2">
        <v>2</v>
      </c>
      <c r="K11">
        <f>J11/F11</f>
        <v>0.66666666666666663</v>
      </c>
    </row>
    <row r="12" spans="1:11" x14ac:dyDescent="0.25">
      <c r="E12" s="3" t="s">
        <v>12</v>
      </c>
      <c r="F12" s="5">
        <v>2</v>
      </c>
      <c r="G12" s="5">
        <v>3</v>
      </c>
      <c r="H12" s="5">
        <v>0</v>
      </c>
      <c r="I12" s="5">
        <v>1</v>
      </c>
      <c r="J12" s="5">
        <v>1</v>
      </c>
      <c r="K12">
        <f>J12/F12</f>
        <v>0.5</v>
      </c>
    </row>
    <row r="13" spans="1:11" x14ac:dyDescent="0.25">
      <c r="E13" s="3" t="s">
        <v>13</v>
      </c>
      <c r="F13" s="5">
        <v>0</v>
      </c>
      <c r="G13" s="2">
        <v>0</v>
      </c>
      <c r="H13" s="2">
        <v>0</v>
      </c>
      <c r="I13" s="2">
        <v>0</v>
      </c>
      <c r="J13" s="2">
        <v>0</v>
      </c>
    </row>
    <row r="14" spans="1:11" x14ac:dyDescent="0.25">
      <c r="E14" s="3" t="s">
        <v>14</v>
      </c>
      <c r="F14" s="5">
        <f>F9</f>
        <v>15</v>
      </c>
      <c r="G14" s="2">
        <f t="shared" ref="G14:I14" si="0">G9</f>
        <v>12</v>
      </c>
      <c r="H14" s="2">
        <f t="shared" si="0"/>
        <v>0</v>
      </c>
      <c r="I14" s="2">
        <f t="shared" si="0"/>
        <v>0</v>
      </c>
    </row>
    <row r="16" spans="1:11" x14ac:dyDescent="0.25">
      <c r="D16" s="1" t="s">
        <v>94</v>
      </c>
      <c r="E16" s="3" t="s">
        <v>11</v>
      </c>
      <c r="F16" s="21">
        <f>-3*F17+F11</f>
        <v>0</v>
      </c>
      <c r="G16" s="21">
        <f t="shared" ref="G16:J16" si="1">-3*G17+G11</f>
        <v>-3.5</v>
      </c>
      <c r="H16" s="21">
        <f t="shared" si="1"/>
        <v>1</v>
      </c>
      <c r="I16" s="21">
        <f t="shared" si="1"/>
        <v>-1.5</v>
      </c>
      <c r="J16" s="21">
        <f t="shared" si="1"/>
        <v>0.5</v>
      </c>
    </row>
    <row r="17" spans="5:10" x14ac:dyDescent="0.25">
      <c r="E17" s="3" t="s">
        <v>92</v>
      </c>
      <c r="F17" s="21">
        <f>F12/2</f>
        <v>1</v>
      </c>
      <c r="G17" s="21">
        <f t="shared" ref="G17:J17" si="2">G12/2</f>
        <v>1.5</v>
      </c>
      <c r="H17" s="21">
        <f t="shared" si="2"/>
        <v>0</v>
      </c>
      <c r="I17" s="21">
        <f t="shared" si="2"/>
        <v>0.5</v>
      </c>
      <c r="J17" s="21">
        <f t="shared" si="2"/>
        <v>0.5</v>
      </c>
    </row>
    <row r="18" spans="5:10" x14ac:dyDescent="0.25">
      <c r="E18" s="3" t="s">
        <v>13</v>
      </c>
      <c r="F18" s="21">
        <f>15*F17</f>
        <v>15</v>
      </c>
      <c r="G18" s="21">
        <f t="shared" ref="G18:J18" si="3">15*G17</f>
        <v>22.5</v>
      </c>
      <c r="H18" s="24">
        <f t="shared" si="3"/>
        <v>0</v>
      </c>
      <c r="I18" s="24">
        <f t="shared" si="3"/>
        <v>7.5</v>
      </c>
      <c r="J18" s="21">
        <f t="shared" si="3"/>
        <v>7.5</v>
      </c>
    </row>
    <row r="19" spans="5:10" x14ac:dyDescent="0.25">
      <c r="E19" s="3" t="s">
        <v>14</v>
      </c>
      <c r="F19" s="21">
        <f>F9-F18</f>
        <v>0</v>
      </c>
      <c r="G19" s="21">
        <f t="shared" ref="G19:I19" si="4">G9-G18</f>
        <v>-10.5</v>
      </c>
      <c r="H19" s="21">
        <f t="shared" si="4"/>
        <v>0</v>
      </c>
      <c r="I19" s="21">
        <f t="shared" si="4"/>
        <v>-7.5</v>
      </c>
      <c r="J19" s="21"/>
    </row>
    <row r="21" spans="5:10" x14ac:dyDescent="0.25">
      <c r="E21" s="9" t="s">
        <v>95</v>
      </c>
      <c r="F21" s="22">
        <f>J17</f>
        <v>0.5</v>
      </c>
    </row>
    <row r="22" spans="5:10" x14ac:dyDescent="0.25">
      <c r="E22" s="9" t="s">
        <v>96</v>
      </c>
      <c r="F22" s="23">
        <f>0</f>
        <v>0</v>
      </c>
    </row>
    <row r="23" spans="5:10" x14ac:dyDescent="0.25">
      <c r="E23" s="9" t="s">
        <v>18</v>
      </c>
      <c r="F23" s="22">
        <f>J16</f>
        <v>0.5</v>
      </c>
    </row>
    <row r="24" spans="5:10" x14ac:dyDescent="0.25">
      <c r="E24" s="9" t="s">
        <v>19</v>
      </c>
      <c r="F24" s="23">
        <v>0</v>
      </c>
    </row>
    <row r="25" spans="5:10" x14ac:dyDescent="0.25">
      <c r="E25" s="9" t="s">
        <v>20</v>
      </c>
      <c r="F25" s="22">
        <f>J18</f>
        <v>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05" zoomScaleNormal="205" workbookViewId="0">
      <selection activeCell="D7" sqref="D7"/>
    </sheetView>
  </sheetViews>
  <sheetFormatPr baseColWidth="10" defaultRowHeight="15" x14ac:dyDescent="0.25"/>
  <sheetData>
    <row r="1" spans="1:4" x14ac:dyDescent="0.25">
      <c r="A1" s="8" t="s">
        <v>83</v>
      </c>
      <c r="D1" s="8" t="s">
        <v>84</v>
      </c>
    </row>
    <row r="2" spans="1:4" x14ac:dyDescent="0.25">
      <c r="A2" t="s">
        <v>97</v>
      </c>
      <c r="D2" t="s">
        <v>103</v>
      </c>
    </row>
    <row r="3" spans="1:4" x14ac:dyDescent="0.25">
      <c r="A3" t="s">
        <v>1</v>
      </c>
      <c r="D3" t="s">
        <v>1</v>
      </c>
    </row>
    <row r="4" spans="1:4" x14ac:dyDescent="0.25">
      <c r="A4" t="s">
        <v>98</v>
      </c>
      <c r="B4" s="1" t="s">
        <v>102</v>
      </c>
      <c r="D4" t="s">
        <v>104</v>
      </c>
    </row>
    <row r="5" spans="1:4" x14ac:dyDescent="0.25">
      <c r="A5" t="s">
        <v>99</v>
      </c>
      <c r="D5" t="s">
        <v>105</v>
      </c>
    </row>
    <row r="6" spans="1:4" x14ac:dyDescent="0.25">
      <c r="A6" t="s">
        <v>100</v>
      </c>
      <c r="D6" t="s">
        <v>106</v>
      </c>
    </row>
    <row r="7" spans="1:4" x14ac:dyDescent="0.25">
      <c r="A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Primal</vt:lpstr>
      <vt:lpstr>Informe de respuestas 1</vt:lpstr>
      <vt:lpstr>Informe de confidencialidad 1</vt:lpstr>
      <vt:lpstr>Informe de límites 1</vt:lpstr>
      <vt:lpstr>Primal_Sol</vt:lpstr>
      <vt:lpstr>Dual</vt:lpstr>
      <vt:lpstr>Primal_2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López Rojas</dc:creator>
  <cp:lastModifiedBy>Ariel López Rojas</cp:lastModifiedBy>
  <dcterms:created xsi:type="dcterms:W3CDTF">2024-03-20T20:54:01Z</dcterms:created>
  <dcterms:modified xsi:type="dcterms:W3CDTF">2024-03-20T23:48:24Z</dcterms:modified>
</cp:coreProperties>
</file>