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Materias\Metodos\"/>
    </mc:Choice>
  </mc:AlternateContent>
  <xr:revisionPtr revIDLastSave="0" documentId="13_ncr:1_{63CD120F-B171-4F7D-A653-C3F5FE9E9790}" xr6:coauthVersionLast="47" xr6:coauthVersionMax="47" xr10:uidLastSave="{00000000-0000-0000-0000-000000000000}"/>
  <bookViews>
    <workbookView xWindow="-120" yWindow="-120" windowWidth="20730" windowHeight="11760" activeTab="1" xr2:uid="{7BD14653-5DDF-4D04-A91C-DE5EB068ADE0}"/>
  </bookViews>
  <sheets>
    <sheet name="Hoja1" sheetId="1" r:id="rId1"/>
    <sheet name="Hoja2" sheetId="2" r:id="rId2"/>
  </sheets>
  <definedNames>
    <definedName name="solver_adj" localSheetId="0" hidden="1">Hoja1!$H$2:$J$2</definedName>
    <definedName name="solver_adj" localSheetId="1" hidden="1">Hoja2!$K$3:$O$3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Hoja1!$G$4:$G$6</definedName>
    <definedName name="solver_lhs1" localSheetId="1" hidden="1">Hoja2!$J$4:$J$6</definedName>
    <definedName name="solver_lhs2" localSheetId="0" hidden="1">Hoja1!$A$11</definedName>
    <definedName name="solver_lhs3" localSheetId="0" hidden="1">Hoja1!$A$12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Hoja1!$G$2</definedName>
    <definedName name="solver_opt" localSheetId="1" hidden="1">Hoja2!$J$3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1</definedName>
    <definedName name="solver_rel2" localSheetId="0" hidden="1">1</definedName>
    <definedName name="solver_rel3" localSheetId="0" hidden="1">1</definedName>
    <definedName name="solver_rhs1" localSheetId="0" hidden="1">Hoja1!$H$4:$H$6</definedName>
    <definedName name="solver_rhs1" localSheetId="1" hidden="1">Hoja2!$K$4:$K$6</definedName>
    <definedName name="solver_rhs2" localSheetId="0" hidden="1">Hoja1!$B$11</definedName>
    <definedName name="solver_rhs3" localSheetId="0" hidden="1">Hoja1!$B$12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6" i="2"/>
  <c r="J5" i="2"/>
  <c r="J3" i="2"/>
  <c r="E8" i="2"/>
  <c r="E7" i="2"/>
  <c r="E6" i="2"/>
  <c r="E5" i="2"/>
  <c r="E4" i="2"/>
  <c r="E3" i="2"/>
  <c r="C8" i="2" a="1"/>
  <c r="C8" i="2" s="1"/>
  <c r="G6" i="1"/>
  <c r="G5" i="1"/>
  <c r="G4" i="1"/>
  <c r="G2" i="1"/>
  <c r="A11" i="1"/>
  <c r="A12" i="1"/>
  <c r="A10" i="1"/>
  <c r="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<sst xmlns="http://schemas.openxmlformats.org/spreadsheetml/2006/main" count="55" uniqueCount="39">
  <si>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 xml:space="preserve">Primal </t>
  </si>
  <si>
    <t>Maz Z=a+2b-3c+1</t>
  </si>
  <si>
    <t>sa</t>
  </si>
  <si>
    <t>2a+3b&lt;=200</t>
  </si>
  <si>
    <t>b-c&gt;=100</t>
  </si>
  <si>
    <t>a+b-c&lt;=150</t>
  </si>
  <si>
    <t>a,b,c &gt;=0</t>
  </si>
  <si>
    <t>Dual</t>
  </si>
  <si>
    <t>2x+w&gt;=1</t>
  </si>
  <si>
    <t>3x-y+w&gt;=2</t>
  </si>
  <si>
    <t>Z</t>
  </si>
  <si>
    <t>A</t>
  </si>
  <si>
    <t>C</t>
  </si>
  <si>
    <t>B</t>
  </si>
  <si>
    <t>Sol. Simplex</t>
  </si>
  <si>
    <t>Y</t>
  </si>
  <si>
    <t>W</t>
  </si>
  <si>
    <t>Min Z=200x-100y+150w</t>
  </si>
  <si>
    <t>X</t>
  </si>
  <si>
    <t>y--w&gt;=-3</t>
  </si>
  <si>
    <t xml:space="preserve">PRIMAL </t>
  </si>
  <si>
    <t>MIN Z=m+2n+3p</t>
  </si>
  <si>
    <t>s.a.</t>
  </si>
  <si>
    <t>2m+3n=25</t>
  </si>
  <si>
    <t>2m+p&gt;=15</t>
  </si>
  <si>
    <t>m+n+p&gt;=20</t>
  </si>
  <si>
    <t>n&lt;=30</t>
  </si>
  <si>
    <t>m.n.p&gt;=0</t>
  </si>
  <si>
    <t>2m+3n&lt;=25</t>
  </si>
  <si>
    <t>PRIMAL</t>
  </si>
  <si>
    <t>Min Z=m+2n+3p</t>
  </si>
  <si>
    <t>Negado todo de b2</t>
  </si>
  <si>
    <t>2m+3n&gt;=25</t>
  </si>
  <si>
    <t>2m-3n&gt;=-25</t>
  </si>
  <si>
    <t>M</t>
  </si>
  <si>
    <t>N</t>
  </si>
  <si>
    <t>P</t>
  </si>
  <si>
    <t>DUAL</t>
  </si>
  <si>
    <t xml:space="preserve">Resuelve primal, y despues se coteja con el dual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</si>
</sst>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437250</xdr:colOff>
      <xdr:row>6</xdr:row>
      <xdr:rowOff>95400</xdr:rowOff>
    </xdr:from>
    <xdr:to>
      <xdr:col>10</xdr:col>
      <xdr:colOff>416130</xdr:colOff>
      <xdr:row>19</xdr:row>
      <xdr:rowOff>16500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79123FE1-186E-5600-6BE7-8D4CEAFD4AA8}"/>
                </a:ext>
              </a:extLst>
            </xdr14:cNvPr>
            <xdr14:cNvContentPartPr/>
          </xdr14:nvContentPartPr>
          <xdr14:nvPr macro=""/>
          <xdr14:xfrm>
            <a:off x="5685525" y="1238400"/>
            <a:ext cx="3026880" cy="239760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79123FE1-186E-5600-6BE7-8D4CEAFD4A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525" y="1229760"/>
              <a:ext cx="3044520" cy="241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490965</xdr:colOff>
      <xdr:row>13</xdr:row>
      <xdr:rowOff>119100</xdr:rowOff>
    </xdr:from>
    <xdr:to>
      <xdr:col>4</xdr:col>
      <xdr:colOff>491325</xdr:colOff>
      <xdr:row>13</xdr:row>
      <xdr:rowOff>121260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A85997B6-27FA-0DE7-910E-2DA88A43684C}"/>
                </a:ext>
              </a:extLst>
            </xdr14:cNvPr>
            <xdr14:cNvContentPartPr/>
          </xdr14:nvContentPartPr>
          <xdr14:nvPr macro=""/>
          <xdr14:xfrm>
            <a:off x="4215240" y="2595600"/>
            <a:ext cx="360" cy="2160"/>
          </xdr14:xfrm>
        </xdr:contentPart>
      </mc:Choice>
      <mc:Fallback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A85997B6-27FA-0DE7-910E-2DA88A43684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06240" y="2586600"/>
              <a:ext cx="1800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2T23:54:03.8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3843 2065 24575,'8'-20'0,"-1"0"0,-1 0 0,-1-1 0,-1 0 0,0 0 0,-2-1 0,0-29 0,-6-252-447,-6 156-279,-51-250-1,48 337 615,-3 0 1,-3 1-1,-2 1 0,-3 1 0,-2 1 1,-66-103-1,77 138 131,-1 0 0,0 1 0,-2 0 0,0 2 0,-1 0-1,-1 1 1,0 1 0,-2 1 0,0 1 0,0 1 0,-1 0 0,-1 2 0,0 1 0,0 1 0,-1 1 0,0 1 0,0 1 0,-1 1 0,-38-1 0,26 5-7,-1 2 0,1 2 1,0 2-1,0 1 0,1 2 1,-71 24-1,39-4-84,0 2 1,-113 70-1,62-21-169,3 6-1,4 4 1,-128 131 0,65-35 44,-153 209 0,131-124-75,11 9 0,12 8 0,14 7 0,12 7-1,-146 426 1,165-303 479,104-313-170,-21 203-1,43-279 32,2 1 0,1 0 0,2 0 0,1-1 0,2 1 0,13 52 0,-16-83 2,1 1 1,-1-1-1,1 1 0,0-1 1,0 0-1,1 1 0,0-1 1,0-1-1,0 1 0,0 0 1,1-1-1,0 0 1,0 1-1,0-1 0,0-1 1,1 1-1,-1-1 0,1 0 1,0 0-1,9 5 0,-7-7 29,0 0 0,1-1 0,-1 0 0,0 0 0,0 0 0,0-1 0,0 0 0,0 0 0,0 0 0,-1-1 1,1-1-1,0 1 0,-1-1 0,1 0 0,-1 0 0,0-1 0,8-5 0,18-13 3,-1-2 1,0 0-1,42-46 1,83-110-129,234-348-40,-24-27-29,-228 342 83,198-313 12,287-426 0,-581 890-21,-20 27 65,2 1 0,1 1 0,2 1 0,30-28 0,-56 59-24,0 0 0,-1 0 0,1 0 0,0 1 0,0-1 0,0 0 0,-1 1 0,1-1-1,0 0 1,0 1 0,0-1 0,0 1 0,0 0 0,0-1 0,0 1 0,0 0 0,0-1 0,0 1 0,0 0 0,0 0 0,0 0-1,1 0 1,-1 0 0,0 0 0,0 0 0,0 1 0,0-1 0,0 0 0,0 1 0,0-1 0,0 0 0,0 1 0,0-1-1,0 1 1,0 0 0,-1-1 0,1 1 0,0-1 0,0 1 0,0 0 0,-1 0 0,1 0 0,0-1 0,-1 1 0,1 0-1,-1 0 1,1 0 0,-1 0 0,1 0 0,-1 0 0,0 0 0,0 0 0,1 0 0,-1 2 0,3 9-65,0 0 1,0 1 0,0 20-1,-2-23 125,1 4-80,-1-1 0,0 1 0,1-1 0,1 1 0,7 18 0,-9-29 0,0 0 0,0-1 0,0 1 0,1 0 0,0-1 0,-1 1 0,1-1 0,0 1 0,0-1 0,0 0 0,0 0 0,1 0 0,-1 0 0,1 0 0,-1-1 0,1 1 0,-1-1 0,1 1 0,0-1 0,0 0 0,0 0 0,0 0 0,0 0 0,0-1 0,5 1 0,12-1 0,0-1 0,-1-1 0,1-1 0,-1-1 0,1-1 0,-1 0 0,0-1 0,-1-1 0,19-10 0,10-7 0,-1-3 0,50-36 0,-63 39 0,-2-1 0,48-49 0,-79 73 0,0 1 0,1 0 0,-1-1 0,0 1 0,0 0 0,1-1 0,-1 1 0,1 0 0,-1 0 0,0-1 0,1 1 0,-1 0 0,1 0 0,-1 0 0,0-1 0,1 1 0,-1 0 0,1 0 0,-1 0 0,1 0 0,-1 0 0,1 0 0,-1 0 0,1 0 0,-1 0 0,1 0 0,-1 0 0,0 0 0,1 0 0,-1 1 0,1-1 0,0 0 0,10 15 0,4 32 0,-12-39 0,-1 0-54,1 0-1,0 0 0,1 0 1,-1-1-1,1 1 1,1-1-1,0 0 0,0 0 1,0-1-1,1 0 1,-1 0-1,2 0 0,-1 0 1,0-1-1,1 0 0,0 0 1,1-1-1,-1 0 1,1 0-1,-1-1 0,1 0 1,0 0-1,0-1 1,10 2-1,16 4-6771</inkml:trace>
  <inkml:trace contextRef="#ctx0" brushRef="#br0" timeOffset="369.25">4984 554 24575,'0'0'0,"-2"0"0,-5 4 0,-14 12 0,-17 17 0,-17 22 0,-12 22 0,-8 19 0,-6 10 0,-4 7 0,0 1 0,6-8 0,11-13 0,13-16 0,15-21 0,15-20-8191</inkml:trace>
  <inkml:trace contextRef="#ctx0" brushRef="#br0" timeOffset="765.44">4207 881 24575,'0'0'0,"0"0"0,0 2 0,2 7 0,5 10 0,7 10 0,10 8 0,9 7 0,11 3 0,13 2 0,13-1 0,11-4 0,-8-11 0,-17-9-8191</inkml:trace>
  <inkml:trace contextRef="#ctx0" brushRef="#br0" timeOffset="1131.18">5628 1135 24575,'0'0'0,"0"-2"0,-3-7 0,-2-16 0,-2-27 0,-5-29 0,-3-29 0,-5-22 0,-2-7 0,-1 2 0,0 9 0,3 15 0,2 19 0,5 26 0,4 24-8191</inkml:trace>
  <inkml:trace contextRef="#ctx0" brushRef="#br0" timeOffset="1697.8">1912 3866 24575,'-1'-12'0,"0"0"0,-1 0 0,-7-23 0,0-4 0,-2 156 0,13-67-455,1 0 0,21 91 0,-21-125-6371</inkml:trace>
  <inkml:trace contextRef="#ctx0" brushRef="#br0" timeOffset="2049.66">1185 3915 24575,'0'0'0,"6"-6"0,16-16 0,28-26 0,30-24 0,32-20 0,21-7 0,6 0 0,-3 9 0,-8 12 0,-9 12 0,-25 18 0,-29 17-8191</inkml:trace>
  <inkml:trace contextRef="#ctx0" brushRef="#br0" timeOffset="2399.7">2884 3866 24575,'0'0'0</inkml:trace>
  <inkml:trace contextRef="#ctx0" brushRef="#br0" timeOffset="2769.71">3309 2899 24575,'0'0'0,"0"4"0,0 8 0,-2 12 0,-3 18 0,-3 15 0,-1 14 0,-2 9 0,1 3 0,2 0 0,3-4 0,2-7 0,1-16 0,2-17-8191</inkml:trace>
  <inkml:trace contextRef="#ctx0" brushRef="#br0" timeOffset="2770.71">2762 2585 24575,'3'-2'0,"-1"0"0,0-1 0,1 1 0,0 0 0,-1 1 0,1-1 0,0 0 0,0 1 0,0-1 0,5 0 0,-3-1 0,20-8 0,0 1 0,1 0 0,0 2 0,1 2 0,-1 0 0,1 1 0,0 2 0,1 1 0,-1 1 0,0 1 0,29 4 0,-39-2 0,0 1 0,0 1 0,0 0 0,0 2 0,-1 0 0,0 0 0,0 2 0,-1 0 0,0 0 0,0 2 0,-1 0 0,0 0 0,0 1 0,-2 1 0,1 0 0,-2 1 0,1 1 0,13 20 0,-16-17-9,0 0 0,0 0 0,-2 0 1,0 1-1,-1 0 0,-1 1 0,0-1 0,1 24 0,-3-13 49,-2 1 0,-1 0 0,-1-1 0,-9 50 0,-5-9-411,-4-1-1,-3-1 1,-45 99 0,49-128-6455</inkml:trace>
  <inkml:trace contextRef="#ctx0" brushRef="#br0" timeOffset="3145.32">3855 3093 24575,'2'31'0,"-1"-27"0,0 0 0,0 0 0,1 1 0,-1-1 0,1-1 0,0 1 0,0 0 0,0 0 0,0-1 0,1 1 0,0-1 0,-1 0 0,6 5 0,-6-7 0,-1 0 0,1 0 0,0 0 0,0-1 0,0 1 0,0 0 0,0-1 0,-1 1 0,1-1 0,0 0 0,0 0 0,0 1 0,1-1 0,-1-1 0,0 1 0,0 0 0,0 0 0,-1-1 0,1 1 0,0-1 0,0 1 0,0-1 0,0 0 0,0 0 0,-1 0 0,1 0 0,0 0 0,-1 0 0,1-1 0,1-1 0,7-6 10,0 0-1,-1 0 1,-1-1-1,0 0 1,0-1 0,-1 0-1,0 0 1,8-20-1,34-102-713,-39 102-43,3-8-6079</inkml:trace>
  <inkml:trace contextRef="#ctx0" brushRef="#br0" timeOffset="3551.02">4789 2743 24575,'-52'-17'0,"42"16"0,-1 1 0,1 0 0,-1 0 0,0 1 0,1 1 0,0-1 0,-1 2 0,1 0 0,0 0 0,0 0 0,0 2 0,1-1 0,-1 1 0,1 0 0,0 1 0,-8 7 0,0 0 0,0 1 0,1 0 0,1 1 0,1 1 0,0 0 0,-24 36 0,36-49 0,1 0 0,-1 0 0,1 0 0,-1 0 0,1 0 0,0 0 0,0 0 0,0 0 0,0 0 0,1 1 0,-1-1 0,1 0 0,0 1 0,0 5 0,1-8 0,-1-1 0,0 1 0,0 0 0,1 0 0,-1-1 0,1 1 0,-1 0 0,0-1 0,1 1 0,-1-1 0,1 1 0,0 0 0,-1-1 0,1 1 0,-1-1 0,1 1 0,0-1 0,-1 0 0,1 1 0,0-1 0,0 0 0,-1 1 0,2-1 0,1 0 0,-1 1 0,1-1 0,-1 0 0,1 0 0,0-1 0,-1 1 0,1 0 0,-1-1 0,1 0 0,3-1 0,3-1 0,-1-1 0,0 0 0,-1 0 0,1-1 0,-1 0 0,0 0 0,0-1 0,0 0 0,-1 0 0,9-11 0,-2-1 0,0 0 0,20-40 0,-32 57 0,-1 1 0,1-1 0,0 1 0,-1-1 0,1 1 0,-1-1 0,1 1 0,0 0 0,-1-1 0,1 1 0,0 0 0,0 0 0,-1-1 0,1 1 0,0 0 0,0 0 0,-1 0 0,1 0 0,0 0 0,0 0 0,-1 0 0,1 0 0,0 0 0,0 0 0,-1 0 0,1 1 0,0-1 0,0 0 0,-1 0 0,1 1 0,0-1 0,-1 1 0,1-1 0,0 1 0,31 18 0,-23-13 0,99 62-1365,-80-50-5461</inkml:trace>
  <inkml:trace contextRef="#ctx0" brushRef="#br0" timeOffset="3930.54">4996 1666 24575,'0'0'0,"0"2"0,-2 7 0,-1 15 0,1 18 0,0 28 0,0 23 0,4 17 0,2 13 0,5 4 0,5-3 0,7-6 0,3-11 0,4-9 0,-2-22 0,-6-23-8191</inkml:trace>
  <inkml:trace contextRef="#ctx0" brushRef="#br0" timeOffset="5320.24">5554 1715 24575,'21'-25'0,"-6"10"0,1 0 0,1 1 0,0 1 0,1 0 0,0 1 0,1 1 0,28-11 0,-32 15 0,1 1 0,1 1 0,-1 0 0,1 1 0,-1 0 0,1 2 0,0 0 0,1 1 0,32 2 0,-45 0 0,0-1 0,0 1 0,0 1 0,0-1 0,0 1 0,-1-1 0,1 1 0,0 1 0,-1-1 0,1 1 0,-1-1 0,0 1 0,0 0 0,0 1 0,0-1 0,6 8 0,-7-5 0,1 1 0,0-1 0,-1 0 0,-1 1 0,1 0 0,-1-1 0,0 1 0,0 0 0,-1 0 0,1 13 0,-1 7 0,-2 0 0,-1 0 0,-2-1 0,0 1 0,-10 30 0,-26 72 0,26-92 0,2 0 0,2 0 0,1 1 0,2 0 0,-2 40 0,8-73 4,1-1 0,0 0-1,0 1 1,1-1 0,-1 0-1,1 0 1,0 1 0,0-1-1,1 0 1,-1 0 0,1 0 0,0 0-1,0 0 1,0 0 0,0-1-1,1 1 1,-1-1 0,1 0-1,0 1 1,0-1 0,0 0 0,1-1-1,-1 1 1,1-1 0,-1 1-1,1-1 1,0 0 0,0 0-1,0-1 1,0 1 0,8 1-1,7 0-241,1 0-1,-1-2 0,0 0 1,1-1-1,29-4 0,-47 4 188,68-7-6775</inkml:trace>
  <inkml:trace contextRef="#ctx0" brushRef="#br0" timeOffset="6059.82">1767 4871 24575,'1'-4'0,"1"0"0,0 1 0,0-1 0,-1 1 0,2-1 0,-1 1 0,0 0 0,1 0 0,0 0 0,-1 0 0,1 0 0,0 0 0,6-3 0,0-1 0,-8 6 0,93-77 0,-85 71 0,1 0 0,-1 1 0,2 1 0,-1-1 0,0 2 0,1-1 0,0 2 0,18-5 0,-27 8 0,1 0 0,-1 0 0,1 0 0,-1 0 0,1 0 0,-1 1 0,1-1 0,-1 1 0,1-1 0,-1 1 0,1 0 0,-1 0 0,0 0 0,0 1 0,0-1 0,1 0 0,-1 1 0,0 0 0,-1-1 0,1 1 0,0 0 0,0 0 0,-1 0 0,1 0 0,-1 0 0,0 0 0,1 0 0,-1 1 0,0-1 0,0 0 0,-1 1 0,1-1 0,0 4 0,2 7 0,0 0 0,-1 1 0,0-1 0,-1 1 0,-1 13 0,-4 27 0,-2-1 0,-3 0 0,-15 53 0,-15 96 0,38-196 9,1 0 1,-1 0-1,1 0 0,0 0 0,0 0 1,1 0-1,0 0 0,0 0 0,1 0 0,-1 0 1,1-1-1,4 10 0,-4-13-71,0 1 0,0-1 0,0 1 0,1-1 1,-1 0-1,1 0 0,-1 0 0,1 0 0,0 0 0,-1-1 0,1 1 0,0-1 1,0 0-1,0 0 0,1 0 0,-1 0 0,0 0 0,0-1 0,0 1 0,1-1 1,-1 0-1,0 0 0,6-1 0,20-2-6764</inkml:trace>
  <inkml:trace contextRef="#ctx0" brushRef="#br0" timeOffset="7101.51">3904 5318 24575,'-3'-64'0,"-2"0"0,-3 0 0,-2 1 0,-21-66 0,-91-238 0,108 329 0,12 32 0,-208-528 0,289 649 0,49 139 0,-21-39 0,-94-193-1365,-4-6-5461</inkml:trace>
  <inkml:trace contextRef="#ctx0" brushRef="#br0" timeOffset="8586.31">2981 4193 24575,'-10'318'0,"3"-249"0,-2 1 0,-29 102 0,33-145 0,5-26 0,0-1 0,0 0 0,0 1 0,0-1 0,0 0 0,0 0 0,0 1 0,0-1 0,0 0 0,0 1 0,0-1 0,0 0 0,0 0 0,0 1 0,1-1 0,-1 0 0,0 0 0,0 1 0,0-1 0,1 0 0,-1 0 0,0 0 0,0 1 0,0-1 0,1 0 0,-1 0 0,0 0 0,0 0 0,1 1 0,-1-1 0,0 0 0,0 0 0,1 0 0,-1 0 0,0 0 0,1 0 0,-1 0 0,1 0 0,3-1 0,0-1 0,1 0 0,-1 0 0,0-1 0,0 1 0,0-1 0,5-4 0,3-1 0,181-135 0,34-23 0,-168 128 0,0 3 0,68-29 0,-115 58-170,1 0-1,0 1 0,1 1 1,-1 1-1,1 0 0,0 0 1,21 0-1,-12 4-6655</inkml:trace>
  <inkml:trace contextRef="#ctx0" brushRef="#br0" timeOffset="9636.4">4874 4725 24575,'-1'-1'0,"-1"1"0,0 0 0,1-1 0,-1 0 0,0 1 0,1-1 0,-1 0 0,1 0 0,-1 0 0,1 0 0,-1 0 0,1 0 0,0-1 0,-1 1 0,1 0 0,0-1 0,0 1 0,-1-3 0,-19-32 0,19 31 0,-23-55 0,2-1 0,3-1 0,-15-81 0,20 80 0,-177-796 0,189 850 0,2 12 0,1 26 0,6 49 0,27 155 0,-24-191 0,1 0 0,2-1 0,27 60 0,-38-99 0,0 1 0,0-1 0,1 0 0,-1 1 0,0-1 0,1 0 0,-1 0 0,1 0 0,0 0 0,0 0 0,0-1 0,4 4 0,-5-5 0,0 1 0,-1-1 0,1 0 0,0 0 0,0 1 0,0-1 0,0 0 0,0 0 0,0 0 0,-1 0 0,1 0 0,0 0 0,0 0 0,0-1 0,0 1 0,0 0 0,0 0 0,-1-1 0,1 1 0,0-1 0,0 1 0,0 0 0,-1-1 0,2-1 0,3-3 0,0 0 0,-1 0 0,0-1 0,0 1 0,-1-1 0,0 0 0,0-1 0,3-8 0,17-46 0,-3-2 0,16-85 0,9-133 0,-28 122 0,-17 158 0,0 0 0,0 0 0,0 0 0,0 1 0,0-1 0,0 0 0,0 0 0,0 0 0,0 0 0,1 1 0,-1-1 0,0 0 0,1 0 0,-1 0 0,1 1 0,-1-1 0,1 0 0,-1 1 0,1-1 0,-1 0 0,2 0 0,10 8 0,11 32 0,-21-36 0,24 51 0,-3 1 0,21 75 0,22 124 0,-28-102 0,-20-80 0,-1 2 0,3-2 0,4-1 0,48 103 0,-56-145-1365,-2-8-5461</inkml:trace>
  <inkml:trace contextRef="#ctx0" brushRef="#br0" timeOffset="10100.56">5445 3299 24575,'24'-22'0,"-13"13"0,-1 1 0,1 1 0,0 0 0,1 0 0,0 1 0,15-6 0,-23 11 0,-1 0 0,0 0 0,1 0 0,-1 0 0,1 1 0,-1-1 0,0 1 0,1 0 0,-1 0 0,1 0 0,-1 1 0,1-1 0,-1 1 0,1 0 0,-1 0 0,0 0 0,0 0 0,1 0 0,-1 1 0,0 0 0,0-1 0,0 1 0,-1 0 0,1 1 0,0-1 0,-1 0 0,1 1 0,-1-1 0,3 5 0,1 3 0,0 1 0,-1 0 0,0 0 0,-1 0 0,0 0 0,-1 1 0,0-1 0,-1 1 0,2 17 0,0 116 0,-4-101 0,-3 30 0,1-49 0,1 0 0,1 1 0,1-1 0,1 0 0,1 0 0,10 37 0,-11-56-68,0-1 0,1 0-1,0 1 1,0-1 0,1 0 0,-1-1-1,1 1 1,0-1 0,0 1 0,1-1-1,-1 0 1,1-1 0,0 1 0,0-1-1,0 0 1,1 0 0,-1-1-1,1 1 1,8 1 0,8 3-6758</inkml:trace>
  <inkml:trace contextRef="#ctx0" brushRef="#br0" timeOffset="10479.9">5494 3891 24575,'0'0'0,"0"0"0,0 0 0,0 0 0,4-2 0,8-5 0,13-9 0,18-13 0,18-13 0,13-10 0,8-6 0,3-4 0,-1-2 0,-15 11 0,-19 14-8191</inkml:trace>
  <inkml:trace contextRef="#ctx0" brushRef="#br0" timeOffset="10869.83">6137 3323 24575,'-24'25'0,"5"-7"0,0 1 0,2 1 0,0 1 0,-22 38 0,35-53 0,1 0 0,0-1 0,0 1 0,1 1 0,-1-1 0,1 0 0,1 1 0,-1-1 0,1 1 0,0-1 0,1 1 0,0 0 0,0-1 0,0 1 0,1 0 0,0-1 0,0 1 0,0-1 0,1 1 0,0-1 0,1 0 0,-1 0 0,1 0 0,5 8 0,-6-11 0,0 0 0,1 0 0,-1 0 0,1 0 0,0-1 0,-1 1 0,1-1 0,0 1 0,1-1 0,-1 0 0,0 0 0,1-1 0,-1 1 0,1-1 0,-1 1 0,1-1 0,-1 0 0,1-1 0,0 1 0,0-1 0,0 1 0,-1-1 0,1 0 0,0-1 0,0 1 0,0-1 0,-1 1 0,1-1 0,0 0 0,-1 0 0,1-1 0,-1 1 0,1-1 0,-1 0 0,6-4 0,3-1 0,-1-1 0,-1 0 0,1 0 0,-1-1 0,-1 0 0,0-1 0,0 0 0,-1-1 0,8-13 0,-8 11 0,-2 0 0,0-1 0,0 0 0,-1-1 0,-1 1 0,4-23 0,-7 27 0,1 0 0,-2 0 0,1 0 0,-2 1 0,1-1 0,-1 0 0,0 0 0,-1 0 0,-1 0 0,-5-16 0,7 24 4,0-1-1,0 1 0,0 0 1,0-1-1,0 1 0,-1 0 1,1 0-1,-1 0 0,0 0 1,1 1-1,-1-1 0,0 0 0,0 1 1,0-1-1,0 1 0,0 0 1,0-1-1,0 1 0,-1 0 1,1 0-1,0 1 0,-1-1 1,1 0-1,-1 1 0,1-1 1,-1 1-1,1 0 0,-1 0 1,1 0-1,-1 0 0,1 0 1,-1 1-1,1-1 0,0 1 1,-4 1-1,-3 1-189,-1 1 1,1 0-1,0 1 0,1 0 1,-1 1-1,1 0 1,-10 9-1,-10 11-6640</inkml:trace>
  <inkml:trace contextRef="#ctx0" brushRef="#br0" timeOffset="11430.58">6465 2283 24575,'29'-22'0,"-14"14"0,0 1 0,1 0 0,-1 1 0,1 0 0,1 1 0,-1 1 0,1 1 0,0 0 0,18 0 0,-30 3 0,1 0 0,0 0 0,0 0 0,0 1 0,-1 0 0,1 0 0,0 1 0,-1-1 0,1 1 0,-1 0 0,0 1 0,0-1 0,0 1 0,0 0 0,0 0 0,0 1 0,-1 0 0,0-1 0,1 1 0,-1 1 0,-1-1 0,1 1 0,-1-1 0,0 1 0,0 0 0,0 0 0,0 0 0,-1 1 0,0-1 0,2 7 0,3 16 0,-1 1 0,-2 0 0,-1 0 0,0 45 0,-14 125 0,3-77 0,6-92 0,0 114 0,3-129 0,0 1 0,1-1 0,1 1 0,0-1 0,1 0 0,12 28 0,-14-39 5,0 0-1,1 0 0,0-1 0,0 1 1,0 0-1,0-1 0,0 0 0,1 0 1,-1 0-1,1 0 0,0 0 1,0-1-1,0 0 0,0 0 0,1 0 1,-1 0-1,0 0 0,1-1 1,-1 0-1,1 0 0,0 0 0,-1-1 1,1 0-1,0 1 0,-1-1 0,1-1 1,7 0-1,7-2-252,0-1 1,0 0-1,-1-2 1,0 0-1,21-10 1,-4 0-6579</inkml:trace>
  <inkml:trace contextRef="#ctx0" brushRef="#br0" timeOffset="12216.47">6986 2102 24575,'1'-1'0,"-1"0"0,0 0 0,0 0 0,0 0 0,1 0 0,-1 0 0,0 1 0,1-1 0,-1 0 0,0 0 0,1 0 0,-1 1 0,1-1 0,0 0 0,-1 1 0,1-1 0,-1 0 0,1 1 0,0-1 0,0 0 0,2 1 0,-1 0 0,1 0 0,-1 0 0,1 0 0,-1 0 0,1 0 0,-1 1 0,1-1 0,-1 1 0,1 0 0,-1 0 0,0 0 0,1 0 0,-1 0 0,0 0 0,0 1 0,0-1 0,0 1 0,0-1 0,3 4 0,35 40 0,-23-20 0,-2 0 0,0 2 0,-2-1 0,-1 1 0,-1 1 0,-2 0 0,-1 1 0,-1 0 0,-1 0 0,-1 0 0,-2 1 0,-1 0 0,-1-1 0,-5 44 0,4-73 0,0 1 0,0-1 0,0 0 0,0 0 0,0 0 0,0 1 0,0-1 0,0 0 0,0 0 0,0 1 0,0-1 0,0 0 0,0 0 0,0 1 0,0-1 0,0 0 0,1 0 0,-1 0 0,0 1 0,0-1 0,0 0 0,0 0 0,1 0 0,-1 1 0,0-1 0,0 0 0,0 0 0,1 0 0,-1 0 0,0 0 0,0 0 0,0 0 0,1 1 0,-1-1 0,0 0 0,0 0 0,1 0 0,-1 0 0,0 0 0,0 0 0,1 0 0,-1 0 0,0 0 0,0 0 0,1 0 0,-1 0 0,0-1 0,0 1 0,1 0 0,-1 0 0,0 0 0,0 0 0,0 0 0,1 0 0,-1-1 0,25-11 0,23-22 0,-28 18 0,-1 0 0,-1-1 0,0-1 0,-1-1 0,-1-1 0,-1 0 0,19-33 0,-26 36 0,1-1 0,-2 0 0,-1 0 0,0-1 0,-1 0 0,-1 0 0,0 0 0,-2 0 0,0-1 0,-2-24 0,-1 28 0,1-11 0,4 29 0,4 17 0,39 108-119,71 211 370,-102-278-625,-2-1-1,-2 2 1,5 108 0,-16-119-6452</inkml:trace>
  <inkml:trace contextRef="#ctx0" brushRef="#br0" timeOffset="12600.67">1440 6660 24575,'24'-19'0,"158"-97"0,625-340-921,25 28-101,-768 396 1014,3865-1750-3789,-2962 1429 4274,-867 325-759,-38 15-2356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4T17:33:37.82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5973 1398 24575,'0'0'0,"0"0"0,0 0 0,0 2 0,0 1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0DBA-74F3-434A-BBC1-24C533286484}">
  <dimension ref="A1:J12"/>
  <sheetViews>
    <sheetView topLeftCell="C1" workbookViewId="0">
      <selection activeCell="J2" sqref="G1:J2"/>
    </sheetView>
  </sheetViews>
  <sheetFormatPr baseColWidth="10" defaultRowHeight="15" x14ac:dyDescent="0.25"/>
  <cols>
    <col min="1" max="1" width="16.140625" bestFit="1" customWidth="1"/>
    <col min="2" max="2" width="12.42578125" bestFit="1" customWidth="1"/>
    <col min="4" max="4" width="16.140625" bestFit="1" customWidth="1"/>
    <col min="6" max="6" width="20.7109375" bestFit="1" customWidth="1"/>
  </cols>
  <sheetData>
    <row r="1" spans="1:10" x14ac:dyDescent="0.25">
      <c r="A1" t="s">
        <v>0</v>
      </c>
      <c r="F1" t="s">
        <v>7</v>
      </c>
      <c r="G1" s="2" t="s">
        <v>10</v>
      </c>
      <c r="H1" s="2" t="s">
        <v>18</v>
      </c>
      <c r="I1" s="2" t="s">
        <v>15</v>
      </c>
      <c r="J1" s="2" t="s">
        <v>16</v>
      </c>
    </row>
    <row r="2" spans="1:10" x14ac:dyDescent="0.25">
      <c r="A2" t="s">
        <v>1</v>
      </c>
      <c r="F2" t="s">
        <v>17</v>
      </c>
      <c r="G2" s="2">
        <f>200*H2-100*I2+150*J2</f>
        <v>133.33333333333331</v>
      </c>
      <c r="H2" s="2">
        <v>0.66666666666666663</v>
      </c>
      <c r="I2" s="2">
        <v>0</v>
      </c>
      <c r="J2" s="2">
        <v>0</v>
      </c>
    </row>
    <row r="3" spans="1:10" x14ac:dyDescent="0.25">
      <c r="A3" t="s">
        <v>2</v>
      </c>
      <c r="F3" t="s">
        <v>2</v>
      </c>
    </row>
    <row r="4" spans="1:10" x14ac:dyDescent="0.25">
      <c r="A4" t="s">
        <v>3</v>
      </c>
      <c r="F4" t="s">
        <v>8</v>
      </c>
      <c r="G4">
        <f>2*H2+J2</f>
        <v>1.3333333333333333</v>
      </c>
      <c r="H4">
        <v>1</v>
      </c>
    </row>
    <row r="5" spans="1:10" x14ac:dyDescent="0.25">
      <c r="A5" t="s">
        <v>4</v>
      </c>
      <c r="F5" t="s">
        <v>9</v>
      </c>
      <c r="G5">
        <f>3*H2-I2+J2</f>
        <v>2</v>
      </c>
      <c r="H5">
        <v>2</v>
      </c>
    </row>
    <row r="6" spans="1:10" x14ac:dyDescent="0.25">
      <c r="A6" t="s">
        <v>5</v>
      </c>
      <c r="F6" t="s">
        <v>19</v>
      </c>
      <c r="G6">
        <f>I2-J2</f>
        <v>0</v>
      </c>
      <c r="H6">
        <v>-3</v>
      </c>
    </row>
    <row r="7" spans="1:10" x14ac:dyDescent="0.25">
      <c r="A7" t="s">
        <v>6</v>
      </c>
      <c r="B7" t="s">
        <v>14</v>
      </c>
      <c r="F7" t="s">
        <v>7</v>
      </c>
    </row>
    <row r="8" spans="1:10" x14ac:dyDescent="0.25">
      <c r="A8" s="1" t="s">
        <v>10</v>
      </c>
      <c r="B8" s="1" t="s">
        <v>11</v>
      </c>
      <c r="C8" s="1" t="s">
        <v>13</v>
      </c>
      <c r="D8" s="1" t="s">
        <v>12</v>
      </c>
    </row>
    <row r="9" spans="1:10" x14ac:dyDescent="0.25">
      <c r="A9" s="1">
        <f>B9+2*C9-3*D9+1</f>
        <v>134.33333333333331</v>
      </c>
      <c r="B9" s="1">
        <v>0</v>
      </c>
      <c r="C9" s="1">
        <v>66.666666666666657</v>
      </c>
      <c r="D9" s="1">
        <v>0</v>
      </c>
    </row>
    <row r="10" spans="1:10" x14ac:dyDescent="0.25">
      <c r="A10">
        <f>2*B9+3*C9</f>
        <v>199.99999999999997</v>
      </c>
      <c r="B10">
        <v>200</v>
      </c>
    </row>
    <row r="11" spans="1:10" x14ac:dyDescent="0.25">
      <c r="A11">
        <f>-C9+D9</f>
        <v>-66.666666666666657</v>
      </c>
      <c r="B11">
        <v>-100</v>
      </c>
    </row>
    <row r="12" spans="1:10" x14ac:dyDescent="0.25">
      <c r="A12">
        <f>B9+C9-D9</f>
        <v>66.666666666666657</v>
      </c>
      <c r="B1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41C5-BEED-458C-B995-971EB4D8C24D}">
  <dimension ref="A1:O11"/>
  <sheetViews>
    <sheetView tabSelected="1" workbookViewId="0">
      <selection activeCell="A12" sqref="A12"/>
    </sheetView>
  </sheetViews>
  <sheetFormatPr baseColWidth="10" defaultRowHeight="15" x14ac:dyDescent="0.25"/>
  <cols>
    <col min="1" max="1" width="15" bestFit="1" customWidth="1"/>
    <col min="3" max="3" width="17.5703125" bestFit="1" customWidth="1"/>
    <col min="4" max="4" width="11.85546875" bestFit="1" customWidth="1"/>
  </cols>
  <sheetData>
    <row r="1" spans="1:15" x14ac:dyDescent="0.25">
      <c r="A1" t="s">
        <v>20</v>
      </c>
      <c r="C1" t="s">
        <v>29</v>
      </c>
      <c r="J1" t="s">
        <v>37</v>
      </c>
    </row>
    <row r="2" spans="1:15" x14ac:dyDescent="0.25">
      <c r="A2" t="s">
        <v>21</v>
      </c>
      <c r="C2" t="s">
        <v>30</v>
      </c>
      <c r="E2" s="2" t="s">
        <v>10</v>
      </c>
      <c r="F2" s="2" t="s">
        <v>34</v>
      </c>
      <c r="G2" s="2" t="s">
        <v>35</v>
      </c>
      <c r="H2" s="2" t="s">
        <v>36</v>
      </c>
      <c r="J2" s="2" t="s">
        <v>10</v>
      </c>
      <c r="K2" s="2" t="s">
        <v>18</v>
      </c>
      <c r="L2" s="2" t="s">
        <v>15</v>
      </c>
      <c r="M2" s="2" t="s">
        <v>16</v>
      </c>
      <c r="N2" s="2" t="s">
        <v>10</v>
      </c>
      <c r="O2" s="2" t="s">
        <v>11</v>
      </c>
    </row>
    <row r="3" spans="1:15" x14ac:dyDescent="0.25">
      <c r="A3" t="s">
        <v>22</v>
      </c>
      <c r="E3" s="2">
        <f>F3+3*G3+3*H3</f>
        <v>70</v>
      </c>
      <c r="F3" s="2">
        <v>0</v>
      </c>
      <c r="G3" s="2">
        <v>8.3333333333333321</v>
      </c>
      <c r="H3" s="2">
        <v>15</v>
      </c>
      <c r="J3" s="2">
        <f>-25*K3+25*L3+15*M3+20*N3-30*O3</f>
        <v>35</v>
      </c>
      <c r="K3" s="2">
        <v>1</v>
      </c>
      <c r="L3" s="2">
        <v>0</v>
      </c>
      <c r="M3" s="2">
        <v>0</v>
      </c>
      <c r="N3">
        <v>3</v>
      </c>
      <c r="O3">
        <v>0</v>
      </c>
    </row>
    <row r="4" spans="1:15" x14ac:dyDescent="0.25">
      <c r="A4" t="s">
        <v>23</v>
      </c>
      <c r="B4" t="s">
        <v>28</v>
      </c>
      <c r="C4" t="s">
        <v>31</v>
      </c>
      <c r="D4" t="s">
        <v>33</v>
      </c>
      <c r="E4">
        <f>-2*F3-3*G3</f>
        <v>-24.999999999999996</v>
      </c>
      <c r="F4">
        <v>-25</v>
      </c>
      <c r="J4">
        <f>-2*K3+2*L3+2*M3+N3</f>
        <v>1</v>
      </c>
      <c r="K4">
        <v>1</v>
      </c>
      <c r="M4" s="3" t="s">
        <v>34</v>
      </c>
      <c r="N4" s="3">
        <v>12.5</v>
      </c>
    </row>
    <row r="5" spans="1:15" x14ac:dyDescent="0.25">
      <c r="A5" t="s">
        <v>24</v>
      </c>
      <c r="C5" t="s">
        <v>32</v>
      </c>
      <c r="E5">
        <f>2*F3+3*G3</f>
        <v>24.999999999999996</v>
      </c>
      <c r="F5">
        <v>25</v>
      </c>
      <c r="J5">
        <f>-3*K3+3*L3+N3-O3</f>
        <v>0</v>
      </c>
      <c r="K5">
        <v>2</v>
      </c>
      <c r="M5" s="3" t="s">
        <v>35</v>
      </c>
      <c r="N5" s="3">
        <v>0</v>
      </c>
    </row>
    <row r="6" spans="1:15" x14ac:dyDescent="0.25">
      <c r="A6" t="s">
        <v>25</v>
      </c>
      <c r="C6" t="s">
        <v>24</v>
      </c>
      <c r="E6">
        <f>2*F3+H3</f>
        <v>15</v>
      </c>
      <c r="F6">
        <v>15</v>
      </c>
      <c r="J6">
        <f>M3+N3</f>
        <v>3</v>
      </c>
      <c r="K6">
        <v>3</v>
      </c>
      <c r="M6" s="3" t="s">
        <v>36</v>
      </c>
      <c r="N6" s="3">
        <v>7.5</v>
      </c>
    </row>
    <row r="7" spans="1:15" x14ac:dyDescent="0.25">
      <c r="A7" t="s">
        <v>26</v>
      </c>
      <c r="C7" t="s">
        <v>25</v>
      </c>
      <c r="E7">
        <f>F3+G3+H3</f>
        <v>23.333333333333332</v>
      </c>
      <c r="F7">
        <v>20</v>
      </c>
      <c r="M7" s="3" t="s">
        <v>10</v>
      </c>
      <c r="N7" s="3">
        <v>25</v>
      </c>
    </row>
    <row r="8" spans="1:15" x14ac:dyDescent="0.25">
      <c r="A8" t="s">
        <v>27</v>
      </c>
      <c r="C8" t="e" cm="1">
        <f t="array" ref="C8">-n&gt;=-30</f>
        <v>#NAME?</v>
      </c>
      <c r="E8">
        <f>-G3</f>
        <v>-8.3333333333333321</v>
      </c>
      <c r="F8">
        <v>-30</v>
      </c>
    </row>
    <row r="11" spans="1:15" x14ac:dyDescent="0.25">
      <c r="A11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Hidalgo</dc:creator>
  <cp:lastModifiedBy>alejandro Hidalgo</cp:lastModifiedBy>
  <cp:lastPrinted>2024-03-22T23:54:41Z</cp:lastPrinted>
  <dcterms:created xsi:type="dcterms:W3CDTF">2024-03-22T22:38:44Z</dcterms:created>
  <dcterms:modified xsi:type="dcterms:W3CDTF">2024-03-24T18:43:22Z</dcterms:modified>
</cp:coreProperties>
</file>