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7FAEC818-D981-4E2B-BCAF-20A8C2811B6D}" xr6:coauthVersionLast="47" xr6:coauthVersionMax="47" xr10:uidLastSave="{00000000-0000-0000-0000-000000000000}"/>
  <bookViews>
    <workbookView xWindow="1152" yWindow="1152" windowWidth="17280" windowHeight="8880" activeTab="1" xr2:uid="{00000000-000D-0000-FFFF-FFFF00000000}"/>
  </bookViews>
  <sheets>
    <sheet name="Algoritmo" sheetId="1" r:id="rId1"/>
    <sheet name="Ejercic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3" l="1"/>
  <c r="F119" i="3"/>
  <c r="F108" i="3"/>
  <c r="F107" i="3"/>
  <c r="G107" i="3" s="1"/>
  <c r="F106" i="3"/>
  <c r="F104" i="3"/>
  <c r="F103" i="3"/>
  <c r="G103" i="3" s="1"/>
  <c r="F109" i="3"/>
  <c r="E109" i="3"/>
  <c r="G109" i="3" s="1"/>
  <c r="C109" i="3"/>
  <c r="E108" i="3"/>
  <c r="C108" i="3"/>
  <c r="E107" i="3"/>
  <c r="C107" i="3"/>
  <c r="E106" i="3"/>
  <c r="G106" i="3" s="1"/>
  <c r="C106" i="3"/>
  <c r="F105" i="3"/>
  <c r="G105" i="3" s="1"/>
  <c r="E105" i="3"/>
  <c r="C105" i="3"/>
  <c r="E104" i="3"/>
  <c r="C104" i="3"/>
  <c r="E103" i="3"/>
  <c r="C103" i="3"/>
  <c r="B88" i="3"/>
  <c r="C87" i="3"/>
  <c r="C86" i="3"/>
  <c r="C85" i="3"/>
  <c r="D85" i="3" s="1"/>
  <c r="D86" i="3" s="1"/>
  <c r="D87" i="3" s="1"/>
  <c r="G108" i="3" l="1"/>
  <c r="G104" i="3"/>
  <c r="B58" i="3" l="1"/>
  <c r="C57" i="3"/>
  <c r="C56" i="3"/>
  <c r="C55" i="3"/>
  <c r="D55" i="3" s="1"/>
  <c r="D56" i="3" s="1"/>
  <c r="D57" i="3" s="1"/>
  <c r="I11" i="3" l="1"/>
  <c r="B32" i="3" s="1"/>
  <c r="I10" i="3"/>
  <c r="I9" i="3"/>
  <c r="B27" i="3" s="1"/>
  <c r="I8" i="3"/>
  <c r="B26" i="3" s="1"/>
  <c r="B28" i="3" s="1"/>
  <c r="C27" i="3" s="1"/>
  <c r="I7" i="3"/>
  <c r="B21" i="3" s="1"/>
  <c r="I6" i="3"/>
  <c r="B20" i="3" s="1"/>
  <c r="I5" i="3"/>
  <c r="B19" i="3" s="1"/>
  <c r="B33" i="3" l="1"/>
  <c r="C32" i="3" s="1"/>
  <c r="B22" i="3"/>
  <c r="C21" i="3" s="1"/>
  <c r="C26" i="3"/>
  <c r="D26" i="3" s="1"/>
  <c r="D27" i="3" s="1"/>
  <c r="C20" i="3" l="1"/>
  <c r="C19" i="3"/>
  <c r="D19" i="3" s="1"/>
  <c r="D20" i="3" s="1"/>
  <c r="D21" i="3" s="1"/>
</calcChain>
</file>

<file path=xl/sharedStrings.xml><?xml version="1.0" encoding="utf-8"?>
<sst xmlns="http://schemas.openxmlformats.org/spreadsheetml/2006/main" count="166" uniqueCount="34">
  <si>
    <t>Distancia</t>
  </si>
  <si>
    <t>Caminos</t>
  </si>
  <si>
    <t>1-2</t>
  </si>
  <si>
    <t>1-3</t>
  </si>
  <si>
    <t>1-5</t>
  </si>
  <si>
    <t>2-4</t>
  </si>
  <si>
    <t>2-5</t>
  </si>
  <si>
    <t>3-5</t>
  </si>
  <si>
    <t>4-5</t>
  </si>
  <si>
    <t>Visibilidad 𝜂(𝑒)</t>
  </si>
  <si>
    <t>Feromonas iniciales 𝜏(𝑒)</t>
  </si>
  <si>
    <t>1a hormiga.</t>
  </si>
  <si>
    <t>Camino</t>
  </si>
  <si>
    <t>Pxy</t>
  </si>
  <si>
    <t>𝜏(𝑒) 𝜂(𝑒)</t>
  </si>
  <si>
    <t>Pxy_acum</t>
  </si>
  <si>
    <t>Aleat[0,1]</t>
  </si>
  <si>
    <t>Camino_eleg</t>
  </si>
  <si>
    <t>Ruta</t>
  </si>
  <si>
    <t>Costo</t>
  </si>
  <si>
    <t>1a iteración</t>
  </si>
  <si>
    <t>1-2-4-5</t>
  </si>
  <si>
    <t>2a hormiga.</t>
  </si>
  <si>
    <t>1-3-5</t>
  </si>
  <si>
    <t>3a hormiga.</t>
  </si>
  <si>
    <t>4a hormiga.</t>
  </si>
  <si>
    <t>1-2-5</t>
  </si>
  <si>
    <t>5a hormiga.</t>
  </si>
  <si>
    <t>Hormiga</t>
  </si>
  <si>
    <t>(1-ρ) τ_xy</t>
  </si>
  <si>
    <t>∑1▒〖Δ𝜏_𝑥𝑦</t>
  </si>
  <si>
    <t>𝜏_𝑥𝑦1</t>
  </si>
  <si>
    <t>∑Δ𝜏_𝑥𝑦</t>
  </si>
  <si>
    <t>𝜏_𝑥𝑦2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</si>
</sst>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mbria Math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2" borderId="1" xfId="0" quotePrefix="1" applyNumberFormat="1" applyFill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/>
    <xf numFmtId="16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3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485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333375</xdr:colOff>
      <xdr:row>0</xdr:row>
      <xdr:rowOff>123824</xdr:rowOff>
    </xdr:from>
    <xdr:to>
      <xdr:col>9</xdr:col>
      <xdr:colOff>276225</xdr:colOff>
      <xdr:row>25</xdr:row>
      <xdr:rowOff>153909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33375" y="123824"/>
              <a:ext cx="5157646" cy="45568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ALGORITMO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COLONIA DE HORMIGAS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</m:d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𝑃𝑟𝑜𝑏𝑎𝑏𝑖𝑙𝑖𝑑𝑎𝑑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𝑠𝑒𝑙𝑒𝑐𝑐𝑖𝑜𝑛𝑎𝑟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𝑢𝑛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𝑐𝑎𝑚𝑖𝑛𝑜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limLoc m:val="undOvr"/>
                        <m:subHide m:val="on"/>
                        <m:supHide m:val="on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𝐶𝑎𝑛𝑡𝑖𝑑𝑎𝑑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𝑓𝑒𝑟𝑜𝑚𝑜𝑛𝑎𝑠</m:t>
                        </m:r>
                      </m:e>
                    </m:nary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f>
                                <m:fPr>
                                  <m:ctrlP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s-MX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𝑄</m:t>
                                  </m:r>
                                </m:num>
                                <m:den>
                                  <m:r>
                                    <a:rPr lang="es-MX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𝐿𝐾</m:t>
                                  </m:r>
                                </m:den>
                              </m:f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𝑠𝑖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𝑠𝑒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𝑢𝑠𝑎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𝑥𝑦</m:t>
                              </m:r>
                            </m:e>
                          </m:mr>
                          <m:mr>
                            <m:e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𝑠𝑖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𝑛𝑜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𝑠𝑒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𝑢𝑠𝑎</m:t>
                              </m:r>
                            </m:e>
                          </m:mr>
                        </m:m>
                      </m:e>
                    </m:d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𝐴𝑝𝑜𝑟𝑡𝑒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𝑓𝑒𝑟𝑜𝑚𝑜𝑛𝑎𝑠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𝑐𝑎𝑑𝑎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h𝑜𝑟𝑚𝑖𝑔𝑎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𝜏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</m:d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𝑖𝑛𝑖𝑐𝑖𝑎𝑙𝑒𝑠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=0.1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</m:d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𝑣𝑖𝑠𝑖𝑏𝑖𝑙𝑖𝑑𝑎𝑑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𝑙𝑜𝑛𝑔𝑖𝑡𝑢𝑑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𝑃𝑎𝑟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á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𝑚𝑒𝑡𝑟𝑜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𝑎𝑝𝑟𝑒𝑛𝑑𝑖𝑧𝑎𝑗𝑒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𝐿𝐾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𝑎𝑠𝑜𝑐𝑖𝑎𝑑𝑜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𝑎𝑙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𝑐𝑎𝑚𝑖𝑛𝑜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𝑝𝑜𝑟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h𝑜𝑟𝑚𝑖𝑔𝑎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𝑠𝑢𝑚𝑎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𝑑𝑖𝑠𝑡𝑎𝑛𝑐𝑖𝑎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𝑟𝑒𝑐𝑜𝑟𝑟𝑖𝑑𝑜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𝐶𝑜𝑒𝑓𝑖𝑐𝑖𝑒𝑛𝑡𝑒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𝑒𝑣𝑎𝑝𝑜𝑟𝑎𝑐𝑖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𝑓𝑒𝑟𝑜𝑚𝑜𝑛𝑎𝑠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pPr algn="r"/>
              <a:r>
                <a:rPr lang="en-US" sz="1100" b="1">
                  <a:solidFill>
                    <a:srgbClr val="002060"/>
                  </a:solidFill>
                </a:rPr>
                <a:t>ALR, 2024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282CDD20-F74C-4F79-8B28-6B259912F554}"/>
                </a:ext>
              </a:extLst>
            </xdr:cNvPr>
            <xdr:cNvSpPr txBox="1"/>
          </xdr:nvSpPr>
          <xdr:spPr>
            <a:xfrm>
              <a:off x="333375" y="123824"/>
              <a:ext cx="5157646" cy="45568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ALGORITMO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COLONIA DE HORMIGAS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𝑒)𝜂(𝑒)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)/(∑1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𝜏(𝑒)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𝜂(𝑒)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=𝑃𝑟𝑜𝑏𝑎𝑏𝑖𝑙𝑖𝑑𝑎𝑑 𝑑𝑒 𝑠𝑒𝑙𝑒𝑐𝑐𝑖𝑜𝑛𝑎𝑟 𝑢𝑛 𝑐𝑎𝑚𝑖𝑛𝑜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1−𝜌)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𝑥𝑦=𝐶𝑎𝑛𝑡𝑖𝑑𝑎𝑑 𝑑𝑒 𝑓𝑒𝑟𝑜𝑚𝑜𝑛𝑎𝑠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{■8(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𝐿𝐾 𝑠𝑖 𝑠𝑒 𝑢𝑠𝑎 𝑥𝑦@0 𝑠𝑖 𝑛𝑜 𝑠𝑒 𝑢𝑠𝑎)┤     =𝐴𝑝𝑜𝑟𝑡𝑒 𝑑𝑒 𝑓𝑒𝑟𝑜𝑚𝑜𝑛𝑎𝑠 𝑑𝑒 𝑐𝑎𝑑𝑎 ℎ𝑜𝑟𝑚𝑖𝑔𝑎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  𝑖𝑛𝑖𝑐𝑖𝑎𝑙𝑒𝑠=0.1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𝑒)=𝑣𝑖𝑠𝑖𝑏𝑖𝑙𝑖𝑑𝑎𝑑=1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𝑙𝑜𝑛𝑔𝑖𝑡𝑢𝑑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𝑄=𝑃𝑎𝑟á𝑚𝑒𝑡𝑟𝑜 𝑑𝑒 𝑎𝑝𝑟𝑒𝑛𝑑𝑖𝑧𝑎𝑗𝑒=1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𝐿𝐾=𝐶𝑜𝑠𝑡𝑜 𝑎𝑠𝑜𝑐𝑖𝑎𝑑𝑜 𝑎𝑙 𝑐𝑎𝑚𝑖𝑛𝑜 𝑝𝑜𝑟 ℎ𝑜𝑟𝑚𝑖𝑔𝑎=𝑠𝑢𝑚𝑎 𝑑𝑒 𝑑𝑖𝑠𝑡𝑎𝑛𝑐𝑖𝑎 𝑟𝑒𝑐𝑜𝑟𝑟𝑖𝑑𝑜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𝜌=0.01=𝐶𝑜𝑒𝑓𝑖𝑐𝑖𝑒𝑛𝑡𝑒 𝑑𝑒 𝑒𝑣𝑎𝑝𝑜𝑟𝑎𝑐𝑖ó𝑛 𝑑𝑒 𝑓𝑒𝑟𝑜𝑚𝑜𝑛𝑎𝑠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pPr algn="r"/>
              <a:r>
                <a:rPr lang="en-US" sz="1100" b="1">
                  <a:solidFill>
                    <a:srgbClr val="002060"/>
                  </a:solidFill>
                </a:rPr>
                <a:t>ALR, 2024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161925</xdr:rowOff>
    </xdr:from>
    <xdr:to>
      <xdr:col>5</xdr:col>
      <xdr:colOff>514350</xdr:colOff>
      <xdr:row>3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161925"/>
          <a:ext cx="44100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Empleando </a:t>
          </a:r>
          <a:r>
            <a:rPr lang="en-US" sz="1100" b="1" baseline="0"/>
            <a:t> algoritmo colonia de hormigas encontrar la menor distancia  del nodo  1 al  5. Emplee 5 hormigas, y 3 iteraciones (poblaciones)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752475</xdr:colOff>
      <xdr:row>6</xdr:row>
      <xdr:rowOff>180975</xdr:rowOff>
    </xdr:from>
    <xdr:to>
      <xdr:col>1</xdr:col>
      <xdr:colOff>476250</xdr:colOff>
      <xdr:row>9</xdr:row>
      <xdr:rowOff>85725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52475" y="132397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1</a:t>
          </a:r>
        </a:p>
      </xdr:txBody>
    </xdr:sp>
    <xdr:clientData/>
  </xdr:twoCellAnchor>
  <xdr:twoCellAnchor>
    <xdr:from>
      <xdr:col>2</xdr:col>
      <xdr:colOff>457200</xdr:colOff>
      <xdr:row>4</xdr:row>
      <xdr:rowOff>47625</xdr:rowOff>
    </xdr:from>
    <xdr:to>
      <xdr:col>3</xdr:col>
      <xdr:colOff>180975</xdr:colOff>
      <xdr:row>6</xdr:row>
      <xdr:rowOff>142875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81200" y="80962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2</a:t>
          </a:r>
        </a:p>
      </xdr:txBody>
    </xdr:sp>
    <xdr:clientData/>
  </xdr:twoCellAnchor>
  <xdr:twoCellAnchor>
    <xdr:from>
      <xdr:col>2</xdr:col>
      <xdr:colOff>457200</xdr:colOff>
      <xdr:row>10</xdr:row>
      <xdr:rowOff>66675</xdr:rowOff>
    </xdr:from>
    <xdr:to>
      <xdr:col>3</xdr:col>
      <xdr:colOff>180975</xdr:colOff>
      <xdr:row>12</xdr:row>
      <xdr:rowOff>161925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981200" y="197167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3</a:t>
          </a:r>
        </a:p>
      </xdr:txBody>
    </xdr:sp>
    <xdr:clientData/>
  </xdr:twoCellAnchor>
  <xdr:twoCellAnchor>
    <xdr:from>
      <xdr:col>4</xdr:col>
      <xdr:colOff>247650</xdr:colOff>
      <xdr:row>4</xdr:row>
      <xdr:rowOff>85725</xdr:rowOff>
    </xdr:from>
    <xdr:to>
      <xdr:col>4</xdr:col>
      <xdr:colOff>733425</xdr:colOff>
      <xdr:row>6</xdr:row>
      <xdr:rowOff>180975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295650" y="84772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4</a:t>
          </a:r>
        </a:p>
      </xdr:txBody>
    </xdr:sp>
    <xdr:clientData/>
  </xdr:twoCellAnchor>
  <xdr:twoCellAnchor>
    <xdr:from>
      <xdr:col>4</xdr:col>
      <xdr:colOff>304800</xdr:colOff>
      <xdr:row>9</xdr:row>
      <xdr:rowOff>95249</xdr:rowOff>
    </xdr:from>
    <xdr:to>
      <xdr:col>4</xdr:col>
      <xdr:colOff>756231</xdr:colOff>
      <xdr:row>12</xdr:row>
      <xdr:rowOff>10650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52800" y="1809749"/>
          <a:ext cx="451431" cy="48690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5</a:t>
          </a:r>
        </a:p>
      </xdr:txBody>
    </xdr:sp>
    <xdr:clientData/>
  </xdr:twoCellAnchor>
  <xdr:twoCellAnchor>
    <xdr:from>
      <xdr:col>1</xdr:col>
      <xdr:colOff>476250</xdr:colOff>
      <xdr:row>5</xdr:row>
      <xdr:rowOff>95250</xdr:rowOff>
    </xdr:from>
    <xdr:to>
      <xdr:col>2</xdr:col>
      <xdr:colOff>457200</xdr:colOff>
      <xdr:row>8</xdr:row>
      <xdr:rowOff>38100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238250" y="1047750"/>
          <a:ext cx="7429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8</xdr:row>
      <xdr:rowOff>38100</xdr:rowOff>
    </xdr:from>
    <xdr:to>
      <xdr:col>2</xdr:col>
      <xdr:colOff>457200</xdr:colOff>
      <xdr:row>11</xdr:row>
      <xdr:rowOff>114300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6"/>
          <a:endCxn id="5" idx="2"/>
        </xdr:cNvCxnSpPr>
      </xdr:nvCxnSpPr>
      <xdr:spPr>
        <a:xfrm>
          <a:off x="1238250" y="1562100"/>
          <a:ext cx="742950" cy="64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8</xdr:row>
      <xdr:rowOff>42816</xdr:rowOff>
    </xdr:from>
    <xdr:to>
      <xdr:col>4</xdr:col>
      <xdr:colOff>370911</xdr:colOff>
      <xdr:row>9</xdr:row>
      <xdr:rowOff>162411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3" idx="6"/>
          <a:endCxn id="7" idx="1"/>
        </xdr:cNvCxnSpPr>
      </xdr:nvCxnSpPr>
      <xdr:spPr>
        <a:xfrm>
          <a:off x="1238250" y="1566816"/>
          <a:ext cx="2180661" cy="310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9</xdr:row>
      <xdr:rowOff>166554</xdr:rowOff>
    </xdr:from>
    <xdr:to>
      <xdr:col>4</xdr:col>
      <xdr:colOff>370911</xdr:colOff>
      <xdr:row>11</xdr:row>
      <xdr:rowOff>114300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5" idx="6"/>
          <a:endCxn id="7" idx="1"/>
        </xdr:cNvCxnSpPr>
      </xdr:nvCxnSpPr>
      <xdr:spPr>
        <a:xfrm flipV="1">
          <a:off x="2466975" y="1881054"/>
          <a:ext cx="951936" cy="3287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5</xdr:row>
      <xdr:rowOff>95250</xdr:rowOff>
    </xdr:from>
    <xdr:to>
      <xdr:col>4</xdr:col>
      <xdr:colOff>247650</xdr:colOff>
      <xdr:row>5</xdr:row>
      <xdr:rowOff>133350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4" idx="6"/>
          <a:endCxn id="6" idx="2"/>
        </xdr:cNvCxnSpPr>
      </xdr:nvCxnSpPr>
      <xdr:spPr>
        <a:xfrm>
          <a:off x="2466975" y="1047750"/>
          <a:ext cx="8286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490538</xdr:colOff>
      <xdr:row>6</xdr:row>
      <xdr:rowOff>180975</xdr:rowOff>
    </xdr:from>
    <xdr:to>
      <xdr:col>4</xdr:col>
      <xdr:colOff>530516</xdr:colOff>
      <xdr:row>9</xdr:row>
      <xdr:rowOff>95249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6" idx="4"/>
          <a:endCxn id="7" idx="0"/>
        </xdr:cNvCxnSpPr>
      </xdr:nvCxnSpPr>
      <xdr:spPr>
        <a:xfrm>
          <a:off x="3538538" y="1323975"/>
          <a:ext cx="39978" cy="485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109835</xdr:colOff>
      <xdr:row>6</xdr:row>
      <xdr:rowOff>73130</xdr:rowOff>
    </xdr:from>
    <xdr:to>
      <xdr:col>4</xdr:col>
      <xdr:colOff>370911</xdr:colOff>
      <xdr:row>9</xdr:row>
      <xdr:rowOff>166554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4" idx="5"/>
          <a:endCxn id="7" idx="1"/>
        </xdr:cNvCxnSpPr>
      </xdr:nvCxnSpPr>
      <xdr:spPr>
        <a:xfrm>
          <a:off x="2395835" y="1216130"/>
          <a:ext cx="1023076" cy="6649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47626</xdr:colOff>
      <xdr:row>14</xdr:row>
      <xdr:rowOff>137890</xdr:rowOff>
    </xdr:from>
    <xdr:to>
      <xdr:col>1</xdr:col>
      <xdr:colOff>571500</xdr:colOff>
      <xdr:row>16</xdr:row>
      <xdr:rowOff>57088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2804890"/>
          <a:ext cx="523874" cy="300198"/>
        </a:xfrm>
        <a:prstGeom prst="rect">
          <a:avLst/>
        </a:prstGeom>
      </xdr:spPr>
    </xdr:pic>
    <xdr:clientData/>
  </xdr:twoCellAnchor>
  <xdr:twoCellAnchor>
    <xdr:from>
      <xdr:col>0</xdr:col>
      <xdr:colOff>109904</xdr:colOff>
      <xdr:row>5</xdr:row>
      <xdr:rowOff>161192</xdr:rowOff>
    </xdr:from>
    <xdr:to>
      <xdr:col>0</xdr:col>
      <xdr:colOff>718039</xdr:colOff>
      <xdr:row>9</xdr:row>
      <xdr:rowOff>95250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9904" y="1113692"/>
          <a:ext cx="608135" cy="696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Nodo de salida</a:t>
          </a:r>
        </a:p>
      </xdr:txBody>
    </xdr:sp>
    <xdr:clientData/>
  </xdr:twoCellAnchor>
  <xdr:twoCellAnchor>
    <xdr:from>
      <xdr:col>4</xdr:col>
      <xdr:colOff>835269</xdr:colOff>
      <xdr:row>9</xdr:row>
      <xdr:rowOff>153865</xdr:rowOff>
    </xdr:from>
    <xdr:to>
      <xdr:col>5</xdr:col>
      <xdr:colOff>446942</xdr:colOff>
      <xdr:row>12</xdr:row>
      <xdr:rowOff>65942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3883269" y="1868365"/>
          <a:ext cx="820615" cy="483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Fuente</a:t>
          </a:r>
          <a:r>
            <a:rPr lang="es-MX" sz="1100" baseline="0"/>
            <a:t> de alimento</a:t>
          </a:r>
          <a:endParaRPr lang="es-MX" sz="1100"/>
        </a:p>
      </xdr:txBody>
    </xdr:sp>
    <xdr:clientData/>
  </xdr:twoCellAnchor>
  <xdr:oneCellAnchor>
    <xdr:from>
      <xdr:col>1</xdr:col>
      <xdr:colOff>56093</xdr:colOff>
      <xdr:row>36</xdr:row>
      <xdr:rowOff>95557</xdr:rowOff>
    </xdr:from>
    <xdr:ext cx="523874" cy="291732"/>
    <xdr:pic>
      <xdr:nvPicPr>
        <xdr:cNvPr id="16" name="Imagen 15">
          <a:extLst>
            <a:ext uri="{FF2B5EF4-FFF2-40B4-BE49-F238E27FC236}">
              <a16:creationId xmlns:a16="http://schemas.microsoft.com/office/drawing/2014/main" id="{15E955D3-F84E-43CB-A1F5-04ABA8247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60" y="7173690"/>
          <a:ext cx="523874" cy="291732"/>
        </a:xfrm>
        <a:prstGeom prst="rect">
          <a:avLst/>
        </a:prstGeom>
      </xdr:spPr>
    </xdr:pic>
    <xdr:clientData/>
  </xdr:oneCellAnchor>
  <xdr:oneCellAnchor>
    <xdr:from>
      <xdr:col>1</xdr:col>
      <xdr:colOff>56093</xdr:colOff>
      <xdr:row>51</xdr:row>
      <xdr:rowOff>95557</xdr:rowOff>
    </xdr:from>
    <xdr:ext cx="523874" cy="291732"/>
    <xdr:pic>
      <xdr:nvPicPr>
        <xdr:cNvPr id="17" name="Imagen 16">
          <a:extLst>
            <a:ext uri="{FF2B5EF4-FFF2-40B4-BE49-F238E27FC236}">
              <a16:creationId xmlns:a16="http://schemas.microsoft.com/office/drawing/2014/main" id="{E2C7D363-ACA1-4439-A0B3-88E19A47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60" y="7173690"/>
          <a:ext cx="523874" cy="291732"/>
        </a:xfrm>
        <a:prstGeom prst="rect">
          <a:avLst/>
        </a:prstGeom>
      </xdr:spPr>
    </xdr:pic>
    <xdr:clientData/>
  </xdr:oneCellAnchor>
  <xdr:twoCellAnchor editAs="oneCell">
    <xdr:from>
      <xdr:col>1</xdr:col>
      <xdr:colOff>47626</xdr:colOff>
      <xdr:row>62</xdr:row>
      <xdr:rowOff>137890</xdr:rowOff>
    </xdr:from>
    <xdr:to>
      <xdr:col>1</xdr:col>
      <xdr:colOff>571500</xdr:colOff>
      <xdr:row>64</xdr:row>
      <xdr:rowOff>57088</xdr:rowOff>
    </xdr:to>
    <xdr:pic>
      <xdr:nvPicPr>
        <xdr:cNvPr id="18" name="Imagen 24">
          <a:extLst>
            <a:ext uri="{FF2B5EF4-FFF2-40B4-BE49-F238E27FC236}">
              <a16:creationId xmlns:a16="http://schemas.microsoft.com/office/drawing/2014/main" id="{A4823547-0AD0-466A-8EC1-51546F91E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6" y="10927810"/>
          <a:ext cx="523874" cy="28495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62</xdr:row>
      <xdr:rowOff>137890</xdr:rowOff>
    </xdr:from>
    <xdr:to>
      <xdr:col>1</xdr:col>
      <xdr:colOff>571500</xdr:colOff>
      <xdr:row>64</xdr:row>
      <xdr:rowOff>57088</xdr:rowOff>
    </xdr:to>
    <xdr:pic>
      <xdr:nvPicPr>
        <xdr:cNvPr id="19" name="Imagen 24">
          <a:extLst>
            <a:ext uri="{FF2B5EF4-FFF2-40B4-BE49-F238E27FC236}">
              <a16:creationId xmlns:a16="http://schemas.microsoft.com/office/drawing/2014/main" id="{7CE736EE-1CFF-4D34-B435-62F609FC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6" y="10927810"/>
          <a:ext cx="523874" cy="284958"/>
        </a:xfrm>
        <a:prstGeom prst="rect">
          <a:avLst/>
        </a:prstGeom>
      </xdr:spPr>
    </xdr:pic>
    <xdr:clientData/>
  </xdr:twoCellAnchor>
  <xdr:oneCellAnchor>
    <xdr:from>
      <xdr:col>1</xdr:col>
      <xdr:colOff>47626</xdr:colOff>
      <xdr:row>81</xdr:row>
      <xdr:rowOff>137890</xdr:rowOff>
    </xdr:from>
    <xdr:ext cx="523874" cy="291732"/>
    <xdr:pic>
      <xdr:nvPicPr>
        <xdr:cNvPr id="21" name="Imagen 24">
          <a:extLst>
            <a:ext uri="{FF2B5EF4-FFF2-40B4-BE49-F238E27FC236}">
              <a16:creationId xmlns:a16="http://schemas.microsoft.com/office/drawing/2014/main" id="{5E86A2FE-EE40-4166-9240-15F15F78E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493" y="12245223"/>
          <a:ext cx="523874" cy="291732"/>
        </a:xfrm>
        <a:prstGeom prst="rect">
          <a:avLst/>
        </a:prstGeom>
      </xdr:spPr>
    </xdr:pic>
    <xdr:clientData/>
  </xdr:oneCellAnchor>
  <xdr:oneCellAnchor>
    <xdr:from>
      <xdr:col>1</xdr:col>
      <xdr:colOff>47626</xdr:colOff>
      <xdr:row>81</xdr:row>
      <xdr:rowOff>137890</xdr:rowOff>
    </xdr:from>
    <xdr:ext cx="523874" cy="291732"/>
    <xdr:pic>
      <xdr:nvPicPr>
        <xdr:cNvPr id="22" name="Imagen 24">
          <a:extLst>
            <a:ext uri="{FF2B5EF4-FFF2-40B4-BE49-F238E27FC236}">
              <a16:creationId xmlns:a16="http://schemas.microsoft.com/office/drawing/2014/main" id="{32C459BB-7211-4DFC-83F4-2FEEA9AB9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493" y="12245223"/>
          <a:ext cx="523874" cy="2917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15" zoomScaleNormal="115" workbookViewId="0">
      <selection activeCell="N15" sqref="N15"/>
    </sheetView>
  </sheetViews>
  <sheetFormatPr baseColWidth="10" defaultColWidth="9.1093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25"/>
  <sheetViews>
    <sheetView tabSelected="1" topLeftCell="A111" zoomScale="90" zoomScaleNormal="130" workbookViewId="0">
      <selection activeCell="E115" sqref="E115"/>
    </sheetView>
  </sheetViews>
  <sheetFormatPr baseColWidth="10" defaultRowHeight="14.4" x14ac:dyDescent="0.3"/>
  <cols>
    <col min="5" max="5" width="18.109375" bestFit="1" customWidth="1"/>
    <col min="9" max="9" width="14.77734375" bestFit="1" customWidth="1"/>
    <col min="10" max="10" width="23" bestFit="1" customWidth="1"/>
  </cols>
  <sheetData>
    <row r="4" spans="1:10" x14ac:dyDescent="0.3">
      <c r="G4" s="6" t="s">
        <v>1</v>
      </c>
      <c r="H4" s="6" t="s">
        <v>0</v>
      </c>
      <c r="I4" s="1" t="s">
        <v>9</v>
      </c>
      <c r="J4" s="1" t="s">
        <v>10</v>
      </c>
    </row>
    <row r="5" spans="1:10" x14ac:dyDescent="0.3">
      <c r="G5" s="9" t="s">
        <v>2</v>
      </c>
      <c r="H5" s="8">
        <v>3</v>
      </c>
      <c r="I5" s="4">
        <f>1/H5</f>
        <v>0.33333333333333331</v>
      </c>
      <c r="J5" s="4">
        <v>0.1</v>
      </c>
    </row>
    <row r="6" spans="1:10" x14ac:dyDescent="0.3">
      <c r="G6" s="7" t="s">
        <v>3</v>
      </c>
      <c r="H6" s="8">
        <v>4</v>
      </c>
      <c r="I6" s="4">
        <f t="shared" ref="I6:I11" si="0">1/H6</f>
        <v>0.25</v>
      </c>
      <c r="J6" s="4">
        <v>0.1</v>
      </c>
    </row>
    <row r="7" spans="1:10" x14ac:dyDescent="0.3">
      <c r="G7" s="7" t="s">
        <v>4</v>
      </c>
      <c r="H7" s="8">
        <v>10</v>
      </c>
      <c r="I7" s="4">
        <f t="shared" si="0"/>
        <v>0.1</v>
      </c>
      <c r="J7" s="4">
        <v>0.1</v>
      </c>
    </row>
    <row r="8" spans="1:10" x14ac:dyDescent="0.3">
      <c r="G8" s="9" t="s">
        <v>5</v>
      </c>
      <c r="H8" s="8">
        <v>1</v>
      </c>
      <c r="I8" s="4">
        <f t="shared" si="0"/>
        <v>1</v>
      </c>
      <c r="J8" s="4">
        <v>0.1</v>
      </c>
    </row>
    <row r="9" spans="1:10" x14ac:dyDescent="0.3">
      <c r="G9" s="7" t="s">
        <v>6</v>
      </c>
      <c r="H9" s="8">
        <v>6</v>
      </c>
      <c r="I9" s="4">
        <f t="shared" si="0"/>
        <v>0.16666666666666666</v>
      </c>
      <c r="J9" s="4">
        <v>0.1</v>
      </c>
    </row>
    <row r="10" spans="1:10" x14ac:dyDescent="0.3">
      <c r="G10" s="7" t="s">
        <v>7</v>
      </c>
      <c r="H10" s="8">
        <v>9</v>
      </c>
      <c r="I10" s="4">
        <f t="shared" si="0"/>
        <v>0.1111111111111111</v>
      </c>
      <c r="J10" s="4">
        <v>0.1</v>
      </c>
    </row>
    <row r="11" spans="1:10" x14ac:dyDescent="0.3">
      <c r="G11" s="7" t="s">
        <v>8</v>
      </c>
      <c r="H11" s="8">
        <v>2</v>
      </c>
      <c r="I11" s="4">
        <f t="shared" si="0"/>
        <v>0.5</v>
      </c>
      <c r="J11" s="4">
        <v>0.1</v>
      </c>
    </row>
    <row r="14" spans="1:10" x14ac:dyDescent="0.3">
      <c r="A14" s="1" t="s">
        <v>20</v>
      </c>
    </row>
    <row r="16" spans="1:10" x14ac:dyDescent="0.3">
      <c r="A16" s="1" t="s">
        <v>11</v>
      </c>
    </row>
    <row r="18" spans="1:6" x14ac:dyDescent="0.3">
      <c r="A18" s="2" t="s">
        <v>12</v>
      </c>
      <c r="B18" s="2" t="s">
        <v>14</v>
      </c>
      <c r="C18" s="2" t="s">
        <v>13</v>
      </c>
      <c r="D18" s="2" t="s">
        <v>15</v>
      </c>
      <c r="E18" s="2" t="s">
        <v>16</v>
      </c>
      <c r="F18" s="2" t="s">
        <v>17</v>
      </c>
    </row>
    <row r="19" spans="1:6" x14ac:dyDescent="0.3">
      <c r="A19" s="10" t="s">
        <v>2</v>
      </c>
      <c r="B19" s="4">
        <f>I5*J5</f>
        <v>3.3333333333333333E-2</v>
      </c>
      <c r="C19" s="4">
        <f>B19/B$22</f>
        <v>0.48780487804878053</v>
      </c>
      <c r="D19" s="4">
        <f>C19</f>
        <v>0.48780487804878053</v>
      </c>
      <c r="E19" s="1">
        <v>0.32813289646369304</v>
      </c>
      <c r="F19" s="10" t="s">
        <v>2</v>
      </c>
    </row>
    <row r="20" spans="1:6" x14ac:dyDescent="0.3">
      <c r="A20" s="13" t="s">
        <v>3</v>
      </c>
      <c r="B20" s="4">
        <f t="shared" ref="B20:B21" si="1">I6*J6</f>
        <v>2.5000000000000001E-2</v>
      </c>
      <c r="C20" s="4">
        <f t="shared" ref="C20:C21" si="2">B20/B$22</f>
        <v>0.36585365853658541</v>
      </c>
      <c r="D20" s="4">
        <f>D19+C20</f>
        <v>0.85365853658536595</v>
      </c>
      <c r="E20" s="1"/>
    </row>
    <row r="21" spans="1:6" x14ac:dyDescent="0.3">
      <c r="A21" s="13" t="s">
        <v>4</v>
      </c>
      <c r="B21" s="4">
        <f t="shared" si="1"/>
        <v>1.0000000000000002E-2</v>
      </c>
      <c r="C21" s="4">
        <f t="shared" si="2"/>
        <v>0.14634146341463419</v>
      </c>
      <c r="D21" s="4">
        <f>D20+C21</f>
        <v>1.0000000000000002</v>
      </c>
      <c r="E21" s="1"/>
    </row>
    <row r="22" spans="1:6" x14ac:dyDescent="0.3">
      <c r="A22" s="3"/>
      <c r="B22" s="4">
        <f>SUM(B19:B21)</f>
        <v>6.8333333333333329E-2</v>
      </c>
      <c r="C22" s="4"/>
      <c r="D22" s="4"/>
    </row>
    <row r="23" spans="1:6" x14ac:dyDescent="0.3">
      <c r="B23" s="5"/>
    </row>
    <row r="24" spans="1:6" x14ac:dyDescent="0.3">
      <c r="B24" s="5"/>
    </row>
    <row r="25" spans="1:6" x14ac:dyDescent="0.3">
      <c r="A25" s="2" t="s">
        <v>12</v>
      </c>
      <c r="B25" s="2" t="s">
        <v>14</v>
      </c>
      <c r="C25" s="2" t="s">
        <v>13</v>
      </c>
      <c r="D25" s="2" t="s">
        <v>15</v>
      </c>
      <c r="E25" s="2" t="s">
        <v>16</v>
      </c>
      <c r="F25" s="2" t="s">
        <v>17</v>
      </c>
    </row>
    <row r="26" spans="1:6" x14ac:dyDescent="0.3">
      <c r="A26" s="10" t="s">
        <v>5</v>
      </c>
      <c r="B26">
        <f>I8*J8</f>
        <v>0.1</v>
      </c>
      <c r="C26">
        <f>B26/B$28</f>
        <v>0.85714285714285721</v>
      </c>
      <c r="D26">
        <f>C26</f>
        <v>0.85714285714285721</v>
      </c>
      <c r="E26">
        <v>0.29954097188402495</v>
      </c>
      <c r="F26" s="11" t="s">
        <v>5</v>
      </c>
    </row>
    <row r="27" spans="1:6" x14ac:dyDescent="0.3">
      <c r="A27" s="13" t="s">
        <v>6</v>
      </c>
      <c r="B27">
        <f>I9*J9</f>
        <v>1.6666666666666666E-2</v>
      </c>
      <c r="C27">
        <f>B27/B$28</f>
        <v>0.14285714285714285</v>
      </c>
      <c r="D27">
        <f>D26+C27</f>
        <v>1</v>
      </c>
    </row>
    <row r="28" spans="1:6" x14ac:dyDescent="0.3">
      <c r="B28">
        <f>SUM(B26:B27)</f>
        <v>0.11666666666666667</v>
      </c>
    </row>
    <row r="31" spans="1:6" x14ac:dyDescent="0.3">
      <c r="A31" s="2" t="s">
        <v>12</v>
      </c>
      <c r="B31" s="2" t="s">
        <v>14</v>
      </c>
      <c r="C31" s="2" t="s">
        <v>13</v>
      </c>
      <c r="D31" s="2" t="s">
        <v>15</v>
      </c>
      <c r="E31" s="2" t="s">
        <v>16</v>
      </c>
      <c r="F31" s="2" t="s">
        <v>17</v>
      </c>
    </row>
    <row r="32" spans="1:6" x14ac:dyDescent="0.3">
      <c r="A32" s="11" t="s">
        <v>8</v>
      </c>
      <c r="B32">
        <f>I11*J11</f>
        <v>0.05</v>
      </c>
      <c r="C32">
        <f>B32/B$33</f>
        <v>1</v>
      </c>
      <c r="D32">
        <v>1</v>
      </c>
      <c r="E32">
        <v>6.4985857890367371E-2</v>
      </c>
      <c r="F32" s="12" t="s">
        <v>8</v>
      </c>
    </row>
    <row r="33" spans="1:6" x14ac:dyDescent="0.3">
      <c r="B33">
        <f>SUM(B32)</f>
        <v>0.05</v>
      </c>
    </row>
    <row r="34" spans="1:6" x14ac:dyDescent="0.3">
      <c r="A34" s="6" t="s">
        <v>18</v>
      </c>
      <c r="B34" s="6" t="s">
        <v>19</v>
      </c>
    </row>
    <row r="35" spans="1:6" x14ac:dyDescent="0.3">
      <c r="A35" s="7" t="s">
        <v>21</v>
      </c>
      <c r="B35" s="8">
        <v>6</v>
      </c>
    </row>
    <row r="38" spans="1:6" x14ac:dyDescent="0.3">
      <c r="A38" s="1" t="s">
        <v>22</v>
      </c>
    </row>
    <row r="39" spans="1:6" x14ac:dyDescent="0.3">
      <c r="A39" s="2" t="s">
        <v>12</v>
      </c>
      <c r="B39" s="2" t="s">
        <v>14</v>
      </c>
      <c r="C39" s="2" t="s">
        <v>13</v>
      </c>
      <c r="D39" s="2" t="s">
        <v>15</v>
      </c>
      <c r="E39" s="2" t="s">
        <v>16</v>
      </c>
      <c r="F39" s="2" t="s">
        <v>17</v>
      </c>
    </row>
    <row r="40" spans="1:6" x14ac:dyDescent="0.3">
      <c r="A40" s="13" t="s">
        <v>2</v>
      </c>
      <c r="B40" s="4">
        <v>3.3333333333333333E-2</v>
      </c>
      <c r="C40" s="4">
        <v>0.48780487804878053</v>
      </c>
      <c r="D40" s="4">
        <v>0.48780487804878053</v>
      </c>
      <c r="E40">
        <v>0.93807860997898362</v>
      </c>
      <c r="F40" s="11" t="s">
        <v>3</v>
      </c>
    </row>
    <row r="41" spans="1:6" x14ac:dyDescent="0.3">
      <c r="A41" s="13" t="s">
        <v>4</v>
      </c>
      <c r="B41" s="4">
        <v>1.0000000000000002E-2</v>
      </c>
      <c r="C41" s="4">
        <v>0.14634146341463419</v>
      </c>
      <c r="D41" s="4">
        <v>0.63414634146341475</v>
      </c>
    </row>
    <row r="42" spans="1:6" x14ac:dyDescent="0.3">
      <c r="A42" s="13" t="s">
        <v>3</v>
      </c>
      <c r="B42" s="4">
        <v>2.5000000000000001E-2</v>
      </c>
      <c r="C42" s="4">
        <v>0.36585365853658541</v>
      </c>
      <c r="D42" s="4">
        <v>1.0000000000000002</v>
      </c>
    </row>
    <row r="43" spans="1:6" x14ac:dyDescent="0.3">
      <c r="B43" s="4">
        <v>6.8333333333333329E-2</v>
      </c>
    </row>
    <row r="45" spans="1:6" x14ac:dyDescent="0.3">
      <c r="A45" s="2" t="s">
        <v>12</v>
      </c>
      <c r="B45" s="2" t="s">
        <v>14</v>
      </c>
      <c r="C45" s="2" t="s">
        <v>13</v>
      </c>
      <c r="D45" s="2" t="s">
        <v>15</v>
      </c>
      <c r="E45" s="2" t="s">
        <v>16</v>
      </c>
      <c r="F45" s="2" t="s">
        <v>17</v>
      </c>
    </row>
    <row r="46" spans="1:6" x14ac:dyDescent="0.3">
      <c r="A46" t="s">
        <v>7</v>
      </c>
      <c r="B46">
        <v>1.1111111111111112E-2</v>
      </c>
      <c r="C46">
        <v>1</v>
      </c>
      <c r="D46">
        <v>1</v>
      </c>
      <c r="E46">
        <v>0.19896502123365611</v>
      </c>
      <c r="F46" s="11" t="s">
        <v>7</v>
      </c>
    </row>
    <row r="47" spans="1:6" x14ac:dyDescent="0.3">
      <c r="B47">
        <v>1.1111111111111112E-2</v>
      </c>
    </row>
    <row r="49" spans="1:6" x14ac:dyDescent="0.3">
      <c r="A49" s="6" t="s">
        <v>18</v>
      </c>
      <c r="B49" s="6" t="s">
        <v>19</v>
      </c>
    </row>
    <row r="50" spans="1:6" x14ac:dyDescent="0.3">
      <c r="A50" s="14" t="s">
        <v>23</v>
      </c>
      <c r="B50" s="15">
        <v>13</v>
      </c>
    </row>
    <row r="53" spans="1:6" x14ac:dyDescent="0.3">
      <c r="A53" s="1" t="s">
        <v>24</v>
      </c>
    </row>
    <row r="54" spans="1:6" x14ac:dyDescent="0.3">
      <c r="A54" s="2" t="s">
        <v>12</v>
      </c>
      <c r="B54" s="2" t="s">
        <v>14</v>
      </c>
      <c r="C54" s="2" t="s">
        <v>13</v>
      </c>
      <c r="D54" s="2" t="s">
        <v>15</v>
      </c>
      <c r="E54" s="2" t="s">
        <v>16</v>
      </c>
      <c r="F54" s="2" t="s">
        <v>17</v>
      </c>
    </row>
    <row r="55" spans="1:6" x14ac:dyDescent="0.3">
      <c r="A55" s="13" t="s">
        <v>2</v>
      </c>
      <c r="B55" s="4">
        <v>3.3333333333333333E-2</v>
      </c>
      <c r="C55" s="4">
        <f>B55/B$22</f>
        <v>0.48780487804878053</v>
      </c>
      <c r="D55" s="4">
        <f>C55</f>
        <v>0.48780487804878053</v>
      </c>
      <c r="E55">
        <v>0.60683765207720963</v>
      </c>
      <c r="F55" s="11" t="s">
        <v>4</v>
      </c>
    </row>
    <row r="56" spans="1:6" x14ac:dyDescent="0.3">
      <c r="A56" s="13" t="s">
        <v>4</v>
      </c>
      <c r="B56" s="4">
        <v>1.0000000000000002E-2</v>
      </c>
      <c r="C56" s="4">
        <f>B56/B$22</f>
        <v>0.14634146341463419</v>
      </c>
      <c r="D56" s="4">
        <f>D55+C56</f>
        <v>0.63414634146341475</v>
      </c>
    </row>
    <row r="57" spans="1:6" x14ac:dyDescent="0.3">
      <c r="A57" s="13" t="s">
        <v>3</v>
      </c>
      <c r="B57" s="4">
        <v>2.5000000000000001E-2</v>
      </c>
      <c r="C57" s="4">
        <f>B57/B$22</f>
        <v>0.36585365853658541</v>
      </c>
      <c r="D57" s="4">
        <f>D56+C57</f>
        <v>1.0000000000000002</v>
      </c>
    </row>
    <row r="58" spans="1:6" x14ac:dyDescent="0.3">
      <c r="B58" s="4">
        <f>SUM(B55:B57)</f>
        <v>6.8333333333333329E-2</v>
      </c>
    </row>
    <row r="60" spans="1:6" x14ac:dyDescent="0.3">
      <c r="A60" s="6" t="s">
        <v>18</v>
      </c>
      <c r="B60" s="6" t="s">
        <v>19</v>
      </c>
    </row>
    <row r="61" spans="1:6" x14ac:dyDescent="0.3">
      <c r="A61" s="14" t="s">
        <v>4</v>
      </c>
      <c r="B61" s="15">
        <v>10</v>
      </c>
    </row>
    <row r="64" spans="1:6" x14ac:dyDescent="0.3">
      <c r="A64" s="1" t="s">
        <v>25</v>
      </c>
    </row>
    <row r="65" spans="1:6" x14ac:dyDescent="0.3">
      <c r="A65" s="2" t="s">
        <v>12</v>
      </c>
      <c r="B65" s="2" t="s">
        <v>14</v>
      </c>
      <c r="C65" s="2" t="s">
        <v>13</v>
      </c>
      <c r="D65" s="2" t="s">
        <v>15</v>
      </c>
      <c r="E65" s="2" t="s">
        <v>16</v>
      </c>
      <c r="F65" s="2" t="s">
        <v>17</v>
      </c>
    </row>
    <row r="66" spans="1:6" x14ac:dyDescent="0.3">
      <c r="A66" s="10" t="s">
        <v>2</v>
      </c>
      <c r="B66" s="4">
        <v>3.3333333333333333E-2</v>
      </c>
      <c r="C66" s="4">
        <v>0.48780487804878053</v>
      </c>
      <c r="D66" s="4">
        <v>0.48780487804878053</v>
      </c>
      <c r="E66" s="1">
        <v>0.32813289646369304</v>
      </c>
      <c r="F66" s="10" t="s">
        <v>2</v>
      </c>
    </row>
    <row r="67" spans="1:6" x14ac:dyDescent="0.3">
      <c r="A67" s="13" t="s">
        <v>3</v>
      </c>
      <c r="B67" s="4">
        <v>2.5000000000000001E-2</v>
      </c>
      <c r="C67" s="4">
        <v>0.36585365853658541</v>
      </c>
      <c r="D67" s="4">
        <v>0.85365853658536595</v>
      </c>
      <c r="E67" s="1"/>
    </row>
    <row r="68" spans="1:6" x14ac:dyDescent="0.3">
      <c r="A68" s="13" t="s">
        <v>4</v>
      </c>
      <c r="B68" s="4">
        <v>1.0000000000000002E-2</v>
      </c>
      <c r="C68" s="4">
        <v>0.14634146341463419</v>
      </c>
      <c r="D68" s="4">
        <v>1.0000000000000002</v>
      </c>
      <c r="E68" s="1"/>
    </row>
    <row r="69" spans="1:6" x14ac:dyDescent="0.3">
      <c r="A69" s="3"/>
      <c r="B69" s="4">
        <v>6.8333333333333329E-2</v>
      </c>
      <c r="C69" s="4"/>
      <c r="D69" s="4"/>
    </row>
    <row r="70" spans="1:6" x14ac:dyDescent="0.3">
      <c r="B70" s="5"/>
    </row>
    <row r="71" spans="1:6" x14ac:dyDescent="0.3">
      <c r="B71" s="5"/>
    </row>
    <row r="72" spans="1:6" x14ac:dyDescent="0.3">
      <c r="A72" s="2" t="s">
        <v>12</v>
      </c>
      <c r="B72" s="2" t="s">
        <v>14</v>
      </c>
      <c r="C72" s="2" t="s">
        <v>13</v>
      </c>
      <c r="D72" s="2" t="s">
        <v>15</v>
      </c>
      <c r="E72" s="2" t="s">
        <v>16</v>
      </c>
      <c r="F72" s="2" t="s">
        <v>17</v>
      </c>
    </row>
    <row r="73" spans="1:6" x14ac:dyDescent="0.3">
      <c r="A73" s="10" t="s">
        <v>5</v>
      </c>
      <c r="B73">
        <v>0.1</v>
      </c>
      <c r="C73">
        <v>0.85714285714285721</v>
      </c>
      <c r="D73">
        <v>0.85714285714285721</v>
      </c>
      <c r="E73">
        <v>0.86</v>
      </c>
      <c r="F73" s="11" t="s">
        <v>6</v>
      </c>
    </row>
    <row r="74" spans="1:6" x14ac:dyDescent="0.3">
      <c r="A74" s="13" t="s">
        <v>6</v>
      </c>
      <c r="B74">
        <v>1.6666666666666666E-2</v>
      </c>
      <c r="C74">
        <v>0.14285714285714285</v>
      </c>
      <c r="D74">
        <v>1</v>
      </c>
    </row>
    <row r="75" spans="1:6" x14ac:dyDescent="0.3">
      <c r="B75">
        <v>0.11666666666666667</v>
      </c>
    </row>
    <row r="77" spans="1:6" x14ac:dyDescent="0.3">
      <c r="A77" s="2" t="s">
        <v>12</v>
      </c>
      <c r="B77" s="2" t="s">
        <v>14</v>
      </c>
      <c r="C77" s="2" t="s">
        <v>13</v>
      </c>
      <c r="D77" s="2" t="s">
        <v>15</v>
      </c>
      <c r="E77" s="2" t="s">
        <v>16</v>
      </c>
      <c r="F77" s="2" t="s">
        <v>17</v>
      </c>
    </row>
    <row r="79" spans="1:6" x14ac:dyDescent="0.3">
      <c r="A79" s="6" t="s">
        <v>18</v>
      </c>
      <c r="B79" s="6" t="s">
        <v>19</v>
      </c>
    </row>
    <row r="80" spans="1:6" x14ac:dyDescent="0.3">
      <c r="A80" s="14" t="s">
        <v>26</v>
      </c>
      <c r="B80" s="15">
        <v>9</v>
      </c>
    </row>
    <row r="83" spans="1:6" x14ac:dyDescent="0.3">
      <c r="A83" s="1" t="s">
        <v>27</v>
      </c>
    </row>
    <row r="84" spans="1:6" x14ac:dyDescent="0.3">
      <c r="A84" s="2" t="s">
        <v>12</v>
      </c>
      <c r="B84" s="2" t="s">
        <v>14</v>
      </c>
      <c r="C84" s="2" t="s">
        <v>13</v>
      </c>
      <c r="D84" s="2" t="s">
        <v>15</v>
      </c>
      <c r="E84" s="2" t="s">
        <v>16</v>
      </c>
      <c r="F84" s="2" t="s">
        <v>17</v>
      </c>
    </row>
    <row r="85" spans="1:6" x14ac:dyDescent="0.3">
      <c r="A85" s="13" t="s">
        <v>2</v>
      </c>
      <c r="B85" s="4">
        <v>3.3333333333333333E-2</v>
      </c>
      <c r="C85" s="4">
        <f>B85/B$22</f>
        <v>0.48780487804878053</v>
      </c>
      <c r="D85" s="4">
        <f>C85</f>
        <v>0.48780487804878053</v>
      </c>
      <c r="E85" s="3">
        <v>0.62480000000000002</v>
      </c>
      <c r="F85" s="13" t="s">
        <v>4</v>
      </c>
    </row>
    <row r="86" spans="1:6" x14ac:dyDescent="0.3">
      <c r="A86" s="13" t="s">
        <v>4</v>
      </c>
      <c r="B86" s="4">
        <v>1.0000000000000002E-2</v>
      </c>
      <c r="C86" s="4">
        <f>B86/B$22</f>
        <v>0.14634146341463419</v>
      </c>
      <c r="D86" s="4">
        <f>D85+C86</f>
        <v>0.63414634146341475</v>
      </c>
      <c r="E86" s="3"/>
      <c r="F86" s="3"/>
    </row>
    <row r="87" spans="1:6" x14ac:dyDescent="0.3">
      <c r="A87" s="13" t="s">
        <v>3</v>
      </c>
      <c r="B87" s="4">
        <v>2.5000000000000001E-2</v>
      </c>
      <c r="C87" s="4">
        <f>B87/B$22</f>
        <v>0.36585365853658541</v>
      </c>
      <c r="D87" s="4">
        <f>D86+C87</f>
        <v>1.0000000000000002</v>
      </c>
      <c r="E87" s="3"/>
      <c r="F87" s="3"/>
    </row>
    <row r="88" spans="1:6" x14ac:dyDescent="0.3">
      <c r="B88" s="4">
        <f>SUM(B85:B87)</f>
        <v>6.8333333333333329E-2</v>
      </c>
    </row>
    <row r="90" spans="1:6" x14ac:dyDescent="0.3">
      <c r="A90" s="6" t="s">
        <v>18</v>
      </c>
      <c r="B90" s="6" t="s">
        <v>19</v>
      </c>
    </row>
    <row r="91" spans="1:6" x14ac:dyDescent="0.3">
      <c r="A91" s="14" t="s">
        <v>4</v>
      </c>
      <c r="B91" s="15">
        <v>10</v>
      </c>
    </row>
    <row r="95" spans="1:6" x14ac:dyDescent="0.3">
      <c r="A95" s="6" t="s">
        <v>28</v>
      </c>
      <c r="B95" s="6" t="s">
        <v>18</v>
      </c>
      <c r="C95" s="6" t="s">
        <v>19</v>
      </c>
    </row>
    <row r="96" spans="1:6" x14ac:dyDescent="0.3">
      <c r="A96" s="16">
        <v>1</v>
      </c>
      <c r="B96" s="14" t="s">
        <v>21</v>
      </c>
      <c r="C96" s="16">
        <v>6</v>
      </c>
    </row>
    <row r="97" spans="1:7" x14ac:dyDescent="0.3">
      <c r="A97" s="16">
        <v>2</v>
      </c>
      <c r="B97" s="14" t="s">
        <v>23</v>
      </c>
      <c r="C97" s="16">
        <v>13</v>
      </c>
    </row>
    <row r="98" spans="1:7" x14ac:dyDescent="0.3">
      <c r="A98" s="16">
        <v>3</v>
      </c>
      <c r="B98" s="14" t="s">
        <v>4</v>
      </c>
      <c r="C98" s="16">
        <v>10</v>
      </c>
    </row>
    <row r="99" spans="1:7" x14ac:dyDescent="0.3">
      <c r="A99" s="16">
        <v>4</v>
      </c>
      <c r="B99" s="14" t="s">
        <v>26</v>
      </c>
      <c r="C99" s="16">
        <v>9</v>
      </c>
    </row>
    <row r="100" spans="1:7" x14ac:dyDescent="0.3">
      <c r="A100" s="16">
        <v>5</v>
      </c>
      <c r="B100" s="14" t="s">
        <v>4</v>
      </c>
      <c r="C100" s="16">
        <v>10</v>
      </c>
    </row>
    <row r="102" spans="1:7" ht="24.6" customHeight="1" x14ac:dyDescent="0.3">
      <c r="A102" s="17" t="s">
        <v>1</v>
      </c>
      <c r="B102" s="17" t="s">
        <v>0</v>
      </c>
      <c r="C102" s="18" t="s">
        <v>9</v>
      </c>
      <c r="D102" s="18" t="s">
        <v>10</v>
      </c>
      <c r="E102" s="19" t="s">
        <v>29</v>
      </c>
      <c r="F102" s="19" t="s">
        <v>30</v>
      </c>
      <c r="G102" s="20" t="s">
        <v>31</v>
      </c>
    </row>
    <row r="103" spans="1:7" x14ac:dyDescent="0.3">
      <c r="A103" s="9" t="s">
        <v>2</v>
      </c>
      <c r="B103" s="8">
        <v>3</v>
      </c>
      <c r="C103" s="21">
        <f>1/B103</f>
        <v>0.33333333333333331</v>
      </c>
      <c r="D103" s="21">
        <v>0.1</v>
      </c>
      <c r="E103" s="16">
        <f>(1-0.01)*D103</f>
        <v>9.9000000000000005E-2</v>
      </c>
      <c r="F103" s="21">
        <f>1/6+1/9</f>
        <v>0.27777777777777779</v>
      </c>
      <c r="G103" s="21">
        <f>E103+F103</f>
        <v>0.37677777777777777</v>
      </c>
    </row>
    <row r="104" spans="1:7" x14ac:dyDescent="0.3">
      <c r="A104" s="7" t="s">
        <v>3</v>
      </c>
      <c r="B104" s="8">
        <v>4</v>
      </c>
      <c r="C104" s="21">
        <f t="shared" ref="C104:C109" si="3">1/B104</f>
        <v>0.25</v>
      </c>
      <c r="D104" s="21">
        <v>0.1</v>
      </c>
      <c r="E104" s="16">
        <f t="shared" ref="E104:E109" si="4">(1-0.01)*D104</f>
        <v>9.9000000000000005E-2</v>
      </c>
      <c r="F104" s="21">
        <f>1/13</f>
        <v>7.6923076923076927E-2</v>
      </c>
      <c r="G104" s="21">
        <f t="shared" ref="G104:G109" si="5">E104+F104</f>
        <v>0.17592307692307693</v>
      </c>
    </row>
    <row r="105" spans="1:7" x14ac:dyDescent="0.3">
      <c r="A105" s="7" t="s">
        <v>4</v>
      </c>
      <c r="B105" s="8">
        <v>10</v>
      </c>
      <c r="C105" s="21">
        <f t="shared" si="3"/>
        <v>0.1</v>
      </c>
      <c r="D105" s="21">
        <v>0.1</v>
      </c>
      <c r="E105" s="16">
        <f t="shared" si="4"/>
        <v>9.9000000000000005E-2</v>
      </c>
      <c r="F105" s="21">
        <f>2/10</f>
        <v>0.2</v>
      </c>
      <c r="G105" s="21">
        <f t="shared" si="5"/>
        <v>0.29900000000000004</v>
      </c>
    </row>
    <row r="106" spans="1:7" x14ac:dyDescent="0.3">
      <c r="A106" s="9" t="s">
        <v>5</v>
      </c>
      <c r="B106" s="8">
        <v>1</v>
      </c>
      <c r="C106" s="21">
        <f t="shared" si="3"/>
        <v>1</v>
      </c>
      <c r="D106" s="21">
        <v>0.1</v>
      </c>
      <c r="E106" s="16">
        <f t="shared" si="4"/>
        <v>9.9000000000000005E-2</v>
      </c>
      <c r="F106" s="21">
        <f>1/6</f>
        <v>0.16666666666666666</v>
      </c>
      <c r="G106" s="21">
        <f t="shared" si="5"/>
        <v>0.26566666666666666</v>
      </c>
    </row>
    <row r="107" spans="1:7" x14ac:dyDescent="0.3">
      <c r="A107" s="7" t="s">
        <v>6</v>
      </c>
      <c r="B107" s="8">
        <v>6</v>
      </c>
      <c r="C107" s="21">
        <f t="shared" si="3"/>
        <v>0.16666666666666666</v>
      </c>
      <c r="D107" s="21">
        <v>0.1</v>
      </c>
      <c r="E107" s="16">
        <f t="shared" si="4"/>
        <v>9.9000000000000005E-2</v>
      </c>
      <c r="F107" s="21">
        <f>1/9</f>
        <v>0.1111111111111111</v>
      </c>
      <c r="G107" s="21">
        <f t="shared" si="5"/>
        <v>0.21011111111111111</v>
      </c>
    </row>
    <row r="108" spans="1:7" x14ac:dyDescent="0.3">
      <c r="A108" s="7" t="s">
        <v>7</v>
      </c>
      <c r="B108" s="8">
        <v>9</v>
      </c>
      <c r="C108" s="21">
        <f t="shared" si="3"/>
        <v>0.1111111111111111</v>
      </c>
      <c r="D108" s="21">
        <v>0.1</v>
      </c>
      <c r="E108" s="16">
        <f t="shared" si="4"/>
        <v>9.9000000000000005E-2</v>
      </c>
      <c r="F108" s="21">
        <f>1/13</f>
        <v>7.6923076923076927E-2</v>
      </c>
      <c r="G108" s="21">
        <f t="shared" si="5"/>
        <v>0.17592307692307693</v>
      </c>
    </row>
    <row r="109" spans="1:7" x14ac:dyDescent="0.3">
      <c r="A109" s="7" t="s">
        <v>8</v>
      </c>
      <c r="B109" s="8">
        <v>2</v>
      </c>
      <c r="C109" s="21">
        <f t="shared" si="3"/>
        <v>0.5</v>
      </c>
      <c r="D109" s="21">
        <v>0.1</v>
      </c>
      <c r="E109" s="16">
        <f t="shared" si="4"/>
        <v>9.9000000000000005E-2</v>
      </c>
      <c r="F109" s="21">
        <f>1/6</f>
        <v>0.16666666666666666</v>
      </c>
      <c r="G109" s="21">
        <f t="shared" si="5"/>
        <v>0.26566666666666666</v>
      </c>
    </row>
    <row r="111" spans="1:7" x14ac:dyDescent="0.3">
      <c r="A111" s="6" t="s">
        <v>28</v>
      </c>
      <c r="B111" s="6" t="s">
        <v>18</v>
      </c>
      <c r="C111" s="6" t="s">
        <v>19</v>
      </c>
    </row>
    <row r="112" spans="1:7" x14ac:dyDescent="0.3">
      <c r="A112" s="16">
        <v>1</v>
      </c>
      <c r="B112" s="14" t="s">
        <v>4</v>
      </c>
      <c r="C112" s="16">
        <v>10</v>
      </c>
    </row>
    <row r="113" spans="1:9" x14ac:dyDescent="0.3">
      <c r="A113" s="16">
        <v>2</v>
      </c>
      <c r="B113" s="14" t="s">
        <v>21</v>
      </c>
      <c r="C113" s="16">
        <v>6</v>
      </c>
    </row>
    <row r="114" spans="1:9" x14ac:dyDescent="0.3">
      <c r="A114" s="16">
        <v>3</v>
      </c>
      <c r="B114" s="14" t="s">
        <v>23</v>
      </c>
      <c r="C114" s="16">
        <v>13</v>
      </c>
    </row>
    <row r="115" spans="1:9" x14ac:dyDescent="0.3">
      <c r="A115" s="16">
        <v>4</v>
      </c>
      <c r="B115" s="14" t="s">
        <v>26</v>
      </c>
      <c r="C115" s="16">
        <v>9</v>
      </c>
    </row>
    <row r="116" spans="1:9" x14ac:dyDescent="0.3">
      <c r="A116" s="16">
        <v>5</v>
      </c>
      <c r="B116" s="14" t="s">
        <v>21</v>
      </c>
      <c r="C116" s="16">
        <v>6</v>
      </c>
    </row>
    <row r="118" spans="1:9" ht="25.8" customHeight="1" x14ac:dyDescent="0.3">
      <c r="A118" s="17" t="s">
        <v>1</v>
      </c>
      <c r="B118" s="17" t="s">
        <v>0</v>
      </c>
      <c r="C118" s="18" t="s">
        <v>9</v>
      </c>
      <c r="D118" s="18" t="s">
        <v>10</v>
      </c>
      <c r="E118" s="19" t="s">
        <v>29</v>
      </c>
      <c r="F118" s="19" t="s">
        <v>32</v>
      </c>
      <c r="G118" s="23" t="s">
        <v>33</v>
      </c>
    </row>
    <row r="119" spans="1:9" x14ac:dyDescent="0.3">
      <c r="A119" s="9" t="s">
        <v>2</v>
      </c>
      <c r="B119" s="8">
        <v>3</v>
      </c>
      <c r="C119" s="21">
        <v>0.33333333333333331</v>
      </c>
      <c r="D119" s="21">
        <v>0.37677777777777777</v>
      </c>
      <c r="E119" s="21">
        <v>0.26300999999999997</v>
      </c>
      <c r="F119" s="21">
        <f>2/6+1/9</f>
        <v>0.44444444444444442</v>
      </c>
      <c r="G119" s="24">
        <f>E119+F119</f>
        <v>0.70745444444444439</v>
      </c>
      <c r="I119" s="22"/>
    </row>
    <row r="120" spans="1:9" x14ac:dyDescent="0.3">
      <c r="A120" s="7" t="s">
        <v>3</v>
      </c>
      <c r="B120" s="8">
        <v>4</v>
      </c>
      <c r="C120" s="21">
        <v>0.25</v>
      </c>
      <c r="D120" s="21">
        <v>0.17592307692307693</v>
      </c>
      <c r="E120" s="21">
        <v>0.2503176923076923</v>
      </c>
      <c r="F120" s="21">
        <v>7.6923076923076927E-2</v>
      </c>
      <c r="G120" s="21">
        <v>0.32724076923076922</v>
      </c>
    </row>
    <row r="121" spans="1:9" x14ac:dyDescent="0.3">
      <c r="A121" s="7" t="s">
        <v>4</v>
      </c>
      <c r="B121" s="8">
        <v>10</v>
      </c>
      <c r="C121" s="21">
        <v>0.1</v>
      </c>
      <c r="D121" s="21">
        <v>0.29900000000000004</v>
      </c>
      <c r="E121" s="21">
        <v>0.29601000000000005</v>
      </c>
      <c r="F121" s="21">
        <v>0.1</v>
      </c>
      <c r="G121" s="21">
        <v>0.39601000000000008</v>
      </c>
    </row>
    <row r="122" spans="1:9" x14ac:dyDescent="0.3">
      <c r="A122" s="9" t="s">
        <v>5</v>
      </c>
      <c r="B122" s="8">
        <v>1</v>
      </c>
      <c r="C122" s="21">
        <v>1</v>
      </c>
      <c r="D122" s="21">
        <v>0.26566666666666666</v>
      </c>
      <c r="E122" s="21">
        <v>0.26300999999999997</v>
      </c>
      <c r="F122" s="21">
        <v>0.33333333333333331</v>
      </c>
      <c r="G122" s="24">
        <v>0.59634333333333323</v>
      </c>
    </row>
    <row r="123" spans="1:9" x14ac:dyDescent="0.3">
      <c r="A123" s="7" t="s">
        <v>6</v>
      </c>
      <c r="B123" s="8">
        <v>6</v>
      </c>
      <c r="C123" s="21">
        <v>0.16666666666666666</v>
      </c>
      <c r="D123" s="21">
        <v>0.21011111111111111</v>
      </c>
      <c r="E123" s="21">
        <v>9.801E-2</v>
      </c>
      <c r="F123" s="21">
        <v>0.1111111111111111</v>
      </c>
      <c r="G123" s="21">
        <v>0.20912111111111109</v>
      </c>
    </row>
    <row r="124" spans="1:9" x14ac:dyDescent="0.3">
      <c r="A124" s="7" t="s">
        <v>7</v>
      </c>
      <c r="B124" s="8">
        <v>9</v>
      </c>
      <c r="C124" s="21">
        <v>0.1111111111111111</v>
      </c>
      <c r="D124" s="21">
        <v>0.17592307692307693</v>
      </c>
      <c r="E124" s="21">
        <v>0.2503176923076923</v>
      </c>
      <c r="F124" s="21">
        <v>7.6923076923076927E-2</v>
      </c>
      <c r="G124" s="21">
        <v>0.32724076923076922</v>
      </c>
    </row>
    <row r="125" spans="1:9" x14ac:dyDescent="0.3">
      <c r="A125" s="7" t="s">
        <v>8</v>
      </c>
      <c r="B125" s="8">
        <v>2</v>
      </c>
      <c r="C125" s="21">
        <v>0.5</v>
      </c>
      <c r="D125" s="21">
        <v>0.26566666666666666</v>
      </c>
      <c r="E125" s="21">
        <v>0.26300999999999997</v>
      </c>
      <c r="F125" s="21">
        <v>0.33333333333333331</v>
      </c>
      <c r="G125" s="24">
        <v>0.59634333333333323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Algoritmo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Alfredo Bautista Rios</cp:lastModifiedBy>
  <dcterms:created xsi:type="dcterms:W3CDTF">2015-06-05T18:17:20Z</dcterms:created>
  <dcterms:modified xsi:type="dcterms:W3CDTF">2024-06-24T19:52:00Z</dcterms:modified>
</cp:coreProperties>
</file>