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repos\ETS061\ETS061\Assignment2\"/>
    </mc:Choice>
  </mc:AlternateContent>
  <bookViews>
    <workbookView xWindow="0" yWindow="0" windowWidth="21570" windowHeight="9405" firstSheet="4" activeTab="6"/>
  </bookViews>
  <sheets>
    <sheet name="Answer Report 1" sheetId="10" r:id="rId1"/>
    <sheet name="Sensitivity Report 1" sheetId="11" r:id="rId2"/>
    <sheet name="Sensitivity Report 2" sheetId="15" r:id="rId3"/>
    <sheet name="LP" sheetId="1" r:id="rId4"/>
    <sheet name="Shadow Price Experiment" sheetId="5" r:id="rId5"/>
    <sheet name="Sensitivity Report 3" sheetId="18" r:id="rId6"/>
    <sheet name="Sheet1" sheetId="16" r:id="rId7"/>
  </sheets>
  <definedNames>
    <definedName name="solver_adj" localSheetId="3" hidden="1">LP!$K$15:$L$15</definedName>
    <definedName name="solver_adj" localSheetId="4" hidden="1">'Shadow Price Experiment'!$L$16:$M$16</definedName>
    <definedName name="solver_adj" localSheetId="6" hidden="1">Sheet1!$E$16:$I$16</definedName>
    <definedName name="solver_cvg" localSheetId="3" hidden="1">0.0001</definedName>
    <definedName name="solver_cvg" localSheetId="4" hidden="1">0.0001</definedName>
    <definedName name="solver_cvg" localSheetId="6" hidden="1">0.0001</definedName>
    <definedName name="solver_drv" localSheetId="3" hidden="1">1</definedName>
    <definedName name="solver_drv" localSheetId="4" hidden="1">1</definedName>
    <definedName name="solver_drv" localSheetId="6" hidden="1">1</definedName>
    <definedName name="solver_eng" localSheetId="3" hidden="1">2</definedName>
    <definedName name="solver_eng" localSheetId="4" hidden="1">2</definedName>
    <definedName name="solver_eng" localSheetId="6" hidden="1">2</definedName>
    <definedName name="solver_est" localSheetId="3" hidden="1">1</definedName>
    <definedName name="solver_est" localSheetId="4" hidden="1">1</definedName>
    <definedName name="solver_est" localSheetId="6" hidden="1">1</definedName>
    <definedName name="solver_itr" localSheetId="3" hidden="1">2147483647</definedName>
    <definedName name="solver_itr" localSheetId="4" hidden="1">2147483647</definedName>
    <definedName name="solver_itr" localSheetId="6" hidden="1">2147483647</definedName>
    <definedName name="solver_lhs1" localSheetId="3" hidden="1">LP!$K$21</definedName>
    <definedName name="solver_lhs1" localSheetId="4" hidden="1">'Shadow Price Experiment'!$L$23</definedName>
    <definedName name="solver_lhs1" localSheetId="6" hidden="1">Sheet1!$E$24</definedName>
    <definedName name="solver_lhs2" localSheetId="3" hidden="1">LP!$K$22</definedName>
    <definedName name="solver_lhs2" localSheetId="4" hidden="1">'Shadow Price Experiment'!$L$23</definedName>
    <definedName name="solver_lhs2" localSheetId="6" hidden="1">Sheet1!$E$25</definedName>
    <definedName name="solver_lhs3" localSheetId="3" hidden="1">LP!$K$23</definedName>
    <definedName name="solver_lhs3" localSheetId="6" hidden="1">Sheet1!$E$26</definedName>
    <definedName name="solver_lhs4" localSheetId="6" hidden="1">Sheet1!$E$27</definedName>
    <definedName name="solver_lhs5" localSheetId="6" hidden="1">Sheet1!$E$28</definedName>
    <definedName name="solver_lhs6" localSheetId="6" hidden="1">Sheet1!$E$29</definedName>
    <definedName name="solver_lhs7" localSheetId="6" hidden="1">Sheet1!$E$30</definedName>
    <definedName name="solver_mip" localSheetId="3" hidden="1">2147483647</definedName>
    <definedName name="solver_mip" localSheetId="4" hidden="1">2147483647</definedName>
    <definedName name="solver_mip" localSheetId="6" hidden="1">2147483647</definedName>
    <definedName name="solver_mni" localSheetId="3" hidden="1">30</definedName>
    <definedName name="solver_mni" localSheetId="4" hidden="1">30</definedName>
    <definedName name="solver_mni" localSheetId="6" hidden="1">30</definedName>
    <definedName name="solver_mrt" localSheetId="3" hidden="1">0.075</definedName>
    <definedName name="solver_mrt" localSheetId="4" hidden="1">0.075</definedName>
    <definedName name="solver_mrt" localSheetId="6" hidden="1">0.075</definedName>
    <definedName name="solver_msl" localSheetId="3" hidden="1">2</definedName>
    <definedName name="solver_msl" localSheetId="4" hidden="1">2</definedName>
    <definedName name="solver_msl" localSheetId="6" hidden="1">2</definedName>
    <definedName name="solver_neg" localSheetId="3" hidden="1">1</definedName>
    <definedName name="solver_neg" localSheetId="4" hidden="1">1</definedName>
    <definedName name="solver_neg" localSheetId="6" hidden="1">1</definedName>
    <definedName name="solver_nod" localSheetId="3" hidden="1">2147483647</definedName>
    <definedName name="solver_nod" localSheetId="4" hidden="1">2147483647</definedName>
    <definedName name="solver_nod" localSheetId="6" hidden="1">2147483647</definedName>
    <definedName name="solver_num" localSheetId="3" hidden="1">3</definedName>
    <definedName name="solver_num" localSheetId="4" hidden="1">1</definedName>
    <definedName name="solver_num" localSheetId="6" hidden="1">7</definedName>
    <definedName name="solver_nwt" localSheetId="3" hidden="1">1</definedName>
    <definedName name="solver_nwt" localSheetId="4" hidden="1">1</definedName>
    <definedName name="solver_nwt" localSheetId="6" hidden="1">1</definedName>
    <definedName name="solver_opt" localSheetId="3" hidden="1">LP!$K$18</definedName>
    <definedName name="solver_opt" localSheetId="4" hidden="1">'Shadow Price Experiment'!$L$19</definedName>
    <definedName name="solver_opt" localSheetId="6" hidden="1">Sheet1!$E$19</definedName>
    <definedName name="solver_pre" localSheetId="3" hidden="1">0.000001</definedName>
    <definedName name="solver_pre" localSheetId="4" hidden="1">0.000001</definedName>
    <definedName name="solver_pre" localSheetId="6" hidden="1">0.000001</definedName>
    <definedName name="solver_rbv" localSheetId="3" hidden="1">1</definedName>
    <definedName name="solver_rbv" localSheetId="4" hidden="1">1</definedName>
    <definedName name="solver_rbv" localSheetId="6" hidden="1">1</definedName>
    <definedName name="solver_rel1" localSheetId="3" hidden="1">1</definedName>
    <definedName name="solver_rel1" localSheetId="4" hidden="1">1</definedName>
    <definedName name="solver_rel1" localSheetId="6" hidden="1">1</definedName>
    <definedName name="solver_rel2" localSheetId="3" hidden="1">1</definedName>
    <definedName name="solver_rel2" localSheetId="4" hidden="1">1</definedName>
    <definedName name="solver_rel2" localSheetId="6" hidden="1">1</definedName>
    <definedName name="solver_rel3" localSheetId="3" hidden="1">1</definedName>
    <definedName name="solver_rel3" localSheetId="6" hidden="1">1</definedName>
    <definedName name="solver_rel4" localSheetId="6" hidden="1">1</definedName>
    <definedName name="solver_rel5" localSheetId="6" hidden="1">1</definedName>
    <definedName name="solver_rel6" localSheetId="6" hidden="1">1</definedName>
    <definedName name="solver_rel7" localSheetId="6" hidden="1">1</definedName>
    <definedName name="solver_rhs1" localSheetId="3" hidden="1">LP!$M$21</definedName>
    <definedName name="solver_rhs1" localSheetId="4" hidden="1">'Shadow Price Experiment'!$N$23</definedName>
    <definedName name="solver_rhs1" localSheetId="6" hidden="1">Sheet1!$G$24</definedName>
    <definedName name="solver_rhs2" localSheetId="3" hidden="1">LP!$M$22</definedName>
    <definedName name="solver_rhs2" localSheetId="4" hidden="1">'Shadow Price Experiment'!$N$23</definedName>
    <definedName name="solver_rhs2" localSheetId="6" hidden="1">Sheet1!$G$25</definedName>
    <definedName name="solver_rhs3" localSheetId="3" hidden="1">LP!$M$23</definedName>
    <definedName name="solver_rhs3" localSheetId="6" hidden="1">Sheet1!$G$26</definedName>
    <definedName name="solver_rhs4" localSheetId="6" hidden="1">Sheet1!$G$27</definedName>
    <definedName name="solver_rhs5" localSheetId="6" hidden="1">Sheet1!$G$28</definedName>
    <definedName name="solver_rhs6" localSheetId="6" hidden="1">Sheet1!$G$29</definedName>
    <definedName name="solver_rhs7" localSheetId="6" hidden="1">Sheet1!$G$30</definedName>
    <definedName name="solver_rlx" localSheetId="3" hidden="1">2</definedName>
    <definedName name="solver_rlx" localSheetId="4" hidden="1">2</definedName>
    <definedName name="solver_rlx" localSheetId="6" hidden="1">2</definedName>
    <definedName name="solver_rsd" localSheetId="3" hidden="1">0</definedName>
    <definedName name="solver_rsd" localSheetId="4" hidden="1">0</definedName>
    <definedName name="solver_rsd" localSheetId="6" hidden="1">0</definedName>
    <definedName name="solver_scl" localSheetId="3" hidden="1">1</definedName>
    <definedName name="solver_scl" localSheetId="4" hidden="1">1</definedName>
    <definedName name="solver_scl" localSheetId="6" hidden="1">1</definedName>
    <definedName name="solver_sho" localSheetId="3" hidden="1">2</definedName>
    <definedName name="solver_sho" localSheetId="4" hidden="1">2</definedName>
    <definedName name="solver_sho" localSheetId="6" hidden="1">2</definedName>
    <definedName name="solver_ssz" localSheetId="3" hidden="1">100</definedName>
    <definedName name="solver_ssz" localSheetId="4" hidden="1">100</definedName>
    <definedName name="solver_ssz" localSheetId="6" hidden="1">100</definedName>
    <definedName name="solver_tim" localSheetId="3" hidden="1">2147483647</definedName>
    <definedName name="solver_tim" localSheetId="4" hidden="1">2147483647</definedName>
    <definedName name="solver_tim" localSheetId="6" hidden="1">2147483647</definedName>
    <definedName name="solver_tol" localSheetId="3" hidden="1">0.01</definedName>
    <definedName name="solver_tol" localSheetId="4" hidden="1">0.01</definedName>
    <definedName name="solver_tol" localSheetId="6" hidden="1">0.01</definedName>
    <definedName name="solver_typ" localSheetId="3" hidden="1">1</definedName>
    <definedName name="solver_typ" localSheetId="4" hidden="1">1</definedName>
    <definedName name="solver_typ" localSheetId="6" hidden="1">1</definedName>
    <definedName name="solver_val" localSheetId="3" hidden="1">0</definedName>
    <definedName name="solver_val" localSheetId="4" hidden="1">0</definedName>
    <definedName name="solver_val" localSheetId="6" hidden="1">0</definedName>
    <definedName name="solver_ver" localSheetId="3" hidden="1">3</definedName>
    <definedName name="solver_ver" localSheetId="4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6" l="1"/>
  <c r="E30" i="16"/>
  <c r="E29" i="16"/>
  <c r="E28" i="16"/>
  <c r="E27" i="16"/>
  <c r="E26" i="16"/>
  <c r="E25" i="16"/>
  <c r="G26" i="16"/>
  <c r="G25" i="16"/>
  <c r="G24" i="16"/>
  <c r="E19" i="16"/>
  <c r="K23" i="1" l="1"/>
  <c r="M23" i="1"/>
  <c r="M21" i="1"/>
  <c r="K21" i="1"/>
  <c r="K18" i="1"/>
  <c r="N23" i="5" l="1"/>
  <c r="L23" i="5"/>
  <c r="N22" i="5"/>
  <c r="L22" i="5"/>
  <c r="L19" i="5"/>
  <c r="M22" i="1" l="1"/>
  <c r="K22" i="1"/>
</calcChain>
</file>

<file path=xl/sharedStrings.xml><?xml version="1.0" encoding="utf-8"?>
<sst xmlns="http://schemas.openxmlformats.org/spreadsheetml/2006/main" count="261" uniqueCount="145">
  <si>
    <t>Variable Cells</t>
  </si>
  <si>
    <t>Cell</t>
  </si>
  <si>
    <t>Name</t>
  </si>
  <si>
    <t>Final</t>
  </si>
  <si>
    <t>Value</t>
  </si>
  <si>
    <t>Reduced</t>
  </si>
  <si>
    <t>Constraints</t>
  </si>
  <si>
    <t>Carpentry</t>
  </si>
  <si>
    <t>Painting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</si>
  <si>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</si>
  <si>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</si>
  <si>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</si>
  <si>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</si>
  <si>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</si>
  <si>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</si>
  <si>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</si>
  <si>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</si>
  <si>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</si>
  <si>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</si>
  <si>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 xml:space="preserve">List Price </t>
    <phoneticPr fontId="0" type="noConversion"/>
  </si>
  <si>
    <t>Minimum Production</t>
    <phoneticPr fontId="0" type="noConversion"/>
  </si>
  <si>
    <t>Max Production</t>
    <phoneticPr fontId="0" type="noConversion"/>
  </si>
  <si>
    <t>Decision Variables</t>
    <phoneticPr fontId="0" type="noConversion"/>
  </si>
  <si>
    <t>Profit</t>
    <phoneticPr fontId="0" type="noConversion"/>
  </si>
  <si>
    <t>Constraints</t>
    <phoneticPr fontId="0" type="noConversion"/>
  </si>
  <si>
    <t>≤</t>
    <phoneticPr fontId="0" type="noConversion"/>
  </si>
  <si>
    <t>T</t>
  </si>
  <si>
    <t>Capacity (hours)</t>
  </si>
  <si>
    <t xml:space="preserve">        T</t>
  </si>
  <si>
    <t xml:space="preserve">        C</t>
  </si>
  <si>
    <r>
      <rPr>
        <b/>
        <sz val="11"/>
        <color theme="1"/>
        <rFont val="Calibri"/>
        <family val="2"/>
        <scheme val="minor"/>
      </rPr>
      <t>T&amp;C Problem:</t>
    </r>
    <r>
      <rPr>
        <sz val="11"/>
        <color theme="1"/>
        <rFont val="Calibri"/>
        <family val="2"/>
        <scheme val="minor"/>
      </rPr>
      <t xml:space="preserve"> a company produces tables and chairs. Two workshops are
 in the production. The production of a table and a chair require 4 and 3 hours from carpentary workshop. For the painting workshop the production
hours are 2 and 1, respectively for a table and a chair. The total available production hours in the carpentary and painting workshops are 240 and 100 
hours, respectively. The price of a table is $70, whereas it is $50 for a chair. 
How many tables and chairs should be produced to maximize the profit?</t>
    </r>
  </si>
  <si>
    <t>N/A</t>
  </si>
  <si>
    <t>Profit</t>
  </si>
  <si>
    <t>What happens if we increase the max hours for Carpentary?</t>
  </si>
  <si>
    <t>range</t>
  </si>
  <si>
    <t>shadow price</t>
  </si>
  <si>
    <t>240 to  300</t>
  </si>
  <si>
    <t>300 to inf</t>
  </si>
  <si>
    <t>Carpentry Hours</t>
  </si>
  <si>
    <r>
      <rPr>
        <b/>
        <sz val="14"/>
        <color theme="1"/>
        <rFont val="Calibri"/>
        <family val="2"/>
        <scheme val="minor"/>
      </rPr>
      <t>T&amp;C Problem:</t>
    </r>
    <r>
      <rPr>
        <sz val="14"/>
        <color theme="1"/>
        <rFont val="Calibri"/>
        <family val="2"/>
        <scheme val="minor"/>
      </rPr>
      <t xml:space="preserve"> a company produces tables and chairs. Two workshops are  in the production. The production of a table and a chair require </t>
    </r>
    <r>
      <rPr>
        <b/>
        <sz val="14"/>
        <color theme="1"/>
        <rFont val="Calibri"/>
        <family val="2"/>
        <scheme val="minor"/>
      </rPr>
      <t>4 and 3 hours from carpentary workshop</t>
    </r>
    <r>
      <rPr>
        <sz val="14"/>
        <color theme="1"/>
        <rFont val="Calibri"/>
        <family val="2"/>
        <scheme val="minor"/>
      </rPr>
      <t xml:space="preserve">. For the </t>
    </r>
    <r>
      <rPr>
        <b/>
        <sz val="14"/>
        <color theme="1"/>
        <rFont val="Calibri"/>
        <family val="2"/>
        <scheme val="minor"/>
      </rPr>
      <t>painting workshop the production hours are 2 and 1</t>
    </r>
    <r>
      <rPr>
        <sz val="14"/>
        <color theme="1"/>
        <rFont val="Calibri"/>
        <family val="2"/>
        <scheme val="minor"/>
      </rPr>
      <t xml:space="preserve">, respectively for a table and a chair. The total available production hours in the carpentary and painting workshops are 240 and 100 hours, respectively. The </t>
    </r>
    <r>
      <rPr>
        <b/>
        <sz val="14"/>
        <color theme="1"/>
        <rFont val="Calibri"/>
        <family val="2"/>
        <scheme val="minor"/>
      </rPr>
      <t>price of a table is $70, whereas it is $50 for a chair</t>
    </r>
    <r>
      <rPr>
        <sz val="14"/>
        <color theme="1"/>
        <rFont val="Calibri"/>
        <family val="2"/>
        <scheme val="minor"/>
      </rPr>
      <t xml:space="preserve">. 
</t>
    </r>
    <r>
      <rPr>
        <b/>
        <sz val="14"/>
        <color theme="1"/>
        <rFont val="Calibri"/>
        <family val="2"/>
        <scheme val="minor"/>
      </rPr>
      <t>How many tables and chairs should be produced to maximize the profit?</t>
    </r>
  </si>
  <si>
    <t>Table</t>
  </si>
  <si>
    <t>C</t>
  </si>
  <si>
    <t>Microsoft Excel 16.0 Answer Report</t>
  </si>
  <si>
    <t>Worksheet: [SensitivityExample (1).xlsx]LP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</si>
  <si>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</si>
  <si>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</si>
  <si>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</si>
  <si>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</si>
  <si>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</si>
  <si>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</si>
  <si>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</si>
  <si>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</si>
  <si>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</si>
  <si>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</si>
  <si>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</si>
  <si>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</si>
  <si>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</si>
  <si>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</si>
  <si>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</si>
  <si>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$K$16</t>
  </si>
  <si>
    <t>Contin</t>
  </si>
  <si>
    <t>$L$16</t>
  </si>
  <si>
    <t>Binding</t>
  </si>
  <si>
    <t>$K$22</t>
  </si>
  <si>
    <t>$K$22&lt;=$M$22</t>
  </si>
  <si>
    <t>Microsoft Excel 16.0 Sensitivity Report</t>
  </si>
  <si>
    <t>Z</t>
  </si>
  <si>
    <t>Variables</t>
  </si>
  <si>
    <t>$K$19</t>
  </si>
  <si>
    <t>Profit Z</t>
  </si>
  <si>
    <t>Variables T</t>
  </si>
  <si>
    <t>Variables C</t>
  </si>
  <si>
    <t>$K$23</t>
  </si>
  <si>
    <t>$K$23&lt;=$M$23</t>
  </si>
  <si>
    <t>Used</t>
  </si>
  <si>
    <t>Report Created: 4/25/2017 9:19:45 AM</t>
  </si>
  <si>
    <t>Solution Time: 0.015 Seconds.</t>
  </si>
  <si>
    <t>Carpentary Used</t>
  </si>
  <si>
    <t>Painting Used</t>
  </si>
  <si>
    <t>Chair</t>
  </si>
  <si>
    <t>Capacity</t>
  </si>
  <si>
    <t>Min. Production</t>
  </si>
  <si>
    <t>Raw Material</t>
  </si>
  <si>
    <t>x1</t>
  </si>
  <si>
    <t>x2</t>
  </si>
  <si>
    <t>Worksheet: [SensitivityExample.xlsx]LP</t>
  </si>
  <si>
    <t>$K$21</t>
  </si>
  <si>
    <t>Variables x1</t>
  </si>
  <si>
    <t>Variables x2</t>
  </si>
  <si>
    <t>raw material</t>
  </si>
  <si>
    <t>raw material Used</t>
  </si>
  <si>
    <t>Storage</t>
  </si>
  <si>
    <t>Production time</t>
  </si>
  <si>
    <t>PrOdUcTiON TiME</t>
  </si>
  <si>
    <t>≤</t>
  </si>
  <si>
    <t>Report Created: 2017-04-27 09:24:24</t>
  </si>
  <si>
    <t>$K$15</t>
  </si>
  <si>
    <t>$L$15</t>
  </si>
  <si>
    <t>Storage Used</t>
  </si>
  <si>
    <t>PrOdUcTiON TiME Used</t>
  </si>
  <si>
    <t>Macro lens</t>
  </si>
  <si>
    <t>Prime lens</t>
  </si>
  <si>
    <t>Wide lense</t>
  </si>
  <si>
    <t>PI</t>
  </si>
  <si>
    <t>PII</t>
  </si>
  <si>
    <t>PIII</t>
  </si>
  <si>
    <t>PIV</t>
  </si>
  <si>
    <t>#in stock</t>
  </si>
  <si>
    <t>PV</t>
  </si>
  <si>
    <t>Wide lens</t>
  </si>
  <si>
    <t>Min production</t>
  </si>
  <si>
    <t>Decision variables</t>
  </si>
  <si>
    <t>macro in stock</t>
  </si>
  <si>
    <t>prime in stock</t>
  </si>
  <si>
    <t>wide in stock</t>
  </si>
  <si>
    <t>max demand1</t>
  </si>
  <si>
    <t>max demand2</t>
  </si>
  <si>
    <t>max demand3</t>
  </si>
  <si>
    <t>max demand4</t>
  </si>
  <si>
    <t>Worksheet: [SensitivityExample.xlsx]Sheet1</t>
  </si>
  <si>
    <t>$E$16</t>
  </si>
  <si>
    <t>Decision variables PI</t>
  </si>
  <si>
    <t>$F$16</t>
  </si>
  <si>
    <t>Decision variables PII</t>
  </si>
  <si>
    <t>$G$16</t>
  </si>
  <si>
    <t>Decision variables PIII</t>
  </si>
  <si>
    <t>$H$16</t>
  </si>
  <si>
    <t>Decision variables PIV</t>
  </si>
  <si>
    <t>$I$16</t>
  </si>
  <si>
    <t>Decision variables PV</t>
  </si>
  <si>
    <t>$E$24</t>
  </si>
  <si>
    <t>macro in stock PI</t>
  </si>
  <si>
    <t>$E$25</t>
  </si>
  <si>
    <t>prime in stock PI</t>
  </si>
  <si>
    <t>$E$26</t>
  </si>
  <si>
    <t>wide in stock PI</t>
  </si>
  <si>
    <t>$E$27</t>
  </si>
  <si>
    <t>max demand1 PI</t>
  </si>
  <si>
    <t>$E$28</t>
  </si>
  <si>
    <t>max demand2 PI</t>
  </si>
  <si>
    <t>$E$29</t>
  </si>
  <si>
    <t>max demand3 PI</t>
  </si>
  <si>
    <t>$E$30</t>
  </si>
  <si>
    <t>max demand4 PI</t>
  </si>
  <si>
    <t>Report Created: 2017-05-11 12:43:45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</si>
</sst>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Verdana"/>
      <family val="2"/>
    </font>
    <font>
      <b/>
      <sz val="18"/>
      <color indexed="8"/>
      <name val="Arial"/>
      <family val="2"/>
    </font>
    <font>
      <sz val="18"/>
      <color indexed="8"/>
      <name val="Arial"/>
      <family val="2"/>
    </font>
    <font>
      <b/>
      <sz val="18"/>
      <name val="Verdana"/>
      <family val="2"/>
    </font>
    <font>
      <b/>
      <sz val="18"/>
      <color indexed="12"/>
      <name val="Verdana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/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/>
      <bottom/>
      <diagonal/>
    </border>
    <border>
      <left/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/>
      <right style="thick">
        <color indexed="36"/>
      </right>
      <top/>
      <bottom style="thick">
        <color indexed="36"/>
      </bottom>
      <diagonal/>
    </border>
    <border>
      <left style="thick">
        <color indexed="36"/>
      </left>
      <right/>
      <top style="thick">
        <color indexed="36"/>
      </top>
      <bottom style="thick">
        <color indexed="36"/>
      </bottom>
      <diagonal/>
    </border>
    <border>
      <left/>
      <right/>
      <top style="thick">
        <color indexed="36"/>
      </top>
      <bottom style="thick">
        <color indexed="36"/>
      </bottom>
      <diagonal/>
    </border>
    <border>
      <left/>
      <right style="thick">
        <color indexed="36"/>
      </right>
      <top style="thick">
        <color indexed="36"/>
      </top>
      <bottom style="thick">
        <color indexed="36"/>
      </bottom>
      <diagonal/>
    </border>
    <border>
      <left style="thick">
        <color indexed="33"/>
      </left>
      <right/>
      <top style="thick">
        <color indexed="33"/>
      </top>
      <bottom style="thick">
        <color indexed="33"/>
      </bottom>
      <diagonal/>
    </border>
    <border>
      <left/>
      <right style="thick">
        <color indexed="33"/>
      </right>
      <top style="thick">
        <color indexed="33"/>
      </top>
      <bottom style="thick">
        <color indexed="33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/>
      <top/>
      <bottom/>
      <diagonal/>
    </border>
    <border>
      <left/>
      <right style="thick">
        <color indexed="11"/>
      </right>
      <top/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/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left" wrapText="1"/>
    </xf>
    <xf numFmtId="0" fontId="6" fillId="0" borderId="0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left" wrapText="1"/>
    </xf>
    <xf numFmtId="0" fontId="6" fillId="0" borderId="11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7" fillId="0" borderId="13" xfId="0" applyFont="1" applyFill="1" applyBorder="1" applyAlignment="1">
      <alignment horizontal="left" wrapText="1"/>
    </xf>
    <xf numFmtId="0" fontId="6" fillId="0" borderId="14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left" wrapText="1"/>
    </xf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8" fillId="0" borderId="0" xfId="0" applyFont="1"/>
    <xf numFmtId="0" fontId="6" fillId="0" borderId="16" xfId="0" applyFont="1" applyFill="1" applyBorder="1" applyAlignment="1">
      <alignment horizontal="center" wrapText="1"/>
    </xf>
    <xf numFmtId="0" fontId="6" fillId="0" borderId="17" xfId="0" applyFont="1" applyFill="1" applyBorder="1" applyAlignment="1">
      <alignment horizontal="center" wrapText="1"/>
    </xf>
    <xf numFmtId="164" fontId="2" fillId="0" borderId="18" xfId="0" applyNumberFormat="1" applyFont="1" applyBorder="1" applyAlignment="1">
      <alignment vertical="center"/>
    </xf>
    <xf numFmtId="0" fontId="8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 applyAlignment="1">
      <alignment horizontal="right"/>
    </xf>
    <xf numFmtId="0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24" xfId="0" applyFont="1" applyBorder="1" applyAlignment="1">
      <alignment horizontal="right"/>
    </xf>
    <xf numFmtId="0" fontId="2" fillId="0" borderId="25" xfId="0" applyNumberFormat="1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2" fillId="0" borderId="23" xfId="0" applyFont="1" applyBorder="1"/>
    <xf numFmtId="0" fontId="2" fillId="0" borderId="26" xfId="0" applyFont="1" applyBorder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/>
    <xf numFmtId="0" fontId="12" fillId="0" borderId="27" xfId="0" applyFont="1" applyFill="1" applyBorder="1" applyAlignment="1">
      <alignment horizontal="center"/>
    </xf>
    <xf numFmtId="164" fontId="0" fillId="0" borderId="4" xfId="0" applyNumberFormat="1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12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/>
    <xf numFmtId="0" fontId="2" fillId="0" borderId="14" xfId="0" applyFont="1" applyBorder="1"/>
    <xf numFmtId="0" fontId="13" fillId="0" borderId="1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7" fillId="0" borderId="0" xfId="0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'Shadow Price Experiment'!$R$18</c:f>
              <c:strCache>
                <c:ptCount val="1"/>
              </c:strCache>
            </c:strRef>
          </c:tx>
          <c:xVal>
            <c:numRef>
              <c:f>'Shadow Price Experiment'!$Q$19:$Q$29</c:f>
              <c:numCache>
                <c:formatCode>General</c:formatCode>
                <c:ptCount val="11"/>
                <c:pt idx="0">
                  <c:v>1575</c:v>
                </c:pt>
                <c:pt idx="1">
                  <c:v>1590</c:v>
                </c:pt>
                <c:pt idx="2">
                  <c:v>1605</c:v>
                </c:pt>
                <c:pt idx="3">
                  <c:v>1620</c:v>
                </c:pt>
                <c:pt idx="4">
                  <c:v>1635</c:v>
                </c:pt>
                <c:pt idx="5">
                  <c:v>1650</c:v>
                </c:pt>
                <c:pt idx="6">
                  <c:v>1665</c:v>
                </c:pt>
                <c:pt idx="7">
                  <c:v>1680</c:v>
                </c:pt>
                <c:pt idx="8">
                  <c:v>1695</c:v>
                </c:pt>
                <c:pt idx="9">
                  <c:v>1710</c:v>
                </c:pt>
                <c:pt idx="10">
                  <c:v>1725</c:v>
                </c:pt>
              </c:numCache>
            </c:numRef>
          </c:xVal>
          <c:yVal>
            <c:numRef>
              <c:f>'Shadow Price Experiment'!$R$19:$R$29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6-4FD2-97AD-32EBBF750201}"/>
            </c:ext>
          </c:extLst>
        </c:ser>
        <c:ser>
          <c:idx val="1"/>
          <c:order val="1"/>
          <c:tx>
            <c:strRef>
              <c:f>'Shadow Price Experiment'!$S$18</c:f>
              <c:strCache>
                <c:ptCount val="1"/>
                <c:pt idx="0">
                  <c:v>Profit</c:v>
                </c:pt>
              </c:strCache>
            </c:strRef>
          </c:tx>
          <c:xVal>
            <c:numRef>
              <c:f>'Shadow Price Experiment'!$Q$19:$Q$29</c:f>
              <c:numCache>
                <c:formatCode>General</c:formatCode>
                <c:ptCount val="11"/>
                <c:pt idx="0">
                  <c:v>1575</c:v>
                </c:pt>
                <c:pt idx="1">
                  <c:v>1590</c:v>
                </c:pt>
                <c:pt idx="2">
                  <c:v>1605</c:v>
                </c:pt>
                <c:pt idx="3">
                  <c:v>1620</c:v>
                </c:pt>
                <c:pt idx="4">
                  <c:v>1635</c:v>
                </c:pt>
                <c:pt idx="5">
                  <c:v>1650</c:v>
                </c:pt>
                <c:pt idx="6">
                  <c:v>1665</c:v>
                </c:pt>
                <c:pt idx="7">
                  <c:v>1680</c:v>
                </c:pt>
                <c:pt idx="8">
                  <c:v>1695</c:v>
                </c:pt>
                <c:pt idx="9">
                  <c:v>1710</c:v>
                </c:pt>
                <c:pt idx="10">
                  <c:v>1725</c:v>
                </c:pt>
              </c:numCache>
            </c:numRef>
          </c:xVal>
          <c:yVal>
            <c:numRef>
              <c:f>'Shadow Price Experiment'!$S$19:$S$29</c:f>
              <c:numCache>
                <c:formatCode>General</c:formatCode>
                <c:ptCount val="11"/>
                <c:pt idx="0">
                  <c:v>4335</c:v>
                </c:pt>
                <c:pt idx="1">
                  <c:v>4367.1400000000003</c:v>
                </c:pt>
                <c:pt idx="2">
                  <c:v>4399.29</c:v>
                </c:pt>
                <c:pt idx="3">
                  <c:v>4431.43</c:v>
                </c:pt>
                <c:pt idx="4">
                  <c:v>4463.57</c:v>
                </c:pt>
                <c:pt idx="5">
                  <c:v>4495.71</c:v>
                </c:pt>
                <c:pt idx="6">
                  <c:v>4527.8599999999997</c:v>
                </c:pt>
                <c:pt idx="7">
                  <c:v>4560</c:v>
                </c:pt>
                <c:pt idx="8">
                  <c:v>4584.2299999999996</c:v>
                </c:pt>
                <c:pt idx="9">
                  <c:v>4608.46</c:v>
                </c:pt>
                <c:pt idx="10">
                  <c:v>4632.6899999999996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76-4FD2-97AD-32EBBF750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6144"/>
        <c:axId val="102850944"/>
      </c:scatterChart>
      <c:valAx>
        <c:axId val="87206144"/>
        <c:scaling>
          <c:orientation val="minMax"/>
          <c:min val="2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Carpentry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50944"/>
        <c:crosses val="autoZero"/>
        <c:crossBetween val="midCat"/>
      </c:valAx>
      <c:valAx>
        <c:axId val="102850944"/>
        <c:scaling>
          <c:orientation val="minMax"/>
          <c:min val="4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06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'Shadow Price Experiment'!$Q$19:$Q$29</c:f>
              <c:numCache>
                <c:formatCode>General</c:formatCode>
                <c:ptCount val="11"/>
                <c:pt idx="0">
                  <c:v>1575</c:v>
                </c:pt>
                <c:pt idx="1">
                  <c:v>1590</c:v>
                </c:pt>
                <c:pt idx="2">
                  <c:v>1605</c:v>
                </c:pt>
                <c:pt idx="3">
                  <c:v>1620</c:v>
                </c:pt>
                <c:pt idx="4">
                  <c:v>1635</c:v>
                </c:pt>
                <c:pt idx="5">
                  <c:v>1650</c:v>
                </c:pt>
                <c:pt idx="6">
                  <c:v>1665</c:v>
                </c:pt>
                <c:pt idx="7">
                  <c:v>1680</c:v>
                </c:pt>
                <c:pt idx="8">
                  <c:v>1695</c:v>
                </c:pt>
                <c:pt idx="9">
                  <c:v>1710</c:v>
                </c:pt>
                <c:pt idx="10">
                  <c:v>1725</c:v>
                </c:pt>
              </c:numCache>
            </c:numRef>
          </c:xVal>
          <c:yVal>
            <c:numRef>
              <c:f>'Shadow Price Experiment'!$R$19:$R$29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D-4691-9381-E15870AE61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'Shadow Price Experiment'!$Q$19:$Q$29</c:f>
              <c:numCache>
                <c:formatCode>General</c:formatCode>
                <c:ptCount val="11"/>
                <c:pt idx="0">
                  <c:v>1575</c:v>
                </c:pt>
                <c:pt idx="1">
                  <c:v>1590</c:v>
                </c:pt>
                <c:pt idx="2">
                  <c:v>1605</c:v>
                </c:pt>
                <c:pt idx="3">
                  <c:v>1620</c:v>
                </c:pt>
                <c:pt idx="4">
                  <c:v>1635</c:v>
                </c:pt>
                <c:pt idx="5">
                  <c:v>1650</c:v>
                </c:pt>
                <c:pt idx="6">
                  <c:v>1665</c:v>
                </c:pt>
                <c:pt idx="7">
                  <c:v>1680</c:v>
                </c:pt>
                <c:pt idx="8">
                  <c:v>1695</c:v>
                </c:pt>
                <c:pt idx="9">
                  <c:v>1710</c:v>
                </c:pt>
                <c:pt idx="10">
                  <c:v>1725</c:v>
                </c:pt>
              </c:numCache>
            </c:numRef>
          </c:xVal>
          <c:yVal>
            <c:numRef>
              <c:f>'Shadow Price Experiment'!$S$19:$S$29</c:f>
              <c:numCache>
                <c:formatCode>General</c:formatCode>
                <c:ptCount val="11"/>
                <c:pt idx="0">
                  <c:v>4335</c:v>
                </c:pt>
                <c:pt idx="1">
                  <c:v>4367.1400000000003</c:v>
                </c:pt>
                <c:pt idx="2">
                  <c:v>4399.29</c:v>
                </c:pt>
                <c:pt idx="3">
                  <c:v>4431.43</c:v>
                </c:pt>
                <c:pt idx="4">
                  <c:v>4463.57</c:v>
                </c:pt>
                <c:pt idx="5">
                  <c:v>4495.71</c:v>
                </c:pt>
                <c:pt idx="6">
                  <c:v>4527.8599999999997</c:v>
                </c:pt>
                <c:pt idx="7">
                  <c:v>4560</c:v>
                </c:pt>
                <c:pt idx="8">
                  <c:v>4584.2299999999996</c:v>
                </c:pt>
                <c:pt idx="9">
                  <c:v>4608.46</c:v>
                </c:pt>
                <c:pt idx="10">
                  <c:v>4632.6899999999996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D-4691-9381-E15870AE6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98256"/>
        <c:axId val="403299896"/>
      </c:scatterChart>
      <c:valAx>
        <c:axId val="4032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3299896"/>
        <c:crosses val="autoZero"/>
        <c:crossBetween val="midCat"/>
      </c:valAx>
      <c:valAx>
        <c:axId val="4032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32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Sheet1!$K$22:$K$52</c:f>
              <c:numCache>
                <c:formatCode>General</c:formatCode>
                <c:ptCount val="31"/>
                <c:pt idx="0">
                  <c:v>2</c:v>
                </c:pt>
                <c:pt idx="1">
                  <c:v>2.6</c:v>
                </c:pt>
                <c:pt idx="2">
                  <c:v>3.2</c:v>
                </c:pt>
                <c:pt idx="3">
                  <c:v>3.8</c:v>
                </c:pt>
                <c:pt idx="4">
                  <c:v>4.4000000000000004</c:v>
                </c:pt>
                <c:pt idx="5">
                  <c:v>5</c:v>
                </c:pt>
                <c:pt idx="6">
                  <c:v>5.6</c:v>
                </c:pt>
                <c:pt idx="7">
                  <c:v>6.2</c:v>
                </c:pt>
                <c:pt idx="8">
                  <c:v>6.8</c:v>
                </c:pt>
                <c:pt idx="9">
                  <c:v>7.4</c:v>
                </c:pt>
                <c:pt idx="10">
                  <c:v>8</c:v>
                </c:pt>
                <c:pt idx="11">
                  <c:v>8.6</c:v>
                </c:pt>
                <c:pt idx="12">
                  <c:v>9.1999999999999993</c:v>
                </c:pt>
                <c:pt idx="13">
                  <c:v>9.8000000000000007</c:v>
                </c:pt>
                <c:pt idx="14">
                  <c:v>10.4</c:v>
                </c:pt>
                <c:pt idx="15">
                  <c:v>11</c:v>
                </c:pt>
                <c:pt idx="16">
                  <c:v>11.6</c:v>
                </c:pt>
                <c:pt idx="17">
                  <c:v>12.2</c:v>
                </c:pt>
                <c:pt idx="18">
                  <c:v>12.8</c:v>
                </c:pt>
                <c:pt idx="19">
                  <c:v>13.4</c:v>
                </c:pt>
                <c:pt idx="20">
                  <c:v>14</c:v>
                </c:pt>
                <c:pt idx="21">
                  <c:v>14.6</c:v>
                </c:pt>
                <c:pt idx="22">
                  <c:v>15.2</c:v>
                </c:pt>
                <c:pt idx="23">
                  <c:v>15.8</c:v>
                </c:pt>
                <c:pt idx="24">
                  <c:v>16.399999999999999</c:v>
                </c:pt>
                <c:pt idx="25">
                  <c:v>17</c:v>
                </c:pt>
                <c:pt idx="26">
                  <c:v>17.600000000000001</c:v>
                </c:pt>
                <c:pt idx="27">
                  <c:v>18.2</c:v>
                </c:pt>
                <c:pt idx="28">
                  <c:v>18.8</c:v>
                </c:pt>
                <c:pt idx="29">
                  <c:v>19.399999999999999</c:v>
                </c:pt>
                <c:pt idx="30">
                  <c:v>20</c:v>
                </c:pt>
              </c:numCache>
            </c:numRef>
          </c:xVal>
          <c:yVal>
            <c:numRef>
              <c:f>Sheet1!$L$22:$L$52</c:f>
              <c:numCache>
                <c:formatCode>General</c:formatCode>
                <c:ptCount val="31"/>
                <c:pt idx="0">
                  <c:v>140.4</c:v>
                </c:pt>
                <c:pt idx="1">
                  <c:v>141.6</c:v>
                </c:pt>
                <c:pt idx="2">
                  <c:v>142.80000000000001</c:v>
                </c:pt>
                <c:pt idx="3">
                  <c:v>143.4</c:v>
                </c:pt>
                <c:pt idx="4">
                  <c:v>144</c:v>
                </c:pt>
                <c:pt idx="5">
                  <c:v>144.6</c:v>
                </c:pt>
                <c:pt idx="6">
                  <c:v>145.19999999999999</c:v>
                </c:pt>
                <c:pt idx="7">
                  <c:v>145.80000000000001</c:v>
                </c:pt>
                <c:pt idx="8">
                  <c:v>146.4</c:v>
                </c:pt>
                <c:pt idx="9">
                  <c:v>147</c:v>
                </c:pt>
                <c:pt idx="10">
                  <c:v>147.6</c:v>
                </c:pt>
                <c:pt idx="11">
                  <c:v>148.19999999999999</c:v>
                </c:pt>
                <c:pt idx="12">
                  <c:v>148.80000000000001</c:v>
                </c:pt>
                <c:pt idx="13">
                  <c:v>149.4</c:v>
                </c:pt>
                <c:pt idx="14">
                  <c:v>150</c:v>
                </c:pt>
                <c:pt idx="15">
                  <c:v>150.6</c:v>
                </c:pt>
                <c:pt idx="16">
                  <c:v>151.19999999999999</c:v>
                </c:pt>
                <c:pt idx="17">
                  <c:v>151.80000000000001</c:v>
                </c:pt>
                <c:pt idx="18">
                  <c:v>152.4</c:v>
                </c:pt>
                <c:pt idx="19">
                  <c:v>153</c:v>
                </c:pt>
                <c:pt idx="20">
                  <c:v>153.6</c:v>
                </c:pt>
                <c:pt idx="21">
                  <c:v>154.19999999999999</c:v>
                </c:pt>
                <c:pt idx="22">
                  <c:v>154.80000000000001</c:v>
                </c:pt>
                <c:pt idx="23">
                  <c:v>155.4</c:v>
                </c:pt>
                <c:pt idx="24">
                  <c:v>156</c:v>
                </c:pt>
                <c:pt idx="25">
                  <c:v>156.6</c:v>
                </c:pt>
                <c:pt idx="26">
                  <c:v>156.80000000000001</c:v>
                </c:pt>
                <c:pt idx="27">
                  <c:v>156.80000000000001</c:v>
                </c:pt>
                <c:pt idx="28">
                  <c:v>156.80000000000001</c:v>
                </c:pt>
                <c:pt idx="29">
                  <c:v>156.80000000000001</c:v>
                </c:pt>
                <c:pt idx="30">
                  <c:v>156.80000000000001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C-496D-BF4E-5DD58E62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89240"/>
        <c:axId val="580191864"/>
      </c:scatterChart>
      <c:valAx>
        <c:axId val="58018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0191864"/>
        <c:crosses val="autoZero"/>
        <c:crossBetween val="midCat"/>
      </c:valAx>
      <c:valAx>
        <c:axId val="5801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018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1181100</xdr:colOff>
      <xdr:row>25</xdr:row>
      <xdr:rowOff>233362</xdr:rowOff>
    </xdr:from>
    <xdr:to>
      <xdr:col>13</xdr:col>
      <xdr:colOff>981075</xdr:colOff>
      <xdr:row>39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17</xdr:row>
      <xdr:rowOff>247650</xdr:rowOff>
    </xdr:from>
    <xdr:to>
      <xdr:col>26</xdr:col>
      <xdr:colOff>257175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9525</xdr:rowOff>
    </xdr:from>
    <xdr:to>
      <xdr:col>8</xdr:col>
      <xdr:colOff>390525</xdr:colOff>
      <xdr:row>46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opLeftCell="A7" workbookViewId="0"/>
  </sheetViews>
  <sheetFormatPr defaultRowHeight="15" x14ac:dyDescent="0.25"/>
  <cols>
    <col min="1" max="1" width="2.28515625" customWidth="1"/>
    <col min="2" max="2" width="6.140625" customWidth="1"/>
    <col min="3" max="3" width="15.7109375" customWidth="1"/>
    <col min="4" max="4" width="13.7109375" bestFit="1" customWidth="1"/>
    <col min="5" max="5" width="14" bestFit="1" customWidth="1"/>
    <col min="6" max="6" width="7.7109375" customWidth="1"/>
    <col min="7" max="7" width="5.42578125" customWidth="1"/>
  </cols>
  <sheetData>
    <row r="1" spans="1:5" x14ac:dyDescent="0.25">
      <c r="A1" s="1" t="s">
        <v>42</v>
      </c>
    </row>
    <row r="2" spans="1:5" x14ac:dyDescent="0.25">
      <c r="A2" s="1" t="s">
        <v>43</v>
      </c>
    </row>
    <row r="3" spans="1:5" x14ac:dyDescent="0.25">
      <c r="A3" s="1" t="s">
        <v>75</v>
      </c>
    </row>
    <row r="4" spans="1:5" x14ac:dyDescent="0.25">
      <c r="A4" s="1" t="s">
        <v>44</v>
      </c>
    </row>
    <row r="5" spans="1:5" x14ac:dyDescent="0.25">
      <c r="A5" s="1" t="s">
        <v>45</v>
      </c>
    </row>
    <row r="6" spans="1:5" x14ac:dyDescent="0.25">
      <c r="A6" s="1"/>
      <c r="B6" t="s">
        <v>46</v>
      </c>
    </row>
    <row r="7" spans="1:5" x14ac:dyDescent="0.25">
      <c r="A7" s="1"/>
      <c r="B7" t="s">
        <v>76</v>
      </c>
    </row>
    <row r="8" spans="1:5" x14ac:dyDescent="0.25">
      <c r="A8" s="1"/>
      <c r="B8" t="s">
        <v>47</v>
      </c>
    </row>
    <row r="9" spans="1:5" x14ac:dyDescent="0.25">
      <c r="A9" s="1" t="s">
        <v>48</v>
      </c>
    </row>
    <row r="10" spans="1:5" x14ac:dyDescent="0.25">
      <c r="B10" t="s">
        <v>49</v>
      </c>
    </row>
    <row r="11" spans="1:5" x14ac:dyDescent="0.25">
      <c r="B11" t="s">
        <v>50</v>
      </c>
    </row>
    <row r="14" spans="1:5" ht="15.75" thickBot="1" x14ac:dyDescent="0.3">
      <c r="A14" t="s">
        <v>51</v>
      </c>
    </row>
    <row r="15" spans="1:5" ht="15.75" thickBot="1" x14ac:dyDescent="0.3">
      <c r="B15" s="45" t="s">
        <v>1</v>
      </c>
      <c r="C15" s="45" t="s">
        <v>2</v>
      </c>
      <c r="D15" s="45" t="s">
        <v>52</v>
      </c>
      <c r="E15" s="45" t="s">
        <v>53</v>
      </c>
    </row>
    <row r="16" spans="1:5" ht="15.75" thickBot="1" x14ac:dyDescent="0.3">
      <c r="B16" s="3" t="s">
        <v>68</v>
      </c>
      <c r="C16" s="3" t="s">
        <v>69</v>
      </c>
      <c r="D16" s="46">
        <v>4100</v>
      </c>
      <c r="E16" s="46">
        <v>4100</v>
      </c>
    </row>
    <row r="19" spans="1:7" ht="15.75" thickBot="1" x14ac:dyDescent="0.3">
      <c r="A19" t="s">
        <v>0</v>
      </c>
    </row>
    <row r="20" spans="1:7" ht="15.75" thickBot="1" x14ac:dyDescent="0.3">
      <c r="B20" s="45" t="s">
        <v>1</v>
      </c>
      <c r="C20" s="45" t="s">
        <v>2</v>
      </c>
      <c r="D20" s="45" t="s">
        <v>52</v>
      </c>
      <c r="E20" s="45" t="s">
        <v>53</v>
      </c>
      <c r="F20" s="45" t="s">
        <v>54</v>
      </c>
    </row>
    <row r="21" spans="1:7" x14ac:dyDescent="0.25">
      <c r="B21" s="2" t="s">
        <v>59</v>
      </c>
      <c r="C21" s="2" t="s">
        <v>70</v>
      </c>
      <c r="D21" s="47">
        <v>29.999999999999996</v>
      </c>
      <c r="E21" s="47">
        <v>29.999999999999996</v>
      </c>
      <c r="F21" s="2" t="s">
        <v>60</v>
      </c>
    </row>
    <row r="22" spans="1:7" ht="15.75" thickBot="1" x14ac:dyDescent="0.3">
      <c r="B22" s="3" t="s">
        <v>61</v>
      </c>
      <c r="C22" s="3" t="s">
        <v>71</v>
      </c>
      <c r="D22" s="48">
        <v>40.000000000000007</v>
      </c>
      <c r="E22" s="48">
        <v>40.000000000000007</v>
      </c>
      <c r="F22" s="3" t="s">
        <v>60</v>
      </c>
    </row>
    <row r="25" spans="1:7" ht="15.75" thickBot="1" x14ac:dyDescent="0.3">
      <c r="A25" t="s">
        <v>6</v>
      </c>
    </row>
    <row r="26" spans="1:7" ht="15.75" thickBot="1" x14ac:dyDescent="0.3">
      <c r="B26" s="45" t="s">
        <v>1</v>
      </c>
      <c r="C26" s="45" t="s">
        <v>2</v>
      </c>
      <c r="D26" s="45" t="s">
        <v>55</v>
      </c>
      <c r="E26" s="45" t="s">
        <v>56</v>
      </c>
      <c r="F26" s="45" t="s">
        <v>57</v>
      </c>
      <c r="G26" s="45" t="s">
        <v>58</v>
      </c>
    </row>
    <row r="27" spans="1:7" x14ac:dyDescent="0.25">
      <c r="B27" s="2" t="s">
        <v>63</v>
      </c>
      <c r="C27" s="2" t="s">
        <v>77</v>
      </c>
      <c r="D27" s="47">
        <v>240</v>
      </c>
      <c r="E27" s="2" t="s">
        <v>64</v>
      </c>
      <c r="F27" s="2" t="s">
        <v>62</v>
      </c>
      <c r="G27" s="2">
        <v>0</v>
      </c>
    </row>
    <row r="28" spans="1:7" ht="15.75" thickBot="1" x14ac:dyDescent="0.3">
      <c r="B28" s="3" t="s">
        <v>72</v>
      </c>
      <c r="C28" s="3" t="s">
        <v>78</v>
      </c>
      <c r="D28" s="48">
        <v>100</v>
      </c>
      <c r="E28" s="3" t="s">
        <v>73</v>
      </c>
      <c r="F28" s="3" t="s">
        <v>62</v>
      </c>
      <c r="G28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5.7109375" bestFit="1" customWidth="1"/>
    <col min="4" max="4" width="6.140625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1" t="s">
        <v>65</v>
      </c>
    </row>
    <row r="2" spans="1:8" x14ac:dyDescent="0.25">
      <c r="A2" s="1" t="s">
        <v>43</v>
      </c>
    </row>
    <row r="3" spans="1:8" x14ac:dyDescent="0.25">
      <c r="A3" s="1" t="s">
        <v>75</v>
      </c>
    </row>
    <row r="6" spans="1:8" ht="15.75" thickBot="1" x14ac:dyDescent="0.3">
      <c r="A6" t="s">
        <v>0</v>
      </c>
    </row>
    <row r="7" spans="1:8" x14ac:dyDescent="0.25">
      <c r="B7" s="49"/>
      <c r="C7" s="49"/>
      <c r="D7" s="49" t="s">
        <v>3</v>
      </c>
      <c r="E7" s="49" t="s">
        <v>5</v>
      </c>
      <c r="F7" s="49" t="s">
        <v>10</v>
      </c>
      <c r="G7" s="49" t="s">
        <v>12</v>
      </c>
      <c r="H7" s="49" t="s">
        <v>12</v>
      </c>
    </row>
    <row r="8" spans="1:8" ht="15.75" thickBot="1" x14ac:dyDescent="0.3">
      <c r="B8" s="50" t="s">
        <v>1</v>
      </c>
      <c r="C8" s="50" t="s">
        <v>2</v>
      </c>
      <c r="D8" s="50" t="s">
        <v>4</v>
      </c>
      <c r="E8" s="50" t="s">
        <v>9</v>
      </c>
      <c r="F8" s="50" t="s">
        <v>11</v>
      </c>
      <c r="G8" s="50" t="s">
        <v>13</v>
      </c>
      <c r="H8" s="50" t="s">
        <v>14</v>
      </c>
    </row>
    <row r="9" spans="1:8" x14ac:dyDescent="0.25">
      <c r="B9" s="2" t="s">
        <v>59</v>
      </c>
      <c r="C9" s="2" t="s">
        <v>70</v>
      </c>
      <c r="D9" s="2">
        <v>29.999999999999996</v>
      </c>
      <c r="E9" s="2">
        <v>0</v>
      </c>
      <c r="F9" s="2">
        <v>70</v>
      </c>
      <c r="G9" s="2">
        <v>29.999999999999993</v>
      </c>
      <c r="H9" s="2">
        <v>3.3333333333333428</v>
      </c>
    </row>
    <row r="10" spans="1:8" ht="15.75" thickBot="1" x14ac:dyDescent="0.3">
      <c r="B10" s="3" t="s">
        <v>61</v>
      </c>
      <c r="C10" s="3" t="s">
        <v>71</v>
      </c>
      <c r="D10" s="3">
        <v>40.000000000000007</v>
      </c>
      <c r="E10" s="3">
        <v>0</v>
      </c>
      <c r="F10" s="3">
        <v>50</v>
      </c>
      <c r="G10" s="3">
        <v>2.5000000000000071</v>
      </c>
      <c r="H10" s="3">
        <v>14.999999999999996</v>
      </c>
    </row>
    <row r="12" spans="1:8" ht="15.75" thickBot="1" x14ac:dyDescent="0.3">
      <c r="A12" t="s">
        <v>6</v>
      </c>
    </row>
    <row r="13" spans="1:8" x14ac:dyDescent="0.25">
      <c r="B13" s="49"/>
      <c r="C13" s="49"/>
      <c r="D13" s="49" t="s">
        <v>3</v>
      </c>
      <c r="E13" s="49" t="s">
        <v>15</v>
      </c>
      <c r="F13" s="49" t="s">
        <v>17</v>
      </c>
      <c r="G13" s="49" t="s">
        <v>12</v>
      </c>
      <c r="H13" s="49" t="s">
        <v>12</v>
      </c>
    </row>
    <row r="14" spans="1:8" ht="15.75" thickBot="1" x14ac:dyDescent="0.3">
      <c r="B14" s="50" t="s">
        <v>1</v>
      </c>
      <c r="C14" s="50" t="s">
        <v>2</v>
      </c>
      <c r="D14" s="50" t="s">
        <v>4</v>
      </c>
      <c r="E14" s="50" t="s">
        <v>16</v>
      </c>
      <c r="F14" s="50" t="s">
        <v>18</v>
      </c>
      <c r="G14" s="50" t="s">
        <v>13</v>
      </c>
      <c r="H14" s="50" t="s">
        <v>14</v>
      </c>
    </row>
    <row r="15" spans="1:8" x14ac:dyDescent="0.25">
      <c r="B15" s="2" t="s">
        <v>63</v>
      </c>
      <c r="C15" s="2" t="s">
        <v>77</v>
      </c>
      <c r="D15" s="2">
        <v>240</v>
      </c>
      <c r="E15" s="2">
        <v>14.999999999999993</v>
      </c>
      <c r="F15" s="2">
        <v>240</v>
      </c>
      <c r="G15" s="2">
        <v>60.000000000000007</v>
      </c>
      <c r="H15" s="2">
        <v>40.000000000000014</v>
      </c>
    </row>
    <row r="16" spans="1:8" ht="15.75" thickBot="1" x14ac:dyDescent="0.3">
      <c r="B16" s="3" t="s">
        <v>72</v>
      </c>
      <c r="C16" s="3" t="s">
        <v>78</v>
      </c>
      <c r="D16" s="3">
        <v>100</v>
      </c>
      <c r="E16" s="3">
        <v>5.0000000000000133</v>
      </c>
      <c r="F16" s="3">
        <v>100</v>
      </c>
      <c r="G16" s="3">
        <v>20.000000000000007</v>
      </c>
      <c r="H16" s="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F22" sqref="F22"/>
    </sheetView>
  </sheetViews>
  <sheetFormatPr defaultRowHeight="15" x14ac:dyDescent="0.25"/>
  <cols>
    <col min="1" max="1" width="2.28515625" customWidth="1"/>
    <col min="2" max="2" width="6.140625" bestFit="1" customWidth="1"/>
    <col min="3" max="3" width="22" bestFit="1" customWidth="1"/>
    <col min="4" max="4" width="6.140625" customWidth="1"/>
    <col min="5" max="5" width="12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65</v>
      </c>
    </row>
    <row r="2" spans="1:8" x14ac:dyDescent="0.25">
      <c r="A2" s="1" t="s">
        <v>85</v>
      </c>
    </row>
    <row r="3" spans="1:8" x14ac:dyDescent="0.25">
      <c r="A3" s="1" t="s">
        <v>95</v>
      </c>
    </row>
    <row r="6" spans="1:8" ht="15.75" thickBot="1" x14ac:dyDescent="0.3">
      <c r="A6" t="s">
        <v>0</v>
      </c>
    </row>
    <row r="7" spans="1:8" x14ac:dyDescent="0.25">
      <c r="B7" s="55"/>
      <c r="C7" s="55"/>
      <c r="D7" s="55" t="s">
        <v>3</v>
      </c>
      <c r="E7" s="55" t="s">
        <v>5</v>
      </c>
      <c r="F7" s="55" t="s">
        <v>10</v>
      </c>
      <c r="G7" s="55" t="s">
        <v>12</v>
      </c>
      <c r="H7" s="55" t="s">
        <v>12</v>
      </c>
    </row>
    <row r="8" spans="1:8" ht="15.75" thickBot="1" x14ac:dyDescent="0.3">
      <c r="B8" s="56" t="s">
        <v>1</v>
      </c>
      <c r="C8" s="56" t="s">
        <v>2</v>
      </c>
      <c r="D8" s="56" t="s">
        <v>4</v>
      </c>
      <c r="E8" s="56" t="s">
        <v>9</v>
      </c>
      <c r="F8" s="56" t="s">
        <v>11</v>
      </c>
      <c r="G8" s="56" t="s">
        <v>13</v>
      </c>
      <c r="H8" s="56" t="s">
        <v>14</v>
      </c>
    </row>
    <row r="9" spans="1:8" x14ac:dyDescent="0.25">
      <c r="B9" s="2" t="s">
        <v>96</v>
      </c>
      <c r="C9" s="2" t="s">
        <v>87</v>
      </c>
      <c r="D9" s="2">
        <v>270</v>
      </c>
      <c r="E9" s="2">
        <v>0</v>
      </c>
      <c r="F9" s="2">
        <v>13</v>
      </c>
      <c r="G9" s="2">
        <v>5.3333333333333313</v>
      </c>
      <c r="H9" s="2">
        <v>7.4999999999999991</v>
      </c>
    </row>
    <row r="10" spans="1:8" ht="15.75" thickBot="1" x14ac:dyDescent="0.3">
      <c r="B10" s="3" t="s">
        <v>97</v>
      </c>
      <c r="C10" s="3" t="s">
        <v>88</v>
      </c>
      <c r="D10" s="3">
        <v>75</v>
      </c>
      <c r="E10" s="3">
        <v>0</v>
      </c>
      <c r="F10" s="3">
        <v>11</v>
      </c>
      <c r="G10" s="3">
        <v>14.999999999999998</v>
      </c>
      <c r="H10" s="3">
        <v>3.1999999999999993</v>
      </c>
    </row>
    <row r="12" spans="1:8" ht="15.75" thickBot="1" x14ac:dyDescent="0.3">
      <c r="A12" t="s">
        <v>6</v>
      </c>
    </row>
    <row r="13" spans="1:8" x14ac:dyDescent="0.25">
      <c r="B13" s="55"/>
      <c r="C13" s="55"/>
      <c r="D13" s="55" t="s">
        <v>3</v>
      </c>
      <c r="E13" s="55" t="s">
        <v>15</v>
      </c>
      <c r="F13" s="55" t="s">
        <v>17</v>
      </c>
      <c r="G13" s="55" t="s">
        <v>12</v>
      </c>
      <c r="H13" s="55" t="s">
        <v>12</v>
      </c>
    </row>
    <row r="14" spans="1:8" ht="15.75" thickBot="1" x14ac:dyDescent="0.3">
      <c r="B14" s="56" t="s">
        <v>1</v>
      </c>
      <c r="C14" s="56" t="s">
        <v>2</v>
      </c>
      <c r="D14" s="56" t="s">
        <v>4</v>
      </c>
      <c r="E14" s="56" t="s">
        <v>16</v>
      </c>
      <c r="F14" s="56" t="s">
        <v>18</v>
      </c>
      <c r="G14" s="56" t="s">
        <v>13</v>
      </c>
      <c r="H14" s="56" t="s">
        <v>14</v>
      </c>
    </row>
    <row r="15" spans="1:8" x14ac:dyDescent="0.25">
      <c r="B15" s="2" t="s">
        <v>86</v>
      </c>
      <c r="C15" s="2" t="s">
        <v>98</v>
      </c>
      <c r="D15" s="2">
        <v>1455</v>
      </c>
      <c r="E15" s="2">
        <v>0</v>
      </c>
      <c r="F15" s="2">
        <v>1500</v>
      </c>
      <c r="G15" s="2">
        <v>1E+30</v>
      </c>
      <c r="H15" s="2">
        <v>45.000000000000028</v>
      </c>
    </row>
    <row r="16" spans="1:8" x14ac:dyDescent="0.25">
      <c r="B16" s="2" t="s">
        <v>63</v>
      </c>
      <c r="C16" s="2" t="s">
        <v>90</v>
      </c>
      <c r="D16" s="2">
        <v>1575</v>
      </c>
      <c r="E16" s="2">
        <v>2.1428571428571428</v>
      </c>
      <c r="F16" s="2">
        <v>1575</v>
      </c>
      <c r="G16" s="2">
        <v>105.00000000000006</v>
      </c>
      <c r="H16" s="2">
        <v>944.99999999999989</v>
      </c>
    </row>
    <row r="17" spans="2:8" ht="15.75" thickBot="1" x14ac:dyDescent="0.3">
      <c r="B17" s="3" t="s">
        <v>72</v>
      </c>
      <c r="C17" s="3" t="s">
        <v>99</v>
      </c>
      <c r="D17" s="3">
        <v>420</v>
      </c>
      <c r="E17" s="3">
        <v>2.2857142857142851</v>
      </c>
      <c r="F17" s="3">
        <v>420</v>
      </c>
      <c r="G17" s="3">
        <v>24.230769230769248</v>
      </c>
      <c r="H17" s="3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H10" workbookViewId="0">
      <selection activeCell="P15" sqref="P15"/>
    </sheetView>
  </sheetViews>
  <sheetFormatPr defaultRowHeight="23.25" x14ac:dyDescent="0.35"/>
  <cols>
    <col min="1" max="1" width="18" bestFit="1" customWidth="1"/>
    <col min="2" max="2" width="10.5703125" bestFit="1" customWidth="1"/>
    <col min="3" max="3" width="10.28515625" bestFit="1" customWidth="1"/>
    <col min="4" max="4" width="8.140625" bestFit="1" customWidth="1"/>
    <col min="5" max="5" width="4.7109375" bestFit="1" customWidth="1"/>
    <col min="6" max="6" width="7" bestFit="1" customWidth="1"/>
    <col min="7" max="7" width="22.28515625" customWidth="1"/>
    <col min="10" max="10" width="37.85546875" style="5" bestFit="1" customWidth="1"/>
    <col min="11" max="11" width="15.140625" style="5" bestFit="1" customWidth="1"/>
    <col min="12" max="12" width="18.5703125" style="5" bestFit="1" customWidth="1"/>
    <col min="13" max="13" width="16.85546875" style="5" customWidth="1"/>
    <col min="14" max="14" width="17.140625" style="5" customWidth="1"/>
  </cols>
  <sheetData>
    <row r="1" spans="1:14" x14ac:dyDescent="0.35">
      <c r="A1" s="61" t="s">
        <v>39</v>
      </c>
      <c r="B1" s="62"/>
      <c r="C1" s="62"/>
      <c r="D1" s="62"/>
      <c r="E1" s="62"/>
      <c r="F1" s="62"/>
      <c r="G1" s="62"/>
    </row>
    <row r="2" spans="1:14" x14ac:dyDescent="0.35">
      <c r="A2" s="62"/>
      <c r="B2" s="62"/>
      <c r="C2" s="62"/>
      <c r="D2" s="62"/>
      <c r="E2" s="62"/>
      <c r="F2" s="62"/>
      <c r="G2" s="62"/>
    </row>
    <row r="3" spans="1:14" ht="24" thickBot="1" x14ac:dyDescent="0.4">
      <c r="A3" s="62"/>
      <c r="B3" s="62"/>
      <c r="C3" s="62"/>
      <c r="D3" s="62"/>
      <c r="E3" s="62"/>
      <c r="F3" s="62"/>
      <c r="G3" s="62"/>
    </row>
    <row r="4" spans="1:14" ht="103.5" customHeight="1" thickTop="1" x14ac:dyDescent="0.35">
      <c r="A4" s="62"/>
      <c r="B4" s="62"/>
      <c r="C4" s="62"/>
      <c r="D4" s="62"/>
      <c r="E4" s="62"/>
      <c r="F4" s="62"/>
      <c r="G4" s="62"/>
      <c r="J4" s="9"/>
      <c r="K4" s="10" t="s">
        <v>83</v>
      </c>
      <c r="L4" s="10" t="s">
        <v>84</v>
      </c>
      <c r="M4" s="11" t="s">
        <v>27</v>
      </c>
      <c r="N4"/>
    </row>
    <row r="5" spans="1:14" x14ac:dyDescent="0.35">
      <c r="J5" s="12" t="s">
        <v>19</v>
      </c>
      <c r="K5" s="13">
        <v>13</v>
      </c>
      <c r="L5" s="13">
        <v>11</v>
      </c>
      <c r="M5" s="14"/>
      <c r="N5" s="39"/>
    </row>
    <row r="6" spans="1:14" x14ac:dyDescent="0.35">
      <c r="J6" s="12" t="s">
        <v>91</v>
      </c>
      <c r="K6" s="13">
        <v>4</v>
      </c>
      <c r="L6" s="13">
        <v>5</v>
      </c>
      <c r="M6" s="14">
        <v>1500</v>
      </c>
      <c r="N6" s="39"/>
    </row>
    <row r="7" spans="1:14" ht="24" thickBot="1" x14ac:dyDescent="0.4">
      <c r="A7" s="6"/>
      <c r="B7" s="6"/>
      <c r="C7" s="6"/>
      <c r="D7" s="6"/>
      <c r="E7" s="6"/>
      <c r="F7" s="6"/>
      <c r="G7" s="6"/>
      <c r="H7" s="6"/>
      <c r="I7" s="6"/>
      <c r="J7" s="15" t="s">
        <v>82</v>
      </c>
      <c r="K7" s="16">
        <v>5</v>
      </c>
      <c r="L7" s="16">
        <v>3</v>
      </c>
      <c r="M7" s="17">
        <v>1725</v>
      </c>
      <c r="N7" s="39"/>
    </row>
    <row r="8" spans="1:14" ht="24" thickTop="1" x14ac:dyDescent="0.35">
      <c r="A8" s="6"/>
      <c r="B8" s="6"/>
      <c r="C8" s="6"/>
      <c r="D8" s="6"/>
      <c r="E8" s="6"/>
      <c r="F8" s="6"/>
      <c r="G8" s="6"/>
      <c r="H8" s="6"/>
      <c r="I8" s="6"/>
      <c r="J8" s="57" t="s">
        <v>92</v>
      </c>
      <c r="K8" s="13">
        <v>1</v>
      </c>
      <c r="L8" s="13">
        <v>2</v>
      </c>
      <c r="M8" s="13">
        <v>420</v>
      </c>
      <c r="N8" s="13"/>
    </row>
    <row r="9" spans="1:14" ht="24" thickBot="1" x14ac:dyDescent="0.4">
      <c r="A9" s="6"/>
      <c r="B9" s="7"/>
      <c r="C9" s="7"/>
      <c r="D9" s="7"/>
      <c r="E9" s="7"/>
      <c r="F9" s="7"/>
      <c r="G9" s="7"/>
      <c r="H9" s="6"/>
      <c r="I9" s="6"/>
    </row>
    <row r="10" spans="1:14" ht="24.75" thickTop="1" thickBot="1" x14ac:dyDescent="0.4">
      <c r="A10" s="6"/>
      <c r="B10" s="7"/>
      <c r="C10" s="7"/>
      <c r="D10" s="7"/>
      <c r="E10" s="7"/>
      <c r="F10" s="7"/>
      <c r="G10" s="7"/>
      <c r="H10" s="6"/>
      <c r="I10" s="6"/>
      <c r="J10" s="18" t="s">
        <v>81</v>
      </c>
      <c r="K10" s="19">
        <v>0</v>
      </c>
      <c r="L10" s="20">
        <v>0</v>
      </c>
      <c r="M10" s="5">
        <v>0</v>
      </c>
    </row>
    <row r="11" spans="1:14" ht="24.75" thickTop="1" thickBot="1" x14ac:dyDescent="0.4">
      <c r="A11" s="6"/>
      <c r="B11" s="7"/>
      <c r="C11" s="7"/>
      <c r="D11" s="7"/>
      <c r="E11" s="7"/>
      <c r="F11" s="7"/>
      <c r="G11" s="7"/>
      <c r="H11" s="6"/>
      <c r="I11" s="6"/>
    </row>
    <row r="12" spans="1:14" ht="24.75" thickTop="1" thickBot="1" x14ac:dyDescent="0.4">
      <c r="A12" s="6"/>
      <c r="B12" s="6"/>
      <c r="C12" s="6"/>
      <c r="D12" s="6"/>
      <c r="E12" s="6"/>
      <c r="F12" s="6"/>
      <c r="G12" s="6"/>
      <c r="H12" s="6"/>
      <c r="I12" s="6"/>
      <c r="J12" s="18" t="s">
        <v>21</v>
      </c>
      <c r="K12" s="54" t="s">
        <v>31</v>
      </c>
      <c r="L12" s="53" t="s">
        <v>31</v>
      </c>
      <c r="M12" s="5" t="s">
        <v>31</v>
      </c>
    </row>
    <row r="13" spans="1:14" ht="24" thickTop="1" x14ac:dyDescent="0.35">
      <c r="A13" s="6"/>
      <c r="B13" s="6"/>
      <c r="C13" s="6"/>
      <c r="D13" s="6"/>
      <c r="E13" s="6"/>
      <c r="F13" s="6"/>
      <c r="G13" s="6"/>
      <c r="H13" s="6"/>
      <c r="I13" s="6"/>
      <c r="J13" s="44"/>
      <c r="K13" s="13"/>
    </row>
    <row r="14" spans="1:14" ht="24" thickBot="1" x14ac:dyDescent="0.4">
      <c r="A14" s="6"/>
      <c r="B14" s="6"/>
      <c r="C14" s="6"/>
      <c r="D14" s="6"/>
      <c r="E14" s="6"/>
      <c r="F14" s="6"/>
      <c r="G14" s="6"/>
      <c r="H14" s="6"/>
      <c r="I14" s="6"/>
      <c r="K14" s="7" t="s">
        <v>83</v>
      </c>
      <c r="L14" s="7" t="s">
        <v>84</v>
      </c>
    </row>
    <row r="15" spans="1:14" ht="24.75" thickTop="1" thickBot="1" x14ac:dyDescent="0.4">
      <c r="A15" s="6"/>
      <c r="B15" s="6"/>
      <c r="C15" s="6"/>
      <c r="D15" s="6"/>
      <c r="E15" s="6"/>
      <c r="F15" s="6"/>
      <c r="G15" s="6"/>
      <c r="H15" s="6"/>
      <c r="I15" s="6"/>
      <c r="J15" s="25" t="s">
        <v>67</v>
      </c>
      <c r="K15" s="26">
        <v>317.30769230769232</v>
      </c>
      <c r="L15" s="27">
        <v>46.15384615384616</v>
      </c>
    </row>
    <row r="16" spans="1:14" ht="24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25"/>
      <c r="K16" s="38"/>
      <c r="L16" s="38"/>
    </row>
    <row r="17" spans="1:13" ht="24" thickBot="1" x14ac:dyDescent="0.4">
      <c r="A17" s="6"/>
      <c r="B17" s="6"/>
      <c r="C17" s="6"/>
      <c r="D17" s="6"/>
      <c r="E17" s="6"/>
      <c r="F17" s="6"/>
      <c r="G17" s="6"/>
      <c r="H17" s="6"/>
      <c r="I17" s="6"/>
      <c r="K17" s="7" t="s">
        <v>66</v>
      </c>
    </row>
    <row r="18" spans="1:13" ht="24.75" thickTop="1" thickBot="1" x14ac:dyDescent="0.4">
      <c r="A18" s="6"/>
      <c r="B18" s="6"/>
      <c r="C18" s="6"/>
      <c r="D18" s="6"/>
      <c r="E18" s="6"/>
      <c r="F18" s="6"/>
      <c r="G18" s="6"/>
      <c r="H18" s="6"/>
      <c r="I18" s="6"/>
      <c r="J18" s="25" t="s">
        <v>23</v>
      </c>
      <c r="K18" s="28">
        <f>K5*K15+L5*L15</f>
        <v>4632.6923076923076</v>
      </c>
      <c r="L18" s="38"/>
    </row>
    <row r="19" spans="1:13" ht="24.75" thickTop="1" thickBot="1" x14ac:dyDescent="0.4">
      <c r="A19" s="6"/>
      <c r="B19" s="6"/>
      <c r="C19" s="6"/>
      <c r="D19" s="6"/>
      <c r="E19" s="6"/>
      <c r="F19" s="6"/>
      <c r="G19" s="6"/>
      <c r="H19" s="6"/>
      <c r="I19" s="6"/>
    </row>
    <row r="20" spans="1:13" ht="24" thickTop="1" x14ac:dyDescent="0.35">
      <c r="A20" s="6"/>
      <c r="B20" s="6"/>
      <c r="C20" s="6"/>
      <c r="D20" s="6"/>
      <c r="E20" s="6"/>
      <c r="F20" s="6"/>
      <c r="G20" s="6"/>
      <c r="H20" s="6"/>
      <c r="I20" s="6"/>
      <c r="J20" s="29" t="s">
        <v>24</v>
      </c>
      <c r="K20" s="51" t="s">
        <v>74</v>
      </c>
      <c r="L20" s="51"/>
      <c r="M20" s="52" t="s">
        <v>80</v>
      </c>
    </row>
    <row r="21" spans="1:13" x14ac:dyDescent="0.35">
      <c r="A21" s="6"/>
      <c r="B21" s="6"/>
      <c r="C21" s="6"/>
      <c r="D21" s="6"/>
      <c r="E21" s="6"/>
      <c r="F21" s="6"/>
      <c r="G21" s="6"/>
      <c r="H21" s="6"/>
      <c r="I21" s="6"/>
      <c r="J21" s="32" t="s">
        <v>91</v>
      </c>
      <c r="K21" s="33">
        <f>K6*K15+L6*L15</f>
        <v>1500</v>
      </c>
      <c r="L21" s="34" t="s">
        <v>25</v>
      </c>
      <c r="M21" s="40">
        <f>M6</f>
        <v>1500</v>
      </c>
    </row>
    <row r="22" spans="1:13" ht="24" thickBot="1" x14ac:dyDescent="0.4">
      <c r="A22" s="6"/>
      <c r="B22" s="6"/>
      <c r="C22" s="6"/>
      <c r="D22" s="6"/>
      <c r="E22" s="6"/>
      <c r="F22" s="6"/>
      <c r="G22" s="6"/>
      <c r="H22" s="6"/>
      <c r="I22" s="6"/>
      <c r="J22" s="35" t="s">
        <v>89</v>
      </c>
      <c r="K22" s="36">
        <f>K7*K15+L7*L15</f>
        <v>1725.0000000000002</v>
      </c>
      <c r="L22" s="37" t="s">
        <v>94</v>
      </c>
      <c r="M22" s="41">
        <f>M7</f>
        <v>1725</v>
      </c>
    </row>
    <row r="23" spans="1:13" ht="24.75" thickTop="1" thickBot="1" x14ac:dyDescent="0.4">
      <c r="J23" s="5" t="s">
        <v>93</v>
      </c>
      <c r="K23" s="36">
        <f>K8*K15+L8*L15</f>
        <v>409.61538461538464</v>
      </c>
      <c r="L23" s="37" t="s">
        <v>94</v>
      </c>
      <c r="M23" s="41">
        <f>M8</f>
        <v>420</v>
      </c>
    </row>
    <row r="24" spans="1:13" ht="24" thickTop="1" x14ac:dyDescent="0.35"/>
  </sheetData>
  <mergeCells count="1">
    <mergeCell ref="A1:G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topLeftCell="I4" workbookViewId="0">
      <selection activeCell="N11" sqref="N11"/>
    </sheetView>
  </sheetViews>
  <sheetFormatPr defaultRowHeight="15" x14ac:dyDescent="0.25"/>
  <cols>
    <col min="2" max="2" width="18" bestFit="1" customWidth="1"/>
    <col min="3" max="3" width="10.5703125" bestFit="1" customWidth="1"/>
    <col min="4" max="4" width="10.28515625" bestFit="1" customWidth="1"/>
    <col min="5" max="5" width="8.140625" bestFit="1" customWidth="1"/>
    <col min="6" max="6" width="4.7109375" bestFit="1" customWidth="1"/>
    <col min="7" max="7" width="7" bestFit="1" customWidth="1"/>
    <col min="11" max="11" width="37.85546875" bestFit="1" customWidth="1"/>
    <col min="12" max="12" width="15.140625" bestFit="1" customWidth="1"/>
    <col min="13" max="13" width="18.5703125" bestFit="1" customWidth="1"/>
    <col min="14" max="14" width="16.85546875" customWidth="1"/>
    <col min="17" max="17" width="19.85546875" bestFit="1" customWidth="1"/>
    <col min="19" max="19" width="16.42578125" bestFit="1" customWidth="1"/>
    <col min="23" max="23" width="10.85546875" customWidth="1"/>
  </cols>
  <sheetData>
    <row r="1" spans="2:27" ht="23.25" x14ac:dyDescent="0.35">
      <c r="B1" s="63" t="s">
        <v>30</v>
      </c>
      <c r="C1" s="64"/>
      <c r="D1" s="64"/>
      <c r="E1" s="64"/>
      <c r="F1" s="64"/>
      <c r="G1" s="64"/>
      <c r="H1" s="64"/>
      <c r="K1" s="5"/>
      <c r="L1" s="5"/>
      <c r="M1" s="5"/>
      <c r="N1" s="5"/>
    </row>
    <row r="2" spans="2:27" ht="23.25" x14ac:dyDescent="0.35">
      <c r="B2" s="64"/>
      <c r="C2" s="64"/>
      <c r="D2" s="64"/>
      <c r="E2" s="64"/>
      <c r="F2" s="64"/>
      <c r="G2" s="64"/>
      <c r="H2" s="64"/>
      <c r="K2" s="5"/>
      <c r="L2" s="5"/>
      <c r="M2" s="5"/>
      <c r="N2" s="5"/>
    </row>
    <row r="3" spans="2:27" ht="24" thickBot="1" x14ac:dyDescent="0.4">
      <c r="B3" s="64"/>
      <c r="C3" s="64"/>
      <c r="D3" s="64"/>
      <c r="E3" s="64"/>
      <c r="F3" s="64"/>
      <c r="G3" s="64"/>
      <c r="H3" s="64"/>
      <c r="K3" s="5"/>
      <c r="L3" s="5"/>
      <c r="M3" s="5"/>
      <c r="N3" s="5"/>
    </row>
    <row r="4" spans="2:27" ht="47.25" thickTop="1" x14ac:dyDescent="0.35">
      <c r="B4" s="64"/>
      <c r="C4" s="64"/>
      <c r="D4" s="64"/>
      <c r="E4" s="64"/>
      <c r="F4" s="64"/>
      <c r="G4" s="64"/>
      <c r="H4" s="64"/>
      <c r="K4" s="9"/>
      <c r="L4" s="10" t="s">
        <v>40</v>
      </c>
      <c r="M4" s="10" t="s">
        <v>79</v>
      </c>
      <c r="N4" s="11" t="s">
        <v>27</v>
      </c>
    </row>
    <row r="5" spans="2:27" ht="23.25" x14ac:dyDescent="0.35">
      <c r="K5" s="12" t="s">
        <v>100</v>
      </c>
      <c r="L5" s="13">
        <v>13</v>
      </c>
      <c r="M5" s="13">
        <v>11</v>
      </c>
      <c r="N5" s="14"/>
    </row>
    <row r="6" spans="2:27" ht="23.25" x14ac:dyDescent="0.35">
      <c r="K6" s="12" t="s">
        <v>101</v>
      </c>
      <c r="L6" s="13">
        <v>0</v>
      </c>
      <c r="M6" s="13">
        <v>0</v>
      </c>
      <c r="N6" s="14">
        <v>0</v>
      </c>
    </row>
    <row r="7" spans="2:27" ht="24" thickBot="1" x14ac:dyDescent="0.4">
      <c r="B7" s="6"/>
      <c r="C7" s="6"/>
      <c r="D7" s="6"/>
      <c r="E7" s="6"/>
      <c r="F7" s="6"/>
      <c r="G7" s="6"/>
      <c r="H7" s="6"/>
      <c r="I7" s="6"/>
      <c r="J7" s="6"/>
      <c r="K7" s="15" t="s">
        <v>102</v>
      </c>
      <c r="L7" s="16">
        <v>5</v>
      </c>
      <c r="M7" s="16">
        <v>3</v>
      </c>
      <c r="N7" s="17">
        <v>1695</v>
      </c>
    </row>
    <row r="8" spans="2:27" ht="24.75" thickTop="1" thickBot="1" x14ac:dyDescent="0.4">
      <c r="B8" s="6"/>
      <c r="C8" s="7"/>
      <c r="D8" s="7"/>
      <c r="E8" s="7"/>
      <c r="F8" s="7"/>
      <c r="G8" s="7"/>
      <c r="H8" s="7"/>
      <c r="I8" s="6"/>
      <c r="J8" s="6"/>
      <c r="K8" s="5"/>
      <c r="L8" s="5"/>
      <c r="M8" s="5"/>
      <c r="N8" s="5"/>
    </row>
    <row r="9" spans="2:27" ht="24.75" thickTop="1" thickBot="1" x14ac:dyDescent="0.4">
      <c r="B9" s="6"/>
      <c r="C9" s="7"/>
      <c r="D9" s="7"/>
      <c r="E9" s="7"/>
      <c r="F9" s="7"/>
      <c r="G9" s="7"/>
      <c r="H9" s="7"/>
      <c r="I9" s="6"/>
      <c r="J9" s="6"/>
      <c r="K9" s="18" t="s">
        <v>20</v>
      </c>
      <c r="L9" s="19">
        <v>0</v>
      </c>
      <c r="M9" s="20">
        <v>0</v>
      </c>
      <c r="N9" s="5"/>
    </row>
    <row r="10" spans="2:27" ht="24.75" thickTop="1" thickBot="1" x14ac:dyDescent="0.4">
      <c r="B10" s="6"/>
      <c r="C10" s="7"/>
      <c r="D10" s="7"/>
      <c r="E10" s="7"/>
      <c r="F10" s="7"/>
      <c r="G10" s="7"/>
      <c r="H10" s="7"/>
      <c r="I10" s="6"/>
      <c r="J10" s="6"/>
      <c r="K10" s="5"/>
      <c r="L10" s="5"/>
      <c r="M10" s="5"/>
      <c r="N10" s="5"/>
      <c r="Q10" s="65" t="s">
        <v>33</v>
      </c>
      <c r="R10" s="66"/>
      <c r="S10" s="66"/>
      <c r="T10" s="66"/>
      <c r="U10" s="66"/>
      <c r="V10" s="66"/>
      <c r="W10" s="66"/>
      <c r="X10" s="66"/>
      <c r="Y10" s="66"/>
      <c r="Z10" s="66"/>
      <c r="AA10" s="66"/>
    </row>
    <row r="11" spans="2:27" ht="24" thickTop="1" x14ac:dyDescent="0.35">
      <c r="B11" s="6"/>
      <c r="C11" s="6"/>
      <c r="D11" s="6"/>
      <c r="E11" s="6"/>
      <c r="F11" s="6"/>
      <c r="G11" s="6"/>
      <c r="H11" s="6"/>
      <c r="I11" s="6"/>
      <c r="J11" s="6"/>
      <c r="K11" s="21" t="s">
        <v>21</v>
      </c>
      <c r="L11" s="22"/>
      <c r="M11" s="5"/>
      <c r="N11" s="5"/>
    </row>
    <row r="12" spans="2:27" ht="23.25" x14ac:dyDescent="0.35">
      <c r="B12" s="6"/>
      <c r="C12" s="7"/>
      <c r="D12" s="7"/>
      <c r="E12" s="6"/>
      <c r="F12" s="6"/>
      <c r="G12" s="6"/>
      <c r="H12" s="6"/>
      <c r="I12" s="6"/>
      <c r="J12" s="6"/>
      <c r="K12" s="23" t="s">
        <v>28</v>
      </c>
      <c r="L12" s="14" t="s">
        <v>31</v>
      </c>
      <c r="M12" s="5"/>
      <c r="N12" s="5"/>
      <c r="Q12" s="42" t="s">
        <v>34</v>
      </c>
      <c r="R12" s="42"/>
      <c r="S12" s="42" t="s">
        <v>35</v>
      </c>
      <c r="T12" s="4"/>
    </row>
    <row r="13" spans="2:27" ht="24" thickBot="1" x14ac:dyDescent="0.4">
      <c r="B13" s="6"/>
      <c r="C13" s="6"/>
      <c r="D13" s="6"/>
      <c r="E13" s="6"/>
      <c r="F13" s="6"/>
      <c r="G13" s="6"/>
      <c r="H13" s="6"/>
      <c r="I13" s="6"/>
      <c r="J13" s="6"/>
      <c r="K13" s="24" t="s">
        <v>29</v>
      </c>
      <c r="L13" s="17" t="s">
        <v>31</v>
      </c>
      <c r="M13" s="5"/>
      <c r="N13" s="5"/>
      <c r="Q13" s="43" t="s">
        <v>36</v>
      </c>
      <c r="R13" s="43"/>
      <c r="S13" s="43">
        <v>15</v>
      </c>
      <c r="T13" s="4"/>
    </row>
    <row r="14" spans="2:27" ht="24" thickTop="1" x14ac:dyDescent="0.35">
      <c r="B14" s="6"/>
      <c r="C14" s="6"/>
      <c r="D14" s="6"/>
      <c r="E14" s="6"/>
      <c r="F14" s="6"/>
      <c r="G14" s="6"/>
      <c r="H14" s="6"/>
      <c r="I14" s="6"/>
      <c r="J14" s="6"/>
      <c r="K14" s="44"/>
      <c r="L14" s="13"/>
      <c r="M14" s="5"/>
      <c r="N14" s="5"/>
      <c r="Q14" s="43"/>
      <c r="R14" s="43"/>
      <c r="S14" s="43"/>
      <c r="T14" s="4"/>
    </row>
    <row r="15" spans="2:27" ht="24" thickBot="1" x14ac:dyDescent="0.4">
      <c r="B15" s="6"/>
      <c r="C15" s="6"/>
      <c r="D15" s="6"/>
      <c r="E15" s="6"/>
      <c r="F15" s="6"/>
      <c r="G15" s="6"/>
      <c r="H15" s="6"/>
      <c r="I15" s="6"/>
      <c r="J15" s="6"/>
      <c r="K15" s="5"/>
      <c r="L15" s="7" t="s">
        <v>26</v>
      </c>
      <c r="M15" s="7" t="s">
        <v>41</v>
      </c>
      <c r="N15" s="5"/>
      <c r="Q15" s="43" t="s">
        <v>37</v>
      </c>
      <c r="R15" s="43"/>
      <c r="S15" s="43">
        <v>0</v>
      </c>
    </row>
    <row r="16" spans="2:27" ht="24.75" thickTop="1" thickBot="1" x14ac:dyDescent="0.4">
      <c r="B16" s="6"/>
      <c r="C16" s="6"/>
      <c r="D16" s="6"/>
      <c r="E16" s="6"/>
      <c r="F16" s="6"/>
      <c r="G16" s="6"/>
      <c r="H16" s="6"/>
      <c r="I16" s="6"/>
      <c r="J16" s="6"/>
      <c r="K16" s="25" t="s">
        <v>22</v>
      </c>
      <c r="L16" s="26">
        <v>0</v>
      </c>
      <c r="M16" s="27">
        <v>565</v>
      </c>
      <c r="N16" s="5"/>
      <c r="Q16" s="43"/>
      <c r="R16" s="43"/>
      <c r="S16" s="43"/>
    </row>
    <row r="17" spans="2:19" ht="24" thickTop="1" x14ac:dyDescent="0.35">
      <c r="B17" s="6"/>
      <c r="C17" s="6"/>
      <c r="D17" s="6"/>
      <c r="E17" s="6"/>
      <c r="F17" s="6"/>
      <c r="G17" s="6"/>
      <c r="H17" s="6"/>
      <c r="I17" s="6"/>
      <c r="J17" s="6"/>
      <c r="K17" s="25"/>
      <c r="L17" s="38"/>
      <c r="M17" s="38"/>
      <c r="N17" s="5"/>
      <c r="Q17" s="43"/>
      <c r="R17" s="43"/>
      <c r="S17" s="43"/>
    </row>
    <row r="18" spans="2:19" ht="24" thickBot="1" x14ac:dyDescent="0.4">
      <c r="B18" s="6"/>
      <c r="C18" s="6"/>
      <c r="D18" s="6"/>
      <c r="E18" s="6"/>
      <c r="F18" s="6"/>
      <c r="G18" s="6"/>
      <c r="H18" s="6"/>
      <c r="I18" s="6"/>
      <c r="J18" s="6"/>
      <c r="K18" s="5"/>
      <c r="L18" s="7" t="s">
        <v>66</v>
      </c>
      <c r="M18" s="5"/>
      <c r="N18" s="5"/>
      <c r="Q18" s="43" t="s">
        <v>38</v>
      </c>
      <c r="R18" s="43"/>
      <c r="S18" s="43" t="s">
        <v>32</v>
      </c>
    </row>
    <row r="19" spans="2:19" ht="24.75" thickTop="1" thickBot="1" x14ac:dyDescent="0.4">
      <c r="B19" s="6"/>
      <c r="C19" s="6"/>
      <c r="D19" s="6"/>
      <c r="E19" s="6"/>
      <c r="F19" s="6"/>
      <c r="G19" s="6"/>
      <c r="H19" s="6"/>
      <c r="I19" s="6"/>
      <c r="J19" s="6"/>
      <c r="K19" s="25" t="s">
        <v>23</v>
      </c>
      <c r="L19" s="28">
        <f>L5*L16+M5*M16</f>
        <v>6215</v>
      </c>
      <c r="M19" s="38"/>
      <c r="N19" s="5"/>
      <c r="Q19" s="43">
        <v>1575</v>
      </c>
      <c r="R19" s="43"/>
      <c r="S19" s="43">
        <v>4335</v>
      </c>
    </row>
    <row r="20" spans="2:19" ht="24.75" thickTop="1" thickBot="1" x14ac:dyDescent="0.4">
      <c r="B20" s="6"/>
      <c r="C20" s="6"/>
      <c r="D20" s="6"/>
      <c r="E20" s="6"/>
      <c r="F20" s="6"/>
      <c r="G20" s="6"/>
      <c r="H20" s="6"/>
      <c r="I20" s="6"/>
      <c r="J20" s="6"/>
      <c r="K20" s="5"/>
      <c r="L20" s="5"/>
      <c r="M20" s="5"/>
      <c r="N20" s="5"/>
      <c r="Q20" s="43">
        <v>1590</v>
      </c>
      <c r="R20" s="43"/>
      <c r="S20" s="43">
        <v>4367.1400000000003</v>
      </c>
    </row>
    <row r="21" spans="2:19" ht="24" thickTop="1" x14ac:dyDescent="0.35">
      <c r="B21" s="6"/>
      <c r="C21" s="6"/>
      <c r="D21" s="6"/>
      <c r="E21" s="6"/>
      <c r="F21" s="6"/>
      <c r="G21" s="6"/>
      <c r="H21" s="6"/>
      <c r="I21" s="6"/>
      <c r="J21" s="6"/>
      <c r="K21" s="29" t="s">
        <v>24</v>
      </c>
      <c r="L21" s="30" t="s">
        <v>74</v>
      </c>
      <c r="M21" s="30"/>
      <c r="N21" s="31" t="s">
        <v>80</v>
      </c>
      <c r="Q21" s="43">
        <v>1605</v>
      </c>
      <c r="R21" s="43"/>
      <c r="S21" s="43">
        <v>4399.29</v>
      </c>
    </row>
    <row r="22" spans="2:19" ht="23.25" x14ac:dyDescent="0.35">
      <c r="B22" s="6"/>
      <c r="C22" s="6"/>
      <c r="D22" s="6"/>
      <c r="E22" s="6"/>
      <c r="F22" s="6"/>
      <c r="G22" s="6"/>
      <c r="H22" s="6"/>
      <c r="I22" s="6"/>
      <c r="J22" s="6"/>
      <c r="K22" s="32" t="s">
        <v>7</v>
      </c>
      <c r="L22" s="33">
        <f>L6*L16+M6*M16</f>
        <v>0</v>
      </c>
      <c r="M22" s="34" t="s">
        <v>94</v>
      </c>
      <c r="N22" s="40">
        <f>N6</f>
        <v>0</v>
      </c>
      <c r="Q22" s="43">
        <v>1620</v>
      </c>
      <c r="R22" s="43"/>
      <c r="S22" s="43">
        <v>4431.43</v>
      </c>
    </row>
    <row r="23" spans="2:19" ht="24" thickBot="1" x14ac:dyDescent="0.4">
      <c r="B23" s="6"/>
      <c r="C23" s="6"/>
      <c r="D23" s="6"/>
      <c r="E23" s="6"/>
      <c r="F23" s="6"/>
      <c r="G23" s="6"/>
      <c r="H23" s="6"/>
      <c r="I23" s="6"/>
      <c r="J23" s="6"/>
      <c r="K23" s="35" t="s">
        <v>8</v>
      </c>
      <c r="L23" s="36">
        <f>L7*L16+M7*M16</f>
        <v>1695</v>
      </c>
      <c r="M23" s="37" t="s">
        <v>25</v>
      </c>
      <c r="N23" s="41">
        <f>N7</f>
        <v>1695</v>
      </c>
      <c r="Q23" s="43">
        <v>1635</v>
      </c>
      <c r="R23" s="43"/>
      <c r="S23" s="43">
        <v>4463.57</v>
      </c>
    </row>
    <row r="24" spans="2:19" ht="24" thickTop="1" x14ac:dyDescent="0.35">
      <c r="K24" s="5"/>
      <c r="L24" s="5"/>
      <c r="M24" s="5"/>
      <c r="N24" s="5"/>
      <c r="Q24" s="43">
        <v>1650</v>
      </c>
      <c r="R24" s="43"/>
      <c r="S24" s="43">
        <v>4495.71</v>
      </c>
    </row>
    <row r="25" spans="2:19" ht="18.75" x14ac:dyDescent="0.3">
      <c r="Q25" s="43">
        <v>1665</v>
      </c>
      <c r="R25" s="43"/>
      <c r="S25" s="43">
        <v>4527.8599999999997</v>
      </c>
    </row>
    <row r="26" spans="2:19" ht="18.75" x14ac:dyDescent="0.3">
      <c r="Q26" s="43">
        <v>1680</v>
      </c>
      <c r="R26" s="43"/>
      <c r="S26" s="43">
        <v>4560</v>
      </c>
    </row>
    <row r="27" spans="2:19" ht="18.75" x14ac:dyDescent="0.3">
      <c r="Q27" s="43">
        <v>1695</v>
      </c>
      <c r="R27" s="8"/>
      <c r="S27" s="43">
        <v>4584.2299999999996</v>
      </c>
    </row>
    <row r="28" spans="2:19" ht="18.75" x14ac:dyDescent="0.3">
      <c r="Q28" s="43">
        <v>1710</v>
      </c>
      <c r="R28" s="8"/>
      <c r="S28" s="43">
        <v>4608.46</v>
      </c>
    </row>
    <row r="29" spans="2:19" ht="18.75" x14ac:dyDescent="0.3">
      <c r="Q29" s="43">
        <v>1725</v>
      </c>
      <c r="S29" s="43">
        <v>4632.6899999999996</v>
      </c>
    </row>
  </sheetData>
  <mergeCells count="2">
    <mergeCell ref="B1:H4"/>
    <mergeCell ref="Q10:AA1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E22" sqref="E22"/>
    </sheetView>
  </sheetViews>
  <sheetFormatPr defaultRowHeight="15" x14ac:dyDescent="0.25"/>
  <cols>
    <col min="1" max="1" width="2.28515625" customWidth="1"/>
    <col min="2" max="2" width="6.28515625" bestFit="1" customWidth="1"/>
    <col min="3" max="3" width="20.710937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65</v>
      </c>
    </row>
    <row r="2" spans="1:8" x14ac:dyDescent="0.25">
      <c r="A2" s="1" t="s">
        <v>119</v>
      </c>
    </row>
    <row r="3" spans="1:8" x14ac:dyDescent="0.25">
      <c r="A3" s="1" t="s">
        <v>144</v>
      </c>
    </row>
    <row r="6" spans="1:8" ht="15.75" thickBot="1" x14ac:dyDescent="0.3">
      <c r="A6" t="s">
        <v>0</v>
      </c>
    </row>
    <row r="7" spans="1:8" x14ac:dyDescent="0.25">
      <c r="B7" s="59"/>
      <c r="C7" s="59"/>
      <c r="D7" s="59" t="s">
        <v>3</v>
      </c>
      <c r="E7" s="59" t="s">
        <v>5</v>
      </c>
      <c r="F7" s="59" t="s">
        <v>10</v>
      </c>
      <c r="G7" s="59" t="s">
        <v>12</v>
      </c>
      <c r="H7" s="59" t="s">
        <v>12</v>
      </c>
    </row>
    <row r="8" spans="1:8" ht="15.75" thickBot="1" x14ac:dyDescent="0.3">
      <c r="B8" s="60" t="s">
        <v>1</v>
      </c>
      <c r="C8" s="60" t="s">
        <v>2</v>
      </c>
      <c r="D8" s="60" t="s">
        <v>4</v>
      </c>
      <c r="E8" s="60" t="s">
        <v>9</v>
      </c>
      <c r="F8" s="60" t="s">
        <v>11</v>
      </c>
      <c r="G8" s="60" t="s">
        <v>13</v>
      </c>
      <c r="H8" s="60" t="s">
        <v>14</v>
      </c>
    </row>
    <row r="9" spans="1:8" x14ac:dyDescent="0.25">
      <c r="B9" s="2" t="s">
        <v>120</v>
      </c>
      <c r="C9" s="2" t="s">
        <v>121</v>
      </c>
      <c r="D9" s="2">
        <v>16</v>
      </c>
      <c r="E9" s="2">
        <v>0</v>
      </c>
      <c r="F9" s="2">
        <v>4</v>
      </c>
      <c r="G9" s="2">
        <v>1E+30</v>
      </c>
      <c r="H9" s="2">
        <v>3.4</v>
      </c>
    </row>
    <row r="10" spans="1:8" x14ac:dyDescent="0.25">
      <c r="B10" s="2" t="s">
        <v>122</v>
      </c>
      <c r="C10" s="2" t="s">
        <v>123</v>
      </c>
      <c r="D10" s="2">
        <v>14.8</v>
      </c>
      <c r="E10" s="2">
        <v>0</v>
      </c>
      <c r="F10" s="2">
        <v>3</v>
      </c>
      <c r="G10" s="2">
        <v>17</v>
      </c>
      <c r="H10" s="2">
        <v>1</v>
      </c>
    </row>
    <row r="11" spans="1:8" x14ac:dyDescent="0.25">
      <c r="B11" s="2" t="s">
        <v>124</v>
      </c>
      <c r="C11" s="2" t="s">
        <v>125</v>
      </c>
      <c r="D11" s="2">
        <v>2</v>
      </c>
      <c r="E11" s="2">
        <v>0</v>
      </c>
      <c r="F11" s="2">
        <v>2</v>
      </c>
      <c r="G11" s="2">
        <v>1E+30</v>
      </c>
      <c r="H11" s="2">
        <v>2</v>
      </c>
    </row>
    <row r="12" spans="1:8" x14ac:dyDescent="0.25">
      <c r="B12" s="2" t="s">
        <v>126</v>
      </c>
      <c r="C12" s="2" t="s">
        <v>127</v>
      </c>
      <c r="D12" s="2">
        <v>0</v>
      </c>
      <c r="E12" s="2">
        <v>-0.5</v>
      </c>
      <c r="F12" s="2">
        <v>2</v>
      </c>
      <c r="G12" s="2">
        <v>0.5</v>
      </c>
      <c r="H12" s="2">
        <v>1E+30</v>
      </c>
    </row>
    <row r="13" spans="1:8" ht="15.75" thickBot="1" x14ac:dyDescent="0.3">
      <c r="B13" s="3" t="s">
        <v>128</v>
      </c>
      <c r="C13" s="3" t="s">
        <v>129</v>
      </c>
      <c r="D13" s="3">
        <v>28</v>
      </c>
      <c r="E13" s="3">
        <v>0</v>
      </c>
      <c r="F13" s="3">
        <v>1</v>
      </c>
      <c r="G13" s="3">
        <v>1E+30</v>
      </c>
      <c r="H13" s="3">
        <v>0.5</v>
      </c>
    </row>
    <row r="15" spans="1:8" ht="15.75" thickBot="1" x14ac:dyDescent="0.3">
      <c r="A15" t="s">
        <v>6</v>
      </c>
    </row>
    <row r="16" spans="1:8" x14ac:dyDescent="0.25">
      <c r="B16" s="59"/>
      <c r="C16" s="59"/>
      <c r="D16" s="59" t="s">
        <v>3</v>
      </c>
      <c r="E16" s="59" t="s">
        <v>15</v>
      </c>
      <c r="F16" s="59" t="s">
        <v>17</v>
      </c>
      <c r="G16" s="59" t="s">
        <v>12</v>
      </c>
      <c r="H16" s="59" t="s">
        <v>12</v>
      </c>
    </row>
    <row r="17" spans="2:8" ht="15.75" thickBot="1" x14ac:dyDescent="0.3">
      <c r="B17" s="60" t="s">
        <v>1</v>
      </c>
      <c r="C17" s="60" t="s">
        <v>2</v>
      </c>
      <c r="D17" s="60" t="s">
        <v>4</v>
      </c>
      <c r="E17" s="60" t="s">
        <v>16</v>
      </c>
      <c r="F17" s="60" t="s">
        <v>18</v>
      </c>
      <c r="G17" s="60" t="s">
        <v>13</v>
      </c>
      <c r="H17" s="60" t="s">
        <v>14</v>
      </c>
    </row>
    <row r="18" spans="2:8" x14ac:dyDescent="0.25">
      <c r="B18" s="2" t="s">
        <v>130</v>
      </c>
      <c r="C18" s="2" t="s">
        <v>131</v>
      </c>
      <c r="D18" s="2">
        <v>32</v>
      </c>
      <c r="E18" s="2">
        <v>0</v>
      </c>
      <c r="F18" s="2">
        <v>36</v>
      </c>
      <c r="G18" s="2">
        <v>1E+30</v>
      </c>
      <c r="H18" s="2">
        <v>4</v>
      </c>
    </row>
    <row r="19" spans="2:8" x14ac:dyDescent="0.25">
      <c r="B19" s="2" t="s">
        <v>132</v>
      </c>
      <c r="C19" s="2" t="s">
        <v>133</v>
      </c>
      <c r="D19" s="2">
        <v>61.6</v>
      </c>
      <c r="E19" s="2">
        <v>0</v>
      </c>
      <c r="F19" s="2">
        <v>216</v>
      </c>
      <c r="G19" s="2">
        <v>1E+30</v>
      </c>
      <c r="H19" s="2">
        <v>154.4</v>
      </c>
    </row>
    <row r="20" spans="2:8" x14ac:dyDescent="0.25">
      <c r="B20" s="2" t="s">
        <v>134</v>
      </c>
      <c r="C20" s="2" t="s">
        <v>135</v>
      </c>
      <c r="D20" s="2">
        <v>18</v>
      </c>
      <c r="E20" s="2">
        <v>3</v>
      </c>
      <c r="F20" s="2">
        <v>18</v>
      </c>
      <c r="G20" s="2">
        <v>1.1999999999999993</v>
      </c>
      <c r="H20" s="2">
        <v>14.8</v>
      </c>
    </row>
    <row r="21" spans="2:8" x14ac:dyDescent="0.25">
      <c r="B21" s="2" t="s">
        <v>136</v>
      </c>
      <c r="C21" s="2" t="s">
        <v>137</v>
      </c>
      <c r="D21" s="2">
        <v>16</v>
      </c>
      <c r="E21" s="2">
        <v>3.4</v>
      </c>
      <c r="F21" s="2">
        <v>16</v>
      </c>
      <c r="G21" s="2">
        <v>1.4999999999999991</v>
      </c>
      <c r="H21" s="2">
        <v>16</v>
      </c>
    </row>
    <row r="22" spans="2:8" x14ac:dyDescent="0.25">
      <c r="B22" s="2" t="s">
        <v>138</v>
      </c>
      <c r="C22" s="2" t="s">
        <v>139</v>
      </c>
      <c r="D22" s="2">
        <v>2</v>
      </c>
      <c r="E22" s="2">
        <v>2</v>
      </c>
      <c r="F22" s="2">
        <v>2</v>
      </c>
      <c r="G22" s="2">
        <v>1.1999999999999993</v>
      </c>
      <c r="H22" s="2">
        <v>2</v>
      </c>
    </row>
    <row r="23" spans="2:8" x14ac:dyDescent="0.25">
      <c r="B23" s="2" t="s">
        <v>140</v>
      </c>
      <c r="C23" s="2" t="s">
        <v>141</v>
      </c>
      <c r="D23" s="2">
        <v>32.799999999999997</v>
      </c>
      <c r="E23" s="2">
        <v>0</v>
      </c>
      <c r="F23" s="2">
        <v>34</v>
      </c>
      <c r="G23" s="2">
        <v>1E+30</v>
      </c>
      <c r="H23" s="2">
        <v>1.1999999999999993</v>
      </c>
    </row>
    <row r="24" spans="2:8" ht="15.75" thickBot="1" x14ac:dyDescent="0.3">
      <c r="B24" s="3" t="s">
        <v>142</v>
      </c>
      <c r="C24" s="3" t="s">
        <v>143</v>
      </c>
      <c r="D24" s="3">
        <v>28</v>
      </c>
      <c r="E24" s="3">
        <v>1</v>
      </c>
      <c r="F24" s="3">
        <v>28</v>
      </c>
      <c r="G24" s="3">
        <v>154.4</v>
      </c>
      <c r="H24" s="3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52"/>
  <sheetViews>
    <sheetView tabSelected="1" topLeftCell="B19" workbookViewId="0">
      <selection activeCell="I31" sqref="I31"/>
    </sheetView>
  </sheetViews>
  <sheetFormatPr defaultRowHeight="15" x14ac:dyDescent="0.25"/>
  <cols>
    <col min="4" max="4" width="17" customWidth="1"/>
  </cols>
  <sheetData>
    <row r="4" spans="4:10" x14ac:dyDescent="0.25">
      <c r="E4" s="58" t="s">
        <v>103</v>
      </c>
      <c r="F4" s="58" t="s">
        <v>104</v>
      </c>
      <c r="G4" s="58" t="s">
        <v>105</v>
      </c>
      <c r="H4" s="58" t="s">
        <v>106</v>
      </c>
      <c r="I4" s="58" t="s">
        <v>108</v>
      </c>
      <c r="J4" s="58" t="s">
        <v>107</v>
      </c>
    </row>
    <row r="5" spans="4:10" x14ac:dyDescent="0.25">
      <c r="D5" t="s">
        <v>100</v>
      </c>
      <c r="E5" s="58">
        <v>2</v>
      </c>
      <c r="F5" s="58">
        <v>0</v>
      </c>
      <c r="G5" s="58">
        <v>0</v>
      </c>
      <c r="H5" s="58">
        <v>0</v>
      </c>
      <c r="I5" s="58">
        <v>0</v>
      </c>
      <c r="J5" s="58">
        <v>36</v>
      </c>
    </row>
    <row r="6" spans="4:10" x14ac:dyDescent="0.25">
      <c r="D6" t="s">
        <v>101</v>
      </c>
      <c r="E6" s="58">
        <v>0</v>
      </c>
      <c r="F6" s="58">
        <v>2</v>
      </c>
      <c r="G6" s="58">
        <v>2</v>
      </c>
      <c r="H6" s="58">
        <v>2</v>
      </c>
      <c r="I6" s="58">
        <v>1</v>
      </c>
      <c r="J6" s="58">
        <v>216</v>
      </c>
    </row>
    <row r="7" spans="4:10" x14ac:dyDescent="0.25">
      <c r="D7" t="s">
        <v>109</v>
      </c>
      <c r="E7" s="58">
        <v>0.2</v>
      </c>
      <c r="F7" s="58">
        <v>1</v>
      </c>
      <c r="G7" s="58">
        <v>0</v>
      </c>
      <c r="H7" s="58">
        <v>0.5</v>
      </c>
      <c r="I7" s="58">
        <v>0</v>
      </c>
      <c r="J7" s="58">
        <v>18</v>
      </c>
    </row>
    <row r="8" spans="4:10" x14ac:dyDescent="0.25">
      <c r="D8" t="s">
        <v>16</v>
      </c>
      <c r="E8" s="58">
        <v>4</v>
      </c>
      <c r="F8" s="58">
        <v>3</v>
      </c>
      <c r="G8" s="58">
        <v>2</v>
      </c>
      <c r="H8" s="58">
        <v>2</v>
      </c>
      <c r="I8" s="58">
        <v>1</v>
      </c>
      <c r="J8" s="58"/>
    </row>
    <row r="9" spans="4:10" x14ac:dyDescent="0.25">
      <c r="E9" s="58"/>
      <c r="F9" s="58"/>
      <c r="G9" s="58"/>
      <c r="H9" s="58"/>
      <c r="I9" s="58"/>
      <c r="J9" s="58"/>
    </row>
    <row r="10" spans="4:10" x14ac:dyDescent="0.25">
      <c r="D10" t="s">
        <v>110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8"/>
    </row>
    <row r="11" spans="4:10" x14ac:dyDescent="0.25">
      <c r="E11" s="58"/>
      <c r="F11" s="58"/>
      <c r="G11" s="58"/>
      <c r="H11" s="58"/>
      <c r="I11" s="58"/>
      <c r="J11" s="58"/>
    </row>
    <row r="12" spans="4:10" x14ac:dyDescent="0.25">
      <c r="E12" s="58"/>
      <c r="F12" s="58"/>
      <c r="G12" s="58"/>
      <c r="H12" s="58"/>
      <c r="I12" s="58"/>
      <c r="J12" s="58"/>
    </row>
    <row r="13" spans="4:10" x14ac:dyDescent="0.25">
      <c r="E13" s="58"/>
      <c r="F13" s="58"/>
      <c r="G13" s="58"/>
      <c r="H13" s="58"/>
      <c r="I13" s="58"/>
      <c r="J13" s="58"/>
    </row>
    <row r="14" spans="4:10" x14ac:dyDescent="0.25">
      <c r="E14" s="58"/>
      <c r="F14" s="58"/>
      <c r="G14" s="58"/>
      <c r="H14" s="58"/>
      <c r="I14" s="58"/>
      <c r="J14" s="58"/>
    </row>
    <row r="15" spans="4:10" x14ac:dyDescent="0.25">
      <c r="E15" s="58"/>
      <c r="F15" s="58"/>
      <c r="G15" s="58"/>
      <c r="H15" s="58"/>
      <c r="I15" s="58"/>
      <c r="J15" s="58"/>
    </row>
    <row r="16" spans="4:10" x14ac:dyDescent="0.25">
      <c r="D16" t="s">
        <v>111</v>
      </c>
      <c r="E16" s="58">
        <v>16</v>
      </c>
      <c r="F16" s="58">
        <v>14.8</v>
      </c>
      <c r="G16" s="58">
        <v>2</v>
      </c>
      <c r="H16" s="58">
        <v>0</v>
      </c>
      <c r="I16" s="58">
        <v>28</v>
      </c>
      <c r="J16" s="58"/>
    </row>
    <row r="17" spans="4:12" x14ac:dyDescent="0.25">
      <c r="E17" s="58"/>
      <c r="F17" s="58"/>
      <c r="G17" s="58"/>
      <c r="H17" s="58"/>
      <c r="I17" s="58"/>
      <c r="J17" s="58"/>
    </row>
    <row r="18" spans="4:12" x14ac:dyDescent="0.25">
      <c r="E18" s="58"/>
      <c r="F18" s="58"/>
      <c r="G18" s="58"/>
      <c r="H18" s="58"/>
      <c r="I18" s="58"/>
      <c r="J18" s="58"/>
    </row>
    <row r="19" spans="4:12" x14ac:dyDescent="0.25">
      <c r="D19" t="s">
        <v>32</v>
      </c>
      <c r="E19" s="58">
        <f>E16*E8+F16*F8+G16*G8+H16*H8+I16*I8</f>
        <v>140.4</v>
      </c>
      <c r="F19" s="58"/>
      <c r="G19" s="58"/>
      <c r="H19" s="58"/>
      <c r="I19" s="58"/>
      <c r="J19" s="58"/>
    </row>
    <row r="20" spans="4:12" x14ac:dyDescent="0.25">
      <c r="E20" s="58"/>
      <c r="F20" s="58"/>
      <c r="G20" s="58"/>
      <c r="H20" s="58"/>
      <c r="I20" s="58"/>
      <c r="J20" s="58"/>
    </row>
    <row r="21" spans="4:12" x14ac:dyDescent="0.25">
      <c r="E21" s="58"/>
      <c r="F21" s="58"/>
      <c r="G21" s="58"/>
      <c r="H21" s="58"/>
      <c r="I21" s="58"/>
      <c r="J21" s="58"/>
    </row>
    <row r="22" spans="4:12" x14ac:dyDescent="0.25">
      <c r="E22" s="58"/>
      <c r="F22" s="58"/>
      <c r="G22" s="58"/>
      <c r="H22" s="58"/>
      <c r="I22" s="58"/>
      <c r="J22" s="58"/>
      <c r="K22">
        <v>2</v>
      </c>
      <c r="L22">
        <v>140.4</v>
      </c>
    </row>
    <row r="23" spans="4:12" x14ac:dyDescent="0.25">
      <c r="D23" t="s">
        <v>6</v>
      </c>
      <c r="E23" s="58"/>
      <c r="F23" s="58"/>
      <c r="G23" s="58"/>
      <c r="H23" s="58"/>
      <c r="I23" s="58"/>
      <c r="J23" s="58"/>
      <c r="K23">
        <v>2.6</v>
      </c>
      <c r="L23">
        <v>141.6</v>
      </c>
    </row>
    <row r="24" spans="4:12" x14ac:dyDescent="0.25">
      <c r="D24" t="s">
        <v>112</v>
      </c>
      <c r="E24" s="58">
        <f>2*E16</f>
        <v>32</v>
      </c>
      <c r="F24" s="58" t="s">
        <v>94</v>
      </c>
      <c r="G24" s="58">
        <f>J5</f>
        <v>36</v>
      </c>
      <c r="H24" s="58"/>
      <c r="I24" s="58"/>
      <c r="J24" s="58"/>
      <c r="K24">
        <v>3.2</v>
      </c>
      <c r="L24">
        <v>142.80000000000001</v>
      </c>
    </row>
    <row r="25" spans="4:12" x14ac:dyDescent="0.25">
      <c r="D25" t="s">
        <v>113</v>
      </c>
      <c r="E25" s="58">
        <f>2*F16+2*G16+2*H16+I16</f>
        <v>61.6</v>
      </c>
      <c r="F25" s="58" t="s">
        <v>94</v>
      </c>
      <c r="G25" s="58">
        <f>J6</f>
        <v>216</v>
      </c>
      <c r="H25" s="58"/>
      <c r="I25" s="58"/>
      <c r="J25" s="58"/>
      <c r="K25">
        <v>3.8</v>
      </c>
      <c r="L25">
        <v>143.4</v>
      </c>
    </row>
    <row r="26" spans="4:12" x14ac:dyDescent="0.25">
      <c r="D26" t="s">
        <v>114</v>
      </c>
      <c r="E26" s="58">
        <f>0.2*E16+F16+0.5*H16</f>
        <v>18</v>
      </c>
      <c r="F26" s="58" t="s">
        <v>94</v>
      </c>
      <c r="G26" s="58">
        <f>J7</f>
        <v>18</v>
      </c>
      <c r="H26" s="58"/>
      <c r="I26" s="58"/>
      <c r="J26" s="58"/>
      <c r="K26">
        <v>4.4000000000000004</v>
      </c>
      <c r="L26">
        <v>144</v>
      </c>
    </row>
    <row r="27" spans="4:12" x14ac:dyDescent="0.25">
      <c r="D27" t="s">
        <v>115</v>
      </c>
      <c r="E27" s="58">
        <f>E16</f>
        <v>16</v>
      </c>
      <c r="F27" s="58" t="s">
        <v>94</v>
      </c>
      <c r="G27" s="58">
        <v>16</v>
      </c>
      <c r="H27" s="58"/>
      <c r="I27" s="58"/>
      <c r="J27" s="58"/>
      <c r="K27">
        <v>5</v>
      </c>
      <c r="L27">
        <v>144.6</v>
      </c>
    </row>
    <row r="28" spans="4:12" x14ac:dyDescent="0.25">
      <c r="D28" t="s">
        <v>116</v>
      </c>
      <c r="E28" s="58">
        <f>G16</f>
        <v>2</v>
      </c>
      <c r="F28" s="58" t="s">
        <v>94</v>
      </c>
      <c r="G28" s="58">
        <v>2</v>
      </c>
      <c r="H28" s="58"/>
      <c r="I28" s="58"/>
      <c r="J28" s="58"/>
      <c r="K28">
        <v>5.6</v>
      </c>
      <c r="L28">
        <v>145.19999999999999</v>
      </c>
    </row>
    <row r="29" spans="4:12" x14ac:dyDescent="0.25">
      <c r="D29" t="s">
        <v>117</v>
      </c>
      <c r="E29" s="58">
        <f>E16+F16+G16</f>
        <v>32.799999999999997</v>
      </c>
      <c r="F29" s="58" t="s">
        <v>94</v>
      </c>
      <c r="G29" s="58">
        <v>34</v>
      </c>
      <c r="H29" s="58"/>
      <c r="I29" s="58"/>
      <c r="J29" s="58"/>
      <c r="K29">
        <v>6.2</v>
      </c>
      <c r="L29">
        <v>145.80000000000001</v>
      </c>
    </row>
    <row r="30" spans="4:12" x14ac:dyDescent="0.25">
      <c r="D30" t="s">
        <v>118</v>
      </c>
      <c r="E30" s="58">
        <f>H16+I16</f>
        <v>28</v>
      </c>
      <c r="F30" s="58" t="s">
        <v>94</v>
      </c>
      <c r="G30" s="58">
        <v>28</v>
      </c>
      <c r="H30" s="58"/>
      <c r="I30" s="58"/>
      <c r="J30" s="58"/>
      <c r="K30">
        <v>6.8</v>
      </c>
      <c r="L30">
        <v>146.4</v>
      </c>
    </row>
    <row r="31" spans="4:12" x14ac:dyDescent="0.25">
      <c r="K31">
        <v>7.4</v>
      </c>
      <c r="L31">
        <v>147</v>
      </c>
    </row>
    <row r="32" spans="4:12" x14ac:dyDescent="0.25">
      <c r="K32">
        <v>8</v>
      </c>
      <c r="L32">
        <v>147.6</v>
      </c>
    </row>
    <row r="33" spans="11:12" x14ac:dyDescent="0.25">
      <c r="K33">
        <v>8.6</v>
      </c>
      <c r="L33">
        <v>148.19999999999999</v>
      </c>
    </row>
    <row r="34" spans="11:12" x14ac:dyDescent="0.25">
      <c r="K34">
        <v>9.1999999999999993</v>
      </c>
      <c r="L34">
        <v>148.80000000000001</v>
      </c>
    </row>
    <row r="35" spans="11:12" x14ac:dyDescent="0.25">
      <c r="K35">
        <v>9.8000000000000007</v>
      </c>
      <c r="L35">
        <v>149.4</v>
      </c>
    </row>
    <row r="36" spans="11:12" x14ac:dyDescent="0.25">
      <c r="K36">
        <v>10.4</v>
      </c>
      <c r="L36">
        <v>150</v>
      </c>
    </row>
    <row r="37" spans="11:12" x14ac:dyDescent="0.25">
      <c r="K37">
        <v>11</v>
      </c>
      <c r="L37">
        <v>150.6</v>
      </c>
    </row>
    <row r="38" spans="11:12" x14ac:dyDescent="0.25">
      <c r="K38">
        <v>11.6</v>
      </c>
      <c r="L38">
        <v>151.19999999999999</v>
      </c>
    </row>
    <row r="39" spans="11:12" x14ac:dyDescent="0.25">
      <c r="K39">
        <v>12.2</v>
      </c>
      <c r="L39">
        <v>151.80000000000001</v>
      </c>
    </row>
    <row r="40" spans="11:12" x14ac:dyDescent="0.25">
      <c r="K40">
        <v>12.8</v>
      </c>
      <c r="L40">
        <v>152.4</v>
      </c>
    </row>
    <row r="41" spans="11:12" x14ac:dyDescent="0.25">
      <c r="K41">
        <v>13.4</v>
      </c>
      <c r="L41">
        <v>153</v>
      </c>
    </row>
    <row r="42" spans="11:12" x14ac:dyDescent="0.25">
      <c r="K42">
        <v>14</v>
      </c>
      <c r="L42">
        <v>153.6</v>
      </c>
    </row>
    <row r="43" spans="11:12" x14ac:dyDescent="0.25">
      <c r="K43">
        <v>14.6</v>
      </c>
      <c r="L43">
        <v>154.19999999999999</v>
      </c>
    </row>
    <row r="44" spans="11:12" x14ac:dyDescent="0.25">
      <c r="K44">
        <v>15.2</v>
      </c>
      <c r="L44">
        <v>154.80000000000001</v>
      </c>
    </row>
    <row r="45" spans="11:12" x14ac:dyDescent="0.25">
      <c r="K45">
        <v>15.8</v>
      </c>
      <c r="L45">
        <v>155.4</v>
      </c>
    </row>
    <row r="46" spans="11:12" x14ac:dyDescent="0.25">
      <c r="K46">
        <v>16.399999999999999</v>
      </c>
      <c r="L46">
        <v>156</v>
      </c>
    </row>
    <row r="47" spans="11:12" x14ac:dyDescent="0.25">
      <c r="K47">
        <v>17</v>
      </c>
      <c r="L47">
        <v>156.6</v>
      </c>
    </row>
    <row r="48" spans="11:12" x14ac:dyDescent="0.25">
      <c r="K48">
        <v>17.600000000000001</v>
      </c>
      <c r="L48">
        <v>156.80000000000001</v>
      </c>
    </row>
    <row r="49" spans="11:12" x14ac:dyDescent="0.25">
      <c r="K49">
        <v>18.2</v>
      </c>
      <c r="L49">
        <v>156.80000000000001</v>
      </c>
    </row>
    <row r="50" spans="11:12" x14ac:dyDescent="0.25">
      <c r="K50">
        <v>18.8</v>
      </c>
      <c r="L50">
        <v>156.80000000000001</v>
      </c>
    </row>
    <row r="51" spans="11:12" x14ac:dyDescent="0.25">
      <c r="K51">
        <v>19.399999999999999</v>
      </c>
      <c r="L51">
        <v>156.80000000000001</v>
      </c>
    </row>
    <row r="52" spans="11:12" x14ac:dyDescent="0.25">
      <c r="K52">
        <v>20</v>
      </c>
      <c r="L52">
        <v>156.80000000000001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1</vt:lpstr>
      <vt:lpstr>Sensitivity Report 1</vt:lpstr>
      <vt:lpstr>Sensitivity Report 2</vt:lpstr>
      <vt:lpstr>LP</vt:lpstr>
      <vt:lpstr>Shadow Price Experiment</vt:lpstr>
      <vt:lpstr>Sensitivity Report 3</vt:lpstr>
      <vt:lpstr>Sheet1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sbas2453</dc:creator>
  <cp:lastModifiedBy>Daniel Dornlöv</cp:lastModifiedBy>
  <dcterms:created xsi:type="dcterms:W3CDTF">2016-04-06T19:35:02Z</dcterms:created>
  <dcterms:modified xsi:type="dcterms:W3CDTF">2017-05-11T11:43:40Z</dcterms:modified>
</cp:coreProperties>
</file>