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Ativo Fixo\Hoteis Transamérica Comandatuba\Inventário Patrimonial Ativo Imobilizado - Totvs\"/>
    </mc:Choice>
  </mc:AlternateContent>
  <xr:revisionPtr revIDLastSave="0" documentId="13_ncr:1_{593975C0-72A1-453B-9E3E-0C2DEC71038E}" xr6:coauthVersionLast="47" xr6:coauthVersionMax="47" xr10:uidLastSave="{00000000-0000-0000-0000-000000000000}"/>
  <bookViews>
    <workbookView xWindow="-120" yWindow="-120" windowWidth="20730" windowHeight="11160" xr2:uid="{00000000-000D-0000-FFFF-FFFF00000000}"/>
  </bookViews>
  <sheets>
    <sheet name="Planilha1" sheetId="1" r:id="rId1"/>
    <sheet name="Planilha2" sheetId="2" r:id="rId2"/>
    <sheet name="Planilha3" sheetId="3" r:id="rId3"/>
    <sheet name="CPC 27 100 ítens" sheetId="4" r:id="rId4"/>
  </sheets>
  <definedNames>
    <definedName name="_xlnm._FilterDatabase" localSheetId="0" hidden="1">Planilha1!$A$4:$AD$106</definedName>
    <definedName name="_xlnm._FilterDatabase" localSheetId="1" hidden="1">Planilha2!$A$4:$Q$107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67" i="4" l="1"/>
  <c r="BG66" i="4"/>
  <c r="BG65" i="4"/>
  <c r="BG64" i="4"/>
  <c r="BH64" i="4" s="1"/>
  <c r="BI64" i="4" s="1"/>
  <c r="BG63" i="4"/>
  <c r="BG62" i="4"/>
  <c r="BG61" i="4"/>
  <c r="BG60" i="4"/>
  <c r="BG59" i="4"/>
  <c r="BG58" i="4"/>
  <c r="BG57" i="4"/>
  <c r="BH57" i="4" s="1"/>
  <c r="BI57" i="4" s="1"/>
  <c r="BG56" i="4"/>
  <c r="BG55" i="4"/>
  <c r="BG54" i="4"/>
  <c r="BH54" i="4" s="1"/>
  <c r="BI54" i="4" s="1"/>
  <c r="BG53" i="4"/>
  <c r="BG52" i="4"/>
  <c r="BH52" i="4" s="1"/>
  <c r="BI52" i="4" s="1"/>
  <c r="BG11" i="4"/>
  <c r="BH11" i="4" s="1"/>
  <c r="BI11" i="4" s="1"/>
  <c r="BG10" i="4"/>
  <c r="BG9" i="4"/>
  <c r="BG8" i="4"/>
  <c r="BH8" i="4" s="1"/>
  <c r="BI8" i="4" s="1"/>
  <c r="BG7" i="4"/>
  <c r="BH7" i="4" s="1"/>
  <c r="BI7" i="4" s="1"/>
  <c r="BG6" i="4"/>
  <c r="BG5" i="4"/>
  <c r="BG4" i="4"/>
  <c r="BG3" i="4"/>
  <c r="BH3" i="4" s="1"/>
  <c r="BI3" i="4" s="1"/>
  <c r="BG2" i="4"/>
  <c r="BB54" i="4"/>
  <c r="BH55" i="4"/>
  <c r="BI55" i="4" s="1"/>
  <c r="BH53" i="4"/>
  <c r="BI53" i="4" s="1"/>
  <c r="BH9" i="4"/>
  <c r="BI9" i="4" s="1"/>
  <c r="BH5" i="4"/>
  <c r="BI5" i="4" s="1"/>
  <c r="BH4" i="4"/>
  <c r="BI4" i="4" s="1"/>
  <c r="BH2" i="4"/>
  <c r="BI2" i="4" s="1"/>
  <c r="BG101" i="4"/>
  <c r="BG100" i="4"/>
  <c r="BG99" i="4"/>
  <c r="BG98" i="4"/>
  <c r="BH98" i="4" s="1"/>
  <c r="BI98" i="4" s="1"/>
  <c r="BG97" i="4"/>
  <c r="BG96" i="4"/>
  <c r="BG95" i="4"/>
  <c r="BG94" i="4"/>
  <c r="BG93" i="4"/>
  <c r="BG92" i="4"/>
  <c r="BG91" i="4"/>
  <c r="BG90" i="4"/>
  <c r="BH90" i="4" s="1"/>
  <c r="BI90" i="4" s="1"/>
  <c r="BG89" i="4"/>
  <c r="BG88" i="4"/>
  <c r="BH88" i="4" s="1"/>
  <c r="BI88" i="4" s="1"/>
  <c r="BG77" i="4"/>
  <c r="BG76" i="4"/>
  <c r="BG75" i="4"/>
  <c r="BG74" i="4"/>
  <c r="BH74" i="4" s="1"/>
  <c r="BI74" i="4" s="1"/>
  <c r="BG73" i="4"/>
  <c r="BG72" i="4"/>
  <c r="BG71" i="4"/>
  <c r="BG70" i="4"/>
  <c r="BH70" i="4" s="1"/>
  <c r="BI70" i="4" s="1"/>
  <c r="BG69" i="4"/>
  <c r="BG68" i="4"/>
  <c r="BH66" i="4"/>
  <c r="BI66" i="4" s="1"/>
  <c r="BH60" i="4"/>
  <c r="BI60" i="4" s="1"/>
  <c r="BG51" i="4"/>
  <c r="BG50" i="4"/>
  <c r="BH50" i="4" s="1"/>
  <c r="BI50" i="4" s="1"/>
  <c r="BG49" i="4"/>
  <c r="BG48" i="4"/>
  <c r="BG47" i="4"/>
  <c r="BG46" i="4"/>
  <c r="BG45" i="4"/>
  <c r="BG44" i="4"/>
  <c r="BH44" i="4" s="1"/>
  <c r="BI44" i="4" s="1"/>
  <c r="BG43" i="4"/>
  <c r="BG42" i="4"/>
  <c r="BH42" i="4" s="1"/>
  <c r="BI42" i="4" s="1"/>
  <c r="BG41" i="4"/>
  <c r="BG40" i="4"/>
  <c r="BG39" i="4"/>
  <c r="BG38" i="4"/>
  <c r="BH38" i="4" s="1"/>
  <c r="BI38" i="4" s="1"/>
  <c r="BG37" i="4"/>
  <c r="BG36" i="4"/>
  <c r="BG35" i="4"/>
  <c r="BG34" i="4"/>
  <c r="BG33" i="4"/>
  <c r="BG32" i="4"/>
  <c r="BG31" i="4"/>
  <c r="BH31" i="4" s="1"/>
  <c r="BI31" i="4" s="1"/>
  <c r="BG30" i="4"/>
  <c r="BH30" i="4" s="1"/>
  <c r="BI30" i="4" s="1"/>
  <c r="BG29" i="4"/>
  <c r="BG28" i="4"/>
  <c r="BH28" i="4" s="1"/>
  <c r="BI28" i="4" s="1"/>
  <c r="BG27" i="4"/>
  <c r="BG26" i="4"/>
  <c r="BH26" i="4" s="1"/>
  <c r="BI26" i="4" s="1"/>
  <c r="BG25" i="4"/>
  <c r="BG24" i="4"/>
  <c r="BG23" i="4"/>
  <c r="BG22" i="4"/>
  <c r="BG21" i="4"/>
  <c r="BG20" i="4"/>
  <c r="BG19" i="4"/>
  <c r="BH19" i="4" s="1"/>
  <c r="BI19" i="4" s="1"/>
  <c r="BG18" i="4"/>
  <c r="BH18" i="4" s="1"/>
  <c r="BI18" i="4" s="1"/>
  <c r="BG17" i="4"/>
  <c r="BG16" i="4"/>
  <c r="BG15" i="4"/>
  <c r="BG14" i="4"/>
  <c r="BG13" i="4"/>
  <c r="BG12" i="4"/>
  <c r="BH12" i="4" s="1"/>
  <c r="BI12" i="4" s="1"/>
  <c r="BH101" i="4"/>
  <c r="BI101" i="4" s="1"/>
  <c r="BH100" i="4"/>
  <c r="BI100" i="4" s="1"/>
  <c r="BH99" i="4"/>
  <c r="BI99" i="4" s="1"/>
  <c r="BH97" i="4"/>
  <c r="BI97" i="4" s="1"/>
  <c r="BH96" i="4"/>
  <c r="BI96" i="4" s="1"/>
  <c r="BH95" i="4"/>
  <c r="BI95" i="4" s="1"/>
  <c r="BH94" i="4"/>
  <c r="BI94" i="4" s="1"/>
  <c r="BH93" i="4"/>
  <c r="BI93" i="4" s="1"/>
  <c r="BH92" i="4"/>
  <c r="BI92" i="4" s="1"/>
  <c r="BH91" i="4"/>
  <c r="BI91" i="4" s="1"/>
  <c r="BH89" i="4"/>
  <c r="BI89" i="4" s="1"/>
  <c r="BI77" i="4"/>
  <c r="BH77" i="4"/>
  <c r="BI76" i="4"/>
  <c r="BH76" i="4"/>
  <c r="BH75" i="4"/>
  <c r="BI75" i="4" s="1"/>
  <c r="BI73" i="4"/>
  <c r="BH73" i="4"/>
  <c r="BI72" i="4"/>
  <c r="BH72" i="4"/>
  <c r="BH71" i="4"/>
  <c r="BI71" i="4" s="1"/>
  <c r="BI69" i="4"/>
  <c r="BH69" i="4"/>
  <c r="BH68" i="4"/>
  <c r="BI68" i="4" s="1"/>
  <c r="BH67" i="4"/>
  <c r="BI67" i="4" s="1"/>
  <c r="BH65" i="4"/>
  <c r="BI65" i="4" s="1"/>
  <c r="BH63" i="4"/>
  <c r="BI63" i="4" s="1"/>
  <c r="BH62" i="4"/>
  <c r="BI62" i="4" s="1"/>
  <c r="BI61" i="4"/>
  <c r="BH61" i="4"/>
  <c r="BH59" i="4"/>
  <c r="BI59" i="4" s="1"/>
  <c r="BH58" i="4"/>
  <c r="BI58" i="4" s="1"/>
  <c r="BH56" i="4"/>
  <c r="BI56" i="4" s="1"/>
  <c r="BH51" i="4"/>
  <c r="BI51" i="4" s="1"/>
  <c r="BH49" i="4"/>
  <c r="BI49" i="4" s="1"/>
  <c r="BH48" i="4"/>
  <c r="BI48" i="4" s="1"/>
  <c r="BH47" i="4"/>
  <c r="BI47" i="4" s="1"/>
  <c r="BH46" i="4"/>
  <c r="BI46" i="4" s="1"/>
  <c r="BH45" i="4"/>
  <c r="BI45" i="4" s="1"/>
  <c r="BH43" i="4"/>
  <c r="BI43" i="4" s="1"/>
  <c r="BH41" i="4"/>
  <c r="BI41" i="4" s="1"/>
  <c r="BI40" i="4"/>
  <c r="BH40" i="4"/>
  <c r="BH39" i="4"/>
  <c r="BI39" i="4" s="1"/>
  <c r="BH37" i="4"/>
  <c r="BI37" i="4" s="1"/>
  <c r="BI36" i="4"/>
  <c r="BH36" i="4"/>
  <c r="BH35" i="4"/>
  <c r="BI35" i="4" s="1"/>
  <c r="BH34" i="4"/>
  <c r="BI34" i="4" s="1"/>
  <c r="BH33" i="4"/>
  <c r="BI33" i="4" s="1"/>
  <c r="BH32" i="4"/>
  <c r="BI32" i="4" s="1"/>
  <c r="BH29" i="4"/>
  <c r="BI29" i="4" s="1"/>
  <c r="BH27" i="4"/>
  <c r="BI27" i="4" s="1"/>
  <c r="BH25" i="4"/>
  <c r="BI25" i="4" s="1"/>
  <c r="BH24" i="4"/>
  <c r="BI24" i="4" s="1"/>
  <c r="BH23" i="4"/>
  <c r="BI23" i="4" s="1"/>
  <c r="BH22" i="4"/>
  <c r="BI22" i="4" s="1"/>
  <c r="BH21" i="4"/>
  <c r="BI21" i="4" s="1"/>
  <c r="BH20" i="4"/>
  <c r="BI20" i="4" s="1"/>
  <c r="BH17" i="4"/>
  <c r="BI17" i="4" s="1"/>
  <c r="BH16" i="4"/>
  <c r="BI16" i="4" s="1"/>
  <c r="BH15" i="4"/>
  <c r="BI15" i="4" s="1"/>
  <c r="BH14" i="4"/>
  <c r="BI14" i="4" s="1"/>
  <c r="BH13" i="4"/>
  <c r="BI13" i="4" s="1"/>
  <c r="BH10" i="4"/>
  <c r="BI10" i="4" s="1"/>
  <c r="BH6" i="4"/>
  <c r="BI6" i="4" s="1"/>
  <c r="AN102" i="4"/>
  <c r="AM102" i="4"/>
  <c r="AL102" i="4"/>
  <c r="AK102" i="4"/>
  <c r="AJ102" i="4"/>
  <c r="AI102" i="4"/>
  <c r="AH102" i="4"/>
  <c r="AG102" i="4"/>
  <c r="BB101" i="4"/>
  <c r="AW101" i="4"/>
  <c r="AV101" i="4"/>
  <c r="AU101" i="4"/>
  <c r="AT101" i="4"/>
  <c r="BA100" i="4"/>
  <c r="AV100" i="4"/>
  <c r="AW100" i="4" s="1"/>
  <c r="AU100" i="4"/>
  <c r="AT100" i="4"/>
  <c r="BB100" i="4" s="1"/>
  <c r="BD100" i="4" s="1"/>
  <c r="BB99" i="4"/>
  <c r="AW99" i="4"/>
  <c r="AV99" i="4"/>
  <c r="AU99" i="4"/>
  <c r="AT99" i="4"/>
  <c r="AV98" i="4"/>
  <c r="AW98" i="4" s="1"/>
  <c r="AU98" i="4"/>
  <c r="AT98" i="4"/>
  <c r="BB98" i="4" s="1"/>
  <c r="BA98" i="4" s="1"/>
  <c r="BB97" i="4"/>
  <c r="AW97" i="4"/>
  <c r="AV97" i="4"/>
  <c r="AU97" i="4"/>
  <c r="AT97" i="4"/>
  <c r="BA96" i="4"/>
  <c r="AV96" i="4"/>
  <c r="AW96" i="4" s="1"/>
  <c r="AU96" i="4"/>
  <c r="AT96" i="4"/>
  <c r="BB96" i="4" s="1"/>
  <c r="BD96" i="4" s="1"/>
  <c r="BB95" i="4"/>
  <c r="AW95" i="4"/>
  <c r="AV95" i="4"/>
  <c r="AU95" i="4"/>
  <c r="AT95" i="4"/>
  <c r="AV94" i="4"/>
  <c r="AW94" i="4" s="1"/>
  <c r="AU94" i="4"/>
  <c r="AT94" i="4"/>
  <c r="BB94" i="4" s="1"/>
  <c r="BA94" i="4" s="1"/>
  <c r="BB93" i="4"/>
  <c r="AW93" i="4"/>
  <c r="AV93" i="4"/>
  <c r="AU93" i="4"/>
  <c r="AT93" i="4"/>
  <c r="BA92" i="4"/>
  <c r="AV92" i="4"/>
  <c r="AW92" i="4" s="1"/>
  <c r="AU92" i="4"/>
  <c r="AT92" i="4"/>
  <c r="BB92" i="4" s="1"/>
  <c r="BD92" i="4" s="1"/>
  <c r="BB91" i="4"/>
  <c r="AW91" i="4"/>
  <c r="AV91" i="4"/>
  <c r="AU91" i="4"/>
  <c r="AT91" i="4"/>
  <c r="AV90" i="4"/>
  <c r="AW90" i="4" s="1"/>
  <c r="AU90" i="4"/>
  <c r="AT90" i="4"/>
  <c r="BB90" i="4" s="1"/>
  <c r="BA90" i="4" s="1"/>
  <c r="BB89" i="4"/>
  <c r="AW89" i="4"/>
  <c r="AV89" i="4"/>
  <c r="AU89" i="4"/>
  <c r="AT89" i="4"/>
  <c r="BA88" i="4"/>
  <c r="AV88" i="4"/>
  <c r="AW88" i="4" s="1"/>
  <c r="AU88" i="4"/>
  <c r="AT88" i="4"/>
  <c r="BB88" i="4" s="1"/>
  <c r="BD88" i="4" s="1"/>
  <c r="BB87" i="4"/>
  <c r="AW87" i="4"/>
  <c r="AV87" i="4"/>
  <c r="AU87" i="4"/>
  <c r="AT87" i="4"/>
  <c r="AV86" i="4"/>
  <c r="AW86" i="4" s="1"/>
  <c r="AU86" i="4"/>
  <c r="AT86" i="4"/>
  <c r="BB86" i="4" s="1"/>
  <c r="BA86" i="4" s="1"/>
  <c r="BB85" i="4"/>
  <c r="AW85" i="4"/>
  <c r="AV85" i="4"/>
  <c r="AU85" i="4"/>
  <c r="AT85" i="4"/>
  <c r="BA84" i="4"/>
  <c r="AV84" i="4"/>
  <c r="AW84" i="4" s="1"/>
  <c r="AU84" i="4"/>
  <c r="AT84" i="4"/>
  <c r="BB84" i="4" s="1"/>
  <c r="BD84" i="4" s="1"/>
  <c r="BB83" i="4"/>
  <c r="AW83" i="4"/>
  <c r="AV83" i="4"/>
  <c r="AU83" i="4"/>
  <c r="AT83" i="4"/>
  <c r="AV82" i="4"/>
  <c r="AW82" i="4" s="1"/>
  <c r="AU82" i="4"/>
  <c r="AT82" i="4"/>
  <c r="BB82" i="4" s="1"/>
  <c r="BA82" i="4" s="1"/>
  <c r="BB81" i="4"/>
  <c r="AW81" i="4"/>
  <c r="AV81" i="4"/>
  <c r="AU81" i="4"/>
  <c r="AT81" i="4"/>
  <c r="BA80" i="4"/>
  <c r="AV80" i="4"/>
  <c r="AW80" i="4" s="1"/>
  <c r="AU80" i="4"/>
  <c r="AT80" i="4"/>
  <c r="BB80" i="4" s="1"/>
  <c r="BD80" i="4" s="1"/>
  <c r="BB79" i="4"/>
  <c r="AW79" i="4"/>
  <c r="AV79" i="4"/>
  <c r="AU79" i="4"/>
  <c r="AT79" i="4"/>
  <c r="AV78" i="4"/>
  <c r="AW78" i="4" s="1"/>
  <c r="AU78" i="4"/>
  <c r="AT78" i="4"/>
  <c r="BB78" i="4" s="1"/>
  <c r="BA78" i="4" s="1"/>
  <c r="BB77" i="4"/>
  <c r="AW77" i="4"/>
  <c r="AV77" i="4"/>
  <c r="AU77" i="4"/>
  <c r="AT77" i="4"/>
  <c r="BA76" i="4"/>
  <c r="AV76" i="4"/>
  <c r="AW76" i="4" s="1"/>
  <c r="AU76" i="4"/>
  <c r="AT76" i="4"/>
  <c r="BB76" i="4" s="1"/>
  <c r="BD76" i="4" s="1"/>
  <c r="BB75" i="4"/>
  <c r="AW75" i="4"/>
  <c r="AV75" i="4"/>
  <c r="AU75" i="4"/>
  <c r="AT75" i="4"/>
  <c r="AV74" i="4"/>
  <c r="AW74" i="4" s="1"/>
  <c r="AU74" i="4"/>
  <c r="AT74" i="4"/>
  <c r="BB74" i="4" s="1"/>
  <c r="BA74" i="4" s="1"/>
  <c r="BB73" i="4"/>
  <c r="AW73" i="4"/>
  <c r="AV73" i="4"/>
  <c r="AU73" i="4"/>
  <c r="AT73" i="4"/>
  <c r="BA72" i="4"/>
  <c r="AV72" i="4"/>
  <c r="AW72" i="4" s="1"/>
  <c r="AU72" i="4"/>
  <c r="AT72" i="4"/>
  <c r="BB72" i="4" s="1"/>
  <c r="BD72" i="4" s="1"/>
  <c r="BB71" i="4"/>
  <c r="AW71" i="4"/>
  <c r="AV71" i="4"/>
  <c r="AU71" i="4"/>
  <c r="AT71" i="4"/>
  <c r="AV70" i="4"/>
  <c r="AW70" i="4" s="1"/>
  <c r="AU70" i="4"/>
  <c r="AT70" i="4"/>
  <c r="BB70" i="4" s="1"/>
  <c r="BA70" i="4" s="1"/>
  <c r="BB69" i="4"/>
  <c r="AW69" i="4"/>
  <c r="AV69" i="4"/>
  <c r="AU69" i="4"/>
  <c r="AT69" i="4"/>
  <c r="BA68" i="4"/>
  <c r="AV68" i="4"/>
  <c r="AW68" i="4" s="1"/>
  <c r="AU68" i="4"/>
  <c r="AT68" i="4"/>
  <c r="BB68" i="4" s="1"/>
  <c r="BD68" i="4" s="1"/>
  <c r="BB67" i="4"/>
  <c r="AW67" i="4"/>
  <c r="AV67" i="4"/>
  <c r="AU67" i="4"/>
  <c r="AT67" i="4"/>
  <c r="AV66" i="4"/>
  <c r="AW66" i="4" s="1"/>
  <c r="AU66" i="4"/>
  <c r="AT66" i="4"/>
  <c r="BB66" i="4" s="1"/>
  <c r="BA66" i="4" s="1"/>
  <c r="BB65" i="4"/>
  <c r="AW65" i="4"/>
  <c r="AV65" i="4"/>
  <c r="AU65" i="4"/>
  <c r="AT65" i="4"/>
  <c r="BA64" i="4"/>
  <c r="AV64" i="4"/>
  <c r="AW64" i="4" s="1"/>
  <c r="AU64" i="4"/>
  <c r="AT64" i="4"/>
  <c r="BB64" i="4" s="1"/>
  <c r="BD64" i="4" s="1"/>
  <c r="BB63" i="4"/>
  <c r="AW63" i="4"/>
  <c r="AV63" i="4"/>
  <c r="AU63" i="4"/>
  <c r="AT63" i="4"/>
  <c r="AV62" i="4"/>
  <c r="AW62" i="4" s="1"/>
  <c r="AU62" i="4"/>
  <c r="AT62" i="4"/>
  <c r="BB62" i="4" s="1"/>
  <c r="BA62" i="4" s="1"/>
  <c r="BB61" i="4"/>
  <c r="AW61" i="4"/>
  <c r="AV61" i="4"/>
  <c r="AU61" i="4"/>
  <c r="AT61" i="4"/>
  <c r="BA60" i="4"/>
  <c r="AV60" i="4"/>
  <c r="AW60" i="4" s="1"/>
  <c r="AU60" i="4"/>
  <c r="AT60" i="4"/>
  <c r="BB60" i="4" s="1"/>
  <c r="BD60" i="4" s="1"/>
  <c r="BB59" i="4"/>
  <c r="AW59" i="4"/>
  <c r="AV59" i="4"/>
  <c r="AU59" i="4"/>
  <c r="AT59" i="4"/>
  <c r="AV58" i="4"/>
  <c r="AW58" i="4" s="1"/>
  <c r="AU58" i="4"/>
  <c r="AT58" i="4"/>
  <c r="BB58" i="4" s="1"/>
  <c r="BA58" i="4" s="1"/>
  <c r="BB57" i="4"/>
  <c r="AW57" i="4"/>
  <c r="AV57" i="4"/>
  <c r="AU57" i="4"/>
  <c r="AT57" i="4"/>
  <c r="BA56" i="4"/>
  <c r="AV56" i="4"/>
  <c r="AW56" i="4" s="1"/>
  <c r="AU56" i="4"/>
  <c r="AT56" i="4"/>
  <c r="BB56" i="4" s="1"/>
  <c r="BD56" i="4" s="1"/>
  <c r="BB55" i="4"/>
  <c r="AW55" i="4"/>
  <c r="AV55" i="4"/>
  <c r="AU55" i="4"/>
  <c r="AT55" i="4"/>
  <c r="AV54" i="4"/>
  <c r="AW54" i="4" s="1"/>
  <c r="AU54" i="4"/>
  <c r="AT54" i="4"/>
  <c r="BA54" i="4" s="1"/>
  <c r="BB53" i="4"/>
  <c r="AW53" i="4"/>
  <c r="AV53" i="4"/>
  <c r="AU53" i="4"/>
  <c r="AT53" i="4"/>
  <c r="AV52" i="4"/>
  <c r="AW52" i="4" s="1"/>
  <c r="AU52" i="4"/>
  <c r="AT52" i="4"/>
  <c r="BB52" i="4" s="1"/>
  <c r="BD52" i="4" s="1"/>
  <c r="BB51" i="4"/>
  <c r="AW51" i="4"/>
  <c r="AV51" i="4"/>
  <c r="AU51" i="4"/>
  <c r="AT51" i="4"/>
  <c r="AV50" i="4"/>
  <c r="AW50" i="4" s="1"/>
  <c r="AU50" i="4"/>
  <c r="AT50" i="4"/>
  <c r="BB50" i="4" s="1"/>
  <c r="BA50" i="4" s="1"/>
  <c r="BB49" i="4"/>
  <c r="AW49" i="4"/>
  <c r="AV49" i="4"/>
  <c r="AU49" i="4"/>
  <c r="AT49" i="4"/>
  <c r="BA48" i="4"/>
  <c r="AV48" i="4"/>
  <c r="AW48" i="4" s="1"/>
  <c r="AU48" i="4"/>
  <c r="AT48" i="4"/>
  <c r="BB48" i="4" s="1"/>
  <c r="BD48" i="4" s="1"/>
  <c r="BB47" i="4"/>
  <c r="AW47" i="4"/>
  <c r="AV47" i="4"/>
  <c r="AU47" i="4"/>
  <c r="AT47" i="4"/>
  <c r="AV46" i="4"/>
  <c r="AW46" i="4" s="1"/>
  <c r="AU46" i="4"/>
  <c r="AT46" i="4"/>
  <c r="BB46" i="4" s="1"/>
  <c r="BA46" i="4" s="1"/>
  <c r="BB45" i="4"/>
  <c r="AW45" i="4"/>
  <c r="AV45" i="4"/>
  <c r="AU45" i="4"/>
  <c r="AT45" i="4"/>
  <c r="BA44" i="4"/>
  <c r="AV44" i="4"/>
  <c r="AW44" i="4" s="1"/>
  <c r="AU44" i="4"/>
  <c r="AT44" i="4"/>
  <c r="BB44" i="4" s="1"/>
  <c r="BD44" i="4" s="1"/>
  <c r="BB43" i="4"/>
  <c r="AW43" i="4"/>
  <c r="AV43" i="4"/>
  <c r="AU43" i="4"/>
  <c r="AT43" i="4"/>
  <c r="AV42" i="4"/>
  <c r="AW42" i="4" s="1"/>
  <c r="AU42" i="4"/>
  <c r="AT42" i="4"/>
  <c r="BB42" i="4" s="1"/>
  <c r="BA42" i="4" s="1"/>
  <c r="BB41" i="4"/>
  <c r="AW41" i="4"/>
  <c r="AV41" i="4"/>
  <c r="AU41" i="4"/>
  <c r="AT41" i="4"/>
  <c r="BA40" i="4"/>
  <c r="AV40" i="4"/>
  <c r="AW40" i="4" s="1"/>
  <c r="AU40" i="4"/>
  <c r="AT40" i="4"/>
  <c r="BB40" i="4" s="1"/>
  <c r="BD40" i="4" s="1"/>
  <c r="BB39" i="4"/>
  <c r="AW39" i="4"/>
  <c r="AV39" i="4"/>
  <c r="AU39" i="4"/>
  <c r="AT39" i="4"/>
  <c r="AV38" i="4"/>
  <c r="AW38" i="4" s="1"/>
  <c r="AU38" i="4"/>
  <c r="AT38" i="4"/>
  <c r="BB38" i="4" s="1"/>
  <c r="BA38" i="4" s="1"/>
  <c r="BB37" i="4"/>
  <c r="AW37" i="4"/>
  <c r="AV37" i="4"/>
  <c r="AU37" i="4"/>
  <c r="AT37" i="4"/>
  <c r="BA36" i="4"/>
  <c r="AV36" i="4"/>
  <c r="AW36" i="4" s="1"/>
  <c r="AU36" i="4"/>
  <c r="AT36" i="4"/>
  <c r="BB36" i="4" s="1"/>
  <c r="BD36" i="4" s="1"/>
  <c r="BB35" i="4"/>
  <c r="AW35" i="4"/>
  <c r="AV35" i="4"/>
  <c r="AU35" i="4"/>
  <c r="AT35" i="4"/>
  <c r="AV34" i="4"/>
  <c r="AW34" i="4" s="1"/>
  <c r="AU34" i="4"/>
  <c r="AT34" i="4"/>
  <c r="BB34" i="4" s="1"/>
  <c r="BA34" i="4" s="1"/>
  <c r="BB33" i="4"/>
  <c r="AW33" i="4"/>
  <c r="AV33" i="4"/>
  <c r="AU33" i="4"/>
  <c r="AT33" i="4"/>
  <c r="BA32" i="4"/>
  <c r="AV32" i="4"/>
  <c r="AW32" i="4" s="1"/>
  <c r="AU32" i="4"/>
  <c r="AT32" i="4"/>
  <c r="BB32" i="4" s="1"/>
  <c r="BD32" i="4" s="1"/>
  <c r="BB31" i="4"/>
  <c r="AW31" i="4"/>
  <c r="AV31" i="4"/>
  <c r="AU31" i="4"/>
  <c r="AT31" i="4"/>
  <c r="AV30" i="4"/>
  <c r="AW30" i="4" s="1"/>
  <c r="AU30" i="4"/>
  <c r="AT30" i="4"/>
  <c r="BB30" i="4" s="1"/>
  <c r="BA30" i="4" s="1"/>
  <c r="BB29" i="4"/>
  <c r="AW29" i="4"/>
  <c r="AV29" i="4"/>
  <c r="AU29" i="4"/>
  <c r="AT29" i="4"/>
  <c r="BA28" i="4"/>
  <c r="AV28" i="4"/>
  <c r="AW28" i="4" s="1"/>
  <c r="AU28" i="4"/>
  <c r="AT28" i="4"/>
  <c r="BB28" i="4" s="1"/>
  <c r="BD28" i="4" s="1"/>
  <c r="BB27" i="4"/>
  <c r="AW27" i="4"/>
  <c r="AV27" i="4"/>
  <c r="AU27" i="4"/>
  <c r="AT27" i="4"/>
  <c r="AV26" i="4"/>
  <c r="AW26" i="4" s="1"/>
  <c r="AU26" i="4"/>
  <c r="AT26" i="4"/>
  <c r="BB26" i="4" s="1"/>
  <c r="BA26" i="4" s="1"/>
  <c r="BB25" i="4"/>
  <c r="AW25" i="4"/>
  <c r="AV25" i="4"/>
  <c r="AU25" i="4"/>
  <c r="AT25" i="4"/>
  <c r="BA24" i="4"/>
  <c r="AV24" i="4"/>
  <c r="AW24" i="4" s="1"/>
  <c r="AU24" i="4"/>
  <c r="AT24" i="4"/>
  <c r="BB24" i="4" s="1"/>
  <c r="BD24" i="4" s="1"/>
  <c r="BB23" i="4"/>
  <c r="AW23" i="4"/>
  <c r="AV23" i="4"/>
  <c r="AU23" i="4"/>
  <c r="AT23" i="4"/>
  <c r="AV22" i="4"/>
  <c r="AW22" i="4" s="1"/>
  <c r="AU22" i="4"/>
  <c r="AT22" i="4"/>
  <c r="BB22" i="4" s="1"/>
  <c r="BA22" i="4" s="1"/>
  <c r="BB21" i="4"/>
  <c r="AW21" i="4"/>
  <c r="AV21" i="4"/>
  <c r="AU21" i="4"/>
  <c r="AT21" i="4"/>
  <c r="BA20" i="4"/>
  <c r="AV20" i="4"/>
  <c r="AW20" i="4" s="1"/>
  <c r="AU20" i="4"/>
  <c r="AT20" i="4"/>
  <c r="BB20" i="4" s="1"/>
  <c r="BD20" i="4" s="1"/>
  <c r="BB19" i="4"/>
  <c r="AW19" i="4"/>
  <c r="AV19" i="4"/>
  <c r="AU19" i="4"/>
  <c r="AT19" i="4"/>
  <c r="AV18" i="4"/>
  <c r="AW18" i="4" s="1"/>
  <c r="AU18" i="4"/>
  <c r="AT18" i="4"/>
  <c r="BB18" i="4" s="1"/>
  <c r="BA18" i="4" s="1"/>
  <c r="AV17" i="4"/>
  <c r="AW17" i="4" s="1"/>
  <c r="AU17" i="4"/>
  <c r="AT17" i="4"/>
  <c r="BB17" i="4" s="1"/>
  <c r="BB16" i="4"/>
  <c r="BA16" i="4" s="1"/>
  <c r="AV16" i="4"/>
  <c r="AW16" i="4" s="1"/>
  <c r="AU16" i="4"/>
  <c r="AT16" i="4"/>
  <c r="AV15" i="4"/>
  <c r="AW15" i="4" s="1"/>
  <c r="AU15" i="4"/>
  <c r="AT15" i="4"/>
  <c r="BB15" i="4" s="1"/>
  <c r="AW14" i="4"/>
  <c r="AV14" i="4"/>
  <c r="AU14" i="4"/>
  <c r="AT14" i="4"/>
  <c r="BB14" i="4" s="1"/>
  <c r="AV13" i="4"/>
  <c r="AW13" i="4" s="1"/>
  <c r="AU13" i="4"/>
  <c r="AT13" i="4"/>
  <c r="BB13" i="4" s="1"/>
  <c r="BB12" i="4"/>
  <c r="BA12" i="4" s="1"/>
  <c r="AW12" i="4"/>
  <c r="AV12" i="4"/>
  <c r="AU12" i="4"/>
  <c r="AT12" i="4"/>
  <c r="AV11" i="4"/>
  <c r="AW11" i="4" s="1"/>
  <c r="AU11" i="4"/>
  <c r="AT11" i="4"/>
  <c r="BB11" i="4" s="1"/>
  <c r="AW10" i="4"/>
  <c r="AV10" i="4"/>
  <c r="AU10" i="4"/>
  <c r="AT10" i="4"/>
  <c r="BB10" i="4" s="1"/>
  <c r="AV9" i="4"/>
  <c r="AW9" i="4" s="1"/>
  <c r="AU9" i="4"/>
  <c r="AT9" i="4"/>
  <c r="BB9" i="4" s="1"/>
  <c r="BB8" i="4"/>
  <c r="BA8" i="4" s="1"/>
  <c r="AV8" i="4"/>
  <c r="AW8" i="4" s="1"/>
  <c r="AU8" i="4"/>
  <c r="AT8" i="4"/>
  <c r="AV7" i="4"/>
  <c r="AW7" i="4" s="1"/>
  <c r="AU7" i="4"/>
  <c r="AT7" i="4"/>
  <c r="BB7" i="4" s="1"/>
  <c r="AW6" i="4"/>
  <c r="AV6" i="4"/>
  <c r="AU6" i="4"/>
  <c r="AT6" i="4"/>
  <c r="BB6" i="4" s="1"/>
  <c r="AV5" i="4"/>
  <c r="AW5" i="4" s="1"/>
  <c r="AU5" i="4"/>
  <c r="AT5" i="4"/>
  <c r="BB5" i="4" s="1"/>
  <c r="BB4" i="4"/>
  <c r="BA4" i="4" s="1"/>
  <c r="AV4" i="4"/>
  <c r="AW4" i="4" s="1"/>
  <c r="AU4" i="4"/>
  <c r="AT4" i="4"/>
  <c r="AV3" i="4"/>
  <c r="AW3" i="4" s="1"/>
  <c r="AU3" i="4"/>
  <c r="AT3" i="4"/>
  <c r="BB3" i="4" s="1"/>
  <c r="AW2" i="4"/>
  <c r="AV2" i="4"/>
  <c r="AU2" i="4"/>
  <c r="AT2" i="4"/>
  <c r="BB2" i="4" s="1"/>
  <c r="BA52" i="4" l="1"/>
  <c r="BI102" i="4"/>
  <c r="BD6" i="4"/>
  <c r="BA6" i="4"/>
  <c r="BD7" i="4"/>
  <c r="BA7" i="4"/>
  <c r="BA17" i="4"/>
  <c r="BD17" i="4"/>
  <c r="BA5" i="4"/>
  <c r="BD5" i="4"/>
  <c r="BD14" i="4"/>
  <c r="BA14" i="4"/>
  <c r="BD15" i="4"/>
  <c r="BA15" i="4"/>
  <c r="BD2" i="4"/>
  <c r="BA2" i="4"/>
  <c r="BA11" i="4"/>
  <c r="BD11" i="4"/>
  <c r="BA13" i="4"/>
  <c r="BD13" i="4"/>
  <c r="BD3" i="4"/>
  <c r="BA3" i="4"/>
  <c r="BD10" i="4"/>
  <c r="BA10" i="4"/>
  <c r="BD9" i="4"/>
  <c r="BA9" i="4"/>
  <c r="BD22" i="4"/>
  <c r="BD26" i="4"/>
  <c r="BD30" i="4"/>
  <c r="BD38" i="4"/>
  <c r="BD42" i="4"/>
  <c r="BD50" i="4"/>
  <c r="BD54" i="4"/>
  <c r="BD62" i="4"/>
  <c r="BD66" i="4"/>
  <c r="BD70" i="4"/>
  <c r="BD74" i="4"/>
  <c r="BD78" i="4"/>
  <c r="BD82" i="4"/>
  <c r="BD86" i="4"/>
  <c r="BD90" i="4"/>
  <c r="BD94" i="4"/>
  <c r="BD98" i="4"/>
  <c r="BD4" i="4"/>
  <c r="BD8" i="4"/>
  <c r="BD12" i="4"/>
  <c r="BD16" i="4"/>
  <c r="BA19" i="4"/>
  <c r="BD19" i="4"/>
  <c r="BA23" i="4"/>
  <c r="BD23" i="4"/>
  <c r="BA27" i="4"/>
  <c r="BD27" i="4"/>
  <c r="BA31" i="4"/>
  <c r="BD31" i="4"/>
  <c r="BA35" i="4"/>
  <c r="BD35" i="4"/>
  <c r="BA39" i="4"/>
  <c r="BD39" i="4"/>
  <c r="BA43" i="4"/>
  <c r="BD43" i="4"/>
  <c r="BA47" i="4"/>
  <c r="BD47" i="4"/>
  <c r="BA51" i="4"/>
  <c r="BD51" i="4"/>
  <c r="BA55" i="4"/>
  <c r="BD55" i="4"/>
  <c r="BA59" i="4"/>
  <c r="BD59" i="4"/>
  <c r="BA63" i="4"/>
  <c r="BD63" i="4"/>
  <c r="BA67" i="4"/>
  <c r="BD67" i="4"/>
  <c r="BA71" i="4"/>
  <c r="BD71" i="4"/>
  <c r="BA75" i="4"/>
  <c r="BD75" i="4"/>
  <c r="BA79" i="4"/>
  <c r="BD79" i="4"/>
  <c r="BA83" i="4"/>
  <c r="BD83" i="4"/>
  <c r="BA87" i="4"/>
  <c r="BD87" i="4"/>
  <c r="BA91" i="4"/>
  <c r="BD91" i="4"/>
  <c r="BA95" i="4"/>
  <c r="BD95" i="4"/>
  <c r="BA99" i="4"/>
  <c r="BD99" i="4"/>
  <c r="BD18" i="4"/>
  <c r="BD34" i="4"/>
  <c r="BD46" i="4"/>
  <c r="BD58" i="4"/>
  <c r="BD21" i="4"/>
  <c r="BA21" i="4"/>
  <c r="BD25" i="4"/>
  <c r="BA25" i="4"/>
  <c r="BD29" i="4"/>
  <c r="BA29" i="4"/>
  <c r="BD33" i="4"/>
  <c r="BA33" i="4"/>
  <c r="BD37" i="4"/>
  <c r="BA37" i="4"/>
  <c r="BD41" i="4"/>
  <c r="BA41" i="4"/>
  <c r="BD45" i="4"/>
  <c r="BA45" i="4"/>
  <c r="BD49" i="4"/>
  <c r="BA49" i="4"/>
  <c r="BD53" i="4"/>
  <c r="BA53" i="4"/>
  <c r="BD57" i="4"/>
  <c r="BA57" i="4"/>
  <c r="BD61" i="4"/>
  <c r="BA61" i="4"/>
  <c r="BD65" i="4"/>
  <c r="BA65" i="4"/>
  <c r="BD69" i="4"/>
  <c r="BA69" i="4"/>
  <c r="BD73" i="4"/>
  <c r="BA73" i="4"/>
  <c r="BD77" i="4"/>
  <c r="BA77" i="4"/>
  <c r="BD81" i="4"/>
  <c r="BA81" i="4"/>
  <c r="BD85" i="4"/>
  <c r="BA85" i="4"/>
  <c r="BD89" i="4"/>
  <c r="BA89" i="4"/>
  <c r="BD93" i="4"/>
  <c r="BA93" i="4"/>
  <c r="BD97" i="4"/>
  <c r="BA97" i="4"/>
  <c r="BD101" i="4"/>
  <c r="BA101" i="4"/>
</calcChain>
</file>

<file path=xl/sharedStrings.xml><?xml version="1.0" encoding="utf-8"?>
<sst xmlns="http://schemas.openxmlformats.org/spreadsheetml/2006/main" count="5960" uniqueCount="982">
  <si>
    <t>Cabeçalho</t>
  </si>
  <si>
    <t>Título</t>
  </si>
  <si>
    <t>Código do Canal</t>
  </si>
  <si>
    <t xml:space="preserve">Grupo       </t>
  </si>
  <si>
    <t>Classificac.</t>
  </si>
  <si>
    <t xml:space="preserve">Cod. do Bem </t>
  </si>
  <si>
    <t xml:space="preserve">Item        </t>
  </si>
  <si>
    <t>Dt.Aquisicao</t>
  </si>
  <si>
    <t xml:space="preserve">Quantidade  </t>
  </si>
  <si>
    <t>Descr. Sint.</t>
  </si>
  <si>
    <t>Num.Plaqueta</t>
  </si>
  <si>
    <t>Num. Apolice</t>
  </si>
  <si>
    <t>Cod.Cia.Seg.</t>
  </si>
  <si>
    <t>Venc Apolice</t>
  </si>
  <si>
    <t xml:space="preserve">Cia.Seguro  </t>
  </si>
  <si>
    <t>Cod. Fornec.</t>
  </si>
  <si>
    <t>Loja Fornec.</t>
  </si>
  <si>
    <t xml:space="preserve">Endereco    </t>
  </si>
  <si>
    <t xml:space="preserve">Nota Fiscal </t>
  </si>
  <si>
    <t xml:space="preserve">Calc. PIS   </t>
  </si>
  <si>
    <t xml:space="preserve">Cod. Barras </t>
  </si>
  <si>
    <t xml:space="preserve">Identif.Bem </t>
  </si>
  <si>
    <t xml:space="preserve">Utiliz.Bem  </t>
  </si>
  <si>
    <t xml:space="preserve">Orig. Cred. </t>
  </si>
  <si>
    <t>Sit.Trib.PIS</t>
  </si>
  <si>
    <t xml:space="preserve">Aliq. PIS   </t>
  </si>
  <si>
    <t>Sit.Trib.Cof</t>
  </si>
  <si>
    <t>Aliq. Cofins</t>
  </si>
  <si>
    <t>Cod.BC.Cred.</t>
  </si>
  <si>
    <t>Cód. Produto</t>
  </si>
  <si>
    <t>Obrigatório</t>
  </si>
  <si>
    <t>Sim</t>
  </si>
  <si>
    <t>Não</t>
  </si>
  <si>
    <t>Campo</t>
  </si>
  <si>
    <t>CANAL</t>
  </si>
  <si>
    <t>N1_GRUPO</t>
  </si>
  <si>
    <t>N1_PATRIM</t>
  </si>
  <si>
    <t>N1_CBASE</t>
  </si>
  <si>
    <t>N1_ITEM</t>
  </si>
  <si>
    <t>N1_AQUISIC</t>
  </si>
  <si>
    <t>N1_QUANTD</t>
  </si>
  <si>
    <t>N1_DESCRIC</t>
  </si>
  <si>
    <t>N1_CHAPA</t>
  </si>
  <si>
    <t>N1_APOLICE</t>
  </si>
  <si>
    <t>N1_CODSEG</t>
  </si>
  <si>
    <t>N1_DTVENC</t>
  </si>
  <si>
    <t>N1_CSEGURO</t>
  </si>
  <si>
    <t>N1_FORNEC</t>
  </si>
  <si>
    <t>N1_LOJA</t>
  </si>
  <si>
    <t>N1_LOCAL</t>
  </si>
  <si>
    <t>N1_NFISCAL</t>
  </si>
  <si>
    <t>N1_CALCPIS</t>
  </si>
  <si>
    <t>N1_CODBAR</t>
  </si>
  <si>
    <t>N1_DETPATR</t>
  </si>
  <si>
    <t>N1_UTIPATR</t>
  </si>
  <si>
    <t>N1_ORIGCRD</t>
  </si>
  <si>
    <t>N1_CSTPIS</t>
  </si>
  <si>
    <t>N1_ALIQPIS</t>
  </si>
  <si>
    <t>N1_CSTCOFI</t>
  </si>
  <si>
    <t>N1_ALIQCOF</t>
  </si>
  <si>
    <t>N1_CODBCC</t>
  </si>
  <si>
    <t>N1_PRODUTO</t>
  </si>
  <si>
    <t>Depreciação Fiscal</t>
  </si>
  <si>
    <t>Cod Base Bem</t>
  </si>
  <si>
    <t xml:space="preserve">Codigo Item </t>
  </si>
  <si>
    <t xml:space="preserve">Tipo Ativo  </t>
  </si>
  <si>
    <t xml:space="preserve">Historico   </t>
  </si>
  <si>
    <t xml:space="preserve">Conta       </t>
  </si>
  <si>
    <t>Cta Desp Dep</t>
  </si>
  <si>
    <t xml:space="preserve">CC Despesa  </t>
  </si>
  <si>
    <t>Cta Dep Acum</t>
  </si>
  <si>
    <t>Dt In Deprec</t>
  </si>
  <si>
    <t xml:space="preserve">Val Orig M1 </t>
  </si>
  <si>
    <t>Tx.An.Depr.1</t>
  </si>
  <si>
    <t>Depr.Acum M1</t>
  </si>
  <si>
    <t>Dt.Aquis Ori</t>
  </si>
  <si>
    <t>Vl Max Depre</t>
  </si>
  <si>
    <t>Desc.Estend.</t>
  </si>
  <si>
    <t>N3_CBASE</t>
  </si>
  <si>
    <t>N3_ITEM</t>
  </si>
  <si>
    <t>N3_TIPO</t>
  </si>
  <si>
    <t>N3_HISTOR</t>
  </si>
  <si>
    <t>N3_CCONTAB</t>
  </si>
  <si>
    <t>N3_CDEPREC</t>
  </si>
  <si>
    <t>N3_CCUSTO</t>
  </si>
  <si>
    <t>N3_CCDEPR</t>
  </si>
  <si>
    <t>N3_DINDEPR</t>
  </si>
  <si>
    <t>N3_VORIG1</t>
  </si>
  <si>
    <t>N3_TXDEPR1</t>
  </si>
  <si>
    <t>N3_VRDACM1</t>
  </si>
  <si>
    <t>N3_AQUISIC</t>
  </si>
  <si>
    <t>N3_VMXDEPR</t>
  </si>
  <si>
    <t>N3_DESCEST</t>
  </si>
  <si>
    <t>Depreciação Gerencial/Contábil</t>
  </si>
  <si>
    <t>Conteúdo</t>
  </si>
  <si>
    <t>0</t>
  </si>
  <si>
    <t>N</t>
  </si>
  <si>
    <t>0000</t>
  </si>
  <si>
    <t>1</t>
  </si>
  <si>
    <t>01</t>
  </si>
  <si>
    <t>1.65</t>
  </si>
  <si>
    <t>7.60</t>
  </si>
  <si>
    <t>09</t>
  </si>
  <si>
    <t>0001</t>
  </si>
  <si>
    <t>0002</t>
  </si>
  <si>
    <t>0003</t>
  </si>
  <si>
    <t>10.00</t>
  </si>
  <si>
    <t>0.0</t>
  </si>
  <si>
    <t>10</t>
  </si>
  <si>
    <t>Depreciação Contábil/Gerencial</t>
  </si>
  <si>
    <t>SERVICO DE HOSPEDAGEM</t>
  </si>
  <si>
    <t>CUBA PARA RECHAUD REDONDO INOX 05LTS WMF 34 CM</t>
  </si>
  <si>
    <t>COMPLEMENTO REFORMA DO MURO</t>
  </si>
  <si>
    <t>CONTENCAO DE PEDRAS</t>
  </si>
  <si>
    <t>TELAS</t>
  </si>
  <si>
    <t>GALVANIZADO A FOGO</t>
  </si>
  <si>
    <t>530 CABOS DE 25MM</t>
  </si>
  <si>
    <t>AQUECEDOR DE AGUA SOLAR</t>
  </si>
  <si>
    <t>TRANSPORTE AQUECEDOR DE AGUA</t>
  </si>
  <si>
    <t>CAMERA INTELBRAS</t>
  </si>
  <si>
    <t>PONTO DE ACESSO EXTERNO</t>
  </si>
  <si>
    <t>RACK DE PAREDE</t>
  </si>
  <si>
    <t>DOBLO FIAT ATTRACTIVE</t>
  </si>
  <si>
    <t>COROLLA</t>
  </si>
  <si>
    <t>VEICULO CITROEN XSARA PICASSO</t>
  </si>
  <si>
    <t>VEICULO FORD JEEP</t>
  </si>
  <si>
    <t>LANCHA MARITIMA</t>
  </si>
  <si>
    <t>COMPLEMENTO SERVICO DE INSTALACOES</t>
  </si>
  <si>
    <t>COMPLEMENTO MOTOR MEGA TECH</t>
  </si>
  <si>
    <t>TRANSPORTE LANCHA MARITIMA</t>
  </si>
  <si>
    <t>COMPLEMENTO SERVICO DE MOTAGEM</t>
  </si>
  <si>
    <t>COMPLEMENTO PECAS PARA REFORMA</t>
  </si>
  <si>
    <t>COMPLEMENTO SERVICO DE REFORMA</t>
  </si>
  <si>
    <t>CAIXA POLICARBONATO</t>
  </si>
  <si>
    <t>TRANSPORTE CAIXA POLICARBONATO</t>
  </si>
  <si>
    <t>CUBA PARA RECHAUD</t>
  </si>
  <si>
    <t>MATERIAL P REFORMA APARTAMENTO 112</t>
  </si>
  <si>
    <t>MATERIAL P REFORMA APARTAMENTO 113</t>
  </si>
  <si>
    <t>MATERIAL P REFORMA APARTAMENTO 114</t>
  </si>
  <si>
    <t>MATERIAL P REFORMA APARTAMENTO 115</t>
  </si>
  <si>
    <t>MATERIAL P REFORMA APARTAMENTO 116</t>
  </si>
  <si>
    <t>GRELHAS CROMADAS</t>
  </si>
  <si>
    <t>MARMORES P REFORMA APARTAMENTO 112</t>
  </si>
  <si>
    <t>SOFTWARE OFFICE</t>
  </si>
  <si>
    <t>SOFTWARE TD ASSETS</t>
  </si>
  <si>
    <t>LICENCA DE USO DE SOFTWARE</t>
  </si>
  <si>
    <t>CD ROM OFFICE</t>
  </si>
  <si>
    <t>LICENCA MICROSOFT OFFICE</t>
  </si>
  <si>
    <t>030682</t>
  </si>
  <si>
    <t>B210</t>
  </si>
  <si>
    <t>D415</t>
  </si>
  <si>
    <t>0011</t>
  </si>
  <si>
    <t>0012</t>
  </si>
  <si>
    <t>0013</t>
  </si>
  <si>
    <t>0014</t>
  </si>
  <si>
    <t>0015</t>
  </si>
  <si>
    <t>0016</t>
  </si>
  <si>
    <t>0017</t>
  </si>
  <si>
    <t>0018</t>
  </si>
  <si>
    <t>0019</t>
  </si>
  <si>
    <t>0020</t>
  </si>
  <si>
    <t>0004</t>
  </si>
  <si>
    <t>0005</t>
  </si>
  <si>
    <t>0006</t>
  </si>
  <si>
    <t>0007</t>
  </si>
  <si>
    <t>0008</t>
  </si>
  <si>
    <t>0009</t>
  </si>
  <si>
    <t>0010</t>
  </si>
  <si>
    <t>1000430011</t>
  </si>
  <si>
    <t>1000430012</t>
  </si>
  <si>
    <t>1000430013</t>
  </si>
  <si>
    <t>1000430014</t>
  </si>
  <si>
    <t>1000430015</t>
  </si>
  <si>
    <t>1000430016</t>
  </si>
  <si>
    <t>1000430017</t>
  </si>
  <si>
    <t>1000430018</t>
  </si>
  <si>
    <t>1000430019</t>
  </si>
  <si>
    <t>1000430020</t>
  </si>
  <si>
    <t>1082430000</t>
  </si>
  <si>
    <t>1082430001</t>
  </si>
  <si>
    <t>1082430002</t>
  </si>
  <si>
    <t>1082430003</t>
  </si>
  <si>
    <t>1082430004</t>
  </si>
  <si>
    <t>1082430005</t>
  </si>
  <si>
    <t>1082430006</t>
  </si>
  <si>
    <t>1082430007</t>
  </si>
  <si>
    <t>1082430008</t>
  </si>
  <si>
    <t>1082430009</t>
  </si>
  <si>
    <t>1104850000</t>
  </si>
  <si>
    <t>1104850001</t>
  </si>
  <si>
    <t>1109990000</t>
  </si>
  <si>
    <t>1109990001</t>
  </si>
  <si>
    <t>1110000000</t>
  </si>
  <si>
    <t>1110000001</t>
  </si>
  <si>
    <t>1110890000</t>
  </si>
  <si>
    <t>1110890001</t>
  </si>
  <si>
    <t>1110900000</t>
  </si>
  <si>
    <t>1110910000</t>
  </si>
  <si>
    <t>1109030000</t>
  </si>
  <si>
    <t>1109040000</t>
  </si>
  <si>
    <t>1109050000</t>
  </si>
  <si>
    <t>1109060000</t>
  </si>
  <si>
    <t>1109070000</t>
  </si>
  <si>
    <t>1109080000</t>
  </si>
  <si>
    <t>1109090000</t>
  </si>
  <si>
    <t>1109100000</t>
  </si>
  <si>
    <t>1109110000</t>
  </si>
  <si>
    <t>1109120000</t>
  </si>
  <si>
    <t>1109180000</t>
  </si>
  <si>
    <t>1109180001</t>
  </si>
  <si>
    <t>1109190000</t>
  </si>
  <si>
    <t>1109190001</t>
  </si>
  <si>
    <t>1109200000</t>
  </si>
  <si>
    <t>1109200001</t>
  </si>
  <si>
    <t>1109210000</t>
  </si>
  <si>
    <t>1109210001</t>
  </si>
  <si>
    <t>1109220000</t>
  </si>
  <si>
    <t>1109220001</t>
  </si>
  <si>
    <t>1119940000</t>
  </si>
  <si>
    <t>1120470000</t>
  </si>
  <si>
    <t>1128200000</t>
  </si>
  <si>
    <t>1128210000</t>
  </si>
  <si>
    <t>1129830000</t>
  </si>
  <si>
    <t>1130190000</t>
  </si>
  <si>
    <t>0306820000</t>
  </si>
  <si>
    <t>0306820001</t>
  </si>
  <si>
    <t>0306820002</t>
  </si>
  <si>
    <t>0306820005</t>
  </si>
  <si>
    <t>0306820006</t>
  </si>
  <si>
    <t>0306820003</t>
  </si>
  <si>
    <t>0306820004</t>
  </si>
  <si>
    <t>0306820007</t>
  </si>
  <si>
    <t>0306820008</t>
  </si>
  <si>
    <t>0306820009</t>
  </si>
  <si>
    <t>1104230000</t>
  </si>
  <si>
    <t>1104230001</t>
  </si>
  <si>
    <t>1120970000</t>
  </si>
  <si>
    <t>1120970001</t>
  </si>
  <si>
    <t>1120980000</t>
  </si>
  <si>
    <t>1120980001</t>
  </si>
  <si>
    <t>1120990000</t>
  </si>
  <si>
    <t>1120990001</t>
  </si>
  <si>
    <t>1121000000</t>
  </si>
  <si>
    <t>1121000001</t>
  </si>
  <si>
    <t>1104420002</t>
  </si>
  <si>
    <t>1104420003</t>
  </si>
  <si>
    <t>1104420004</t>
  </si>
  <si>
    <t>1104420005</t>
  </si>
  <si>
    <t>1104420007</t>
  </si>
  <si>
    <t>1104420006</t>
  </si>
  <si>
    <t>1104420008</t>
  </si>
  <si>
    <t>1104420009</t>
  </si>
  <si>
    <t>1104420010</t>
  </si>
  <si>
    <t>1104420011</t>
  </si>
  <si>
    <t>1114110000</t>
  </si>
  <si>
    <t>1114120000</t>
  </si>
  <si>
    <t>1118940000</t>
  </si>
  <si>
    <t>1118950000</t>
  </si>
  <si>
    <t>1120290000</t>
  </si>
  <si>
    <t>1120290001</t>
  </si>
  <si>
    <t>1121110000</t>
  </si>
  <si>
    <t>1130280000</t>
  </si>
  <si>
    <t>1130290000</t>
  </si>
  <si>
    <t>1130300000</t>
  </si>
  <si>
    <t>1130310000</t>
  </si>
  <si>
    <t>1130330000</t>
  </si>
  <si>
    <t>1131990000</t>
  </si>
  <si>
    <t>1132050000</t>
  </si>
  <si>
    <t>CDROM OFFICE HOME AND BUSINESS 2016</t>
  </si>
  <si>
    <t>CAMERA INTELBRAS HD IR VHD 3120 28MM</t>
  </si>
  <si>
    <t>TELAS P REF CONTENCAO PEDRAS</t>
  </si>
  <si>
    <t>AQUECEDOR DE AGUA SOLAR HORIZONTAL EM ACO INOX 100LT 2000W ALTA PRESSAO COM ANODO DE MAGNESIO 34 X 20MM 750MM</t>
  </si>
  <si>
    <t>02 GRELHAS CROMADAS REDONDA 10CM C CAIXILHO MOLDENOX</t>
  </si>
  <si>
    <t>COLCHAO DE CASAL COM MOLAS SERTA MED160 X 200M</t>
  </si>
  <si>
    <t>530 CABOS DE 25MM 150 MANGUEIRAS DE CONDUITE 2 12</t>
  </si>
  <si>
    <t>COMPLEMENTO TRANSPORTE DE CABO DE 25MM MANGUEIRA DE CONDUITE 2 12</t>
  </si>
  <si>
    <t>LANCHA MARITIMA 30 PES ESPADARTE CASCO MEDINDO 9240MM CABRASMAR CONSTRUIDA EM FIBRA DE VIDRO CAPACIDADE 8 PESSOAS CABINE INTERNA ALMOFADADA REVESTIDA EM COURVIM CABINE EXTERNA COM ESTRUTURA EM ACO INOX</t>
  </si>
  <si>
    <t>VEICULO FORD JEEP BRANCO ANO 1979 CHASSI LA1BUG51837 RENAVAM 303906146 PLACAJML4395</t>
  </si>
  <si>
    <t>SOFTWARE TDASSETS PARA COLETOR DE DADOS VERSAO TT06617</t>
  </si>
  <si>
    <t>COMPLEMENTO REFORMA DO MURO DE CONTENCAO 80 M3 PEDRAS PARA ASSENTAMENTO DAS ENCOSTAS</t>
  </si>
  <si>
    <t>COMPLEMENTO REFORMA DO MURO DE CONTENCAO 80 M3 PEDRA BRUTA PARA CONTENCAO ENCOSTAS</t>
  </si>
  <si>
    <t>COMPLEMENTO REFORMA DO MURO DE CONTENCAO MATERIAL PARA CONTENCAO ENCOSTA PARA CENARIO DA GLOBO</t>
  </si>
  <si>
    <t>COMPLEMENTO REFORMA DO MURO DE CONTENCAO 80 M3 PEDRAS PARA CONTENCAO ENCOSTA PROX CENARIO GLOBO</t>
  </si>
  <si>
    <t>COMPLEMENTO REFORMA DO MURO DE CONTENCAO CONTENCAO DE ENCOSTAS PRAINHA HORTO</t>
  </si>
  <si>
    <t>COMPLEMENTO REFORMA DO MURO DE CONTENCAO MATERIAIS PARA CONTENCAO DE ENCOSTAS</t>
  </si>
  <si>
    <t>COMPLEMENTO REFORMA DO MURO DE CONTENCAO MATERIALMAOOBRA PARA CONTENCAO DE ENCOSTAS E RAMPAS NO PORTO COQUEIRO E CACAU</t>
  </si>
  <si>
    <t>CONTENCAO DE PEDRAS REFORMA</t>
  </si>
  <si>
    <t>TRANSPORTE PEDRAS</t>
  </si>
  <si>
    <t>CONSULTORIA E PROJETO INSTALACAO ELETRICA REF NOVAS QUADRAS DE TENIS DO HTIC 40</t>
  </si>
  <si>
    <t>08 PC POSTE GALVANIZADO A FOGO</t>
  </si>
  <si>
    <t>TUBO PVC 50MM</t>
  </si>
  <si>
    <t>SERVICO HOSPEDAGEM EM POUSADA</t>
  </si>
  <si>
    <t>CONSULTORIA E PROJETO INSTALACAO ELETRICA REF NOVAS QUADRAS DE TENIS DO HTIC 60</t>
  </si>
  <si>
    <t>TUBO PVC 32 MM</t>
  </si>
  <si>
    <t>TRANSPORTE AQUECEDOR DE AGUA SOLAR HORIZONTAL COM ANODO DE MAGNESIO 34</t>
  </si>
  <si>
    <t>TRANSPORTE AQUECEDOR DE AGUA SOLAR HORIZONTAL EM ACO INOX COM ANODO DE MAGNESIO 34 X 20MM 750MM</t>
  </si>
  <si>
    <t>FONTE 12V 5A</t>
  </si>
  <si>
    <t>PONTO DE ACESSO EXTERNO ZONEFLEX T300</t>
  </si>
  <si>
    <t>RACK DE PAREDE 8US 470MM PRETO</t>
  </si>
  <si>
    <t>RACK DE PAREDE 24US 600MM PRETO</t>
  </si>
  <si>
    <t>RACK DE PAREDE 12US 570MM PRETO</t>
  </si>
  <si>
    <t>TRANSPORTE COLCHAO DE CASAL COM MOLAS SERTA MED160 X 200M</t>
  </si>
  <si>
    <t>DOBLO FIAT ATTRACTIVE 14 CHASSI 9BD119707E1118601 PLACA OZG4485 ANO 20142014 COR BRANCO</t>
  </si>
  <si>
    <t>COROLLA GLI 18 FLEX ANO 2013 MOD 2014 ALCOOLGASOLINA CHASSI 9BRBL42E9E4765622 RENAVAM 00529987600</t>
  </si>
  <si>
    <t>TOYOTA COROLLA XEI 20 FLEX ANO 2012 MOD 2013 ALCOOLGASOLINA CHASSI 9BRBD48EXD2571941 RENAVAM 469009314</t>
  </si>
  <si>
    <t>VEICULO CITROEN XSARA PICASSO 16 GLS 16 ALCOOLGASOLIA CHASSI 935CHN6AVBB587832 RENAVAM 00399839860</t>
  </si>
  <si>
    <t>VEICULO FORD JEEP MOTOR 06 CILINDROS 180 CV GASOLINA ANO DE FABRICACAO 1976 CHASSI LA1BSE32407 RENAVAM 01106905943</t>
  </si>
  <si>
    <t>COMPLEMENTO SERVICO DE INSTALACOES MECANICAS EM LANCHA MARITIMA 30 PES ESPADARTE CAPACIDADE 8 PESSOASCABINE INTERNA ALMOFADADA REVESTIDA EM COURVIMCABINE EXTERNA COM ESTRUTURA EM ACO INOX</t>
  </si>
  <si>
    <t>COMPLEMENTO SERVICO DE INSTALACOES ELETRICAS E HIDRAULICAS EM LANCHA MARITIMA 30 PES ESPADARTE CASCO MEDINDO 9240MMCABRASMAR CONSTRUIDA EM FIBRA DE VIDRO CAPACIDADE 8 PESSOAS CABINE INTERNA ALMOFADADA REVESTIDA EM COU</t>
  </si>
  <si>
    <t>COMPLEMENTO MOTOR MEGA TECH DISEL POWER MB 366 6 CILINDRO COM REVERSOR ZF 220 PARA USO LANCHA MARITIMA 30 PES ESPADARTE CASCO MEDINDO 9240MMCABRASMAR CONSTRUIDA EM FIBRA DE VIDRO CAPACIDADE 8 PESSOAS CABINE INTERNA ALMOF</t>
  </si>
  <si>
    <t>TRANSPORTE LANCHA MARITIMA 30 PES ESPADARTE CASCO MEDINDO 9240MM CABRASMAR CONSTRUIDA EM FIBRA DE VIDRO CAPACIDADE 8 PESSOAS CABINE INTERNA ALMOFADADA REVESTIDA EM COURVIM CABINE EXTERNA COM ESTRUTURA EM ACO INOX</t>
  </si>
  <si>
    <t>COMPLEMENTO SERVICO DE MOTAGEM DE EQUIPAMENTOS PARA LANCHA MARITIMA 30 PES ESPADARTE CASCO MEDINDO 9240MMCABRASMAR CONSTRUIDA EM FIBRA DE VIDRO CAPACIDADE 8 PESSOAS CABINE INTERNA ALMOFADADA REVESTIDA EM COURVIM CABINE</t>
  </si>
  <si>
    <t>COMPLEMENTO PECAS PARA REFORMA DOS 02 MOTORES MEGA TECH DISEL POWER MB 366 ANEL INTERMEDIARIO CONJUNTO INJETOR OLEO SELO DE COMANDO JUNTA DO CABECOTE BRONZINA MOVEL E CENTRAL FILTRO DIESEL OLEO DE MOTOR</t>
  </si>
  <si>
    <t>COMPLEMENTO PECAS PARA REFORMA DOS 02 MOTORES MEGA TECH DISEL POWER MB 366 CAMISAS CILINDRO JG BUCHA COMANDO OLEO MOTORES SELOS DE VALVULAS ARRUELA VALVULA ADMISSAOPARAFUSO DE BIELA INTERRUPTOR DE OLEO</t>
  </si>
  <si>
    <t>COMPLEMENTO SERVICO DE REFORMA EM MOTOR MEGA TECH DISEL POWER MB 366 6 CILINDRO COM REVERSOR ZF 220 PARA USO LANCHA MARITIMA 30 PES ESPADARTE CASCO MEDINDO 9240MMCABRASMAR CONSTRUIDA EM FIBRA DE VIDRO CAPACIDADE 8 PE</t>
  </si>
  <si>
    <t>CAIXA POLICARBONATO MODELO 1006 CAPACIDADE 195L NATURAL NO CEC</t>
  </si>
  <si>
    <t>TRANSPORTE CAIXA POLICARBONATO MODELO 1006 CAPACIDADE 195L NATURAL</t>
  </si>
  <si>
    <t>TRANSPORTE CUBA P RECHAUD REDONDO INOX WMF 34 CM</t>
  </si>
  <si>
    <t>MATERIAL P REFORMA APARTAMENTO 112 01 ANEL VEDACAO 01 CHUVEIRO 01 BASE MONOCOMANDO 03 ACABAMENTOS 01 DUCHA HIGIENICA 01 MISTURADOR P LAVATORIO 02 SIFOES 01 VALVULA ESCOAMENTO 01 CABIDE TARGA 01 PAPELARIA 01 PORTA TOALHA</t>
  </si>
  <si>
    <t>MATERIAL P REFORMA APARTAMENTO 112 03 EMB QUADRADO DICROICO 50W BRANCO 02 EMB QUADRADO PAR20 50W E27 BRANCO 01 EMB LEDQ 300 24W BRANCO 03 LAMPADAS ESSENTIAL LED GU10 5W PHILIPS 02 LAMPADAS LEDSPOT PAR20 03 SOQUETE BASE GZ10 BRANCO</t>
  </si>
  <si>
    <t>MATERIAL P REFORMA APARTAMENTO 112 02 ARANDELAS ARUBA ARTICULAVEL CUPULA BRANCA 04 LAMPADAS LED BULBO 9W 100240V 800LM 15 300K 07 PERFILED SIMETRICO DE 3M 02 DRIVERS LED 60W 12VDC 5A BIVOLT 21 MTS FITA FLEXIVEL LED 48WM</t>
  </si>
  <si>
    <t>MATERIAL P REFORMA APARTAMENTO 112 01 BACIA PARA CAIXA ACOPLADA CARRARA BRANCO 01 CAIXA ACOPLADA CARRARA C DUAL FLUX BRANCO 01 ASSENTO TERMO SLOW CARRARA BRANCO 01 CUBA DE SOBREPOR RET C MESA 540X430MM BRANCO</t>
  </si>
  <si>
    <t>MATERIAL P REFORMA APARTAMENTO 112 06 SACOS DE CIMENTO 50KG</t>
  </si>
  <si>
    <t>MATERIAL P REFORMA APARTAMENTO 112 06 SOU PUXADOR ALCA QUADR INOX P MOVEL 01 HAF CONJ FECH CONCEPTUS INOX 304 ESC WC 03 HAF DOBRADICA ACO INOX 304 ACET 3 12 X3</t>
  </si>
  <si>
    <t>MATERIAL P REFORMA APARTAMENTO 112 01 CAIXA SINFONADA QUADRADA 150MM 04 MASSAS CORAL CORRIDA PVA 16L 01 MASSA CORAL ACRILICA 16L</t>
  </si>
  <si>
    <t>MATERIAL P REFORMA APARTAMENTO 112 25 LIXAS DAGUA 100 25 LIXAS DAGUA 180 25 LIXAS DAGUA 220</t>
  </si>
  <si>
    <t>MARMORES P REFORMA APARTAMENTO 112 TAMPO P PIA MED167 X 053 FRONTAO H010 NICHO COM FUNDO MED 058 X 030 P10 SOLEIRA MEDINDO 070 X 015 ACABAMENTO RETO INSUMO PARA COLOCACAO DE MARMORE</t>
  </si>
  <si>
    <t>SOFTWARE OFFICE HOME AND BUSINESS 2016 LICS CDROM</t>
  </si>
  <si>
    <t>LICENCA DE USO DE SOFTWARE 01 OFFICE HOME AND BUSINESS 2016</t>
  </si>
  <si>
    <t>LICENCA DE USO DE SOFTWARE 01 OFFICE HOME AND BUSINESS</t>
  </si>
  <si>
    <t>LICENCA DE USO SOFTWARE 01 OFFICE HB 2019</t>
  </si>
  <si>
    <t>LICENCA DE USO SOFTWARE 02 OFFICE HOME BUSINESS</t>
  </si>
  <si>
    <t>LICENCA MICROSOFT OFFICE HOME BUSINESS 2019 ESD</t>
  </si>
  <si>
    <t>LICENCA OFFICE HB 2019</t>
  </si>
  <si>
    <t>32210001</t>
  </si>
  <si>
    <t/>
  </si>
  <si>
    <t>32110001</t>
  </si>
  <si>
    <t>4.00</t>
  </si>
  <si>
    <t>20.00</t>
  </si>
  <si>
    <t>5.00</t>
  </si>
  <si>
    <t>0.00</t>
  </si>
  <si>
    <t>MURO DE CONTECAO</t>
  </si>
  <si>
    <t>MURO DE CONTECAO EXTENSAO APROXIMDA 100000 M ESTRUTURA TRONCOS DE MADEIRA PEDRAS BRUTAS E MANTA IMPERMEABILIZANTE ALTURA MEDIA 200 M</t>
  </si>
  <si>
    <t>MATERIAL P REFORMA APARTAMENTO 112 03 REGISTROS DE PRESSAO DECA DE 34</t>
  </si>
  <si>
    <t>64237.65</t>
  </si>
  <si>
    <t>105.00</t>
  </si>
  <si>
    <t>0740</t>
  </si>
  <si>
    <t>0039</t>
  </si>
  <si>
    <t>0678</t>
  </si>
  <si>
    <t>0628</t>
  </si>
  <si>
    <t>0781</t>
  </si>
  <si>
    <t>0092</t>
  </si>
  <si>
    <t>0392</t>
  </si>
  <si>
    <t>0393</t>
  </si>
  <si>
    <t>0394</t>
  </si>
  <si>
    <t>0395</t>
  </si>
  <si>
    <t>0401</t>
  </si>
  <si>
    <t>0034</t>
  </si>
  <si>
    <t>0097</t>
  </si>
  <si>
    <t>0053</t>
  </si>
  <si>
    <t>0769</t>
  </si>
  <si>
    <t>0732</t>
  </si>
  <si>
    <t>0112</t>
  </si>
  <si>
    <t>0074</t>
  </si>
  <si>
    <t>0057</t>
  </si>
  <si>
    <t>0663</t>
  </si>
  <si>
    <t>0665</t>
  </si>
  <si>
    <t>003297</t>
  </si>
  <si>
    <t>003291</t>
  </si>
  <si>
    <t>003293</t>
  </si>
  <si>
    <t>001074</t>
  </si>
  <si>
    <t>003287</t>
  </si>
  <si>
    <t>000336</t>
  </si>
  <si>
    <t>003289</t>
  </si>
  <si>
    <t>003286</t>
  </si>
  <si>
    <t>000493</t>
  </si>
  <si>
    <t>000305</t>
  </si>
  <si>
    <t>000923</t>
  </si>
  <si>
    <t>000506</t>
  </si>
  <si>
    <t>002526</t>
  </si>
  <si>
    <t>002703</t>
  </si>
  <si>
    <t>003294</t>
  </si>
  <si>
    <t>003252</t>
  </si>
  <si>
    <t>003262</t>
  </si>
  <si>
    <t>003259</t>
  </si>
  <si>
    <t>003240</t>
  </si>
  <si>
    <t>003241</t>
  </si>
  <si>
    <t>003295</t>
  </si>
  <si>
    <t>003298</t>
  </si>
  <si>
    <t>003290</t>
  </si>
  <si>
    <t>003285</t>
  </si>
  <si>
    <t>000589</t>
  </si>
  <si>
    <t>002220</t>
  </si>
  <si>
    <t>001671</t>
  </si>
  <si>
    <t>002197</t>
  </si>
  <si>
    <t>003300</t>
  </si>
  <si>
    <t>000314</t>
  </si>
  <si>
    <t>002940</t>
  </si>
  <si>
    <t>000334</t>
  </si>
  <si>
    <t>003292</t>
  </si>
  <si>
    <t>000616</t>
  </si>
  <si>
    <t>002045</t>
  </si>
  <si>
    <t>002413</t>
  </si>
  <si>
    <t>003212</t>
  </si>
  <si>
    <t>CONSULTORIA E PROJETO</t>
  </si>
  <si>
    <t>COMPLEMENTO TRANSPORTE</t>
  </si>
  <si>
    <t>COLCHAO DE CASAL</t>
  </si>
  <si>
    <t>TRANSPORTE COLCHAO DE CASAL</t>
  </si>
  <si>
    <t>TOYOTA COROLLA XEI</t>
  </si>
  <si>
    <t>TRANSPORTE CUBA P RECHAUD</t>
  </si>
  <si>
    <t>LICENCA OFFICE</t>
  </si>
  <si>
    <t>4800.00</t>
  </si>
  <si>
    <t>9800.00</t>
  </si>
  <si>
    <t>1600.00</t>
  </si>
  <si>
    <t>6760.00</t>
  </si>
  <si>
    <t>102560.00</t>
  </si>
  <si>
    <t>5600.00</t>
  </si>
  <si>
    <t>5760.00</t>
  </si>
  <si>
    <t>184.26</t>
  </si>
  <si>
    <t>3200.00</t>
  </si>
  <si>
    <t>98.00</t>
  </si>
  <si>
    <t>1176.00</t>
  </si>
  <si>
    <t>4265.2</t>
  </si>
  <si>
    <t>133.11</t>
  </si>
  <si>
    <t>6908.00</t>
  </si>
  <si>
    <t>7200.00</t>
  </si>
  <si>
    <t>280.00</t>
  </si>
  <si>
    <t>9394.00</t>
  </si>
  <si>
    <t>1839.00</t>
  </si>
  <si>
    <t>119.57</t>
  </si>
  <si>
    <t>88.85</t>
  </si>
  <si>
    <t>209.00</t>
  </si>
  <si>
    <t>96.00</t>
  </si>
  <si>
    <t>7722.86</t>
  </si>
  <si>
    <t>9528.75</t>
  </si>
  <si>
    <t>15527.33</t>
  </si>
  <si>
    <t>15527.32</t>
  </si>
  <si>
    <t>1179.00</t>
  </si>
  <si>
    <t>269.63</t>
  </si>
  <si>
    <t>269.64</t>
  </si>
  <si>
    <t>42000.00</t>
  </si>
  <si>
    <t>47000.00</t>
  </si>
  <si>
    <t>49500.00</t>
  </si>
  <si>
    <t>15000.00</t>
  </si>
  <si>
    <t>16000.00</t>
  </si>
  <si>
    <t>15500.00</t>
  </si>
  <si>
    <t>120000.00</t>
  </si>
  <si>
    <t>81272.73</t>
  </si>
  <si>
    <t>85000.00</t>
  </si>
  <si>
    <t>24363.64</t>
  </si>
  <si>
    <t>24363.63</t>
  </si>
  <si>
    <t>7000.00</t>
  </si>
  <si>
    <t>2101.40</t>
  </si>
  <si>
    <t>1057.00</t>
  </si>
  <si>
    <t>11159.00</t>
  </si>
  <si>
    <t>2634.00</t>
  </si>
  <si>
    <t>375.59</t>
  </si>
  <si>
    <t>495.50</t>
  </si>
  <si>
    <t>23.28</t>
  </si>
  <si>
    <t>23.29</t>
  </si>
  <si>
    <t>2042.76</t>
  </si>
  <si>
    <t>583.38</t>
  </si>
  <si>
    <t>2906.29</t>
  </si>
  <si>
    <t>1595.80</t>
  </si>
  <si>
    <t>174.00</t>
  </si>
  <si>
    <t>76.80</t>
  </si>
  <si>
    <t>625.40</t>
  </si>
  <si>
    <t>374.40</t>
  </si>
  <si>
    <t>60.00</t>
  </si>
  <si>
    <t>3613.25</t>
  </si>
  <si>
    <t>742.00</t>
  </si>
  <si>
    <t>1480.00</t>
  </si>
  <si>
    <t>890.46</t>
  </si>
  <si>
    <t>10.57</t>
  </si>
  <si>
    <t>700.00</t>
  </si>
  <si>
    <t>790.00</t>
  </si>
  <si>
    <t>1598.00</t>
  </si>
  <si>
    <t>690.00</t>
  </si>
  <si>
    <t>1380.00</t>
  </si>
  <si>
    <t>4784.00</t>
  </si>
  <si>
    <t>4704.00</t>
  </si>
  <si>
    <t>9359.04</t>
  </si>
  <si>
    <t>4544.00</t>
  </si>
  <si>
    <t>1514.62</t>
  </si>
  <si>
    <t>6343.09</t>
  </si>
  <si>
    <t>77945.64</t>
  </si>
  <si>
    <t>4056.10</t>
  </si>
  <si>
    <t>4171.97</t>
  </si>
  <si>
    <t>133.43</t>
  </si>
  <si>
    <t>4520.0</t>
  </si>
  <si>
    <t>3013.33</t>
  </si>
  <si>
    <t>92.28</t>
  </si>
  <si>
    <t>1107.40</t>
  </si>
  <si>
    <t>4016.39</t>
  </si>
  <si>
    <t>125.34</t>
  </si>
  <si>
    <t>6505.03</t>
  </si>
  <si>
    <t>6780.00</t>
  </si>
  <si>
    <t>263.66</t>
  </si>
  <si>
    <t>8846.01</t>
  </si>
  <si>
    <t>908.26</t>
  </si>
  <si>
    <t>59.05</t>
  </si>
  <si>
    <t>870.06</t>
  </si>
  <si>
    <t>42.03</t>
  </si>
  <si>
    <t>97.64</t>
  </si>
  <si>
    <t>44.85</t>
  </si>
  <si>
    <t>7336.71</t>
  </si>
  <si>
    <t>9052.31</t>
  </si>
  <si>
    <t>14750.96</t>
  </si>
  <si>
    <t>14750.95</t>
  </si>
  <si>
    <t>576.50</t>
  </si>
  <si>
    <t>131.84</t>
  </si>
  <si>
    <t>28583.33</t>
  </si>
  <si>
    <t>24637.09</t>
  </si>
  <si>
    <t>27747.50</t>
  </si>
  <si>
    <t>8400.00</t>
  </si>
  <si>
    <t>5795.55</t>
  </si>
  <si>
    <t>5358.33</t>
  </si>
  <si>
    <t>100516.66</t>
  </si>
  <si>
    <t>68077.19</t>
  </si>
  <si>
    <t>71199.30</t>
  </si>
  <si>
    <t>20407.93</t>
  </si>
  <si>
    <t>20407.92</t>
  </si>
  <si>
    <t>5863.47</t>
  </si>
  <si>
    <t>1331.16</t>
  </si>
  <si>
    <t>669.57</t>
  </si>
  <si>
    <t>7068.86</t>
  </si>
  <si>
    <t>2590.10</t>
  </si>
  <si>
    <t>369.33</t>
  </si>
  <si>
    <t>373.55</t>
  </si>
  <si>
    <t>17.55</t>
  </si>
  <si>
    <t>682.56</t>
  </si>
  <si>
    <t>1252.24</t>
  </si>
  <si>
    <t>505.55</t>
  </si>
  <si>
    <t>6.00</t>
  </si>
  <si>
    <t>525.38</t>
  </si>
  <si>
    <t>267.15</t>
  </si>
  <si>
    <t>542.97</t>
  </si>
  <si>
    <t>101.27</t>
  </si>
  <si>
    <t>190.67</t>
  </si>
  <si>
    <t>100043</t>
  </si>
  <si>
    <t>12301002</t>
  </si>
  <si>
    <t>Periodo</t>
  </si>
  <si>
    <t>Patrimonio</t>
  </si>
  <si>
    <t>Seq</t>
  </si>
  <si>
    <t>Codigo</t>
  </si>
  <si>
    <t>DescricaoBem</t>
  </si>
  <si>
    <t>Marca</t>
  </si>
  <si>
    <t>Modelo</t>
  </si>
  <si>
    <t>Série</t>
  </si>
  <si>
    <t>Local</t>
  </si>
  <si>
    <t>DescricaoLocal</t>
  </si>
  <si>
    <t>Grupo</t>
  </si>
  <si>
    <t>DescricaoGrupo</t>
  </si>
  <si>
    <t>Especie Antiga</t>
  </si>
  <si>
    <t>DescicaoEspecie</t>
  </si>
  <si>
    <t>Conta Contábil Antiga</t>
  </si>
  <si>
    <t>Depto</t>
  </si>
  <si>
    <t>DescricaoDepartamento</t>
  </si>
  <si>
    <t>Qtde</t>
  </si>
  <si>
    <t>Espécie Nova</t>
  </si>
  <si>
    <t>Conta Contábil Nova</t>
  </si>
  <si>
    <t>InícioDepreciacaoProjeto</t>
  </si>
  <si>
    <t>SituacaoProjeto</t>
  </si>
  <si>
    <t>DataAquisicao</t>
  </si>
  <si>
    <t>Fornecedor</t>
  </si>
  <si>
    <t>RazãoSocial</t>
  </si>
  <si>
    <t>CNPJ</t>
  </si>
  <si>
    <t>NumDoc</t>
  </si>
  <si>
    <t>DataEmissao</t>
  </si>
  <si>
    <t>DataEntrada</t>
  </si>
  <si>
    <t>DataInicioDepreciacao</t>
  </si>
  <si>
    <t>DataTerminoDepreciacao</t>
  </si>
  <si>
    <t>Situacao</t>
  </si>
  <si>
    <t>ValorAcumulado</t>
  </si>
  <si>
    <t>DepreciacaoMes</t>
  </si>
  <si>
    <t>DepreciacaoAcumulada</t>
  </si>
  <si>
    <t>ValorResidual</t>
  </si>
  <si>
    <t>ValorAcumuladoLei8200</t>
  </si>
  <si>
    <t>DepreciaçãoMesLei8200</t>
  </si>
  <si>
    <t>DepreciaçãoAcumuladaLei8200</t>
  </si>
  <si>
    <t>ValorResidualLei8200</t>
  </si>
  <si>
    <t>Taxa
Deprec.%</t>
  </si>
  <si>
    <t>Vida contabilidade com valor residual de 0</t>
  </si>
  <si>
    <t>Idade média estimada (anos)</t>
  </si>
  <si>
    <t xml:space="preserve">Valor contábil líquido / Custo histórico   </t>
  </si>
  <si>
    <t>Taxa de depreciação       mensal</t>
  </si>
  <si>
    <t>Despesa de depreciação planilha</t>
  </si>
  <si>
    <t>Vida útil 
econômica estimada</t>
  </si>
  <si>
    <t>Valor residual
 estimado</t>
  </si>
  <si>
    <t>Taxa Despesa
 Deprec.</t>
  </si>
  <si>
    <t>Deprec.
Mês</t>
  </si>
  <si>
    <t>Ajuste 
CPC 27</t>
  </si>
  <si>
    <t>2021-08-01</t>
  </si>
  <si>
    <t>COMPLEMENTO - REFORMA DO MURO DE CONTENCAO - 80 M3 PEDRAS PARA ASSENTAMENTO DAS ENCOSTAS</t>
  </si>
  <si>
    <t>SEM MARCA VISIVEL</t>
  </si>
  <si>
    <t>NC</t>
  </si>
  <si>
    <t>EDIFICACOES/INSTALACOES</t>
  </si>
  <si>
    <t>EDIFICACAO</t>
  </si>
  <si>
    <t>EDIFICACAO ILHA</t>
  </si>
  <si>
    <t>PL</t>
  </si>
  <si>
    <t>PATRIMONIAL</t>
  </si>
  <si>
    <t>1.2.3.01.002</t>
  </si>
  <si>
    <t>2000-07-01</t>
  </si>
  <si>
    <t>ATIVO</t>
  </si>
  <si>
    <t>COMPLEMENTO - REFORMA DO MURO DE CONTENCAO - 80 M3 PEDRA BRUTA PARA CONTENCAO ENCOSTAS</t>
  </si>
  <si>
    <t>2000-09-01</t>
  </si>
  <si>
    <t>COMPLEMENTO - REFORMA DO MURO DE CONTENCAO - MATERIAL PARA CONTENCAO ENCOSTA PARA CENARIO DA GLOBO</t>
  </si>
  <si>
    <t>2000-12-01</t>
  </si>
  <si>
    <t>COMPLEMENTO - REFORMA DO MURO DE CONTENCAO - 80 M3 PEDRAS PARA CONTENCAO ENCOSTA PROX. CENARIO GLOBO</t>
  </si>
  <si>
    <t>2001-01-01</t>
  </si>
  <si>
    <t>COMPLEMENTO - REFORMA DO MURO DE CONTENCAO - CONTENCAO DE ENCOSTAS PRAINHA HORTO</t>
  </si>
  <si>
    <t>COMPLEMENTO - REFORMA DO MURO DE CONTENCAO - MATERIAIS PARA CONTENCAO DE ENCOSTAS</t>
  </si>
  <si>
    <t>2001-02-01</t>
  </si>
  <si>
    <t>COMPLEMENTO - REFORMA DO MURO DE CONTENCAO - MATERIAL/MAO-OBRA PARA CONTENCAO DE ENCOSTAS E RAMPAS NO PORTO COQUEIRO E CACAU</t>
  </si>
  <si>
    <t>2002-09-01</t>
  </si>
  <si>
    <t>CONTENCAO DE PEDRAS  - REFORMA</t>
  </si>
  <si>
    <t>S/N</t>
  </si>
  <si>
    <t>2003-07-23</t>
  </si>
  <si>
    <t>226243</t>
  </si>
  <si>
    <t xml:space="preserve">EDNALDO NUNES DIAS DE UNA                         </t>
  </si>
  <si>
    <t>33.914.128/0001-10</t>
  </si>
  <si>
    <t>2003-07-22</t>
  </si>
  <si>
    <t>TELAS P/ REF. CONTENCAO PEDRAS</t>
  </si>
  <si>
    <t>982358</t>
  </si>
  <si>
    <t xml:space="preserve">ARAMIFICIO NORDESTE LTDA                          </t>
  </si>
  <si>
    <t>13.766.191/0001-49</t>
  </si>
  <si>
    <t>2003-07-14</t>
  </si>
  <si>
    <t xml:space="preserve">TRANSPORTE PEDRAS             </t>
  </si>
  <si>
    <t>228433</t>
  </si>
  <si>
    <t xml:space="preserve">AGUIA BRANCA CARGAS LTDA.                         </t>
  </si>
  <si>
    <t>27.436.302/0016-40</t>
  </si>
  <si>
    <t>2003-07-18</t>
  </si>
  <si>
    <t>CONSULTORIA E  PROJETO INSTALACAO ELETRICA REF. NOVAS QUADRAS DE TENIS DO HTIC - 40%</t>
  </si>
  <si>
    <t>QUADRAS ESPORTIVAS</t>
  </si>
  <si>
    <t>INSTALACAO GERAL</t>
  </si>
  <si>
    <t>1.2.3.01.003</t>
  </si>
  <si>
    <t>2012-04-01</t>
  </si>
  <si>
    <t>ENCERRADO</t>
  </si>
  <si>
    <t>2011-06-09</t>
  </si>
  <si>
    <t>204757</t>
  </si>
  <si>
    <t xml:space="preserve">ARS CONSULTORIA ELETRICA LTDA - ME                </t>
  </si>
  <si>
    <t>07.278.706/0001-69</t>
  </si>
  <si>
    <t>2011-06-01</t>
  </si>
  <si>
    <t>08 PC - POSTE GALVANIZADO A FOGO</t>
  </si>
  <si>
    <t>INSTALACOES - GERAIS</t>
  </si>
  <si>
    <t>2011-07-13</t>
  </si>
  <si>
    <t>204040</t>
  </si>
  <si>
    <t xml:space="preserve">PARDINI SPORTS IND E COM DE ART ESP LTDA          </t>
  </si>
  <si>
    <t>02.174.046/0001-52</t>
  </si>
  <si>
    <t>2011-06-28</t>
  </si>
  <si>
    <t xml:space="preserve">TUBO PVC 50MM                           </t>
  </si>
  <si>
    <t>2011-07-15</t>
  </si>
  <si>
    <t>207171</t>
  </si>
  <si>
    <t xml:space="preserve">M.M.MENDONCA &amp; CIA LTDA                                                                                                                                                                                                                                        </t>
  </si>
  <si>
    <t>02.409.008/0009-99</t>
  </si>
  <si>
    <t>2011-07-14</t>
  </si>
  <si>
    <t>530 CABOS DE 25MM, 150 MANGUEIRAS DE CONDUITE 2 1/2"</t>
  </si>
  <si>
    <t>2011-07-26</t>
  </si>
  <si>
    <t>204118</t>
  </si>
  <si>
    <t xml:space="preserve">REVELACAO COM.MATS.ELETRICAS LTDA.                                                                                                                                                                                                                             </t>
  </si>
  <si>
    <t>06.147.486/0001-71</t>
  </si>
  <si>
    <t>2011-07-20</t>
  </si>
  <si>
    <t>COMPLEMENTO TRANSPORTE DE CABO DE 25MM, MANGUEIRA DE CONDUITE 2 1/2"</t>
  </si>
  <si>
    <t>228835</t>
  </si>
  <si>
    <t xml:space="preserve">DANI - TRANSPORTE RODOVIARIO DE CARGAS LTDA       </t>
  </si>
  <si>
    <t>00.657.921/0003-93</t>
  </si>
  <si>
    <t xml:space="preserve">SERVICO HOSPEDAGEM EM POUSADA           </t>
  </si>
  <si>
    <t>2011-07-30</t>
  </si>
  <si>
    <t>228366</t>
  </si>
  <si>
    <t xml:space="preserve">SONIA OLIVEIRA SALES NASCIMENTO DE UNA            </t>
  </si>
  <si>
    <t>05.360.241/0001-65</t>
  </si>
  <si>
    <t>2011-07-29</t>
  </si>
  <si>
    <t>CONSULTORIA E  PROJETO INSTALACAO ELETRICA REF. NOVAS QUADRAS DE TENIS DO HTIC - 60%</t>
  </si>
  <si>
    <t>2011-08-08</t>
  </si>
  <si>
    <t>2011-08-04</t>
  </si>
  <si>
    <t xml:space="preserve">TUBO PVC 32 MM                          </t>
  </si>
  <si>
    <t>2011-08-02</t>
  </si>
  <si>
    <t>208323</t>
  </si>
  <si>
    <t xml:space="preserve">JURANDY GIROTTO MARINHO                           </t>
  </si>
  <si>
    <t>96.742.390/0001-44</t>
  </si>
  <si>
    <t>2011-08-31</t>
  </si>
  <si>
    <t>2011-08-30</t>
  </si>
  <si>
    <t>AQUECEDOR DE AGUA SOLAR HORIZONTAL EM ACO INOX 100LT 2000W ALTA PRESSAO COM ANODO DE MAGNESIO 3/4 X 2.0MM 750MM.</t>
  </si>
  <si>
    <t>ALBACETE</t>
  </si>
  <si>
    <t>ALBA 100 AP</t>
  </si>
  <si>
    <t>BANGALO           628</t>
  </si>
  <si>
    <t>MAQUINAS E EQUIPAMENTOS ADM./O</t>
  </si>
  <si>
    <t>AQUECEDOR DE AGUA</t>
  </si>
  <si>
    <t>AP</t>
  </si>
  <si>
    <t>APARTAMENTOS</t>
  </si>
  <si>
    <t>1.2.3.01.006</t>
  </si>
  <si>
    <t>2016-09-23</t>
  </si>
  <si>
    <t>226871</t>
  </si>
  <si>
    <t xml:space="preserve">ALBACETE INDÚSTRIA E COM.DE EQUIPAMENTOS DE LAZER                                                                                                                                                                                                              </t>
  </si>
  <si>
    <t>32.193.369/0001-54</t>
  </si>
  <si>
    <t>2016-09-15</t>
  </si>
  <si>
    <t>TRANSPORTE - AQUECEDOR DE AGUA SOLAR HORIZONTAL COM ANODO DE MAGNESIO 3/4.</t>
  </si>
  <si>
    <t>2016-09-19</t>
  </si>
  <si>
    <t>2016-12-08</t>
  </si>
  <si>
    <t>2016-11-25</t>
  </si>
  <si>
    <t>TRANSPORTE - AQUECEDOR DE AGUA SOLAR HORIZONTAL EM ACO INOX COM ANODO DE MAGNESIO 3/4 X 2.0MM 750MM.</t>
  </si>
  <si>
    <t>2016-11-29</t>
  </si>
  <si>
    <t>CAMERA INTELBRAS HD IR VHD 3120 2.8MM</t>
  </si>
  <si>
    <t>INTELBRAS</t>
  </si>
  <si>
    <t>3120</t>
  </si>
  <si>
    <t>SALA COMANDATUBA GAMES</t>
  </si>
  <si>
    <t>MAQUINAS E EQUIPAMENTOS SEGURA</t>
  </si>
  <si>
    <t>CAMERAS DE VIDEO DIGITAL</t>
  </si>
  <si>
    <t>SG</t>
  </si>
  <si>
    <t>SEGURANCA</t>
  </si>
  <si>
    <t>2016-12-30</t>
  </si>
  <si>
    <t>208281</t>
  </si>
  <si>
    <t xml:space="preserve">SUPSOL INFORMÁTICA LTDA.                                                                                                                                                                                                                                       </t>
  </si>
  <si>
    <t>05.327.551/0001-88</t>
  </si>
  <si>
    <t>2016-12-26</t>
  </si>
  <si>
    <t xml:space="preserve">FONTE 12V 5A                            </t>
  </si>
  <si>
    <t xml:space="preserve">PONTO DE ACESSO EXTERNO ZONEFLEX - T300 </t>
  </si>
  <si>
    <t>C.P.D</t>
  </si>
  <si>
    <t>EQUIPAMENTO PROC. DE DADOS</t>
  </si>
  <si>
    <t>PONTO DE ACESSO DE INTERNET</t>
  </si>
  <si>
    <t>1.2.3.01.007</t>
  </si>
  <si>
    <t>2016-12-01</t>
  </si>
  <si>
    <t>2016-09-27</t>
  </si>
  <si>
    <t>206455</t>
  </si>
  <si>
    <t xml:space="preserve">NONIUS HOSPITALITY TECNOLOGY BRASIL LTDA.                                                                                                                                                                                                                      </t>
  </si>
  <si>
    <t>13.713.373/0001-51</t>
  </si>
  <si>
    <t>2016-09-09</t>
  </si>
  <si>
    <t xml:space="preserve">RACK DE PAREDE 8US 470MM PRETO          </t>
  </si>
  <si>
    <t>EQTO PROCES. DADOS DIVERSOS</t>
  </si>
  <si>
    <t xml:space="preserve">RACK DE PAREDE 24US 600MM PRETO         </t>
  </si>
  <si>
    <t xml:space="preserve">RACK DE PAREDE 12US 570MM PRETO         </t>
  </si>
  <si>
    <t>COLCHAO DE CASAL COM MOLAS SERTA MED.1,60 X 2,00M</t>
  </si>
  <si>
    <t>SERTA</t>
  </si>
  <si>
    <t>2016563290015</t>
  </si>
  <si>
    <t>APARTAMENTO  392</t>
  </si>
  <si>
    <t>MOVEIS E UTENSILIOS HOSPEDAGEM</t>
  </si>
  <si>
    <t>COLCHAO CASAL</t>
  </si>
  <si>
    <t>1.2.3.01.005</t>
  </si>
  <si>
    <t>2016-10-11</t>
  </si>
  <si>
    <t>207051</t>
  </si>
  <si>
    <t xml:space="preserve">SERTA DO BRASIL INDUSTRIA E COMERCIO LTDA                                                                                                                                                                                                                      </t>
  </si>
  <si>
    <t>02.474.665/0001-62</t>
  </si>
  <si>
    <t>TRANSPORTE - COLCHAO DE CASAL COM MOLAS SERTA MED.1,60 X 2,00M</t>
  </si>
  <si>
    <t>2016-10-03</t>
  </si>
  <si>
    <t>2016563290022</t>
  </si>
  <si>
    <t>APARTAMENTO  393</t>
  </si>
  <si>
    <t>2016563290039</t>
  </si>
  <si>
    <t>APARTAMENTO  394</t>
  </si>
  <si>
    <t>2016563290046</t>
  </si>
  <si>
    <t>APARTAMENTO  395</t>
  </si>
  <si>
    <t>2016563290053</t>
  </si>
  <si>
    <t>BANGALO           401</t>
  </si>
  <si>
    <t>DOBLO FIAT ATTRACTIVE 1.4  - CHASSI 9BD119707E1118601 - PLACA: OZG-4485 ANO 2014/2014 (COR BRANCO)</t>
  </si>
  <si>
    <t>FIAT</t>
  </si>
  <si>
    <t>2014/2014</t>
  </si>
  <si>
    <t>SETOR DE TRANSPORTES</t>
  </si>
  <si>
    <t>VEICULO</t>
  </si>
  <si>
    <t>SV</t>
  </si>
  <si>
    <t>SERVICOS GERAIS</t>
  </si>
  <si>
    <t>1.2.3.01.008</t>
  </si>
  <si>
    <t>2018-04-06</t>
  </si>
  <si>
    <t>210834</t>
  </si>
  <si>
    <t xml:space="preserve">RUBIA FERMO BOZZETTI ME                           </t>
  </si>
  <si>
    <t>27.771.684/0001-81</t>
  </si>
  <si>
    <t>COROLLA GLI 1.8 FLEX ANO 2013 MOD. 2014 ALCOOL/GASOLINA - CHASSI: 9BRBL42E9E4765622 / RENAVAM : 00529987600</t>
  </si>
  <si>
    <t>TOYOTA</t>
  </si>
  <si>
    <t>COROLLA 2013/2014</t>
  </si>
  <si>
    <t>CHASSI: 9BRBL42E9E4765622</t>
  </si>
  <si>
    <t>2019-01-18</t>
  </si>
  <si>
    <t>207059</t>
  </si>
  <si>
    <t xml:space="preserve">LUCYANE APARECIDA CREPALDI                        </t>
  </si>
  <si>
    <t>061.836.398-00</t>
  </si>
  <si>
    <t>TOYOTA COROLLA XEI 2.0 FLEX ANO 2012 MOD. 2013 ALCOOL/GASOLINA - CHASSI: 9BRBD48EXD2571941 /  RENAVAM: 469009314.</t>
  </si>
  <si>
    <t>COROLLA 2012/2013</t>
  </si>
  <si>
    <t>CHASSI: 9BRBD48EXD2571941</t>
  </si>
  <si>
    <t>2018-11-12</t>
  </si>
  <si>
    <t>211033</t>
  </si>
  <si>
    <t xml:space="preserve">VICTOR MORENO SANTOS REIS                         </t>
  </si>
  <si>
    <t>030.987.095-02</t>
  </si>
  <si>
    <t>VEICULO CITROEN XSARA PICASSO 1.6 GLS 16 ALCOOL/GASOLIA - CHASSI: 935CHN6AVBB587832/ RENAVAM: 00399839860.</t>
  </si>
  <si>
    <t>CITROEN</t>
  </si>
  <si>
    <t>PICASSO II16GLXF</t>
  </si>
  <si>
    <t xml:space="preserve"> CHASSI: 935CHN6AVBB58783</t>
  </si>
  <si>
    <t>2018-11-13</t>
  </si>
  <si>
    <t>211001</t>
  </si>
  <si>
    <t xml:space="preserve">SONIA OLIVEIRA SALES NASCIMENTO                   </t>
  </si>
  <si>
    <t>287.431.995-34</t>
  </si>
  <si>
    <t>VEICULO FORD JEEP MOTOR 06 CILINDROS 180 CV GASOLINA ANO DE FABRICACAO 1976 CHASSI - LA1BSE32407/ RENAVAM - 01106905943</t>
  </si>
  <si>
    <t>FORD</t>
  </si>
  <si>
    <t>JEEP</t>
  </si>
  <si>
    <t>CHASSI - LA1BSE32407</t>
  </si>
  <si>
    <t>RECEPCAO CENTRAL</t>
  </si>
  <si>
    <t>RC</t>
  </si>
  <si>
    <t>RECEPCAO</t>
  </si>
  <si>
    <t>2019-11-09</t>
  </si>
  <si>
    <t>211409</t>
  </si>
  <si>
    <t xml:space="preserve">CRISTIANO PUTUMUJU DE SANTANA                                                                                                                                                                                                                                  </t>
  </si>
  <si>
    <t>917.465.905-72</t>
  </si>
  <si>
    <t>2019-11-08</t>
  </si>
  <si>
    <t>VEICULO FORD JEEP BRANCO ANO 1979 CHASSI: LA1BUG51837 RENAVAM: 303906146 PLACA:JML4395</t>
  </si>
  <si>
    <t>CHASSI:LA1BUG51837</t>
  </si>
  <si>
    <t>2019-12-09</t>
  </si>
  <si>
    <t>211438</t>
  </si>
  <si>
    <t xml:space="preserve">DAGMAR AFONSO CERQUEIRA                                                                                                                                                                                                                                        </t>
  </si>
  <si>
    <t>192.326.325-00</t>
  </si>
  <si>
    <t>2019-12-05</t>
  </si>
  <si>
    <t>LANCHA MARITIMA 30 PES (ESPADARTE), CASCO MEDINDO 9240MM, CABRASMAR, CONSTRUIDA EM FIBRA DE VIDRO, CAPACIDADE 8 PESSOAS CABINE INTERNA ALMOFADADA REVESTIDA EM COURVIM, CABINE EXTERNA COM ESTRUTURA EM ACO INOX.</t>
  </si>
  <si>
    <t>CABRASMAR</t>
  </si>
  <si>
    <t>30 PES</t>
  </si>
  <si>
    <t>NAUTICA</t>
  </si>
  <si>
    <t>EMBARCACOES</t>
  </si>
  <si>
    <t>LANCHA</t>
  </si>
  <si>
    <t>GN</t>
  </si>
  <si>
    <t>GERENCIA NAUTICA</t>
  </si>
  <si>
    <t>1.2.3.01.009</t>
  </si>
  <si>
    <t>2004-11-30</t>
  </si>
  <si>
    <t>229356</t>
  </si>
  <si>
    <t xml:space="preserve">NAUTIC CENTRAL DE REPARO NAVAIS LTDA.             </t>
  </si>
  <si>
    <t>30.149.777/0001-83</t>
  </si>
  <si>
    <t>2004-11-18</t>
  </si>
  <si>
    <t>COMPLEMENTO - SERVICO DE INSTALACOES MECANICAS EM LANCHA MARITIMA 30 PES ( ESPADARTE ), CAPACIDADE 8 PESSOAS,CABINE INTERNA ALMOFADADA REVESTIDA EM COURVIM,CABINE EXTERNA COM ESTRUTURA EM ACO INOX.</t>
  </si>
  <si>
    <t>COMPLEMENTO - SERVICO DE INSTALACOES ELETRICAS E HIDRAULICAS EM LANCHA MARITIMA 30 PES (ESPADARTE), CASCO MEDINDO 9240MM,CABRASMAR, CONSTRUIDA EM FIBRA DE VIDRO, CAPACIDADE 8 PESSOAS CABINE INTERNA ALMOFADADA REVESTIDA EM COU</t>
  </si>
  <si>
    <t>COMPLEMENTO - MOTOR MEGA TECH DISEL POWER MB 366 6 CILINDRO, COM REVERSOR ZF 220 PARA USO LANCHA MARITIMA 30 PES (ESPADARTE), CASCO MEDINDO 9240MM,CABRASMAR, CONSTRUIDA EM FIBRA DE VIDRO, CAPACIDADE 8 PESSOAS CABINE INTERNA ALMOF</t>
  </si>
  <si>
    <t>376911509-1 569190</t>
  </si>
  <si>
    <t>985365</t>
  </si>
  <si>
    <t xml:space="preserve">MEGATECH-DUMON LTDA                                                                                                                                                                                                                                            </t>
  </si>
  <si>
    <t>56.954.175/0001-92</t>
  </si>
  <si>
    <t>376911509-1 569218</t>
  </si>
  <si>
    <t>TRANSPORTE - LANCHA MARITIMA 30 PES (ESPADARTE), CASCO MEDINDO 9240MM CABRASMAR, CONSTRUIDA EM FIBRA DE VIDRO, CAPACIDADE 8 PESSOAS CABINE INTERNA ALMOFADADA REVESTIDA EM COURVIM, CABINE EXTERNA COM ESTRUTURA EM ACO INOX.</t>
  </si>
  <si>
    <t>203206</t>
  </si>
  <si>
    <t xml:space="preserve">TRANSPORTES CANECO LTDA.                          </t>
  </si>
  <si>
    <t>33.824.004/0001-43</t>
  </si>
  <si>
    <t>2004-11-23</t>
  </si>
  <si>
    <t>COMPLEMENTO - SERVICO DE MOTAGEM DE EQUIPAMENTOS PARA LANCHA MARITIMA 30 PES (ESPADARTE), CASCO MEDINDO 9240MM,CABRASMAR, CONSTRUIDA EM FIBRA DE VIDRO, CAPACIDADE 8 PESSOAS CABINE INTERNA ALMOFADADA REVESTIDA EM COURVIM, CABINE</t>
  </si>
  <si>
    <t>COMPLEMENTO - PECAS PARA REFORMA DOS 02 MOTORES MEGA TECH DISEL POWER MB 366 - (ANEL INTERMEDIARIO, CONJUNTO INJETOR OLEO, SELO DE COMANDO, JUNTA DO CABECOTE, BRONZINA MOVEL E CENTRAL, FILTRO DIESEL, OLEO DE MOTOR...)</t>
  </si>
  <si>
    <t>2008-12-31</t>
  </si>
  <si>
    <t>982507</t>
  </si>
  <si>
    <t xml:space="preserve">ITAREL-ITABUNA RETIFICA LTDA.                     </t>
  </si>
  <si>
    <t>13.740.543/0001-97</t>
  </si>
  <si>
    <t>2008-12-23</t>
  </si>
  <si>
    <t>COMPLEMENTO - PECAS PARA REFORMA DOS 02 MOTORES MEGA TECH DISEL POWER MB 366 - (CAMISAS CILINDRO, JG BUCHA COMANDO, OLEO MOTORES, SELOS DE VALVULAS, ARRUELA, VALVULA ADMISSAO,PARAFUSO DE BIELA, INTERRUPTOR DE OLEO...)</t>
  </si>
  <si>
    <t>COMPLEMENTO - SERVICO DE REFORMA EM MOTOR MEGA TECH DISEL POWER MB 366 6 CILINDRO, COM REVERSOR ZF 220 PARA USO LANCHA MARITIMA 30 PES (ESPADARTE), CASCO MEDINDO 9240MM,CABRASMAR, CONSTRUIDA EM FIBRA DE VIDRO, CAPACIDADE 8 PE</t>
  </si>
  <si>
    <t>CAIXA POLICARBONATO MODELO 1006 CAPACIDADE 19,5L NATURAL - NO C.E.C.</t>
  </si>
  <si>
    <t>1006</t>
  </si>
  <si>
    <t>FABRICA DE GELO</t>
  </si>
  <si>
    <t>MATERIAL DE SERVICO</t>
  </si>
  <si>
    <t>MATERIAL SERV. DIVERSOS</t>
  </si>
  <si>
    <t>MS</t>
  </si>
  <si>
    <t>MAIN SERVICE BAR</t>
  </si>
  <si>
    <t>1.2.3.01.011</t>
  </si>
  <si>
    <t>2016-10-01</t>
  </si>
  <si>
    <t>2016-06-11</t>
  </si>
  <si>
    <t>985468</t>
  </si>
  <si>
    <t xml:space="preserve">A                                                                                                                                                                                                                                                              </t>
  </si>
  <si>
    <t>00.618.530/0001-06</t>
  </si>
  <si>
    <t>2016-05-25</t>
  </si>
  <si>
    <t>TRANSPORTE - CAIXA POLICARBONATO MODELO 1006 CAPACIDADE 19,5L NATURAL</t>
  </si>
  <si>
    <t>2016-06-06</t>
  </si>
  <si>
    <t>DEPOSITO STEWARD - ILHA</t>
  </si>
  <si>
    <t>SW</t>
  </si>
  <si>
    <t>STEWARD</t>
  </si>
  <si>
    <t>2017-11-24</t>
  </si>
  <si>
    <t>984653</t>
  </si>
  <si>
    <t xml:space="preserve">SCHIPPER CONSULTORIA INTERNACIONAL LTDA.                                                                                                                                                                                                                       </t>
  </si>
  <si>
    <t>37.150.224/0001-90</t>
  </si>
  <si>
    <t>2017-10-24</t>
  </si>
  <si>
    <t>TRANSPORTE - CUBA P/ RECHAUD REDONDO INOX WMF 34 CM</t>
  </si>
  <si>
    <t>210578</t>
  </si>
  <si>
    <t xml:space="preserve">LEITE EXPRESS TRANSPORTES EIRELLI                                                                                                                                                                                                                              </t>
  </si>
  <si>
    <t>07.020.236/0006-43</t>
  </si>
  <si>
    <t>2017-11-14</t>
  </si>
  <si>
    <t>MATERIAL P/ REFORMA APARTAMENTO 112 - 01 ANEL VEDACAO; 01 CHUVEIRO; 01 BASE MONOCOMANDO; 03 ACABAMENTOS; 01 DUCHA HIGIENICA; 01 MISTURADOR P/ LAVATORIO; 02 SIFOES; 01 VALVULA ESCOAMENTO; 01 CABIDE TARGA; 01 PAPELARIA; 01 PORTA TOALHA.</t>
  </si>
  <si>
    <t>APARTAMENTO  112</t>
  </si>
  <si>
    <t>1.2.3.01.013</t>
  </si>
  <si>
    <t>2021-12-31</t>
  </si>
  <si>
    <t>APROVADO</t>
  </si>
  <si>
    <t>2016-07-30</t>
  </si>
  <si>
    <t>210121</t>
  </si>
  <si>
    <t xml:space="preserve">DURATEX S.A.                                                                                                                                                                                                                                                   </t>
  </si>
  <si>
    <t>97.837.181/0021-90</t>
  </si>
  <si>
    <t>2016-07-19</t>
  </si>
  <si>
    <t>MATERIAL P/ REFORMA APARTAMENTO 112 - 03 EMB QUADRADO DICROICO 50W BRANCO; 02 EMB QUADRADO PAR20 50W E27 BRANCO; 01 EMB LED-Q 300 24W BRANCO; 03 LAMPADAS ESSENTIAL LED GU10 5W PHILIPS; 02 LAMPADAS LEDSPOT PAR20; 03 SOQUETE BASE GZ10 BRANCO.</t>
  </si>
  <si>
    <t>2016-08-04</t>
  </si>
  <si>
    <t>203196</t>
  </si>
  <si>
    <t xml:space="preserve">LABLUZ SAO PAULO ASS PLANEJ. EM ILUMINACAO LTDA                                                                                                                                                                                                                </t>
  </si>
  <si>
    <t>72.811.581/0001-52</t>
  </si>
  <si>
    <t>2016-08-02</t>
  </si>
  <si>
    <t>MATERIAL P/ REFORMA APARTAMENTO 112 - 02 ARANDELAS ARUBA ARTICULAVEL CUPULA BRANCA; 04 LAMPADAS LED BULBO 9W 100-240V 800LM 15 300K; 07 PERFILED SIMETRICO DE 3M; 02 DRIVERS LED 60W 12VDC 5A BIVOLT; 21 MTS FITA FLEXIVEL LED 4,8W/M.</t>
  </si>
  <si>
    <t>MATERIAL P/ REFORMA APARTAMENTO 112 - 01 BACIA PARA CAIXA ACOPLADA CARRARA BRANCO; 01 CAIXA ACOPLADA CARRARA C/ DUAL FLUX BRANCO; 01 ASSENTO TERMO SLOW CARRARA BRANCO; 01 CUBA DE SOBREPOR RET C/ MESA 540X430MM BRANCO.</t>
  </si>
  <si>
    <t>2016-08-09</t>
  </si>
  <si>
    <t>210122</t>
  </si>
  <si>
    <t>97.837.181/0029-48</t>
  </si>
  <si>
    <t>2016-08-03</t>
  </si>
  <si>
    <t>MATERIAL P/ REFORMA APARTAMENTO 112 - 06 SACOS DE CIMENTO 50KG</t>
  </si>
  <si>
    <t>2016-08-11</t>
  </si>
  <si>
    <t>208101</t>
  </si>
  <si>
    <t xml:space="preserve">LAISSA OLIVEIRA RUSCIOLELLI                                                                                                                                                                                                                                    </t>
  </si>
  <si>
    <t>09.385.509/0001-74</t>
  </si>
  <si>
    <t>02 GRELHAS CROMADAS REDONDA 10CM C/ CAIXILHO MOLDENOX</t>
  </si>
  <si>
    <t>MOLDENOX</t>
  </si>
  <si>
    <t>2016-08-15</t>
  </si>
  <si>
    <t>210126</t>
  </si>
  <si>
    <t xml:space="preserve">SOEDRAL SOCIEDADE ELETRICA HIDRAULICA LTDA        </t>
  </si>
  <si>
    <t>60.848.025/0005-03</t>
  </si>
  <si>
    <t>2016-07-11</t>
  </si>
  <si>
    <t>MATERIAL P/ REFORMA APARTAMENTO 112 - 06 SOU PUXADOR ALCA QUADR INOX P/ MOVEL; 01 HAF CONJ FECH CONCEPTUS INOX 304 ESC WC; 03 HAF DOBRADICA ACO INOX 304 ACET 3 1/2 X3.</t>
  </si>
  <si>
    <t>2016-08-12</t>
  </si>
  <si>
    <t>210114</t>
  </si>
  <si>
    <t xml:space="preserve">MESTRE GUIDO FERRAGENS LTDA                       </t>
  </si>
  <si>
    <t>61.754.446/0001-04</t>
  </si>
  <si>
    <t>MATERIAL P/ REFORMA APARTAMENTO 112 - 01 CAIXA SINFONADA QUADRADA 150MM; 04 MASSAS CORAL CORRIDA PVA 16L; 01 MASSA CORAL ACRILICA 16L.</t>
  </si>
  <si>
    <t>2016-08-17</t>
  </si>
  <si>
    <t>984862</t>
  </si>
  <si>
    <t xml:space="preserve">M.M. MENDONCA &amp; CIA LTDA                          </t>
  </si>
  <si>
    <t>02.409.008/0001-31</t>
  </si>
  <si>
    <t>MATERIAL P/ REFORMA APARTAMENTO 112 - 25 LIXAS D'AGUA 100; 25 LIXAS D'AGUA 180; 25 LIXAS D'AGUA 220.</t>
  </si>
  <si>
    <t>MARMORES P/ REFORMA APARTAMENTO 112 - TAMPO P/ PIA MED.1,67 X 0,53 FRONTAO H=0,10; NICHO COM FUNDO MED. 0,58 X 0,30 P=10; SOLEIRA MEDINDO 0,70 X 0,15 ACABAMENTO RETO; INSUMO PARA COLOCACAO DE MARMORE.</t>
  </si>
  <si>
    <t>2016-08-22</t>
  </si>
  <si>
    <t>210184</t>
  </si>
  <si>
    <t xml:space="preserve">M BLANC COMERCIO DE PEDRAS EIRELI EPP             </t>
  </si>
  <si>
    <t>23.193.267/0001-48</t>
  </si>
  <si>
    <t>SOFTWARE OFFICE HOME AND BUSINESS 2016 LICS + CD-ROM.</t>
  </si>
  <si>
    <t>HOME AND BUSINESS</t>
  </si>
  <si>
    <t>GERENCIA DE A&amp;B</t>
  </si>
  <si>
    <t>DIFERIDO</t>
  </si>
  <si>
    <t>SOFTWARE APARTIR 2009</t>
  </si>
  <si>
    <t>AB</t>
  </si>
  <si>
    <t>GER A&amp;B</t>
  </si>
  <si>
    <t>1.2.4.01.002</t>
  </si>
  <si>
    <t>2017-01-26</t>
  </si>
  <si>
    <t>209041</t>
  </si>
  <si>
    <t xml:space="preserve">INGRAM MICRO BRASIL LTDA                          </t>
  </si>
  <si>
    <t>01.771.935/0008-00</t>
  </si>
  <si>
    <t>2017-01-11</t>
  </si>
  <si>
    <t>SOFTWARE - OFFICE HOME AND BUSINESS 2016 LICS + CD-ROM.</t>
  </si>
  <si>
    <t>CREDITO &amp; COBRANCA</t>
  </si>
  <si>
    <t>CC</t>
  </si>
  <si>
    <t>SOFTWARE TD-ASSETS PARA COLETOR DE DADOS VERSAO: TT-066/17</t>
  </si>
  <si>
    <t>CUSTOS &amp; RECEITAS</t>
  </si>
  <si>
    <t>CS</t>
  </si>
  <si>
    <t>CUSTOS</t>
  </si>
  <si>
    <t>2017-06-08</t>
  </si>
  <si>
    <t>207827</t>
  </si>
  <si>
    <t xml:space="preserve">TAMID TECNOLOGIA LTDA                             </t>
  </si>
  <si>
    <t>05.410.903/0001-64</t>
  </si>
  <si>
    <t>2017-05-31</t>
  </si>
  <si>
    <t>LICENCA DE USO DE SOFTWARE - 01 OFFICE HOME AND BUSINESS 2016</t>
  </si>
  <si>
    <t>MICROSOFT</t>
  </si>
  <si>
    <t>CPD - SAO PAULO</t>
  </si>
  <si>
    <t>SI</t>
  </si>
  <si>
    <t>SISTEMAS</t>
  </si>
  <si>
    <t>2018-10-30</t>
  </si>
  <si>
    <t>2018-10-17</t>
  </si>
  <si>
    <t>CD-ROM OFFICE HOME AND BUSINESS 2016</t>
  </si>
  <si>
    <t>LICENCA DE USO DE SOFTWARE ( 01 -  OFFICE HOME AND BUSINESS )</t>
  </si>
  <si>
    <t>2017-11-30</t>
  </si>
  <si>
    <t>986128</t>
  </si>
  <si>
    <t xml:space="preserve">INGRAM MICRO BRASIL LTDA.                         </t>
  </si>
  <si>
    <t>01.771.935/0002-15</t>
  </si>
  <si>
    <t>2017-10-31</t>
  </si>
  <si>
    <t>LICENCA DE USO SOFTWARE ( 01  OFFICE   H&amp;B 2019 )</t>
  </si>
  <si>
    <t>GERENCIA DE VENDAS SAO PAULO</t>
  </si>
  <si>
    <t>VN</t>
  </si>
  <si>
    <t>VENDAS</t>
  </si>
  <si>
    <t>2019-12-23</t>
  </si>
  <si>
    <t>211474</t>
  </si>
  <si>
    <t xml:space="preserve">MEGATUMI COMERCIO IMPORTACAO E EXPORTACAO LTDA                                                                                                                                                                                                                 </t>
  </si>
  <si>
    <t>23.027.655/0001-59</t>
  </si>
  <si>
    <t>2019-11-29</t>
  </si>
  <si>
    <t>LICENCA DE USO SOFTWARE ( 02 - OFFICE HOME BUSINESS )</t>
  </si>
  <si>
    <t>2019-12-20</t>
  </si>
  <si>
    <t>LICENCA MICROSOFT OFFICE HOME &amp; BUSINESS 2019 ESD</t>
  </si>
  <si>
    <t>HOME &amp; BUSINESS 2019</t>
  </si>
  <si>
    <t>2020-12-07</t>
  </si>
  <si>
    <t>211674</t>
  </si>
  <si>
    <t xml:space="preserve">WARETECH TECNOLOGIA E INFORMATICA LTDA                                                                                                                                                                                                                         </t>
  </si>
  <si>
    <t>10.866.826/0001-91</t>
  </si>
  <si>
    <t>2020-12-01</t>
  </si>
  <si>
    <t xml:space="preserve">LICENCA OFFICE H&amp;B 2019                 </t>
  </si>
  <si>
    <t>2020-12-23</t>
  </si>
  <si>
    <t>Nova Taxa
Deprec.</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</si>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</sst>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
    <numFmt numFmtId="165" formatCode="0.0000%"/>
    <numFmt numFmtId="166" formatCode="0.0"/>
    <numFmt numFmtId="177" formatCode="_-* #,##0.00_-;\-* #,##0.00_-;_-* &quot;-&quot;????_-;_-@_-"/>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name val="Consolas"/>
      <family val="3"/>
    </font>
    <font>
      <sz val="10"/>
      <color theme="1"/>
      <name val="Consolas"/>
      <family val="3"/>
    </font>
    <font>
      <b/>
      <sz val="10"/>
      <color theme="1"/>
      <name val="Consolas"/>
      <family val="3"/>
    </font>
    <font>
      <b/>
      <sz val="10"/>
      <name val="Consolas"/>
      <family val="3"/>
    </font>
    <font>
      <b/>
      <sz val="12"/>
      <color theme="1"/>
      <name val="Calibri"/>
      <family val="2"/>
      <scheme val="minor"/>
    </font>
    <font>
      <sz val="10"/>
      <name val="Microsoft Sans Serif"/>
      <family val="2"/>
    </font>
    <font>
      <b/>
      <sz val="12"/>
      <name val="Calibri"/>
      <family val="2"/>
      <scheme val="minor"/>
    </font>
    <font>
      <sz val="10"/>
      <color theme="1"/>
      <name val="Calibri"/>
      <family val="2"/>
      <scheme val="minor"/>
    </font>
    <font>
      <sz val="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24" fillId="0" borderId="0"/>
    <xf numFmtId="9" fontId="24" fillId="0" borderId="0" applyFont="0" applyFill="0" applyBorder="0" applyAlignment="0" applyProtection="0"/>
  </cellStyleXfs>
  <cellXfs count="56">
    <xf numFmtId="0" fontId="0" fillId="0" borderId="0" xfId="0"/>
    <xf numFmtId="0" fontId="0" fillId="0" borderId="0" xfId="0"/>
    <xf numFmtId="0" fontId="19" fillId="0" borderId="0" xfId="42" applyFont="1" applyFill="1" applyBorder="1"/>
    <xf numFmtId="0" fontId="22" fillId="0" borderId="0" xfId="42" applyFont="1" applyFill="1" applyBorder="1" applyAlignment="1">
      <alignment vertical="center"/>
    </xf>
    <xf numFmtId="0" fontId="18" fillId="0" borderId="0" xfId="42"/>
    <xf numFmtId="0" fontId="19" fillId="0" borderId="0" xfId="42" applyFont="1" applyFill="1" applyBorder="1"/>
    <xf numFmtId="0" fontId="0" fillId="0" borderId="0" xfId="0"/>
    <xf numFmtId="49" fontId="20" fillId="0" borderId="10" xfId="42" quotePrefix="1" applyNumberFormat="1" applyFont="1" applyFill="1" applyBorder="1" applyAlignment="1">
      <alignment horizontal="right"/>
    </xf>
    <xf numFmtId="49" fontId="21" fillId="33" borderId="10" xfId="42" applyNumberFormat="1" applyFont="1" applyFill="1" applyBorder="1"/>
    <xf numFmtId="49" fontId="22" fillId="33" borderId="10" xfId="42" applyNumberFormat="1" applyFont="1" applyFill="1" applyBorder="1"/>
    <xf numFmtId="49" fontId="22" fillId="34" borderId="10" xfId="42" applyNumberFormat="1" applyFont="1" applyFill="1" applyBorder="1"/>
    <xf numFmtId="49" fontId="21" fillId="35" borderId="10" xfId="42" applyNumberFormat="1" applyFont="1" applyFill="1" applyBorder="1" applyAlignment="1">
      <alignment horizontal="left"/>
    </xf>
    <xf numFmtId="49" fontId="21" fillId="33" borderId="10" xfId="42" applyNumberFormat="1" applyFont="1" applyFill="1" applyBorder="1" applyAlignment="1">
      <alignment horizontal="left"/>
    </xf>
    <xf numFmtId="49" fontId="19" fillId="0" borderId="10" xfId="42" quotePrefix="1" applyNumberFormat="1" applyFont="1" applyFill="1" applyBorder="1" applyAlignment="1">
      <alignment wrapText="1"/>
    </xf>
    <xf numFmtId="49" fontId="20" fillId="0" borderId="10" xfId="42" quotePrefix="1" applyNumberFormat="1" applyFont="1" applyFill="1" applyBorder="1" applyAlignment="1">
      <alignment horizontal="left"/>
    </xf>
    <xf numFmtId="49" fontId="20" fillId="0" borderId="10" xfId="42" quotePrefix="1" applyNumberFormat="1" applyFont="1" applyFill="1" applyBorder="1"/>
    <xf numFmtId="49" fontId="20" fillId="0" borderId="10" xfId="42" applyNumberFormat="1" applyFont="1" applyFill="1" applyBorder="1"/>
    <xf numFmtId="49" fontId="21" fillId="35" borderId="10" xfId="42" applyNumberFormat="1" applyFont="1" applyFill="1" applyBorder="1"/>
    <xf numFmtId="49" fontId="19" fillId="0" borderId="10" xfId="42" applyNumberFormat="1" applyFont="1" applyFill="1" applyBorder="1"/>
    <xf numFmtId="49" fontId="19" fillId="0" borderId="10" xfId="42" quotePrefix="1" applyNumberFormat="1" applyFont="1" applyFill="1" applyBorder="1"/>
    <xf numFmtId="49" fontId="22" fillId="34" borderId="12" xfId="42" applyNumberFormat="1" applyFont="1" applyFill="1" applyBorder="1" applyAlignment="1">
      <alignment horizontal="left" vertical="center"/>
    </xf>
    <xf numFmtId="49" fontId="22" fillId="34" borderId="13" xfId="42" applyNumberFormat="1" applyFont="1" applyFill="1" applyBorder="1" applyAlignment="1">
      <alignment horizontal="left" vertical="center"/>
    </xf>
    <xf numFmtId="49" fontId="22" fillId="34" borderId="11" xfId="42" applyNumberFormat="1" applyFont="1" applyFill="1" applyBorder="1" applyAlignment="1">
      <alignment horizontal="left" vertical="center"/>
    </xf>
    <xf numFmtId="0" fontId="22" fillId="34" borderId="10" xfId="42" applyFont="1" applyFill="1" applyBorder="1" applyAlignment="1">
      <alignment horizontal="left" vertical="center"/>
    </xf>
    <xf numFmtId="49" fontId="22" fillId="34" borderId="10" xfId="42" applyNumberFormat="1" applyFont="1" applyFill="1" applyBorder="1" applyAlignment="1">
      <alignment horizontal="left" vertical="center"/>
    </xf>
    <xf numFmtId="49" fontId="19" fillId="35" borderId="10" xfId="42" quotePrefix="1" applyNumberFormat="1" applyFont="1" applyFill="1" applyBorder="1"/>
    <xf numFmtId="49" fontId="22" fillId="35" borderId="10" xfId="42" applyNumberFormat="1" applyFont="1" applyFill="1" applyBorder="1"/>
    <xf numFmtId="0" fontId="23" fillId="36" borderId="0" xfId="0" applyFont="1" applyFill="1" applyAlignment="1">
      <alignment horizontal="center"/>
    </xf>
    <xf numFmtId="0" fontId="23" fillId="37" borderId="0" xfId="0" applyFont="1" applyFill="1" applyAlignment="1">
      <alignment horizontal="center"/>
    </xf>
    <xf numFmtId="43" fontId="23" fillId="37" borderId="0" xfId="45" applyFont="1" applyFill="1" applyAlignment="1">
      <alignment horizontal="center"/>
    </xf>
    <xf numFmtId="0" fontId="0" fillId="0" borderId="0" xfId="0" applyAlignment="1">
      <alignment horizontal="center" wrapText="1"/>
    </xf>
    <xf numFmtId="0" fontId="25" fillId="0" borderId="14" xfId="47" applyFont="1" applyBorder="1" applyAlignment="1">
      <alignment horizontal="center" vertical="center" wrapText="1"/>
    </xf>
    <xf numFmtId="0" fontId="25" fillId="0" borderId="15" xfId="47" applyFont="1" applyBorder="1" applyAlignment="1">
      <alignment horizontal="center" vertical="center" wrapText="1"/>
    </xf>
    <xf numFmtId="0" fontId="0" fillId="0" borderId="0" xfId="0" applyAlignment="1">
      <alignment horizontal="center"/>
    </xf>
    <xf numFmtId="43" fontId="23" fillId="35" borderId="0" xfId="45" applyFont="1" applyFill="1" applyAlignment="1">
      <alignment horizontal="center" wrapText="1"/>
    </xf>
    <xf numFmtId="0" fontId="23" fillId="35" borderId="0" xfId="0" applyFont="1" applyFill="1" applyAlignment="1">
      <alignment horizontal="center" wrapText="1"/>
    </xf>
    <xf numFmtId="0" fontId="16" fillId="35" borderId="0" xfId="0" applyFont="1" applyFill="1" applyAlignment="1">
      <alignment horizontal="center" wrapText="1"/>
    </xf>
    <xf numFmtId="0" fontId="26" fillId="0" borderId="0" xfId="0" applyFont="1" applyAlignment="1">
      <alignment horizontal="center"/>
    </xf>
    <xf numFmtId="43" fontId="0" fillId="0" borderId="0" xfId="45" applyFont="1"/>
    <xf numFmtId="1" fontId="0" fillId="0" borderId="0" xfId="45" applyNumberFormat="1" applyFont="1" applyAlignment="1">
      <alignment horizontal="center"/>
    </xf>
    <xf numFmtId="164" fontId="0" fillId="0" borderId="0" xfId="0" applyNumberFormat="1"/>
    <xf numFmtId="165" fontId="0" fillId="0" borderId="0" xfId="46" applyNumberFormat="1" applyFont="1"/>
    <xf numFmtId="2" fontId="0" fillId="0" borderId="0" xfId="0" applyNumberFormat="1"/>
    <xf numFmtId="0" fontId="27" fillId="0" borderId="0" xfId="47" applyFont="1" applyAlignment="1">
      <alignment horizontal="center"/>
    </xf>
    <xf numFmtId="9" fontId="27" fillId="0" borderId="0" xfId="48" applyFont="1" applyAlignment="1">
      <alignment horizontal="center"/>
    </xf>
    <xf numFmtId="165" fontId="27" fillId="0" borderId="0" xfId="0" applyNumberFormat="1" applyFont="1"/>
    <xf numFmtId="166" fontId="27" fillId="0" borderId="0" xfId="0" applyNumberFormat="1" applyFont="1"/>
    <xf numFmtId="43" fontId="27" fillId="0" borderId="0" xfId="45" applyFont="1"/>
    <xf numFmtId="43" fontId="0" fillId="0" borderId="0" xfId="45" applyFont="1" applyFill="1"/>
    <xf numFmtId="43" fontId="23" fillId="36" borderId="0" xfId="0" applyNumberFormat="1" applyFont="1" applyFill="1"/>
    <xf numFmtId="0" fontId="16" fillId="0" borderId="0" xfId="0" applyFont="1"/>
    <xf numFmtId="177" fontId="0" fillId="0" borderId="0" xfId="0" applyNumberFormat="1"/>
    <xf numFmtId="43" fontId="0" fillId="0" borderId="0" xfId="0" applyNumberFormat="1"/>
    <xf numFmtId="165" fontId="0" fillId="0" borderId="0" xfId="46" applyNumberFormat="1" applyFont="1" applyAlignment="1">
      <alignment horizontal="center"/>
    </xf>
    <xf numFmtId="43" fontId="16" fillId="36" borderId="0" xfId="0" applyNumberFormat="1" applyFont="1" applyFill="1"/>
    <xf numFmtId="0" fontId="16" fillId="36" borderId="0" xfId="0" applyFont="1" applyFill="1" applyAlignment="1">
      <alignment horizontal="center" wrapText="1"/>
    </xf>
  </cellXfs>
  <cellStyles count="49">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rmal 2" xfId="42" xr:uid="{00000000-0005-0000-0000-000020000000}"/>
    <cellStyle name="Normal 3" xfId="47" xr:uid="{E0ECB4EE-CEC4-44B5-B1D1-2E6A5F292B5B}"/>
    <cellStyle name="Nota" xfId="15" builtinId="10" customBuiltin="1"/>
    <cellStyle name="Porcentagem" xfId="46" builtinId="5"/>
    <cellStyle name="Porcentagem 2" xfId="48" xr:uid="{4F46DEEC-C45A-40DF-A14D-D1F6B852A31E}"/>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 name="Vírgula" xfId="45" builtinId="3"/>
    <cellStyle name="Vírgula 2" xfId="43" xr:uid="{00000000-0005-0000-0000-00002B000000}"/>
    <cellStyle name="Vírgula 2 2" xfId="44"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7"/>
  <sheetViews>
    <sheetView tabSelected="1" workbookViewId="0">
      <selection activeCell="G110" sqref="G110"/>
    </sheetView>
  </sheetViews>
  <sheetFormatPr defaultRowHeight="15" x14ac:dyDescent="0.25"/>
  <cols>
    <col min="7" max="7" width="13.140625" bestFit="1" customWidth="1"/>
    <col min="9" max="9" width="40.7109375" bestFit="1" customWidth="1"/>
    <col min="18" max="18" width="13.140625" bestFit="1" customWidth="1"/>
    <col min="20" max="20" width="13.140625" bestFit="1" customWidth="1"/>
  </cols>
  <sheetData>
    <row r="1" spans="1:30" x14ac:dyDescent="0.25">
      <c r="A1" s="20"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2"/>
    </row>
    <row r="2" spans="1:30" x14ac:dyDescent="0.25">
      <c r="A2" s="10" t="s">
        <v>1</v>
      </c>
      <c r="B2" s="9" t="s">
        <v>2</v>
      </c>
      <c r="C2" s="9" t="s">
        <v>3</v>
      </c>
      <c r="D2" s="9" t="s">
        <v>4</v>
      </c>
      <c r="E2" s="9" t="s">
        <v>5</v>
      </c>
      <c r="F2" s="9" t="s">
        <v>6</v>
      </c>
      <c r="G2" s="9" t="s">
        <v>7</v>
      </c>
      <c r="H2" s="9" t="s">
        <v>8</v>
      </c>
      <c r="I2" s="9" t="s">
        <v>9</v>
      </c>
      <c r="J2" s="9" t="s">
        <v>10</v>
      </c>
      <c r="K2" s="9" t="s">
        <v>11</v>
      </c>
      <c r="L2" s="9" t="s">
        <v>12</v>
      </c>
      <c r="M2" s="9" t="s">
        <v>13</v>
      </c>
      <c r="N2" s="9" t="s">
        <v>14</v>
      </c>
      <c r="O2" s="9" t="s">
        <v>15</v>
      </c>
      <c r="P2" s="9" t="s">
        <v>16</v>
      </c>
      <c r="Q2" s="9" t="s">
        <v>17</v>
      </c>
      <c r="R2" s="9" t="s">
        <v>18</v>
      </c>
      <c r="S2" s="9" t="s">
        <v>19</v>
      </c>
      <c r="T2" s="9" t="s">
        <v>20</v>
      </c>
      <c r="U2" s="9" t="s">
        <v>21</v>
      </c>
      <c r="V2" s="9" t="s">
        <v>22</v>
      </c>
      <c r="W2" s="9" t="s">
        <v>23</v>
      </c>
      <c r="X2" s="9" t="s">
        <v>24</v>
      </c>
      <c r="Y2" s="9" t="s">
        <v>25</v>
      </c>
      <c r="Z2" s="9" t="s">
        <v>26</v>
      </c>
      <c r="AA2" s="9" t="s">
        <v>27</v>
      </c>
      <c r="AB2" s="9" t="s">
        <v>28</v>
      </c>
      <c r="AC2" s="9" t="s">
        <v>29</v>
      </c>
    </row>
    <row r="3" spans="1:30" x14ac:dyDescent="0.25">
      <c r="A3" s="10" t="s">
        <v>30</v>
      </c>
      <c r="B3" s="9" t="s">
        <v>31</v>
      </c>
      <c r="C3" s="9" t="s">
        <v>32</v>
      </c>
      <c r="D3" s="9" t="s">
        <v>32</v>
      </c>
      <c r="E3" s="9" t="s">
        <v>31</v>
      </c>
      <c r="F3" s="9" t="s">
        <v>31</v>
      </c>
      <c r="G3" s="9" t="s">
        <v>31</v>
      </c>
      <c r="H3" s="9" t="s">
        <v>31</v>
      </c>
      <c r="I3" s="9" t="s">
        <v>31</v>
      </c>
      <c r="J3" s="9" t="s">
        <v>31</v>
      </c>
      <c r="K3" s="9" t="s">
        <v>32</v>
      </c>
      <c r="L3" s="9" t="s">
        <v>32</v>
      </c>
      <c r="M3" s="9" t="s">
        <v>32</v>
      </c>
      <c r="N3" s="9" t="s">
        <v>32</v>
      </c>
      <c r="O3" s="9" t="s">
        <v>32</v>
      </c>
      <c r="P3" s="9" t="s">
        <v>32</v>
      </c>
      <c r="Q3" s="9" t="s">
        <v>32</v>
      </c>
      <c r="R3" s="9" t="s">
        <v>32</v>
      </c>
      <c r="S3" s="9" t="s">
        <v>32</v>
      </c>
      <c r="T3" s="9" t="s">
        <v>32</v>
      </c>
      <c r="U3" s="9" t="s">
        <v>32</v>
      </c>
      <c r="V3" s="9" t="s">
        <v>32</v>
      </c>
      <c r="W3" s="9" t="s">
        <v>32</v>
      </c>
      <c r="X3" s="9" t="s">
        <v>32</v>
      </c>
      <c r="Y3" s="9" t="s">
        <v>32</v>
      </c>
      <c r="Z3" s="9" t="s">
        <v>32</v>
      </c>
      <c r="AA3" s="9" t="s">
        <v>32</v>
      </c>
      <c r="AB3" s="9" t="s">
        <v>32</v>
      </c>
      <c r="AC3" s="9" t="s">
        <v>32</v>
      </c>
    </row>
    <row r="4" spans="1:30" x14ac:dyDescent="0.25">
      <c r="A4" s="10" t="s">
        <v>33</v>
      </c>
      <c r="B4" s="8" t="s">
        <v>34</v>
      </c>
      <c r="C4" s="8" t="s">
        <v>35</v>
      </c>
      <c r="D4" s="8" t="s">
        <v>36</v>
      </c>
      <c r="E4" s="8" t="s">
        <v>37</v>
      </c>
      <c r="F4" s="8" t="s">
        <v>38</v>
      </c>
      <c r="G4" s="8" t="s">
        <v>39</v>
      </c>
      <c r="H4" s="8" t="s">
        <v>40</v>
      </c>
      <c r="I4" s="8" t="s">
        <v>41</v>
      </c>
      <c r="J4" s="8" t="s">
        <v>42</v>
      </c>
      <c r="K4" s="8" t="s">
        <v>43</v>
      </c>
      <c r="L4" s="8" t="s">
        <v>44</v>
      </c>
      <c r="M4" s="8" t="s">
        <v>45</v>
      </c>
      <c r="N4" s="8" t="s">
        <v>46</v>
      </c>
      <c r="O4" s="17" t="s">
        <v>47</v>
      </c>
      <c r="P4" s="17" t="s">
        <v>48</v>
      </c>
      <c r="Q4" s="8" t="s">
        <v>49</v>
      </c>
      <c r="R4" s="8" t="s">
        <v>50</v>
      </c>
      <c r="S4" s="8" t="s">
        <v>51</v>
      </c>
      <c r="T4" s="8" t="s">
        <v>52</v>
      </c>
      <c r="U4" s="8" t="s">
        <v>53</v>
      </c>
      <c r="V4" s="8" t="s">
        <v>54</v>
      </c>
      <c r="W4" s="8" t="s">
        <v>55</v>
      </c>
      <c r="X4" s="8" t="s">
        <v>56</v>
      </c>
      <c r="Y4" s="8" t="s">
        <v>57</v>
      </c>
      <c r="Z4" s="8" t="s">
        <v>58</v>
      </c>
      <c r="AA4" s="8" t="s">
        <v>59</v>
      </c>
      <c r="AB4" s="8" t="s">
        <v>60</v>
      </c>
      <c r="AC4" s="8" t="s">
        <v>61</v>
      </c>
    </row>
    <row r="5" spans="1:30" x14ac:dyDescent="0.25">
      <c r="A5" s="10" t="s">
        <v>94</v>
      </c>
      <c r="B5" s="15" t="s">
        <v>95</v>
      </c>
      <c r="C5" s="14">
        <v>2010</v>
      </c>
      <c r="D5" s="16" t="s">
        <v>96</v>
      </c>
      <c r="E5" s="16">
        <v>100043</v>
      </c>
      <c r="F5" s="16" t="s">
        <v>151</v>
      </c>
      <c r="G5" s="25">
        <v>20000701</v>
      </c>
      <c r="H5" s="15" t="s">
        <v>98</v>
      </c>
      <c r="I5" s="15" t="s">
        <v>112</v>
      </c>
      <c r="J5" s="15">
        <v>100043</v>
      </c>
      <c r="K5" s="15"/>
      <c r="L5" s="15"/>
      <c r="M5" s="15"/>
      <c r="N5" s="15"/>
      <c r="O5" s="15"/>
      <c r="P5" s="15"/>
      <c r="Q5" s="15" t="s">
        <v>346</v>
      </c>
      <c r="R5" s="15"/>
      <c r="S5" s="15"/>
      <c r="T5" s="15" t="s">
        <v>168</v>
      </c>
      <c r="U5" s="15"/>
      <c r="V5" s="15" t="s">
        <v>98</v>
      </c>
      <c r="W5" s="15" t="s">
        <v>95</v>
      </c>
      <c r="X5" s="15">
        <v>98</v>
      </c>
      <c r="Y5" s="15" t="s">
        <v>100</v>
      </c>
      <c r="Z5" s="15">
        <v>98</v>
      </c>
      <c r="AA5" s="15" t="s">
        <v>101</v>
      </c>
      <c r="AB5" s="15" t="s">
        <v>102</v>
      </c>
      <c r="AC5" s="15">
        <v>7783</v>
      </c>
    </row>
    <row r="6" spans="1:30" x14ac:dyDescent="0.25">
      <c r="A6" s="10" t="s">
        <v>94</v>
      </c>
      <c r="B6" s="15" t="s">
        <v>95</v>
      </c>
      <c r="C6" s="14">
        <v>2010</v>
      </c>
      <c r="D6" s="16" t="s">
        <v>96</v>
      </c>
      <c r="E6" s="16">
        <v>100043</v>
      </c>
      <c r="F6" s="16" t="s">
        <v>152</v>
      </c>
      <c r="G6" s="25">
        <v>20000901</v>
      </c>
      <c r="H6" s="15" t="s">
        <v>98</v>
      </c>
      <c r="I6" s="15" t="s">
        <v>112</v>
      </c>
      <c r="J6" s="15">
        <v>100043</v>
      </c>
      <c r="K6" s="15"/>
      <c r="L6" s="15"/>
      <c r="M6" s="15"/>
      <c r="N6" s="15"/>
      <c r="O6" s="15"/>
      <c r="P6" s="15"/>
      <c r="Q6" s="15" t="s">
        <v>346</v>
      </c>
      <c r="R6" s="15"/>
      <c r="S6" s="15"/>
      <c r="T6" s="15" t="s">
        <v>169</v>
      </c>
      <c r="U6" s="15"/>
      <c r="V6" s="15" t="s">
        <v>98</v>
      </c>
      <c r="W6" s="15" t="s">
        <v>95</v>
      </c>
      <c r="X6" s="15">
        <v>98</v>
      </c>
      <c r="Y6" s="15" t="s">
        <v>100</v>
      </c>
      <c r="Z6" s="15">
        <v>98</v>
      </c>
      <c r="AA6" s="15" t="s">
        <v>101</v>
      </c>
      <c r="AB6" s="15" t="s">
        <v>102</v>
      </c>
      <c r="AC6" s="15">
        <v>7784</v>
      </c>
    </row>
    <row r="7" spans="1:30" x14ac:dyDescent="0.25">
      <c r="A7" s="10" t="s">
        <v>94</v>
      </c>
      <c r="B7" s="15" t="s">
        <v>95</v>
      </c>
      <c r="C7" s="14">
        <v>2010</v>
      </c>
      <c r="D7" s="16" t="s">
        <v>96</v>
      </c>
      <c r="E7" s="16">
        <v>100043</v>
      </c>
      <c r="F7" s="16" t="s">
        <v>153</v>
      </c>
      <c r="G7" s="25">
        <v>20001201</v>
      </c>
      <c r="H7" s="15" t="s">
        <v>98</v>
      </c>
      <c r="I7" s="15" t="s">
        <v>112</v>
      </c>
      <c r="J7" s="15">
        <v>100043</v>
      </c>
      <c r="K7" s="15"/>
      <c r="L7" s="15"/>
      <c r="M7" s="15"/>
      <c r="N7" s="15"/>
      <c r="O7" s="15"/>
      <c r="P7" s="15"/>
      <c r="Q7" s="15" t="s">
        <v>346</v>
      </c>
      <c r="R7" s="15">
        <v>279</v>
      </c>
      <c r="S7" s="15"/>
      <c r="T7" s="15" t="s">
        <v>170</v>
      </c>
      <c r="U7" s="15"/>
      <c r="V7" s="15" t="s">
        <v>98</v>
      </c>
      <c r="W7" s="15" t="s">
        <v>95</v>
      </c>
      <c r="X7" s="15">
        <v>98</v>
      </c>
      <c r="Y7" s="15" t="s">
        <v>100</v>
      </c>
      <c r="Z7" s="15">
        <v>98</v>
      </c>
      <c r="AA7" s="15" t="s">
        <v>101</v>
      </c>
      <c r="AB7" s="15" t="s">
        <v>102</v>
      </c>
      <c r="AC7" s="15">
        <v>7785</v>
      </c>
    </row>
    <row r="8" spans="1:30" x14ac:dyDescent="0.25">
      <c r="A8" s="10" t="s">
        <v>94</v>
      </c>
      <c r="B8" s="15" t="s">
        <v>95</v>
      </c>
      <c r="C8" s="14">
        <v>2010</v>
      </c>
      <c r="D8" s="16" t="s">
        <v>96</v>
      </c>
      <c r="E8" s="16">
        <v>100043</v>
      </c>
      <c r="F8" s="16" t="s">
        <v>154</v>
      </c>
      <c r="G8" s="25">
        <v>20010101</v>
      </c>
      <c r="H8" s="15" t="s">
        <v>98</v>
      </c>
      <c r="I8" s="15" t="s">
        <v>112</v>
      </c>
      <c r="J8" s="15">
        <v>100043</v>
      </c>
      <c r="K8" s="15"/>
      <c r="L8" s="15"/>
      <c r="M8" s="15"/>
      <c r="N8" s="15"/>
      <c r="O8" s="15"/>
      <c r="P8" s="15"/>
      <c r="Q8" s="15" t="s">
        <v>346</v>
      </c>
      <c r="R8" s="15">
        <v>6827</v>
      </c>
      <c r="S8" s="15"/>
      <c r="T8" s="15" t="s">
        <v>171</v>
      </c>
      <c r="U8" s="15"/>
      <c r="V8" s="15" t="s">
        <v>98</v>
      </c>
      <c r="W8" s="15" t="s">
        <v>95</v>
      </c>
      <c r="X8" s="15">
        <v>98</v>
      </c>
      <c r="Y8" s="15" t="s">
        <v>100</v>
      </c>
      <c r="Z8" s="15">
        <v>98</v>
      </c>
      <c r="AA8" s="15" t="s">
        <v>101</v>
      </c>
      <c r="AB8" s="15" t="s">
        <v>102</v>
      </c>
      <c r="AC8" s="15">
        <v>7786</v>
      </c>
    </row>
    <row r="9" spans="1:30" x14ac:dyDescent="0.25">
      <c r="A9" s="10" t="s">
        <v>94</v>
      </c>
      <c r="B9" s="15" t="s">
        <v>95</v>
      </c>
      <c r="C9" s="14">
        <v>2010</v>
      </c>
      <c r="D9" s="16" t="s">
        <v>96</v>
      </c>
      <c r="E9" s="16">
        <v>100043</v>
      </c>
      <c r="F9" s="16" t="s">
        <v>155</v>
      </c>
      <c r="G9" s="25">
        <v>20010101</v>
      </c>
      <c r="H9" s="15" t="s">
        <v>98</v>
      </c>
      <c r="I9" s="15" t="s">
        <v>112</v>
      </c>
      <c r="J9" s="15">
        <v>100043</v>
      </c>
      <c r="K9" s="15"/>
      <c r="L9" s="15"/>
      <c r="M9" s="15"/>
      <c r="N9" s="15"/>
      <c r="O9" s="15"/>
      <c r="P9" s="15"/>
      <c r="Q9" s="15" t="s">
        <v>346</v>
      </c>
      <c r="R9" s="15">
        <v>731754</v>
      </c>
      <c r="S9" s="15"/>
      <c r="T9" s="15" t="s">
        <v>172</v>
      </c>
      <c r="U9" s="15"/>
      <c r="V9" s="15" t="s">
        <v>98</v>
      </c>
      <c r="W9" s="15" t="s">
        <v>95</v>
      </c>
      <c r="X9" s="15">
        <v>98</v>
      </c>
      <c r="Y9" s="15" t="s">
        <v>100</v>
      </c>
      <c r="Z9" s="15">
        <v>98</v>
      </c>
      <c r="AA9" s="15" t="s">
        <v>101</v>
      </c>
      <c r="AB9" s="15" t="s">
        <v>102</v>
      </c>
      <c r="AC9" s="15">
        <v>7787</v>
      </c>
    </row>
    <row r="10" spans="1:30" x14ac:dyDescent="0.25">
      <c r="A10" s="10" t="s">
        <v>94</v>
      </c>
      <c r="B10" s="15" t="s">
        <v>95</v>
      </c>
      <c r="C10" s="14">
        <v>2010</v>
      </c>
      <c r="D10" s="16" t="s">
        <v>96</v>
      </c>
      <c r="E10" s="16">
        <v>100043</v>
      </c>
      <c r="F10" s="16" t="s">
        <v>156</v>
      </c>
      <c r="G10" s="25">
        <v>20010201</v>
      </c>
      <c r="H10" s="15" t="s">
        <v>98</v>
      </c>
      <c r="I10" s="15" t="s">
        <v>112</v>
      </c>
      <c r="J10" s="15">
        <v>100043</v>
      </c>
      <c r="K10" s="15"/>
      <c r="L10" s="15"/>
      <c r="M10" s="15"/>
      <c r="N10" s="15"/>
      <c r="O10" s="15"/>
      <c r="P10" s="15"/>
      <c r="Q10" s="15" t="s">
        <v>346</v>
      </c>
      <c r="R10" s="15">
        <v>254</v>
      </c>
      <c r="S10" s="15"/>
      <c r="T10" s="15" t="s">
        <v>173</v>
      </c>
      <c r="U10" s="15"/>
      <c r="V10" s="15" t="s">
        <v>98</v>
      </c>
      <c r="W10" s="15" t="s">
        <v>95</v>
      </c>
      <c r="X10" s="15">
        <v>98</v>
      </c>
      <c r="Y10" s="15" t="s">
        <v>100</v>
      </c>
      <c r="Z10" s="15">
        <v>98</v>
      </c>
      <c r="AA10" s="15" t="s">
        <v>101</v>
      </c>
      <c r="AB10" s="15" t="s">
        <v>102</v>
      </c>
      <c r="AC10" s="15">
        <v>7788</v>
      </c>
      <c r="AD10" s="1"/>
    </row>
    <row r="11" spans="1:30" x14ac:dyDescent="0.25">
      <c r="A11" s="10" t="s">
        <v>94</v>
      </c>
      <c r="B11" s="15" t="s">
        <v>95</v>
      </c>
      <c r="C11" s="14">
        <v>2010</v>
      </c>
      <c r="D11" s="16" t="s">
        <v>96</v>
      </c>
      <c r="E11" s="16">
        <v>100043</v>
      </c>
      <c r="F11" s="16" t="s">
        <v>157</v>
      </c>
      <c r="G11" s="25">
        <v>20020901</v>
      </c>
      <c r="H11" s="15" t="s">
        <v>98</v>
      </c>
      <c r="I11" s="15" t="s">
        <v>112</v>
      </c>
      <c r="J11" s="15">
        <v>100043</v>
      </c>
      <c r="K11" s="15"/>
      <c r="L11" s="15"/>
      <c r="M11" s="15"/>
      <c r="N11" s="15"/>
      <c r="O11" s="15"/>
      <c r="P11" s="15"/>
      <c r="Q11" s="15" t="s">
        <v>346</v>
      </c>
      <c r="R11" s="15">
        <v>321</v>
      </c>
      <c r="S11" s="15"/>
      <c r="T11" s="15" t="s">
        <v>174</v>
      </c>
      <c r="U11" s="15"/>
      <c r="V11" s="15" t="s">
        <v>98</v>
      </c>
      <c r="W11" s="15" t="s">
        <v>95</v>
      </c>
      <c r="X11" s="15">
        <v>98</v>
      </c>
      <c r="Y11" s="15" t="s">
        <v>100</v>
      </c>
      <c r="Z11" s="15">
        <v>98</v>
      </c>
      <c r="AA11" s="15" t="s">
        <v>101</v>
      </c>
      <c r="AB11" s="15" t="s">
        <v>102</v>
      </c>
      <c r="AC11" s="15">
        <v>7789</v>
      </c>
      <c r="AD11" s="1"/>
    </row>
    <row r="12" spans="1:30" x14ac:dyDescent="0.25">
      <c r="A12" s="10" t="s">
        <v>94</v>
      </c>
      <c r="B12" s="15" t="s">
        <v>95</v>
      </c>
      <c r="C12" s="14">
        <v>2010</v>
      </c>
      <c r="D12" s="16" t="s">
        <v>96</v>
      </c>
      <c r="E12" s="15">
        <v>100043</v>
      </c>
      <c r="F12" s="15" t="s">
        <v>158</v>
      </c>
      <c r="G12" s="15">
        <v>20030723</v>
      </c>
      <c r="H12" s="15" t="s">
        <v>98</v>
      </c>
      <c r="I12" s="15" t="s">
        <v>113</v>
      </c>
      <c r="J12" s="15">
        <v>100043</v>
      </c>
      <c r="K12" s="15"/>
      <c r="L12" s="15"/>
      <c r="M12" s="15"/>
      <c r="N12" s="15"/>
      <c r="O12" s="15" t="s">
        <v>367</v>
      </c>
      <c r="P12" s="19" t="s">
        <v>99</v>
      </c>
      <c r="Q12" s="15" t="s">
        <v>346</v>
      </c>
      <c r="R12" s="15">
        <v>19283</v>
      </c>
      <c r="S12" s="15"/>
      <c r="T12" s="15" t="s">
        <v>175</v>
      </c>
      <c r="U12" s="15"/>
      <c r="V12" s="15" t="s">
        <v>98</v>
      </c>
      <c r="W12" s="15" t="s">
        <v>95</v>
      </c>
      <c r="X12" s="15">
        <v>98</v>
      </c>
      <c r="Y12" s="15" t="s">
        <v>100</v>
      </c>
      <c r="Z12" s="15">
        <v>98</v>
      </c>
      <c r="AA12" s="15" t="s">
        <v>101</v>
      </c>
      <c r="AB12" s="15" t="s">
        <v>102</v>
      </c>
      <c r="AC12" s="15">
        <v>60576</v>
      </c>
      <c r="AD12" s="1"/>
    </row>
    <row r="13" spans="1:30" x14ac:dyDescent="0.25">
      <c r="A13" s="10" t="s">
        <v>94</v>
      </c>
      <c r="B13" s="15" t="s">
        <v>95</v>
      </c>
      <c r="C13" s="14">
        <v>2010</v>
      </c>
      <c r="D13" s="16" t="s">
        <v>96</v>
      </c>
      <c r="E13" s="15">
        <v>100043</v>
      </c>
      <c r="F13" s="15" t="s">
        <v>159</v>
      </c>
      <c r="G13" s="15">
        <v>20030723</v>
      </c>
      <c r="H13" s="15" t="s">
        <v>98</v>
      </c>
      <c r="I13" s="15" t="s">
        <v>114</v>
      </c>
      <c r="J13" s="15">
        <v>100043</v>
      </c>
      <c r="K13" s="15"/>
      <c r="L13" s="15"/>
      <c r="M13" s="15"/>
      <c r="N13" s="15"/>
      <c r="O13" s="15" t="s">
        <v>368</v>
      </c>
      <c r="P13" s="19" t="s">
        <v>99</v>
      </c>
      <c r="Q13" s="15" t="s">
        <v>346</v>
      </c>
      <c r="R13" s="15">
        <v>19235</v>
      </c>
      <c r="S13" s="15"/>
      <c r="T13" s="15" t="s">
        <v>176</v>
      </c>
      <c r="U13" s="15"/>
      <c r="V13" s="15" t="s">
        <v>98</v>
      </c>
      <c r="W13" s="15" t="s">
        <v>95</v>
      </c>
      <c r="X13" s="15">
        <v>98</v>
      </c>
      <c r="Y13" s="15" t="s">
        <v>100</v>
      </c>
      <c r="Z13" s="15">
        <v>98</v>
      </c>
      <c r="AA13" s="15" t="s">
        <v>101</v>
      </c>
      <c r="AB13" s="15" t="s">
        <v>102</v>
      </c>
      <c r="AC13" s="15">
        <v>60577</v>
      </c>
      <c r="AD13" s="1"/>
    </row>
    <row r="14" spans="1:30" x14ac:dyDescent="0.25">
      <c r="A14" s="10" t="s">
        <v>94</v>
      </c>
      <c r="B14" s="15" t="s">
        <v>95</v>
      </c>
      <c r="C14" s="14">
        <v>2010</v>
      </c>
      <c r="D14" s="16" t="s">
        <v>96</v>
      </c>
      <c r="E14" s="15">
        <v>100043</v>
      </c>
      <c r="F14" s="15" t="s">
        <v>160</v>
      </c>
      <c r="G14" s="15">
        <v>20030723</v>
      </c>
      <c r="H14" s="15" t="s">
        <v>98</v>
      </c>
      <c r="I14" s="15" t="s">
        <v>287</v>
      </c>
      <c r="J14" s="15">
        <v>100043</v>
      </c>
      <c r="K14" s="15"/>
      <c r="L14" s="15"/>
      <c r="M14" s="15"/>
      <c r="N14" s="15"/>
      <c r="O14" s="15" t="s">
        <v>369</v>
      </c>
      <c r="P14" s="19" t="s">
        <v>99</v>
      </c>
      <c r="Q14" s="15" t="s">
        <v>346</v>
      </c>
      <c r="R14" s="15">
        <v>189</v>
      </c>
      <c r="S14" s="15"/>
      <c r="T14" s="15" t="s">
        <v>177</v>
      </c>
      <c r="U14" s="15"/>
      <c r="V14" s="15" t="s">
        <v>98</v>
      </c>
      <c r="W14" s="15" t="s">
        <v>95</v>
      </c>
      <c r="X14" s="15">
        <v>98</v>
      </c>
      <c r="Y14" s="15" t="s">
        <v>100</v>
      </c>
      <c r="Z14" s="15">
        <v>98</v>
      </c>
      <c r="AA14" s="15" t="s">
        <v>101</v>
      </c>
      <c r="AB14" s="15" t="s">
        <v>102</v>
      </c>
      <c r="AC14" s="15">
        <v>60578</v>
      </c>
      <c r="AD14" s="1"/>
    </row>
    <row r="15" spans="1:30" x14ac:dyDescent="0.25">
      <c r="A15" s="10" t="s">
        <v>94</v>
      </c>
      <c r="B15" s="15" t="s">
        <v>95</v>
      </c>
      <c r="C15" s="14">
        <v>3030</v>
      </c>
      <c r="D15" s="16" t="s">
        <v>96</v>
      </c>
      <c r="E15" s="15">
        <v>108243</v>
      </c>
      <c r="F15" s="15" t="s">
        <v>97</v>
      </c>
      <c r="G15" s="15">
        <v>20110609</v>
      </c>
      <c r="H15" s="15" t="s">
        <v>98</v>
      </c>
      <c r="I15" s="15" t="s">
        <v>404</v>
      </c>
      <c r="J15" s="15">
        <v>108243</v>
      </c>
      <c r="K15" s="15"/>
      <c r="L15" s="15"/>
      <c r="M15" s="15"/>
      <c r="N15" s="15"/>
      <c r="O15" s="15" t="s">
        <v>370</v>
      </c>
      <c r="P15" s="19" t="s">
        <v>99</v>
      </c>
      <c r="Q15" s="15" t="s">
        <v>347</v>
      </c>
      <c r="R15" s="15">
        <v>726521</v>
      </c>
      <c r="S15" s="15"/>
      <c r="T15" s="15" t="s">
        <v>178</v>
      </c>
      <c r="U15" s="15"/>
      <c r="V15" s="15" t="s">
        <v>98</v>
      </c>
      <c r="W15" s="15" t="s">
        <v>95</v>
      </c>
      <c r="X15" s="15">
        <v>98</v>
      </c>
      <c r="Y15" s="15" t="s">
        <v>100</v>
      </c>
      <c r="Z15" s="15">
        <v>98</v>
      </c>
      <c r="AA15" s="15" t="s">
        <v>101</v>
      </c>
      <c r="AB15" s="15" t="s">
        <v>102</v>
      </c>
      <c r="AC15" s="15">
        <v>110986</v>
      </c>
      <c r="AD15" s="1"/>
    </row>
    <row r="16" spans="1:30" x14ac:dyDescent="0.25">
      <c r="A16" s="10" t="s">
        <v>94</v>
      </c>
      <c r="B16" s="15" t="s">
        <v>95</v>
      </c>
      <c r="C16" s="14">
        <v>3030</v>
      </c>
      <c r="D16" s="16" t="s">
        <v>96</v>
      </c>
      <c r="E16" s="15">
        <v>108243</v>
      </c>
      <c r="F16" s="15" t="s">
        <v>103</v>
      </c>
      <c r="G16" s="15">
        <v>20110713</v>
      </c>
      <c r="H16" s="15" t="s">
        <v>98</v>
      </c>
      <c r="I16" s="15" t="s">
        <v>115</v>
      </c>
      <c r="J16" s="15">
        <v>108243</v>
      </c>
      <c r="K16" s="15"/>
      <c r="L16" s="15"/>
      <c r="M16" s="15"/>
      <c r="N16" s="15"/>
      <c r="O16" s="15" t="s">
        <v>371</v>
      </c>
      <c r="P16" s="19" t="s">
        <v>99</v>
      </c>
      <c r="Q16" s="15" t="s">
        <v>348</v>
      </c>
      <c r="R16" s="15">
        <v>5</v>
      </c>
      <c r="S16" s="15"/>
      <c r="T16" s="15" t="s">
        <v>179</v>
      </c>
      <c r="U16" s="15"/>
      <c r="V16" s="15" t="s">
        <v>98</v>
      </c>
      <c r="W16" s="15" t="s">
        <v>95</v>
      </c>
      <c r="X16" s="15">
        <v>98</v>
      </c>
      <c r="Y16" s="15" t="s">
        <v>100</v>
      </c>
      <c r="Z16" s="15">
        <v>98</v>
      </c>
      <c r="AA16" s="15" t="s">
        <v>101</v>
      </c>
      <c r="AB16" s="15" t="s">
        <v>102</v>
      </c>
      <c r="AC16" s="15">
        <v>111219</v>
      </c>
      <c r="AD16" s="1"/>
    </row>
    <row r="17" spans="1:30" x14ac:dyDescent="0.25">
      <c r="A17" s="10" t="s">
        <v>94</v>
      </c>
      <c r="B17" s="15" t="s">
        <v>95</v>
      </c>
      <c r="C17" s="14">
        <v>3030</v>
      </c>
      <c r="D17" s="16" t="s">
        <v>96</v>
      </c>
      <c r="E17" s="15">
        <v>108243</v>
      </c>
      <c r="F17" s="15" t="s">
        <v>104</v>
      </c>
      <c r="G17" s="15">
        <v>20110715</v>
      </c>
      <c r="H17" s="15" t="s">
        <v>98</v>
      </c>
      <c r="I17" s="15" t="s">
        <v>290</v>
      </c>
      <c r="J17" s="15">
        <v>108243</v>
      </c>
      <c r="K17" s="15"/>
      <c r="L17" s="15"/>
      <c r="M17" s="15"/>
      <c r="N17" s="15"/>
      <c r="O17" s="15" t="s">
        <v>372</v>
      </c>
      <c r="P17" s="19" t="s">
        <v>99</v>
      </c>
      <c r="Q17" s="15" t="s">
        <v>347</v>
      </c>
      <c r="R17" s="15">
        <v>261</v>
      </c>
      <c r="S17" s="15"/>
      <c r="T17" s="15" t="s">
        <v>180</v>
      </c>
      <c r="U17" s="15"/>
      <c r="V17" s="15" t="s">
        <v>98</v>
      </c>
      <c r="W17" s="15" t="s">
        <v>95</v>
      </c>
      <c r="X17" s="15">
        <v>98</v>
      </c>
      <c r="Y17" s="15" t="s">
        <v>100</v>
      </c>
      <c r="Z17" s="15">
        <v>98</v>
      </c>
      <c r="AA17" s="15" t="s">
        <v>101</v>
      </c>
      <c r="AB17" s="15" t="s">
        <v>102</v>
      </c>
      <c r="AC17" s="15">
        <v>111243</v>
      </c>
      <c r="AD17" s="1"/>
    </row>
    <row r="18" spans="1:30" x14ac:dyDescent="0.25">
      <c r="A18" s="10" t="s">
        <v>94</v>
      </c>
      <c r="B18" s="15" t="s">
        <v>95</v>
      </c>
      <c r="C18" s="14">
        <v>3030</v>
      </c>
      <c r="D18" s="16" t="s">
        <v>96</v>
      </c>
      <c r="E18" s="15">
        <v>108243</v>
      </c>
      <c r="F18" s="15" t="s">
        <v>105</v>
      </c>
      <c r="G18" s="15">
        <v>20110715</v>
      </c>
      <c r="H18" s="15" t="s">
        <v>98</v>
      </c>
      <c r="I18" s="15" t="s">
        <v>290</v>
      </c>
      <c r="J18" s="15">
        <v>108243</v>
      </c>
      <c r="K18" s="15"/>
      <c r="L18" s="15"/>
      <c r="M18" s="15"/>
      <c r="N18" s="15"/>
      <c r="O18" s="15" t="s">
        <v>372</v>
      </c>
      <c r="P18" s="19" t="s">
        <v>99</v>
      </c>
      <c r="Q18" s="15" t="s">
        <v>347</v>
      </c>
      <c r="R18" s="15">
        <v>49</v>
      </c>
      <c r="S18" s="15"/>
      <c r="T18" s="15" t="s">
        <v>181</v>
      </c>
      <c r="U18" s="15"/>
      <c r="V18" s="15" t="s">
        <v>98</v>
      </c>
      <c r="W18" s="15" t="s">
        <v>95</v>
      </c>
      <c r="X18" s="15">
        <v>98</v>
      </c>
      <c r="Y18" s="15" t="s">
        <v>100</v>
      </c>
      <c r="Z18" s="15">
        <v>98</v>
      </c>
      <c r="AA18" s="15" t="s">
        <v>101</v>
      </c>
      <c r="AB18" s="15" t="s">
        <v>102</v>
      </c>
      <c r="AC18" s="15">
        <v>111244</v>
      </c>
      <c r="AD18" s="1"/>
    </row>
    <row r="19" spans="1:30" x14ac:dyDescent="0.25">
      <c r="A19" s="10" t="s">
        <v>94</v>
      </c>
      <c r="B19" s="15" t="s">
        <v>95</v>
      </c>
      <c r="C19" s="14">
        <v>3030</v>
      </c>
      <c r="D19" s="16" t="s">
        <v>96</v>
      </c>
      <c r="E19" s="15">
        <v>108243</v>
      </c>
      <c r="F19" s="15" t="s">
        <v>161</v>
      </c>
      <c r="G19" s="15">
        <v>20110726</v>
      </c>
      <c r="H19" s="15" t="s">
        <v>98</v>
      </c>
      <c r="I19" s="15" t="s">
        <v>116</v>
      </c>
      <c r="J19" s="15">
        <v>108243</v>
      </c>
      <c r="K19" s="15"/>
      <c r="L19" s="15"/>
      <c r="M19" s="15"/>
      <c r="N19" s="15"/>
      <c r="O19" s="15" t="s">
        <v>373</v>
      </c>
      <c r="P19" s="19" t="s">
        <v>99</v>
      </c>
      <c r="Q19" s="15" t="s">
        <v>347</v>
      </c>
      <c r="R19" s="15">
        <v>6</v>
      </c>
      <c r="S19" s="15"/>
      <c r="T19" s="15" t="s">
        <v>182</v>
      </c>
      <c r="U19" s="15"/>
      <c r="V19" s="15" t="s">
        <v>98</v>
      </c>
      <c r="W19" s="15" t="s">
        <v>95</v>
      </c>
      <c r="X19" s="15">
        <v>98</v>
      </c>
      <c r="Y19" s="15" t="s">
        <v>100</v>
      </c>
      <c r="Z19" s="15">
        <v>98</v>
      </c>
      <c r="AA19" s="15" t="s">
        <v>101</v>
      </c>
      <c r="AB19" s="15" t="s">
        <v>102</v>
      </c>
      <c r="AC19" s="15">
        <v>111271</v>
      </c>
      <c r="AD19" s="1"/>
    </row>
    <row r="20" spans="1:30" x14ac:dyDescent="0.25">
      <c r="A20" s="10" t="s">
        <v>94</v>
      </c>
      <c r="B20" s="15" t="s">
        <v>95</v>
      </c>
      <c r="C20" s="14">
        <v>3030</v>
      </c>
      <c r="D20" s="16" t="s">
        <v>96</v>
      </c>
      <c r="E20" s="15">
        <v>108243</v>
      </c>
      <c r="F20" s="15" t="s">
        <v>162</v>
      </c>
      <c r="G20" s="15">
        <v>20110726</v>
      </c>
      <c r="H20" s="15" t="s">
        <v>98</v>
      </c>
      <c r="I20" s="15" t="s">
        <v>405</v>
      </c>
      <c r="J20" s="15">
        <v>108243</v>
      </c>
      <c r="K20" s="15"/>
      <c r="L20" s="15"/>
      <c r="M20" s="15"/>
      <c r="N20" s="15"/>
      <c r="O20" s="15" t="s">
        <v>374</v>
      </c>
      <c r="P20" s="19" t="s">
        <v>99</v>
      </c>
      <c r="Q20" s="15" t="s">
        <v>347</v>
      </c>
      <c r="R20" s="15">
        <v>81287</v>
      </c>
      <c r="S20" s="15"/>
      <c r="T20" s="15" t="s">
        <v>183</v>
      </c>
      <c r="U20" s="15"/>
      <c r="V20" s="15" t="s">
        <v>98</v>
      </c>
      <c r="W20" s="15" t="s">
        <v>95</v>
      </c>
      <c r="X20" s="15">
        <v>98</v>
      </c>
      <c r="Y20" s="15" t="s">
        <v>100</v>
      </c>
      <c r="Z20" s="15">
        <v>98</v>
      </c>
      <c r="AA20" s="15" t="s">
        <v>101</v>
      </c>
      <c r="AB20" s="15" t="s">
        <v>102</v>
      </c>
      <c r="AC20" s="15">
        <v>111272</v>
      </c>
      <c r="AD20" s="1"/>
    </row>
    <row r="21" spans="1:30" x14ac:dyDescent="0.25">
      <c r="A21" s="10" t="s">
        <v>94</v>
      </c>
      <c r="B21" s="15" t="s">
        <v>95</v>
      </c>
      <c r="C21" s="14">
        <v>3030</v>
      </c>
      <c r="D21" s="16" t="s">
        <v>96</v>
      </c>
      <c r="E21" s="15">
        <v>108243</v>
      </c>
      <c r="F21" s="15" t="s">
        <v>163</v>
      </c>
      <c r="G21" s="15">
        <v>20110730</v>
      </c>
      <c r="H21" s="15" t="s">
        <v>98</v>
      </c>
      <c r="I21" s="15" t="s">
        <v>291</v>
      </c>
      <c r="J21" s="15">
        <v>108243</v>
      </c>
      <c r="K21" s="15"/>
      <c r="L21" s="15"/>
      <c r="M21" s="15"/>
      <c r="N21" s="15"/>
      <c r="O21" s="15" t="s">
        <v>375</v>
      </c>
      <c r="P21" s="19" t="s">
        <v>99</v>
      </c>
      <c r="Q21" s="15" t="s">
        <v>348</v>
      </c>
      <c r="R21" s="15">
        <v>1008575</v>
      </c>
      <c r="S21" s="15"/>
      <c r="T21" s="15" t="s">
        <v>184</v>
      </c>
      <c r="U21" s="15"/>
      <c r="V21" s="15" t="s">
        <v>98</v>
      </c>
      <c r="W21" s="15" t="s">
        <v>95</v>
      </c>
      <c r="X21" s="15">
        <v>98</v>
      </c>
      <c r="Y21" s="15" t="s">
        <v>100</v>
      </c>
      <c r="Z21" s="15">
        <v>98</v>
      </c>
      <c r="AA21" s="15" t="s">
        <v>101</v>
      </c>
      <c r="AB21" s="15" t="s">
        <v>102</v>
      </c>
      <c r="AC21" s="15">
        <v>111416</v>
      </c>
      <c r="AD21" s="1"/>
    </row>
    <row r="22" spans="1:30" x14ac:dyDescent="0.25">
      <c r="A22" s="10" t="s">
        <v>94</v>
      </c>
      <c r="B22" s="15" t="s">
        <v>95</v>
      </c>
      <c r="C22" s="14">
        <v>3030</v>
      </c>
      <c r="D22" s="16" t="s">
        <v>96</v>
      </c>
      <c r="E22" s="15">
        <v>108243</v>
      </c>
      <c r="F22" s="15" t="s">
        <v>164</v>
      </c>
      <c r="G22" s="15">
        <v>20110808</v>
      </c>
      <c r="H22" s="15" t="s">
        <v>98</v>
      </c>
      <c r="I22" s="15" t="s">
        <v>404</v>
      </c>
      <c r="J22" s="15">
        <v>108243</v>
      </c>
      <c r="K22" s="15"/>
      <c r="L22" s="15"/>
      <c r="M22" s="15"/>
      <c r="N22" s="15"/>
      <c r="O22" s="15" t="s">
        <v>370</v>
      </c>
      <c r="P22" s="19" t="s">
        <v>99</v>
      </c>
      <c r="Q22" s="15" t="s">
        <v>347</v>
      </c>
      <c r="R22" s="15">
        <v>82969</v>
      </c>
      <c r="S22" s="15"/>
      <c r="T22" s="15" t="s">
        <v>185</v>
      </c>
      <c r="U22" s="15"/>
      <c r="V22" s="15" t="s">
        <v>98</v>
      </c>
      <c r="W22" s="15" t="s">
        <v>95</v>
      </c>
      <c r="X22" s="15">
        <v>98</v>
      </c>
      <c r="Y22" s="15" t="s">
        <v>100</v>
      </c>
      <c r="Z22" s="15">
        <v>98</v>
      </c>
      <c r="AA22" s="15" t="s">
        <v>101</v>
      </c>
      <c r="AB22" s="15" t="s">
        <v>102</v>
      </c>
      <c r="AC22" s="15">
        <v>111423</v>
      </c>
      <c r="AD22" s="1"/>
    </row>
    <row r="23" spans="1:30" x14ac:dyDescent="0.25">
      <c r="A23" s="10" t="s">
        <v>94</v>
      </c>
      <c r="B23" s="15" t="s">
        <v>95</v>
      </c>
      <c r="C23" s="14">
        <v>3030</v>
      </c>
      <c r="D23" s="16" t="s">
        <v>96</v>
      </c>
      <c r="E23" s="15">
        <v>108243</v>
      </c>
      <c r="F23" s="15" t="s">
        <v>165</v>
      </c>
      <c r="G23" s="15">
        <v>20110802</v>
      </c>
      <c r="H23" s="15" t="s">
        <v>98</v>
      </c>
      <c r="I23" s="15" t="s">
        <v>293</v>
      </c>
      <c r="J23" s="15">
        <v>108243</v>
      </c>
      <c r="K23" s="15"/>
      <c r="L23" s="15"/>
      <c r="M23" s="15"/>
      <c r="N23" s="15"/>
      <c r="O23" s="15" t="s">
        <v>376</v>
      </c>
      <c r="P23" s="19" t="s">
        <v>99</v>
      </c>
      <c r="Q23" s="15" t="s">
        <v>347</v>
      </c>
      <c r="R23" s="15">
        <v>1017248</v>
      </c>
      <c r="S23" s="15"/>
      <c r="T23" s="15" t="s">
        <v>186</v>
      </c>
      <c r="U23" s="15"/>
      <c r="V23" s="15" t="s">
        <v>98</v>
      </c>
      <c r="W23" s="15" t="s">
        <v>95</v>
      </c>
      <c r="X23" s="15">
        <v>98</v>
      </c>
      <c r="Y23" s="15" t="s">
        <v>100</v>
      </c>
      <c r="Z23" s="15">
        <v>98</v>
      </c>
      <c r="AA23" s="15" t="s">
        <v>101</v>
      </c>
      <c r="AB23" s="15" t="s">
        <v>102</v>
      </c>
      <c r="AC23" s="15">
        <v>111428</v>
      </c>
      <c r="AD23" s="1"/>
    </row>
    <row r="24" spans="1:30" x14ac:dyDescent="0.25">
      <c r="A24" s="10" t="s">
        <v>94</v>
      </c>
      <c r="B24" s="15" t="s">
        <v>95</v>
      </c>
      <c r="C24" s="14">
        <v>3030</v>
      </c>
      <c r="D24" s="16" t="s">
        <v>96</v>
      </c>
      <c r="E24" s="15">
        <v>108243</v>
      </c>
      <c r="F24" s="15" t="s">
        <v>166</v>
      </c>
      <c r="G24" s="15">
        <v>20110831</v>
      </c>
      <c r="H24" s="15" t="s">
        <v>98</v>
      </c>
      <c r="I24" s="15" t="s">
        <v>110</v>
      </c>
      <c r="J24" s="15">
        <v>108243</v>
      </c>
      <c r="K24" s="15"/>
      <c r="L24" s="15"/>
      <c r="M24" s="15"/>
      <c r="N24" s="15"/>
      <c r="O24" s="15" t="s">
        <v>375</v>
      </c>
      <c r="P24" s="19" t="s">
        <v>99</v>
      </c>
      <c r="Q24" s="15" t="s">
        <v>348</v>
      </c>
      <c r="R24" s="15">
        <v>82969</v>
      </c>
      <c r="S24" s="15"/>
      <c r="T24" s="15" t="s">
        <v>187</v>
      </c>
      <c r="U24" s="15"/>
      <c r="V24" s="15" t="s">
        <v>98</v>
      </c>
      <c r="W24" s="15" t="s">
        <v>95</v>
      </c>
      <c r="X24" s="15">
        <v>98</v>
      </c>
      <c r="Y24" s="15" t="s">
        <v>100</v>
      </c>
      <c r="Z24" s="15">
        <v>98</v>
      </c>
      <c r="AA24" s="15" t="s">
        <v>101</v>
      </c>
      <c r="AB24" s="15" t="s">
        <v>102</v>
      </c>
      <c r="AC24" s="15">
        <v>111531</v>
      </c>
      <c r="AD24" s="1"/>
    </row>
    <row r="25" spans="1:30" x14ac:dyDescent="0.25">
      <c r="A25" s="10" t="s">
        <v>94</v>
      </c>
      <c r="B25" s="15" t="s">
        <v>95</v>
      </c>
      <c r="C25" s="14">
        <v>6985</v>
      </c>
      <c r="D25" s="16" t="s">
        <v>96</v>
      </c>
      <c r="E25" s="15">
        <v>110485</v>
      </c>
      <c r="F25" s="15" t="s">
        <v>97</v>
      </c>
      <c r="G25" s="15">
        <v>20160923</v>
      </c>
      <c r="H25" s="15" t="s">
        <v>98</v>
      </c>
      <c r="I25" s="15" t="s">
        <v>117</v>
      </c>
      <c r="J25" s="15">
        <v>110485</v>
      </c>
      <c r="K25" s="15"/>
      <c r="L25" s="15"/>
      <c r="M25" s="15"/>
      <c r="N25" s="15"/>
      <c r="O25" s="15" t="s">
        <v>377</v>
      </c>
      <c r="P25" s="19" t="s">
        <v>99</v>
      </c>
      <c r="Q25" s="15" t="s">
        <v>349</v>
      </c>
      <c r="R25" s="15">
        <v>1017248</v>
      </c>
      <c r="S25" s="15"/>
      <c r="T25" s="15" t="s">
        <v>188</v>
      </c>
      <c r="U25" s="15"/>
      <c r="V25" s="15" t="s">
        <v>98</v>
      </c>
      <c r="W25" s="15" t="s">
        <v>95</v>
      </c>
      <c r="X25" s="15">
        <v>98</v>
      </c>
      <c r="Y25" s="15" t="s">
        <v>100</v>
      </c>
      <c r="Z25" s="15">
        <v>98</v>
      </c>
      <c r="AA25" s="15" t="s">
        <v>101</v>
      </c>
      <c r="AB25" s="15" t="s">
        <v>102</v>
      </c>
      <c r="AC25" s="15">
        <v>124667</v>
      </c>
      <c r="AD25" s="1"/>
    </row>
    <row r="26" spans="1:30" x14ac:dyDescent="0.25">
      <c r="A26" s="10" t="s">
        <v>94</v>
      </c>
      <c r="B26" s="15" t="s">
        <v>95</v>
      </c>
      <c r="C26" s="14">
        <v>6985</v>
      </c>
      <c r="D26" s="16" t="s">
        <v>96</v>
      </c>
      <c r="E26" s="15">
        <v>110485</v>
      </c>
      <c r="F26" s="15" t="s">
        <v>103</v>
      </c>
      <c r="G26" s="15">
        <v>20160923</v>
      </c>
      <c r="H26" s="15" t="s">
        <v>98</v>
      </c>
      <c r="I26" s="15" t="s">
        <v>118</v>
      </c>
      <c r="J26" s="15">
        <v>110485</v>
      </c>
      <c r="K26" s="15"/>
      <c r="L26" s="15"/>
      <c r="M26" s="15"/>
      <c r="N26" s="15"/>
      <c r="O26" s="15" t="s">
        <v>374</v>
      </c>
      <c r="P26" s="19" t="s">
        <v>99</v>
      </c>
      <c r="Q26" s="15" t="s">
        <v>349</v>
      </c>
      <c r="R26" s="15">
        <v>758</v>
      </c>
      <c r="S26" s="15"/>
      <c r="T26" s="15" t="s">
        <v>189</v>
      </c>
      <c r="U26" s="15"/>
      <c r="V26" s="15" t="s">
        <v>98</v>
      </c>
      <c r="W26" s="15" t="s">
        <v>95</v>
      </c>
      <c r="X26" s="15">
        <v>98</v>
      </c>
      <c r="Y26" s="15" t="s">
        <v>100</v>
      </c>
      <c r="Z26" s="15">
        <v>98</v>
      </c>
      <c r="AA26" s="15" t="s">
        <v>101</v>
      </c>
      <c r="AB26" s="15" t="s">
        <v>102</v>
      </c>
      <c r="AC26" s="15">
        <v>124669</v>
      </c>
      <c r="AD26" s="1"/>
    </row>
    <row r="27" spans="1:30" x14ac:dyDescent="0.25">
      <c r="A27" s="10" t="s">
        <v>94</v>
      </c>
      <c r="B27" s="15" t="s">
        <v>95</v>
      </c>
      <c r="C27" s="14">
        <v>6985</v>
      </c>
      <c r="D27" s="16" t="s">
        <v>96</v>
      </c>
      <c r="E27" s="15">
        <v>110999</v>
      </c>
      <c r="F27" s="15" t="s">
        <v>97</v>
      </c>
      <c r="G27" s="15">
        <v>20161208</v>
      </c>
      <c r="H27" s="15" t="s">
        <v>98</v>
      </c>
      <c r="I27" s="15" t="s">
        <v>117</v>
      </c>
      <c r="J27" s="15">
        <v>110999</v>
      </c>
      <c r="K27" s="15"/>
      <c r="L27" s="15"/>
      <c r="M27" s="15"/>
      <c r="N27" s="15"/>
      <c r="O27" s="15" t="s">
        <v>377</v>
      </c>
      <c r="P27" s="19" t="s">
        <v>99</v>
      </c>
      <c r="Q27" s="15" t="s">
        <v>348</v>
      </c>
      <c r="R27" s="15">
        <v>758</v>
      </c>
      <c r="S27" s="15"/>
      <c r="T27" s="15" t="s">
        <v>190</v>
      </c>
      <c r="U27" s="15"/>
      <c r="V27" s="15" t="s">
        <v>98</v>
      </c>
      <c r="W27" s="15" t="s">
        <v>95</v>
      </c>
      <c r="X27" s="15">
        <v>98</v>
      </c>
      <c r="Y27" s="15" t="s">
        <v>100</v>
      </c>
      <c r="Z27" s="15">
        <v>98</v>
      </c>
      <c r="AA27" s="15" t="s">
        <v>101</v>
      </c>
      <c r="AB27" s="15" t="s">
        <v>102</v>
      </c>
      <c r="AC27" s="15">
        <v>125511</v>
      </c>
      <c r="AD27" s="1"/>
    </row>
    <row r="28" spans="1:30" x14ac:dyDescent="0.25">
      <c r="A28" s="10" t="s">
        <v>94</v>
      </c>
      <c r="B28" s="15" t="s">
        <v>95</v>
      </c>
      <c r="C28" s="14">
        <v>6985</v>
      </c>
      <c r="D28" s="16" t="s">
        <v>96</v>
      </c>
      <c r="E28" s="15">
        <v>110999</v>
      </c>
      <c r="F28" s="15" t="s">
        <v>103</v>
      </c>
      <c r="G28" s="15">
        <v>20161208</v>
      </c>
      <c r="H28" s="15" t="s">
        <v>98</v>
      </c>
      <c r="I28" s="15" t="s">
        <v>118</v>
      </c>
      <c r="J28" s="15">
        <v>110999</v>
      </c>
      <c r="K28" s="15"/>
      <c r="L28" s="15"/>
      <c r="M28" s="15"/>
      <c r="N28" s="15"/>
      <c r="O28" s="15" t="s">
        <v>374</v>
      </c>
      <c r="P28" s="19" t="s">
        <v>99</v>
      </c>
      <c r="Q28" s="15" t="s">
        <v>348</v>
      </c>
      <c r="R28" s="15">
        <v>758</v>
      </c>
      <c r="S28" s="15"/>
      <c r="T28" s="15" t="s">
        <v>191</v>
      </c>
      <c r="U28" s="15"/>
      <c r="V28" s="15" t="s">
        <v>98</v>
      </c>
      <c r="W28" s="15" t="s">
        <v>95</v>
      </c>
      <c r="X28" s="15">
        <v>98</v>
      </c>
      <c r="Y28" s="15" t="s">
        <v>100</v>
      </c>
      <c r="Z28" s="15">
        <v>98</v>
      </c>
      <c r="AA28" s="15" t="s">
        <v>101</v>
      </c>
      <c r="AB28" s="15" t="s">
        <v>102</v>
      </c>
      <c r="AC28" s="15">
        <v>125513</v>
      </c>
      <c r="AD28" s="1"/>
    </row>
    <row r="29" spans="1:30" x14ac:dyDescent="0.25">
      <c r="A29" s="10" t="s">
        <v>94</v>
      </c>
      <c r="B29" s="15" t="s">
        <v>95</v>
      </c>
      <c r="C29" s="14">
        <v>6985</v>
      </c>
      <c r="D29" s="16" t="s">
        <v>96</v>
      </c>
      <c r="E29" s="15">
        <v>111000</v>
      </c>
      <c r="F29" s="15" t="s">
        <v>97</v>
      </c>
      <c r="G29" s="15">
        <v>20161208</v>
      </c>
      <c r="H29" s="15" t="s">
        <v>98</v>
      </c>
      <c r="I29" s="15" t="s">
        <v>117</v>
      </c>
      <c r="J29" s="15">
        <v>111000</v>
      </c>
      <c r="K29" s="15"/>
      <c r="L29" s="15"/>
      <c r="M29" s="15"/>
      <c r="N29" s="15"/>
      <c r="O29" s="15" t="s">
        <v>377</v>
      </c>
      <c r="P29" s="19" t="s">
        <v>99</v>
      </c>
      <c r="Q29" s="15" t="s">
        <v>348</v>
      </c>
      <c r="R29" s="15">
        <v>758</v>
      </c>
      <c r="S29" s="15"/>
      <c r="T29" s="15" t="s">
        <v>192</v>
      </c>
      <c r="U29" s="15"/>
      <c r="V29" s="15" t="s">
        <v>98</v>
      </c>
      <c r="W29" s="15" t="s">
        <v>95</v>
      </c>
      <c r="X29" s="15">
        <v>98</v>
      </c>
      <c r="Y29" s="15" t="s">
        <v>100</v>
      </c>
      <c r="Z29" s="15">
        <v>98</v>
      </c>
      <c r="AA29" s="15" t="s">
        <v>101</v>
      </c>
      <c r="AB29" s="15" t="s">
        <v>102</v>
      </c>
      <c r="AC29" s="15">
        <v>125512</v>
      </c>
      <c r="AD29" s="1"/>
    </row>
    <row r="30" spans="1:30" x14ac:dyDescent="0.25">
      <c r="A30" s="10" t="s">
        <v>94</v>
      </c>
      <c r="B30" s="15" t="s">
        <v>95</v>
      </c>
      <c r="C30" s="14">
        <v>6985</v>
      </c>
      <c r="D30" s="16" t="s">
        <v>96</v>
      </c>
      <c r="E30" s="15">
        <v>111000</v>
      </c>
      <c r="F30" s="15" t="s">
        <v>103</v>
      </c>
      <c r="G30" s="15">
        <v>20161208</v>
      </c>
      <c r="H30" s="15" t="s">
        <v>98</v>
      </c>
      <c r="I30" s="15" t="s">
        <v>118</v>
      </c>
      <c r="J30" s="15">
        <v>111000</v>
      </c>
      <c r="K30" s="15"/>
      <c r="L30" s="15"/>
      <c r="M30" s="15"/>
      <c r="N30" s="15"/>
      <c r="O30" s="15" t="s">
        <v>374</v>
      </c>
      <c r="P30" s="19" t="s">
        <v>99</v>
      </c>
      <c r="Q30" s="15" t="s">
        <v>348</v>
      </c>
      <c r="R30" s="15">
        <v>201600012</v>
      </c>
      <c r="S30" s="15"/>
      <c r="T30" s="15" t="s">
        <v>193</v>
      </c>
      <c r="U30" s="15"/>
      <c r="V30" s="15" t="s">
        <v>98</v>
      </c>
      <c r="W30" s="15" t="s">
        <v>95</v>
      </c>
      <c r="X30" s="15">
        <v>98</v>
      </c>
      <c r="Y30" s="15" t="s">
        <v>100</v>
      </c>
      <c r="Z30" s="15">
        <v>98</v>
      </c>
      <c r="AA30" s="15" t="s">
        <v>101</v>
      </c>
      <c r="AB30" s="15" t="s">
        <v>102</v>
      </c>
      <c r="AC30" s="15">
        <v>125514</v>
      </c>
      <c r="AD30" s="1"/>
    </row>
    <row r="31" spans="1:30" x14ac:dyDescent="0.25">
      <c r="A31" s="10" t="s">
        <v>94</v>
      </c>
      <c r="B31" s="15" t="s">
        <v>95</v>
      </c>
      <c r="C31" s="14">
        <v>6510</v>
      </c>
      <c r="D31" s="16" t="s">
        <v>96</v>
      </c>
      <c r="E31" s="15">
        <v>111089</v>
      </c>
      <c r="F31" s="15" t="s">
        <v>97</v>
      </c>
      <c r="G31" s="15">
        <v>20161230</v>
      </c>
      <c r="H31" s="15" t="s">
        <v>98</v>
      </c>
      <c r="I31" s="15" t="s">
        <v>119</v>
      </c>
      <c r="J31" s="15">
        <v>111089</v>
      </c>
      <c r="K31" s="15"/>
      <c r="L31" s="15"/>
      <c r="M31" s="15"/>
      <c r="N31" s="15"/>
      <c r="O31" s="15" t="s">
        <v>378</v>
      </c>
      <c r="P31" s="19" t="s">
        <v>99</v>
      </c>
      <c r="Q31" s="15" t="s">
        <v>350</v>
      </c>
      <c r="R31" s="15">
        <v>201600012</v>
      </c>
      <c r="S31" s="15"/>
      <c r="T31" s="15" t="s">
        <v>194</v>
      </c>
      <c r="U31" s="15"/>
      <c r="V31" s="15" t="s">
        <v>98</v>
      </c>
      <c r="W31" s="15" t="s">
        <v>95</v>
      </c>
      <c r="X31" s="15">
        <v>98</v>
      </c>
      <c r="Y31" s="15" t="s">
        <v>100</v>
      </c>
      <c r="Z31" s="15">
        <v>98</v>
      </c>
      <c r="AA31" s="15" t="s">
        <v>101</v>
      </c>
      <c r="AB31" s="15" t="s">
        <v>102</v>
      </c>
      <c r="AC31" s="15">
        <v>126045</v>
      </c>
      <c r="AD31" s="1"/>
    </row>
    <row r="32" spans="1:30" x14ac:dyDescent="0.25">
      <c r="A32" s="10" t="s">
        <v>94</v>
      </c>
      <c r="B32" s="15" t="s">
        <v>95</v>
      </c>
      <c r="C32" s="14">
        <v>6510</v>
      </c>
      <c r="D32" s="16" t="s">
        <v>96</v>
      </c>
      <c r="E32" s="15">
        <v>111089</v>
      </c>
      <c r="F32" s="15" t="s">
        <v>103</v>
      </c>
      <c r="G32" s="15">
        <v>20161230</v>
      </c>
      <c r="H32" s="15" t="s">
        <v>98</v>
      </c>
      <c r="I32" s="15" t="s">
        <v>296</v>
      </c>
      <c r="J32" s="15">
        <v>111089</v>
      </c>
      <c r="K32" s="15"/>
      <c r="L32" s="15"/>
      <c r="M32" s="15"/>
      <c r="N32" s="15"/>
      <c r="O32" s="15" t="s">
        <v>378</v>
      </c>
      <c r="P32" s="19" t="s">
        <v>99</v>
      </c>
      <c r="Q32" s="15" t="s">
        <v>350</v>
      </c>
      <c r="R32" s="15">
        <v>201600012</v>
      </c>
      <c r="S32" s="15"/>
      <c r="T32" s="15" t="s">
        <v>195</v>
      </c>
      <c r="U32" s="15"/>
      <c r="V32" s="15" t="s">
        <v>98</v>
      </c>
      <c r="W32" s="15" t="s">
        <v>95</v>
      </c>
      <c r="X32" s="15">
        <v>98</v>
      </c>
      <c r="Y32" s="15" t="s">
        <v>100</v>
      </c>
      <c r="Z32" s="15">
        <v>98</v>
      </c>
      <c r="AA32" s="15" t="s">
        <v>101</v>
      </c>
      <c r="AB32" s="15" t="s">
        <v>102</v>
      </c>
      <c r="AC32" s="15">
        <v>126049</v>
      </c>
      <c r="AD32" s="1"/>
    </row>
    <row r="33" spans="1:30" x14ac:dyDescent="0.25">
      <c r="A33" s="10" t="s">
        <v>94</v>
      </c>
      <c r="B33" s="15" t="s">
        <v>95</v>
      </c>
      <c r="C33" s="14">
        <v>6510</v>
      </c>
      <c r="D33" s="16" t="s">
        <v>96</v>
      </c>
      <c r="E33" s="15">
        <v>111090</v>
      </c>
      <c r="F33" s="15" t="s">
        <v>97</v>
      </c>
      <c r="G33" s="15">
        <v>20161230</v>
      </c>
      <c r="H33" s="15" t="s">
        <v>98</v>
      </c>
      <c r="I33" s="15" t="s">
        <v>119</v>
      </c>
      <c r="J33" s="15">
        <v>111090</v>
      </c>
      <c r="K33" s="15"/>
      <c r="L33" s="15"/>
      <c r="M33" s="15"/>
      <c r="N33" s="15"/>
      <c r="O33" s="15" t="s">
        <v>378</v>
      </c>
      <c r="P33" s="19" t="s">
        <v>99</v>
      </c>
      <c r="Q33" s="15" t="s">
        <v>350</v>
      </c>
      <c r="R33" s="15">
        <v>201600012</v>
      </c>
      <c r="S33" s="15"/>
      <c r="T33" s="15" t="s">
        <v>196</v>
      </c>
      <c r="U33" s="15"/>
      <c r="V33" s="15" t="s">
        <v>98</v>
      </c>
      <c r="W33" s="15" t="s">
        <v>95</v>
      </c>
      <c r="X33" s="15">
        <v>98</v>
      </c>
      <c r="Y33" s="15" t="s">
        <v>100</v>
      </c>
      <c r="Z33" s="15">
        <v>98</v>
      </c>
      <c r="AA33" s="15" t="s">
        <v>101</v>
      </c>
      <c r="AB33" s="15" t="s">
        <v>102</v>
      </c>
      <c r="AC33" s="15">
        <v>126046</v>
      </c>
      <c r="AD33" s="1"/>
    </row>
    <row r="34" spans="1:30" x14ac:dyDescent="0.25">
      <c r="A34" s="10" t="s">
        <v>94</v>
      </c>
      <c r="B34" s="15" t="s">
        <v>95</v>
      </c>
      <c r="C34" s="14">
        <v>6510</v>
      </c>
      <c r="D34" s="16" t="s">
        <v>96</v>
      </c>
      <c r="E34" s="15">
        <v>111091</v>
      </c>
      <c r="F34" s="15" t="s">
        <v>97</v>
      </c>
      <c r="G34" s="15">
        <v>20161230</v>
      </c>
      <c r="H34" s="15" t="s">
        <v>98</v>
      </c>
      <c r="I34" s="15" t="s">
        <v>119</v>
      </c>
      <c r="J34" s="15">
        <v>111091</v>
      </c>
      <c r="K34" s="15"/>
      <c r="L34" s="15"/>
      <c r="M34" s="15"/>
      <c r="N34" s="15"/>
      <c r="O34" s="15" t="s">
        <v>378</v>
      </c>
      <c r="P34" s="19" t="s">
        <v>99</v>
      </c>
      <c r="Q34" s="15" t="s">
        <v>350</v>
      </c>
      <c r="R34" s="15">
        <v>201600012</v>
      </c>
      <c r="S34" s="15"/>
      <c r="T34" s="15" t="s">
        <v>197</v>
      </c>
      <c r="U34" s="15"/>
      <c r="V34" s="15" t="s">
        <v>98</v>
      </c>
      <c r="W34" s="15" t="s">
        <v>95</v>
      </c>
      <c r="X34" s="15">
        <v>98</v>
      </c>
      <c r="Y34" s="15" t="s">
        <v>100</v>
      </c>
      <c r="Z34" s="15">
        <v>98</v>
      </c>
      <c r="AA34" s="15" t="s">
        <v>101</v>
      </c>
      <c r="AB34" s="15" t="s">
        <v>102</v>
      </c>
      <c r="AC34" s="15">
        <v>126047</v>
      </c>
      <c r="AD34" s="1"/>
    </row>
    <row r="35" spans="1:30" x14ac:dyDescent="0.25">
      <c r="A35" s="10" t="s">
        <v>94</v>
      </c>
      <c r="B35" s="15" t="s">
        <v>95</v>
      </c>
      <c r="C35" s="14">
        <v>7175</v>
      </c>
      <c r="D35" s="16" t="s">
        <v>96</v>
      </c>
      <c r="E35" s="15">
        <v>110903</v>
      </c>
      <c r="F35" s="15" t="s">
        <v>97</v>
      </c>
      <c r="G35" s="15">
        <v>20160927</v>
      </c>
      <c r="H35" s="15" t="s">
        <v>98</v>
      </c>
      <c r="I35" s="15" t="s">
        <v>120</v>
      </c>
      <c r="J35" s="15">
        <v>110903</v>
      </c>
      <c r="K35" s="15"/>
      <c r="L35" s="15"/>
      <c r="M35" s="15"/>
      <c r="N35" s="15"/>
      <c r="O35" s="15" t="s">
        <v>379</v>
      </c>
      <c r="P35" s="19" t="s">
        <v>99</v>
      </c>
      <c r="Q35" s="15" t="s">
        <v>351</v>
      </c>
      <c r="R35" s="15">
        <v>201600012</v>
      </c>
      <c r="S35" s="15"/>
      <c r="T35" s="15" t="s">
        <v>198</v>
      </c>
      <c r="U35" s="15"/>
      <c r="V35" s="15" t="s">
        <v>98</v>
      </c>
      <c r="W35" s="15" t="s">
        <v>95</v>
      </c>
      <c r="X35" s="15">
        <v>98</v>
      </c>
      <c r="Y35" s="15" t="s">
        <v>100</v>
      </c>
      <c r="Z35" s="15">
        <v>98</v>
      </c>
      <c r="AA35" s="15" t="s">
        <v>101</v>
      </c>
      <c r="AB35" s="15" t="s">
        <v>102</v>
      </c>
      <c r="AC35" s="15">
        <v>125153</v>
      </c>
      <c r="AD35" s="1"/>
    </row>
    <row r="36" spans="1:30" x14ac:dyDescent="0.25">
      <c r="A36" s="10" t="s">
        <v>94</v>
      </c>
      <c r="B36" s="15" t="s">
        <v>95</v>
      </c>
      <c r="C36" s="14">
        <v>7165</v>
      </c>
      <c r="D36" s="16" t="s">
        <v>96</v>
      </c>
      <c r="E36" s="15">
        <v>110904</v>
      </c>
      <c r="F36" s="15" t="s">
        <v>97</v>
      </c>
      <c r="G36" s="15">
        <v>20160927</v>
      </c>
      <c r="H36" s="15" t="s">
        <v>98</v>
      </c>
      <c r="I36" s="15" t="s">
        <v>121</v>
      </c>
      <c r="J36" s="15">
        <v>110904</v>
      </c>
      <c r="K36" s="15"/>
      <c r="L36" s="15"/>
      <c r="M36" s="15"/>
      <c r="N36" s="15"/>
      <c r="O36" s="15" t="s">
        <v>379</v>
      </c>
      <c r="P36" s="19" t="s">
        <v>99</v>
      </c>
      <c r="Q36" s="15" t="s">
        <v>351</v>
      </c>
      <c r="R36" s="15">
        <v>201600012</v>
      </c>
      <c r="S36" s="15"/>
      <c r="T36" s="15" t="s">
        <v>199</v>
      </c>
      <c r="U36" s="15"/>
      <c r="V36" s="15" t="s">
        <v>98</v>
      </c>
      <c r="W36" s="15" t="s">
        <v>95</v>
      </c>
      <c r="X36" s="15">
        <v>98</v>
      </c>
      <c r="Y36" s="15" t="s">
        <v>100</v>
      </c>
      <c r="Z36" s="15">
        <v>98</v>
      </c>
      <c r="AA36" s="15" t="s">
        <v>101</v>
      </c>
      <c r="AB36" s="15" t="s">
        <v>102</v>
      </c>
      <c r="AC36" s="15">
        <v>125154</v>
      </c>
      <c r="AD36" s="1"/>
    </row>
    <row r="37" spans="1:30" x14ac:dyDescent="0.25">
      <c r="A37" s="10" t="s">
        <v>94</v>
      </c>
      <c r="B37" s="15" t="s">
        <v>95</v>
      </c>
      <c r="C37" s="14">
        <v>7165</v>
      </c>
      <c r="D37" s="16" t="s">
        <v>96</v>
      </c>
      <c r="E37" s="15">
        <v>110905</v>
      </c>
      <c r="F37" s="15" t="s">
        <v>97</v>
      </c>
      <c r="G37" s="15">
        <v>20160927</v>
      </c>
      <c r="H37" s="15" t="s">
        <v>98</v>
      </c>
      <c r="I37" s="15" t="s">
        <v>121</v>
      </c>
      <c r="J37" s="15">
        <v>110905</v>
      </c>
      <c r="K37" s="15"/>
      <c r="L37" s="15"/>
      <c r="M37" s="15"/>
      <c r="N37" s="15"/>
      <c r="O37" s="15" t="s">
        <v>379</v>
      </c>
      <c r="P37" s="19" t="s">
        <v>99</v>
      </c>
      <c r="Q37" s="15" t="s">
        <v>351</v>
      </c>
      <c r="R37" s="15">
        <v>201600012</v>
      </c>
      <c r="S37" s="15"/>
      <c r="T37" s="15" t="s">
        <v>200</v>
      </c>
      <c r="U37" s="15"/>
      <c r="V37" s="15" t="s">
        <v>98</v>
      </c>
      <c r="W37" s="15" t="s">
        <v>95</v>
      </c>
      <c r="X37" s="15">
        <v>98</v>
      </c>
      <c r="Y37" s="15" t="s">
        <v>100</v>
      </c>
      <c r="Z37" s="15">
        <v>98</v>
      </c>
      <c r="AA37" s="15" t="s">
        <v>101</v>
      </c>
      <c r="AB37" s="15" t="s">
        <v>102</v>
      </c>
      <c r="AC37" s="15">
        <v>125155</v>
      </c>
      <c r="AD37" s="1"/>
    </row>
    <row r="38" spans="1:30" x14ac:dyDescent="0.25">
      <c r="A38" s="10" t="s">
        <v>94</v>
      </c>
      <c r="B38" s="15" t="s">
        <v>95</v>
      </c>
      <c r="C38" s="14">
        <v>7165</v>
      </c>
      <c r="D38" s="16" t="s">
        <v>96</v>
      </c>
      <c r="E38" s="15">
        <v>110906</v>
      </c>
      <c r="F38" s="15" t="s">
        <v>97</v>
      </c>
      <c r="G38" s="15">
        <v>20160927</v>
      </c>
      <c r="H38" s="15" t="s">
        <v>98</v>
      </c>
      <c r="I38" s="15" t="s">
        <v>121</v>
      </c>
      <c r="J38" s="15">
        <v>110906</v>
      </c>
      <c r="K38" s="15"/>
      <c r="L38" s="15"/>
      <c r="M38" s="15"/>
      <c r="N38" s="15"/>
      <c r="O38" s="15" t="s">
        <v>379</v>
      </c>
      <c r="P38" s="19" t="s">
        <v>99</v>
      </c>
      <c r="Q38" s="15" t="s">
        <v>351</v>
      </c>
      <c r="R38" s="15">
        <v>201600012</v>
      </c>
      <c r="S38" s="15"/>
      <c r="T38" s="15" t="s">
        <v>201</v>
      </c>
      <c r="U38" s="15"/>
      <c r="V38" s="15" t="s">
        <v>98</v>
      </c>
      <c r="W38" s="15" t="s">
        <v>95</v>
      </c>
      <c r="X38" s="15">
        <v>98</v>
      </c>
      <c r="Y38" s="15" t="s">
        <v>100</v>
      </c>
      <c r="Z38" s="15">
        <v>98</v>
      </c>
      <c r="AA38" s="15" t="s">
        <v>101</v>
      </c>
      <c r="AB38" s="15" t="s">
        <v>102</v>
      </c>
      <c r="AC38" s="15">
        <v>125156</v>
      </c>
      <c r="AD38" s="1"/>
    </row>
    <row r="39" spans="1:30" x14ac:dyDescent="0.25">
      <c r="A39" s="10" t="s">
        <v>94</v>
      </c>
      <c r="B39" s="15" t="s">
        <v>95</v>
      </c>
      <c r="C39" s="14">
        <v>7165</v>
      </c>
      <c r="D39" s="16" t="s">
        <v>96</v>
      </c>
      <c r="E39" s="15">
        <v>110907</v>
      </c>
      <c r="F39" s="15" t="s">
        <v>97</v>
      </c>
      <c r="G39" s="15">
        <v>20160927</v>
      </c>
      <c r="H39" s="15" t="s">
        <v>98</v>
      </c>
      <c r="I39" s="15" t="s">
        <v>121</v>
      </c>
      <c r="J39" s="15">
        <v>110907</v>
      </c>
      <c r="K39" s="15"/>
      <c r="L39" s="15"/>
      <c r="M39" s="15"/>
      <c r="N39" s="15"/>
      <c r="O39" s="15" t="s">
        <v>379</v>
      </c>
      <c r="P39" s="19" t="s">
        <v>99</v>
      </c>
      <c r="Q39" s="15" t="s">
        <v>351</v>
      </c>
      <c r="R39" s="15">
        <v>201600012</v>
      </c>
      <c r="S39" s="15"/>
      <c r="T39" s="15" t="s">
        <v>202</v>
      </c>
      <c r="U39" s="15"/>
      <c r="V39" s="15" t="s">
        <v>98</v>
      </c>
      <c r="W39" s="15" t="s">
        <v>95</v>
      </c>
      <c r="X39" s="15">
        <v>98</v>
      </c>
      <c r="Y39" s="15" t="s">
        <v>100</v>
      </c>
      <c r="Z39" s="15">
        <v>98</v>
      </c>
      <c r="AA39" s="15" t="s">
        <v>101</v>
      </c>
      <c r="AB39" s="15" t="s">
        <v>102</v>
      </c>
      <c r="AC39" s="15">
        <v>125157</v>
      </c>
      <c r="AD39" s="1"/>
    </row>
    <row r="40" spans="1:30" x14ac:dyDescent="0.25">
      <c r="A40" s="10" t="s">
        <v>94</v>
      </c>
      <c r="B40" s="15" t="s">
        <v>95</v>
      </c>
      <c r="C40" s="14">
        <v>7165</v>
      </c>
      <c r="D40" s="16" t="s">
        <v>96</v>
      </c>
      <c r="E40" s="15">
        <v>110908</v>
      </c>
      <c r="F40" s="15" t="s">
        <v>97</v>
      </c>
      <c r="G40" s="15">
        <v>20160927</v>
      </c>
      <c r="H40" s="15" t="s">
        <v>98</v>
      </c>
      <c r="I40" s="15" t="s">
        <v>121</v>
      </c>
      <c r="J40" s="15">
        <v>110908</v>
      </c>
      <c r="K40" s="15"/>
      <c r="L40" s="15"/>
      <c r="M40" s="15"/>
      <c r="N40" s="15"/>
      <c r="O40" s="15" t="s">
        <v>379</v>
      </c>
      <c r="P40" s="19" t="s">
        <v>99</v>
      </c>
      <c r="Q40" s="15" t="s">
        <v>351</v>
      </c>
      <c r="R40" s="15">
        <v>62750</v>
      </c>
      <c r="S40" s="15"/>
      <c r="T40" s="15" t="s">
        <v>203</v>
      </c>
      <c r="U40" s="15"/>
      <c r="V40" s="15" t="s">
        <v>98</v>
      </c>
      <c r="W40" s="15" t="s">
        <v>95</v>
      </c>
      <c r="X40" s="15">
        <v>98</v>
      </c>
      <c r="Y40" s="15" t="s">
        <v>100</v>
      </c>
      <c r="Z40" s="15">
        <v>98</v>
      </c>
      <c r="AA40" s="15" t="s">
        <v>101</v>
      </c>
      <c r="AB40" s="15" t="s">
        <v>102</v>
      </c>
      <c r="AC40" s="15">
        <v>125158</v>
      </c>
      <c r="AD40" s="1"/>
    </row>
    <row r="41" spans="1:30" x14ac:dyDescent="0.25">
      <c r="A41" s="10" t="s">
        <v>94</v>
      </c>
      <c r="B41" s="15" t="s">
        <v>95</v>
      </c>
      <c r="C41" s="14">
        <v>7165</v>
      </c>
      <c r="D41" s="16" t="s">
        <v>96</v>
      </c>
      <c r="E41" s="15">
        <v>110909</v>
      </c>
      <c r="F41" s="15" t="s">
        <v>97</v>
      </c>
      <c r="G41" s="15">
        <v>20160927</v>
      </c>
      <c r="H41" s="15" t="s">
        <v>98</v>
      </c>
      <c r="I41" s="15" t="s">
        <v>121</v>
      </c>
      <c r="J41" s="15">
        <v>110909</v>
      </c>
      <c r="K41" s="15"/>
      <c r="L41" s="15"/>
      <c r="M41" s="15"/>
      <c r="N41" s="15"/>
      <c r="O41" s="15" t="s">
        <v>379</v>
      </c>
      <c r="P41" s="19" t="s">
        <v>99</v>
      </c>
      <c r="Q41" s="15" t="s">
        <v>351</v>
      </c>
      <c r="R41" s="15">
        <v>1010280</v>
      </c>
      <c r="S41" s="15"/>
      <c r="T41" s="15" t="s">
        <v>204</v>
      </c>
      <c r="U41" s="15"/>
      <c r="V41" s="15" t="s">
        <v>98</v>
      </c>
      <c r="W41" s="15" t="s">
        <v>95</v>
      </c>
      <c r="X41" s="15">
        <v>98</v>
      </c>
      <c r="Y41" s="15" t="s">
        <v>100</v>
      </c>
      <c r="Z41" s="15">
        <v>98</v>
      </c>
      <c r="AA41" s="15" t="s">
        <v>101</v>
      </c>
      <c r="AB41" s="15" t="s">
        <v>102</v>
      </c>
      <c r="AC41" s="15">
        <v>125159</v>
      </c>
      <c r="AD41" s="1"/>
    </row>
    <row r="42" spans="1:30" x14ac:dyDescent="0.25">
      <c r="A42" s="10" t="s">
        <v>94</v>
      </c>
      <c r="B42" s="15" t="s">
        <v>95</v>
      </c>
      <c r="C42" s="14">
        <v>7165</v>
      </c>
      <c r="D42" s="16" t="s">
        <v>96</v>
      </c>
      <c r="E42" s="15">
        <v>110910</v>
      </c>
      <c r="F42" s="15" t="s">
        <v>97</v>
      </c>
      <c r="G42" s="15">
        <v>20160927</v>
      </c>
      <c r="H42" s="15" t="s">
        <v>98</v>
      </c>
      <c r="I42" s="15" t="s">
        <v>121</v>
      </c>
      <c r="J42" s="15">
        <v>110910</v>
      </c>
      <c r="K42" s="15"/>
      <c r="L42" s="15"/>
      <c r="M42" s="15"/>
      <c r="N42" s="15"/>
      <c r="O42" s="15" t="s">
        <v>379</v>
      </c>
      <c r="P42" s="19" t="s">
        <v>99</v>
      </c>
      <c r="Q42" s="15" t="s">
        <v>351</v>
      </c>
      <c r="R42" s="15">
        <v>62750</v>
      </c>
      <c r="S42" s="15"/>
      <c r="T42" s="15" t="s">
        <v>205</v>
      </c>
      <c r="U42" s="15"/>
      <c r="V42" s="15" t="s">
        <v>98</v>
      </c>
      <c r="W42" s="15" t="s">
        <v>95</v>
      </c>
      <c r="X42" s="15">
        <v>98</v>
      </c>
      <c r="Y42" s="15" t="s">
        <v>100</v>
      </c>
      <c r="Z42" s="15">
        <v>98</v>
      </c>
      <c r="AA42" s="15" t="s">
        <v>101</v>
      </c>
      <c r="AB42" s="15" t="s">
        <v>102</v>
      </c>
      <c r="AC42" s="15">
        <v>125160</v>
      </c>
      <c r="AD42" s="1"/>
    </row>
    <row r="43" spans="1:30" x14ac:dyDescent="0.25">
      <c r="A43" s="10" t="s">
        <v>94</v>
      </c>
      <c r="B43" s="15" t="s">
        <v>95</v>
      </c>
      <c r="C43" s="14">
        <v>7165</v>
      </c>
      <c r="D43" s="16" t="s">
        <v>96</v>
      </c>
      <c r="E43" s="15">
        <v>110911</v>
      </c>
      <c r="F43" s="15" t="s">
        <v>97</v>
      </c>
      <c r="G43" s="15">
        <v>20160927</v>
      </c>
      <c r="H43" s="15" t="s">
        <v>98</v>
      </c>
      <c r="I43" s="15" t="s">
        <v>121</v>
      </c>
      <c r="J43" s="15">
        <v>110911</v>
      </c>
      <c r="K43" s="15"/>
      <c r="L43" s="15"/>
      <c r="M43" s="15"/>
      <c r="N43" s="15"/>
      <c r="O43" s="15" t="s">
        <v>379</v>
      </c>
      <c r="P43" s="19" t="s">
        <v>99</v>
      </c>
      <c r="Q43" s="15" t="s">
        <v>351</v>
      </c>
      <c r="R43" s="15">
        <v>1010280</v>
      </c>
      <c r="S43" s="15"/>
      <c r="T43" s="15" t="s">
        <v>206</v>
      </c>
      <c r="U43" s="15"/>
      <c r="V43" s="15" t="s">
        <v>98</v>
      </c>
      <c r="W43" s="15" t="s">
        <v>95</v>
      </c>
      <c r="X43" s="15">
        <v>98</v>
      </c>
      <c r="Y43" s="15" t="s">
        <v>100</v>
      </c>
      <c r="Z43" s="15">
        <v>98</v>
      </c>
      <c r="AA43" s="15" t="s">
        <v>101</v>
      </c>
      <c r="AB43" s="15" t="s">
        <v>102</v>
      </c>
      <c r="AC43" s="15">
        <v>125161</v>
      </c>
      <c r="AD43" s="1"/>
    </row>
    <row r="44" spans="1:30" x14ac:dyDescent="0.25">
      <c r="A44" s="10" t="s">
        <v>94</v>
      </c>
      <c r="B44" s="15" t="s">
        <v>95</v>
      </c>
      <c r="C44" s="14">
        <v>7165</v>
      </c>
      <c r="D44" s="16" t="s">
        <v>96</v>
      </c>
      <c r="E44" s="15">
        <v>110912</v>
      </c>
      <c r="F44" s="15" t="s">
        <v>97</v>
      </c>
      <c r="G44" s="15">
        <v>20160927</v>
      </c>
      <c r="H44" s="15" t="s">
        <v>98</v>
      </c>
      <c r="I44" s="15" t="s">
        <v>121</v>
      </c>
      <c r="J44" s="15">
        <v>110912</v>
      </c>
      <c r="K44" s="15"/>
      <c r="L44" s="15"/>
      <c r="M44" s="15"/>
      <c r="N44" s="15"/>
      <c r="O44" s="15" t="s">
        <v>379</v>
      </c>
      <c r="P44" s="19" t="s">
        <v>99</v>
      </c>
      <c r="Q44" s="15" t="s">
        <v>351</v>
      </c>
      <c r="R44" s="15">
        <v>62750</v>
      </c>
      <c r="S44" s="15"/>
      <c r="T44" s="15" t="s">
        <v>207</v>
      </c>
      <c r="U44" s="15"/>
      <c r="V44" s="15" t="s">
        <v>98</v>
      </c>
      <c r="W44" s="15" t="s">
        <v>95</v>
      </c>
      <c r="X44" s="15">
        <v>98</v>
      </c>
      <c r="Y44" s="15" t="s">
        <v>100</v>
      </c>
      <c r="Z44" s="15">
        <v>98</v>
      </c>
      <c r="AA44" s="15" t="s">
        <v>101</v>
      </c>
      <c r="AB44" s="15" t="s">
        <v>102</v>
      </c>
      <c r="AC44" s="15">
        <v>125162</v>
      </c>
      <c r="AD44" s="1"/>
    </row>
    <row r="45" spans="1:30" x14ac:dyDescent="0.25">
      <c r="A45" s="10" t="s">
        <v>94</v>
      </c>
      <c r="B45" s="15" t="s">
        <v>95</v>
      </c>
      <c r="C45" s="14">
        <v>5105</v>
      </c>
      <c r="D45" s="16" t="s">
        <v>96</v>
      </c>
      <c r="E45" s="15">
        <v>110918</v>
      </c>
      <c r="F45" s="15" t="s">
        <v>97</v>
      </c>
      <c r="G45" s="15">
        <v>20161011</v>
      </c>
      <c r="H45" s="15" t="s">
        <v>98</v>
      </c>
      <c r="I45" s="15" t="s">
        <v>406</v>
      </c>
      <c r="J45" s="15">
        <v>110918</v>
      </c>
      <c r="K45" s="15"/>
      <c r="L45" s="15"/>
      <c r="M45" s="15"/>
      <c r="N45" s="15"/>
      <c r="O45" s="15" t="s">
        <v>380</v>
      </c>
      <c r="P45" s="19" t="s">
        <v>99</v>
      </c>
      <c r="Q45" s="15" t="s">
        <v>352</v>
      </c>
      <c r="R45" s="15">
        <v>1010280</v>
      </c>
      <c r="S45" s="15"/>
      <c r="T45" s="15" t="s">
        <v>208</v>
      </c>
      <c r="U45" s="15"/>
      <c r="V45" s="15" t="s">
        <v>98</v>
      </c>
      <c r="W45" s="15" t="s">
        <v>95</v>
      </c>
      <c r="X45" s="15">
        <v>98</v>
      </c>
      <c r="Y45" s="15" t="s">
        <v>100</v>
      </c>
      <c r="Z45" s="15">
        <v>98</v>
      </c>
      <c r="AA45" s="15" t="s">
        <v>101</v>
      </c>
      <c r="AB45" s="15" t="s">
        <v>102</v>
      </c>
      <c r="AC45" s="15">
        <v>125183</v>
      </c>
      <c r="AD45" s="1"/>
    </row>
    <row r="46" spans="1:30" x14ac:dyDescent="0.25">
      <c r="A46" s="10" t="s">
        <v>94</v>
      </c>
      <c r="B46" s="15" t="s">
        <v>95</v>
      </c>
      <c r="C46" s="14">
        <v>5105</v>
      </c>
      <c r="D46" s="16" t="s">
        <v>96</v>
      </c>
      <c r="E46" s="15">
        <v>110918</v>
      </c>
      <c r="F46" s="15" t="s">
        <v>103</v>
      </c>
      <c r="G46" s="15">
        <v>20161011</v>
      </c>
      <c r="H46" s="15" t="s">
        <v>98</v>
      </c>
      <c r="I46" s="15" t="s">
        <v>407</v>
      </c>
      <c r="J46" s="15">
        <v>110918</v>
      </c>
      <c r="K46" s="15"/>
      <c r="L46" s="15"/>
      <c r="M46" s="15"/>
      <c r="N46" s="15"/>
      <c r="O46" s="15" t="s">
        <v>374</v>
      </c>
      <c r="P46" s="19" t="s">
        <v>99</v>
      </c>
      <c r="Q46" s="15" t="s">
        <v>352</v>
      </c>
      <c r="R46" s="15">
        <v>62750</v>
      </c>
      <c r="S46" s="15"/>
      <c r="T46" s="15" t="s">
        <v>209</v>
      </c>
      <c r="U46" s="15"/>
      <c r="V46" s="15" t="s">
        <v>98</v>
      </c>
      <c r="W46" s="15" t="s">
        <v>95</v>
      </c>
      <c r="X46" s="15">
        <v>98</v>
      </c>
      <c r="Y46" s="15" t="s">
        <v>100</v>
      </c>
      <c r="Z46" s="15">
        <v>98</v>
      </c>
      <c r="AA46" s="15" t="s">
        <v>101</v>
      </c>
      <c r="AB46" s="15" t="s">
        <v>102</v>
      </c>
      <c r="AC46" s="15">
        <v>125188</v>
      </c>
      <c r="AD46" s="1"/>
    </row>
    <row r="47" spans="1:30" x14ac:dyDescent="0.25">
      <c r="A47" s="10" t="s">
        <v>94</v>
      </c>
      <c r="B47" s="15" t="s">
        <v>95</v>
      </c>
      <c r="C47" s="14">
        <v>5105</v>
      </c>
      <c r="D47" s="16" t="s">
        <v>96</v>
      </c>
      <c r="E47" s="15">
        <v>110919</v>
      </c>
      <c r="F47" s="15" t="s">
        <v>97</v>
      </c>
      <c r="G47" s="15">
        <v>20161011</v>
      </c>
      <c r="H47" s="15" t="s">
        <v>98</v>
      </c>
      <c r="I47" s="15" t="s">
        <v>406</v>
      </c>
      <c r="J47" s="15">
        <v>110919</v>
      </c>
      <c r="K47" s="15"/>
      <c r="L47" s="15"/>
      <c r="M47" s="15"/>
      <c r="N47" s="15"/>
      <c r="O47" s="15" t="s">
        <v>380</v>
      </c>
      <c r="P47" s="19" t="s">
        <v>99</v>
      </c>
      <c r="Q47" s="15" t="s">
        <v>353</v>
      </c>
      <c r="R47" s="15">
        <v>1010280</v>
      </c>
      <c r="S47" s="15"/>
      <c r="T47" s="15" t="s">
        <v>210</v>
      </c>
      <c r="U47" s="15"/>
      <c r="V47" s="15" t="s">
        <v>98</v>
      </c>
      <c r="W47" s="15" t="s">
        <v>95</v>
      </c>
      <c r="X47" s="15">
        <v>98</v>
      </c>
      <c r="Y47" s="15" t="s">
        <v>100</v>
      </c>
      <c r="Z47" s="15">
        <v>98</v>
      </c>
      <c r="AA47" s="15" t="s">
        <v>101</v>
      </c>
      <c r="AB47" s="15" t="s">
        <v>102</v>
      </c>
      <c r="AC47" s="15">
        <v>125184</v>
      </c>
      <c r="AD47" s="1"/>
    </row>
    <row r="48" spans="1:30" x14ac:dyDescent="0.25">
      <c r="A48" s="10" t="s">
        <v>94</v>
      </c>
      <c r="B48" s="15" t="s">
        <v>95</v>
      </c>
      <c r="C48" s="14">
        <v>5105</v>
      </c>
      <c r="D48" s="16" t="s">
        <v>96</v>
      </c>
      <c r="E48" s="15">
        <v>110919</v>
      </c>
      <c r="F48" s="15" t="s">
        <v>103</v>
      </c>
      <c r="G48" s="15">
        <v>20161011</v>
      </c>
      <c r="H48" s="15" t="s">
        <v>98</v>
      </c>
      <c r="I48" s="15" t="s">
        <v>407</v>
      </c>
      <c r="J48" s="15">
        <v>110919</v>
      </c>
      <c r="K48" s="15"/>
      <c r="L48" s="15"/>
      <c r="M48" s="15"/>
      <c r="N48" s="15"/>
      <c r="O48" s="15" t="s">
        <v>374</v>
      </c>
      <c r="P48" s="15" t="s">
        <v>99</v>
      </c>
      <c r="Q48" s="15" t="s">
        <v>353</v>
      </c>
      <c r="R48" s="15">
        <v>62750</v>
      </c>
      <c r="S48" s="15"/>
      <c r="T48" s="15" t="s">
        <v>211</v>
      </c>
      <c r="U48" s="15"/>
      <c r="V48" s="15" t="s">
        <v>98</v>
      </c>
      <c r="W48" s="15" t="s">
        <v>95</v>
      </c>
      <c r="X48" s="15">
        <v>98</v>
      </c>
      <c r="Y48" s="15" t="s">
        <v>100</v>
      </c>
      <c r="Z48" s="15">
        <v>98</v>
      </c>
      <c r="AA48" s="15" t="s">
        <v>101</v>
      </c>
      <c r="AB48" s="15" t="s">
        <v>102</v>
      </c>
      <c r="AC48" s="15">
        <v>125189</v>
      </c>
      <c r="AD48" s="1"/>
    </row>
    <row r="49" spans="1:30" x14ac:dyDescent="0.25">
      <c r="A49" s="10" t="s">
        <v>94</v>
      </c>
      <c r="B49" s="15" t="s">
        <v>95</v>
      </c>
      <c r="C49" s="14">
        <v>5105</v>
      </c>
      <c r="D49" s="16" t="s">
        <v>96</v>
      </c>
      <c r="E49" s="15">
        <v>110920</v>
      </c>
      <c r="F49" s="15" t="s">
        <v>97</v>
      </c>
      <c r="G49" s="15">
        <v>20161011</v>
      </c>
      <c r="H49" s="15" t="s">
        <v>98</v>
      </c>
      <c r="I49" s="15" t="s">
        <v>406</v>
      </c>
      <c r="J49" s="15">
        <v>110920</v>
      </c>
      <c r="K49" s="15"/>
      <c r="L49" s="15"/>
      <c r="M49" s="15"/>
      <c r="N49" s="15"/>
      <c r="O49" s="15" t="s">
        <v>380</v>
      </c>
      <c r="P49" s="15" t="s">
        <v>99</v>
      </c>
      <c r="Q49" s="15" t="s">
        <v>354</v>
      </c>
      <c r="R49" s="15">
        <v>1010280</v>
      </c>
      <c r="S49" s="15"/>
      <c r="T49" s="15" t="s">
        <v>212</v>
      </c>
      <c r="U49" s="15"/>
      <c r="V49" s="15" t="s">
        <v>98</v>
      </c>
      <c r="W49" s="15" t="s">
        <v>95</v>
      </c>
      <c r="X49" s="15">
        <v>98</v>
      </c>
      <c r="Y49" s="15" t="s">
        <v>100</v>
      </c>
      <c r="Z49" s="15">
        <v>98</v>
      </c>
      <c r="AA49" s="15" t="s">
        <v>101</v>
      </c>
      <c r="AB49" s="15" t="s">
        <v>102</v>
      </c>
      <c r="AC49" s="15">
        <v>125185</v>
      </c>
      <c r="AD49" s="1"/>
    </row>
    <row r="50" spans="1:30" x14ac:dyDescent="0.25">
      <c r="A50" s="10" t="s">
        <v>94</v>
      </c>
      <c r="B50" s="15" t="s">
        <v>95</v>
      </c>
      <c r="C50" s="14">
        <v>5105</v>
      </c>
      <c r="D50" s="16" t="s">
        <v>96</v>
      </c>
      <c r="E50" s="15">
        <v>110920</v>
      </c>
      <c r="F50" s="15" t="s">
        <v>103</v>
      </c>
      <c r="G50" s="15">
        <v>20161011</v>
      </c>
      <c r="H50" s="15" t="s">
        <v>98</v>
      </c>
      <c r="I50" s="15" t="s">
        <v>407</v>
      </c>
      <c r="J50" s="15">
        <v>110920</v>
      </c>
      <c r="K50" s="15"/>
      <c r="L50" s="15"/>
      <c r="M50" s="15"/>
      <c r="N50" s="15"/>
      <c r="O50" s="15" t="s">
        <v>374</v>
      </c>
      <c r="P50" s="15" t="s">
        <v>99</v>
      </c>
      <c r="Q50" s="15" t="s">
        <v>354</v>
      </c>
      <c r="R50" s="15">
        <v>15</v>
      </c>
      <c r="S50" s="15"/>
      <c r="T50" s="15" t="s">
        <v>213</v>
      </c>
      <c r="U50" s="15"/>
      <c r="V50" s="15" t="s">
        <v>98</v>
      </c>
      <c r="W50" s="15" t="s">
        <v>95</v>
      </c>
      <c r="X50" s="15">
        <v>98</v>
      </c>
      <c r="Y50" s="15" t="s">
        <v>100</v>
      </c>
      <c r="Z50" s="15">
        <v>98</v>
      </c>
      <c r="AA50" s="15" t="s">
        <v>101</v>
      </c>
      <c r="AB50" s="15" t="s">
        <v>102</v>
      </c>
      <c r="AC50" s="15">
        <v>125190</v>
      </c>
      <c r="AD50" s="1"/>
    </row>
    <row r="51" spans="1:30" x14ac:dyDescent="0.25">
      <c r="A51" s="10" t="s">
        <v>94</v>
      </c>
      <c r="B51" s="15" t="s">
        <v>95</v>
      </c>
      <c r="C51" s="14">
        <v>5105</v>
      </c>
      <c r="D51" s="16" t="s">
        <v>96</v>
      </c>
      <c r="E51" s="15">
        <v>110921</v>
      </c>
      <c r="F51" s="15" t="s">
        <v>97</v>
      </c>
      <c r="G51" s="15">
        <v>20161011</v>
      </c>
      <c r="H51" s="15" t="s">
        <v>98</v>
      </c>
      <c r="I51" s="15" t="s">
        <v>406</v>
      </c>
      <c r="J51" s="15">
        <v>110921</v>
      </c>
      <c r="K51" s="15"/>
      <c r="L51" s="15"/>
      <c r="M51" s="15"/>
      <c r="N51" s="15"/>
      <c r="O51" s="15" t="s">
        <v>380</v>
      </c>
      <c r="P51" s="15" t="s">
        <v>99</v>
      </c>
      <c r="Q51" s="15" t="s">
        <v>355</v>
      </c>
      <c r="R51" s="15">
        <v>250</v>
      </c>
      <c r="S51" s="15"/>
      <c r="T51" s="15" t="s">
        <v>214</v>
      </c>
      <c r="U51" s="15"/>
      <c r="V51" s="15" t="s">
        <v>98</v>
      </c>
      <c r="W51" s="15" t="s">
        <v>95</v>
      </c>
      <c r="X51" s="15">
        <v>98</v>
      </c>
      <c r="Y51" s="15" t="s">
        <v>100</v>
      </c>
      <c r="Z51" s="15">
        <v>98</v>
      </c>
      <c r="AA51" s="15" t="s">
        <v>101</v>
      </c>
      <c r="AB51" s="15" t="s">
        <v>102</v>
      </c>
      <c r="AC51" s="15">
        <v>125186</v>
      </c>
      <c r="AD51" s="1"/>
    </row>
    <row r="52" spans="1:30" x14ac:dyDescent="0.25">
      <c r="A52" s="10" t="s">
        <v>94</v>
      </c>
      <c r="B52" s="15" t="s">
        <v>95</v>
      </c>
      <c r="C52" s="14">
        <v>5105</v>
      </c>
      <c r="D52" s="16" t="s">
        <v>96</v>
      </c>
      <c r="E52" s="15">
        <v>110921</v>
      </c>
      <c r="F52" s="15" t="s">
        <v>103</v>
      </c>
      <c r="G52" s="15">
        <v>20161011</v>
      </c>
      <c r="H52" s="15" t="s">
        <v>98</v>
      </c>
      <c r="I52" s="15" t="s">
        <v>407</v>
      </c>
      <c r="J52" s="15">
        <v>110921</v>
      </c>
      <c r="K52" s="15"/>
      <c r="L52" s="15"/>
      <c r="M52" s="15"/>
      <c r="N52" s="15"/>
      <c r="O52" s="15" t="s">
        <v>374</v>
      </c>
      <c r="P52" s="15" t="s">
        <v>99</v>
      </c>
      <c r="Q52" s="15" t="s">
        <v>355</v>
      </c>
      <c r="R52" s="15">
        <v>236</v>
      </c>
      <c r="S52" s="15"/>
      <c r="T52" s="15" t="s">
        <v>215</v>
      </c>
      <c r="U52" s="15"/>
      <c r="V52" s="15" t="s">
        <v>98</v>
      </c>
      <c r="W52" s="15" t="s">
        <v>95</v>
      </c>
      <c r="X52" s="15">
        <v>98</v>
      </c>
      <c r="Y52" s="15" t="s">
        <v>100</v>
      </c>
      <c r="Z52" s="15">
        <v>98</v>
      </c>
      <c r="AA52" s="15" t="s">
        <v>101</v>
      </c>
      <c r="AB52" s="15" t="s">
        <v>102</v>
      </c>
      <c r="AC52" s="15">
        <v>125191</v>
      </c>
      <c r="AD52" s="1"/>
    </row>
    <row r="53" spans="1:30" x14ac:dyDescent="0.25">
      <c r="A53" s="10" t="s">
        <v>94</v>
      </c>
      <c r="B53" s="15" t="s">
        <v>95</v>
      </c>
      <c r="C53" s="14">
        <v>5105</v>
      </c>
      <c r="D53" s="16" t="s">
        <v>96</v>
      </c>
      <c r="E53" s="15">
        <v>110922</v>
      </c>
      <c r="F53" s="15" t="s">
        <v>97</v>
      </c>
      <c r="G53" s="15">
        <v>20161011</v>
      </c>
      <c r="H53" s="15" t="s">
        <v>98</v>
      </c>
      <c r="I53" s="15" t="s">
        <v>406</v>
      </c>
      <c r="J53" s="15">
        <v>110922</v>
      </c>
      <c r="K53" s="15"/>
      <c r="L53" s="15"/>
      <c r="M53" s="15"/>
      <c r="N53" s="15"/>
      <c r="O53" s="15" t="s">
        <v>380</v>
      </c>
      <c r="P53" s="15" t="s">
        <v>99</v>
      </c>
      <c r="Q53" s="15" t="s">
        <v>356</v>
      </c>
      <c r="R53" s="15">
        <v>237</v>
      </c>
      <c r="S53" s="15"/>
      <c r="T53" s="15" t="s">
        <v>216</v>
      </c>
      <c r="U53" s="15"/>
      <c r="V53" s="15" t="s">
        <v>98</v>
      </c>
      <c r="W53" s="15" t="s">
        <v>95</v>
      </c>
      <c r="X53" s="15">
        <v>98</v>
      </c>
      <c r="Y53" s="15" t="s">
        <v>100</v>
      </c>
      <c r="Z53" s="15">
        <v>98</v>
      </c>
      <c r="AA53" s="15" t="s">
        <v>101</v>
      </c>
      <c r="AB53" s="15" t="s">
        <v>102</v>
      </c>
      <c r="AC53" s="15">
        <v>125187</v>
      </c>
      <c r="AD53" s="1"/>
    </row>
    <row r="54" spans="1:30" x14ac:dyDescent="0.25">
      <c r="A54" s="10" t="s">
        <v>94</v>
      </c>
      <c r="B54" s="15" t="s">
        <v>95</v>
      </c>
      <c r="C54" s="14">
        <v>5105</v>
      </c>
      <c r="D54" s="16" t="s">
        <v>96</v>
      </c>
      <c r="E54" s="15">
        <v>110922</v>
      </c>
      <c r="F54" s="15" t="s">
        <v>103</v>
      </c>
      <c r="G54" s="15">
        <v>20161011</v>
      </c>
      <c r="H54" s="15" t="s">
        <v>98</v>
      </c>
      <c r="I54" s="15" t="s">
        <v>407</v>
      </c>
      <c r="J54" s="15">
        <v>110922</v>
      </c>
      <c r="K54" s="15"/>
      <c r="L54" s="15"/>
      <c r="M54" s="15"/>
      <c r="N54" s="15"/>
      <c r="O54" s="15" t="s">
        <v>374</v>
      </c>
      <c r="P54" s="15" t="s">
        <v>99</v>
      </c>
      <c r="Q54" s="15" t="s">
        <v>356</v>
      </c>
      <c r="R54" s="15">
        <v>294</v>
      </c>
      <c r="S54" s="15"/>
      <c r="T54" s="15" t="s">
        <v>217</v>
      </c>
      <c r="U54" s="15"/>
      <c r="V54" s="15" t="s">
        <v>98</v>
      </c>
      <c r="W54" s="15" t="s">
        <v>95</v>
      </c>
      <c r="X54" s="15">
        <v>98</v>
      </c>
      <c r="Y54" s="15" t="s">
        <v>100</v>
      </c>
      <c r="Z54" s="15">
        <v>98</v>
      </c>
      <c r="AA54" s="15" t="s">
        <v>101</v>
      </c>
      <c r="AB54" s="15" t="s">
        <v>102</v>
      </c>
      <c r="AC54" s="15">
        <v>125192</v>
      </c>
      <c r="AD54" s="1"/>
    </row>
    <row r="55" spans="1:30" x14ac:dyDescent="0.25">
      <c r="A55" s="10" t="s">
        <v>94</v>
      </c>
      <c r="B55" s="15" t="s">
        <v>95</v>
      </c>
      <c r="C55" s="14">
        <v>8005</v>
      </c>
      <c r="D55" s="16" t="s">
        <v>96</v>
      </c>
      <c r="E55" s="15">
        <v>111994</v>
      </c>
      <c r="F55" s="15" t="s">
        <v>97</v>
      </c>
      <c r="G55" s="15">
        <v>20180406</v>
      </c>
      <c r="H55" s="15" t="s">
        <v>98</v>
      </c>
      <c r="I55" s="15" t="s">
        <v>122</v>
      </c>
      <c r="J55" s="15">
        <v>111994</v>
      </c>
      <c r="K55" s="15"/>
      <c r="L55" s="15"/>
      <c r="M55" s="15"/>
      <c r="N55" s="15"/>
      <c r="O55" s="15" t="s">
        <v>381</v>
      </c>
      <c r="P55" s="15" t="s">
        <v>99</v>
      </c>
      <c r="Q55" s="15" t="s">
        <v>357</v>
      </c>
      <c r="R55" s="15">
        <v>295</v>
      </c>
      <c r="S55" s="15"/>
      <c r="T55" s="15" t="s">
        <v>218</v>
      </c>
      <c r="U55" s="15"/>
      <c r="V55" s="15" t="s">
        <v>98</v>
      </c>
      <c r="W55" s="15" t="s">
        <v>95</v>
      </c>
      <c r="X55" s="15">
        <v>98</v>
      </c>
      <c r="Y55" s="15" t="s">
        <v>100</v>
      </c>
      <c r="Z55" s="15">
        <v>98</v>
      </c>
      <c r="AA55" s="15" t="s">
        <v>101</v>
      </c>
      <c r="AB55" s="15" t="s">
        <v>102</v>
      </c>
      <c r="AC55" s="15">
        <v>128351</v>
      </c>
      <c r="AD55" s="1"/>
    </row>
    <row r="56" spans="1:30" x14ac:dyDescent="0.25">
      <c r="A56" s="10" t="s">
        <v>94</v>
      </c>
      <c r="B56" s="15" t="s">
        <v>95</v>
      </c>
      <c r="C56" s="14">
        <v>8005</v>
      </c>
      <c r="D56" s="16" t="s">
        <v>96</v>
      </c>
      <c r="E56" s="15">
        <v>112047</v>
      </c>
      <c r="F56" s="15" t="s">
        <v>97</v>
      </c>
      <c r="G56" s="15">
        <v>20190118</v>
      </c>
      <c r="H56" s="15" t="s">
        <v>98</v>
      </c>
      <c r="I56" s="15" t="s">
        <v>123</v>
      </c>
      <c r="J56" s="15">
        <v>112047</v>
      </c>
      <c r="K56" s="15"/>
      <c r="L56" s="15"/>
      <c r="M56" s="15"/>
      <c r="N56" s="15"/>
      <c r="O56" s="15" t="s">
        <v>382</v>
      </c>
      <c r="P56" s="15" t="s">
        <v>99</v>
      </c>
      <c r="Q56" s="15" t="s">
        <v>357</v>
      </c>
      <c r="R56" s="15">
        <v>138</v>
      </c>
      <c r="S56" s="15"/>
      <c r="T56" s="15" t="s">
        <v>219</v>
      </c>
      <c r="U56" s="15"/>
      <c r="V56" s="15" t="s">
        <v>98</v>
      </c>
      <c r="W56" s="15" t="s">
        <v>95</v>
      </c>
      <c r="X56" s="15">
        <v>98</v>
      </c>
      <c r="Y56" s="15" t="s">
        <v>100</v>
      </c>
      <c r="Z56" s="15">
        <v>98</v>
      </c>
      <c r="AA56" s="15" t="s">
        <v>101</v>
      </c>
      <c r="AB56" s="15" t="s">
        <v>102</v>
      </c>
      <c r="AC56" s="15">
        <v>130107</v>
      </c>
      <c r="AD56" s="1"/>
    </row>
    <row r="57" spans="1:30" x14ac:dyDescent="0.25">
      <c r="A57" s="10" t="s">
        <v>94</v>
      </c>
      <c r="B57" s="15" t="s">
        <v>95</v>
      </c>
      <c r="C57" s="14">
        <v>8005</v>
      </c>
      <c r="D57" s="16" t="s">
        <v>96</v>
      </c>
      <c r="E57" s="15">
        <v>112820</v>
      </c>
      <c r="F57" s="15" t="s">
        <v>97</v>
      </c>
      <c r="G57" s="15">
        <v>20181112</v>
      </c>
      <c r="H57" s="15" t="s">
        <v>98</v>
      </c>
      <c r="I57" s="15" t="s">
        <v>408</v>
      </c>
      <c r="J57" s="15">
        <v>112820</v>
      </c>
      <c r="K57" s="15"/>
      <c r="L57" s="15"/>
      <c r="M57" s="15"/>
      <c r="N57" s="15"/>
      <c r="O57" s="15" t="s">
        <v>383</v>
      </c>
      <c r="P57" s="15" t="s">
        <v>99</v>
      </c>
      <c r="Q57" s="15" t="s">
        <v>357</v>
      </c>
      <c r="R57" s="15">
        <v>51</v>
      </c>
      <c r="S57" s="15"/>
      <c r="T57" s="15" t="s">
        <v>220</v>
      </c>
      <c r="U57" s="15"/>
      <c r="V57" s="15" t="s">
        <v>98</v>
      </c>
      <c r="W57" s="15" t="s">
        <v>95</v>
      </c>
      <c r="X57" s="15">
        <v>98</v>
      </c>
      <c r="Y57" s="15" t="s">
        <v>100</v>
      </c>
      <c r="Z57" s="15">
        <v>98</v>
      </c>
      <c r="AA57" s="15" t="s">
        <v>101</v>
      </c>
      <c r="AB57" s="15" t="s">
        <v>102</v>
      </c>
      <c r="AC57" s="15">
        <v>129149</v>
      </c>
      <c r="AD57" s="1"/>
    </row>
    <row r="58" spans="1:30" x14ac:dyDescent="0.25">
      <c r="A58" s="10" t="s">
        <v>94</v>
      </c>
      <c r="B58" s="15" t="s">
        <v>95</v>
      </c>
      <c r="C58" s="14">
        <v>8005</v>
      </c>
      <c r="D58" s="16" t="s">
        <v>96</v>
      </c>
      <c r="E58" s="15">
        <v>112821</v>
      </c>
      <c r="F58" s="15" t="s">
        <v>97</v>
      </c>
      <c r="G58" s="15">
        <v>20181113</v>
      </c>
      <c r="H58" s="15" t="s">
        <v>98</v>
      </c>
      <c r="I58" s="15" t="s">
        <v>124</v>
      </c>
      <c r="J58" s="15">
        <v>112821</v>
      </c>
      <c r="K58" s="15"/>
      <c r="L58" s="15"/>
      <c r="M58" s="15"/>
      <c r="N58" s="15"/>
      <c r="O58" s="15" t="s">
        <v>384</v>
      </c>
      <c r="P58" s="15" t="s">
        <v>99</v>
      </c>
      <c r="Q58" s="15" t="s">
        <v>357</v>
      </c>
      <c r="R58" s="15">
        <v>52</v>
      </c>
      <c r="S58" s="15"/>
      <c r="T58" s="15" t="s">
        <v>221</v>
      </c>
      <c r="U58" s="15"/>
      <c r="V58" s="15" t="s">
        <v>98</v>
      </c>
      <c r="W58" s="15" t="s">
        <v>95</v>
      </c>
      <c r="X58" s="15">
        <v>98</v>
      </c>
      <c r="Y58" s="15" t="s">
        <v>100</v>
      </c>
      <c r="Z58" s="15">
        <v>98</v>
      </c>
      <c r="AA58" s="15" t="s">
        <v>101</v>
      </c>
      <c r="AB58" s="15" t="s">
        <v>102</v>
      </c>
      <c r="AC58" s="15">
        <v>129150</v>
      </c>
      <c r="AD58" s="1"/>
    </row>
    <row r="59" spans="1:30" x14ac:dyDescent="0.25">
      <c r="A59" s="10" t="s">
        <v>94</v>
      </c>
      <c r="B59" s="15" t="s">
        <v>95</v>
      </c>
      <c r="C59" s="14">
        <v>8005</v>
      </c>
      <c r="D59" s="16" t="s">
        <v>96</v>
      </c>
      <c r="E59" s="15">
        <v>112983</v>
      </c>
      <c r="F59" s="15" t="s">
        <v>97</v>
      </c>
      <c r="G59" s="15">
        <v>20191109</v>
      </c>
      <c r="H59" s="15" t="s">
        <v>98</v>
      </c>
      <c r="I59" s="15" t="s">
        <v>125</v>
      </c>
      <c r="J59" s="15">
        <v>112983</v>
      </c>
      <c r="K59" s="15"/>
      <c r="L59" s="15"/>
      <c r="M59" s="15"/>
      <c r="N59" s="15"/>
      <c r="O59" s="15" t="s">
        <v>385</v>
      </c>
      <c r="P59" s="15" t="s">
        <v>99</v>
      </c>
      <c r="Q59" s="15" t="s">
        <v>358</v>
      </c>
      <c r="R59" s="15">
        <v>4081</v>
      </c>
      <c r="S59" s="15"/>
      <c r="T59" s="15" t="s">
        <v>222</v>
      </c>
      <c r="U59" s="15"/>
      <c r="V59" s="15" t="s">
        <v>98</v>
      </c>
      <c r="W59" s="15" t="s">
        <v>95</v>
      </c>
      <c r="X59" s="15">
        <v>98</v>
      </c>
      <c r="Y59" s="15" t="s">
        <v>100</v>
      </c>
      <c r="Z59" s="15">
        <v>98</v>
      </c>
      <c r="AA59" s="15" t="s">
        <v>101</v>
      </c>
      <c r="AB59" s="15" t="s">
        <v>102</v>
      </c>
      <c r="AC59" s="15">
        <v>131103</v>
      </c>
      <c r="AD59" s="1"/>
    </row>
    <row r="60" spans="1:30" x14ac:dyDescent="0.25">
      <c r="A60" s="10" t="s">
        <v>94</v>
      </c>
      <c r="B60" s="15" t="s">
        <v>95</v>
      </c>
      <c r="C60" s="14">
        <v>8005</v>
      </c>
      <c r="D60" s="16" t="s">
        <v>96</v>
      </c>
      <c r="E60" s="15">
        <v>113019</v>
      </c>
      <c r="F60" s="15" t="s">
        <v>97</v>
      </c>
      <c r="G60" s="15">
        <v>20191209</v>
      </c>
      <c r="H60" s="15" t="s">
        <v>98</v>
      </c>
      <c r="I60" s="15" t="s">
        <v>125</v>
      </c>
      <c r="J60" s="15">
        <v>113019</v>
      </c>
      <c r="K60" s="15"/>
      <c r="L60" s="15"/>
      <c r="M60" s="15"/>
      <c r="N60" s="15"/>
      <c r="O60" s="15" t="s">
        <v>386</v>
      </c>
      <c r="P60" s="15" t="s">
        <v>99</v>
      </c>
      <c r="Q60" s="15" t="s">
        <v>358</v>
      </c>
      <c r="R60" s="15">
        <v>4081</v>
      </c>
      <c r="S60" s="15"/>
      <c r="T60" s="15" t="s">
        <v>223</v>
      </c>
      <c r="U60" s="15"/>
      <c r="V60" s="15" t="s">
        <v>98</v>
      </c>
      <c r="W60" s="15" t="s">
        <v>95</v>
      </c>
      <c r="X60" s="15">
        <v>98</v>
      </c>
      <c r="Y60" s="15" t="s">
        <v>100</v>
      </c>
      <c r="Z60" s="15">
        <v>98</v>
      </c>
      <c r="AA60" s="15" t="s">
        <v>101</v>
      </c>
      <c r="AB60" s="15" t="s">
        <v>102</v>
      </c>
      <c r="AC60" s="15">
        <v>131356</v>
      </c>
      <c r="AD60" s="1"/>
    </row>
    <row r="61" spans="1:30" x14ac:dyDescent="0.25">
      <c r="A61" s="10" t="s">
        <v>94</v>
      </c>
      <c r="B61" s="15" t="s">
        <v>95</v>
      </c>
      <c r="C61" s="14">
        <v>9025</v>
      </c>
      <c r="D61" s="16" t="s">
        <v>96</v>
      </c>
      <c r="E61" s="7" t="s">
        <v>148</v>
      </c>
      <c r="F61" s="15" t="s">
        <v>97</v>
      </c>
      <c r="G61" s="15">
        <v>20041130</v>
      </c>
      <c r="H61" s="15" t="s">
        <v>98</v>
      </c>
      <c r="I61" s="15" t="s">
        <v>126</v>
      </c>
      <c r="J61" s="7" t="s">
        <v>148</v>
      </c>
      <c r="K61" s="15"/>
      <c r="L61" s="15"/>
      <c r="M61" s="15"/>
      <c r="N61" s="15"/>
      <c r="O61" s="15" t="s">
        <v>387</v>
      </c>
      <c r="P61" s="15" t="s">
        <v>99</v>
      </c>
      <c r="Q61" s="15" t="s">
        <v>359</v>
      </c>
      <c r="R61" s="15">
        <v>1258</v>
      </c>
      <c r="S61" s="15"/>
      <c r="T61" s="15" t="s">
        <v>224</v>
      </c>
      <c r="U61" s="15"/>
      <c r="V61" s="15" t="s">
        <v>98</v>
      </c>
      <c r="W61" s="15" t="s">
        <v>95</v>
      </c>
      <c r="X61" s="15">
        <v>98</v>
      </c>
      <c r="Y61" s="15" t="s">
        <v>100</v>
      </c>
      <c r="Z61" s="15">
        <v>98</v>
      </c>
      <c r="AA61" s="15" t="s">
        <v>101</v>
      </c>
      <c r="AB61" s="15" t="s">
        <v>102</v>
      </c>
      <c r="AC61" s="15">
        <v>67950</v>
      </c>
      <c r="AD61" s="1"/>
    </row>
    <row r="62" spans="1:30" x14ac:dyDescent="0.25">
      <c r="A62" s="10" t="s">
        <v>94</v>
      </c>
      <c r="B62" s="15" t="s">
        <v>95</v>
      </c>
      <c r="C62" s="14">
        <v>9025</v>
      </c>
      <c r="D62" s="16" t="s">
        <v>96</v>
      </c>
      <c r="E62" s="7" t="s">
        <v>148</v>
      </c>
      <c r="F62" s="15" t="s">
        <v>103</v>
      </c>
      <c r="G62" s="15">
        <v>20041130</v>
      </c>
      <c r="H62" s="15" t="s">
        <v>98</v>
      </c>
      <c r="I62" s="15" t="s">
        <v>127</v>
      </c>
      <c r="J62" s="7" t="s">
        <v>148</v>
      </c>
      <c r="K62" s="15"/>
      <c r="L62" s="15"/>
      <c r="M62" s="15"/>
      <c r="N62" s="15"/>
      <c r="O62" s="15" t="s">
        <v>387</v>
      </c>
      <c r="P62" s="15" t="s">
        <v>99</v>
      </c>
      <c r="Q62" s="15" t="s">
        <v>359</v>
      </c>
      <c r="R62" s="15">
        <v>53</v>
      </c>
      <c r="S62" s="15"/>
      <c r="T62" s="15" t="s">
        <v>225</v>
      </c>
      <c r="U62" s="15"/>
      <c r="V62" s="15" t="s">
        <v>98</v>
      </c>
      <c r="W62" s="15" t="s">
        <v>95</v>
      </c>
      <c r="X62" s="15">
        <v>98</v>
      </c>
      <c r="Y62" s="15" t="s">
        <v>100</v>
      </c>
      <c r="Z62" s="15">
        <v>98</v>
      </c>
      <c r="AA62" s="15" t="s">
        <v>101</v>
      </c>
      <c r="AB62" s="15" t="s">
        <v>102</v>
      </c>
      <c r="AC62" s="15">
        <v>67951</v>
      </c>
      <c r="AD62" s="1"/>
    </row>
    <row r="63" spans="1:30" x14ac:dyDescent="0.25">
      <c r="A63" s="10" t="s">
        <v>94</v>
      </c>
      <c r="B63" s="15" t="s">
        <v>95</v>
      </c>
      <c r="C63" s="14">
        <v>9025</v>
      </c>
      <c r="D63" s="16" t="s">
        <v>96</v>
      </c>
      <c r="E63" s="7" t="s">
        <v>148</v>
      </c>
      <c r="F63" s="15" t="s">
        <v>104</v>
      </c>
      <c r="G63" s="15">
        <v>20041130</v>
      </c>
      <c r="H63" s="15" t="s">
        <v>98</v>
      </c>
      <c r="I63" s="15" t="s">
        <v>127</v>
      </c>
      <c r="J63" s="7" t="s">
        <v>148</v>
      </c>
      <c r="K63" s="15"/>
      <c r="L63" s="15"/>
      <c r="M63" s="15"/>
      <c r="N63" s="15"/>
      <c r="O63" s="15" t="s">
        <v>387</v>
      </c>
      <c r="P63" s="15" t="s">
        <v>99</v>
      </c>
      <c r="Q63" s="15" t="s">
        <v>359</v>
      </c>
      <c r="R63" s="15">
        <v>36829</v>
      </c>
      <c r="S63" s="15"/>
      <c r="T63" s="15" t="s">
        <v>226</v>
      </c>
      <c r="U63" s="15"/>
      <c r="V63" s="15" t="s">
        <v>98</v>
      </c>
      <c r="W63" s="15" t="s">
        <v>95</v>
      </c>
      <c r="X63" s="15">
        <v>98</v>
      </c>
      <c r="Y63" s="15" t="s">
        <v>100</v>
      </c>
      <c r="Z63" s="15">
        <v>98</v>
      </c>
      <c r="AA63" s="15" t="s">
        <v>101</v>
      </c>
      <c r="AB63" s="15" t="s">
        <v>102</v>
      </c>
      <c r="AC63" s="15">
        <v>67952</v>
      </c>
      <c r="AD63" s="1"/>
    </row>
    <row r="64" spans="1:30" x14ac:dyDescent="0.25">
      <c r="A64" s="10" t="s">
        <v>94</v>
      </c>
      <c r="B64" s="15" t="s">
        <v>95</v>
      </c>
      <c r="C64" s="14">
        <v>9025</v>
      </c>
      <c r="D64" s="16" t="s">
        <v>96</v>
      </c>
      <c r="E64" s="7" t="s">
        <v>148</v>
      </c>
      <c r="F64" s="15" t="s">
        <v>162</v>
      </c>
      <c r="G64" s="15">
        <v>20041130</v>
      </c>
      <c r="H64" s="15" t="s">
        <v>98</v>
      </c>
      <c r="I64" s="15" t="s">
        <v>128</v>
      </c>
      <c r="J64" s="7" t="s">
        <v>148</v>
      </c>
      <c r="K64" s="15"/>
      <c r="L64" s="15"/>
      <c r="M64" s="15"/>
      <c r="N64" s="15"/>
      <c r="O64" s="15" t="s">
        <v>388</v>
      </c>
      <c r="P64" s="15" t="s">
        <v>99</v>
      </c>
      <c r="Q64" s="15" t="s">
        <v>359</v>
      </c>
      <c r="R64" s="15">
        <v>36828</v>
      </c>
      <c r="S64" s="15"/>
      <c r="T64" s="15" t="s">
        <v>227</v>
      </c>
      <c r="U64" s="15"/>
      <c r="V64" s="15" t="s">
        <v>98</v>
      </c>
      <c r="W64" s="15" t="s">
        <v>95</v>
      </c>
      <c r="X64" s="15">
        <v>98</v>
      </c>
      <c r="Y64" s="15" t="s">
        <v>100</v>
      </c>
      <c r="Z64" s="15">
        <v>98</v>
      </c>
      <c r="AA64" s="15" t="s">
        <v>101</v>
      </c>
      <c r="AB64" s="15" t="s">
        <v>102</v>
      </c>
      <c r="AC64" s="15">
        <v>67953</v>
      </c>
      <c r="AD64" s="1"/>
    </row>
    <row r="65" spans="1:30" x14ac:dyDescent="0.25">
      <c r="A65" s="10" t="s">
        <v>94</v>
      </c>
      <c r="B65" s="15" t="s">
        <v>95</v>
      </c>
      <c r="C65" s="14">
        <v>9025</v>
      </c>
      <c r="D65" s="16" t="s">
        <v>96</v>
      </c>
      <c r="E65" s="7" t="s">
        <v>148</v>
      </c>
      <c r="F65" s="15" t="s">
        <v>163</v>
      </c>
      <c r="G65" s="15">
        <v>20041130</v>
      </c>
      <c r="H65" s="15" t="s">
        <v>98</v>
      </c>
      <c r="I65" s="15" t="s">
        <v>128</v>
      </c>
      <c r="J65" s="7" t="s">
        <v>148</v>
      </c>
      <c r="K65" s="15"/>
      <c r="L65" s="15"/>
      <c r="M65" s="15"/>
      <c r="N65" s="15"/>
      <c r="O65" s="15" t="s">
        <v>388</v>
      </c>
      <c r="P65" s="15" t="s">
        <v>99</v>
      </c>
      <c r="Q65" s="15" t="s">
        <v>359</v>
      </c>
      <c r="R65" s="15">
        <v>36828</v>
      </c>
      <c r="S65" s="15"/>
      <c r="T65" s="15" t="s">
        <v>228</v>
      </c>
      <c r="U65" s="15"/>
      <c r="V65" s="15" t="s">
        <v>98</v>
      </c>
      <c r="W65" s="15" t="s">
        <v>95</v>
      </c>
      <c r="X65" s="15">
        <v>98</v>
      </c>
      <c r="Y65" s="15" t="s">
        <v>100</v>
      </c>
      <c r="Z65" s="15">
        <v>98</v>
      </c>
      <c r="AA65" s="15" t="s">
        <v>101</v>
      </c>
      <c r="AB65" s="15" t="s">
        <v>102</v>
      </c>
      <c r="AC65" s="15">
        <v>67954</v>
      </c>
      <c r="AD65" s="1"/>
    </row>
    <row r="66" spans="1:30" x14ac:dyDescent="0.25">
      <c r="A66" s="10" t="s">
        <v>94</v>
      </c>
      <c r="B66" s="15" t="s">
        <v>95</v>
      </c>
      <c r="C66" s="14">
        <v>9025</v>
      </c>
      <c r="D66" s="16" t="s">
        <v>96</v>
      </c>
      <c r="E66" s="7" t="s">
        <v>148</v>
      </c>
      <c r="F66" s="15" t="s">
        <v>105</v>
      </c>
      <c r="G66" s="15">
        <v>20041130</v>
      </c>
      <c r="H66" s="15" t="s">
        <v>98</v>
      </c>
      <c r="I66" s="15" t="s">
        <v>129</v>
      </c>
      <c r="J66" s="7" t="s">
        <v>148</v>
      </c>
      <c r="K66" s="15"/>
      <c r="L66" s="15"/>
      <c r="M66" s="15"/>
      <c r="N66" s="15"/>
      <c r="O66" s="15" t="s">
        <v>367</v>
      </c>
      <c r="P66" s="15" t="s">
        <v>99</v>
      </c>
      <c r="Q66" s="15" t="s">
        <v>359</v>
      </c>
      <c r="R66" s="15">
        <v>23273</v>
      </c>
      <c r="S66" s="15"/>
      <c r="T66" s="15" t="s">
        <v>229</v>
      </c>
      <c r="U66" s="15"/>
      <c r="V66" s="15" t="s">
        <v>98</v>
      </c>
      <c r="W66" s="15" t="s">
        <v>95</v>
      </c>
      <c r="X66" s="15">
        <v>98</v>
      </c>
      <c r="Y66" s="15" t="s">
        <v>100</v>
      </c>
      <c r="Z66" s="15">
        <v>98</v>
      </c>
      <c r="AA66" s="15" t="s">
        <v>101</v>
      </c>
      <c r="AB66" s="15" t="s">
        <v>102</v>
      </c>
      <c r="AC66" s="15">
        <v>67955</v>
      </c>
      <c r="AD66" s="1"/>
    </row>
    <row r="67" spans="1:30" x14ac:dyDescent="0.25">
      <c r="A67" s="10" t="s">
        <v>94</v>
      </c>
      <c r="B67" s="15" t="s">
        <v>95</v>
      </c>
      <c r="C67" s="14">
        <v>9025</v>
      </c>
      <c r="D67" s="16" t="s">
        <v>96</v>
      </c>
      <c r="E67" s="7" t="s">
        <v>148</v>
      </c>
      <c r="F67" s="15" t="s">
        <v>161</v>
      </c>
      <c r="G67" s="15">
        <v>20041130</v>
      </c>
      <c r="H67" s="15" t="s">
        <v>98</v>
      </c>
      <c r="I67" s="15" t="s">
        <v>130</v>
      </c>
      <c r="J67" s="7" t="s">
        <v>148</v>
      </c>
      <c r="K67" s="15"/>
      <c r="L67" s="15"/>
      <c r="M67" s="15"/>
      <c r="N67" s="15"/>
      <c r="O67" s="15" t="s">
        <v>387</v>
      </c>
      <c r="P67" s="15" t="s">
        <v>99</v>
      </c>
      <c r="Q67" s="15" t="s">
        <v>359</v>
      </c>
      <c r="R67" s="15">
        <v>994260</v>
      </c>
      <c r="S67" s="15"/>
      <c r="T67" s="15" t="s">
        <v>230</v>
      </c>
      <c r="U67" s="15"/>
      <c r="V67" s="15" t="s">
        <v>98</v>
      </c>
      <c r="W67" s="15" t="s">
        <v>95</v>
      </c>
      <c r="X67" s="15">
        <v>98</v>
      </c>
      <c r="Y67" s="15" t="s">
        <v>100</v>
      </c>
      <c r="Z67" s="15">
        <v>98</v>
      </c>
      <c r="AA67" s="15" t="s">
        <v>101</v>
      </c>
      <c r="AB67" s="15" t="s">
        <v>102</v>
      </c>
      <c r="AC67" s="15">
        <v>67957</v>
      </c>
      <c r="AD67" s="1"/>
    </row>
    <row r="68" spans="1:30" x14ac:dyDescent="0.25">
      <c r="A68" s="10" t="s">
        <v>94</v>
      </c>
      <c r="B68" s="15" t="s">
        <v>95</v>
      </c>
      <c r="C68" s="14">
        <v>9025</v>
      </c>
      <c r="D68" s="16" t="s">
        <v>96</v>
      </c>
      <c r="E68" s="7" t="s">
        <v>148</v>
      </c>
      <c r="F68" s="15" t="s">
        <v>164</v>
      </c>
      <c r="G68" s="15">
        <v>20081231</v>
      </c>
      <c r="H68" s="15" t="s">
        <v>98</v>
      </c>
      <c r="I68" s="15" t="s">
        <v>131</v>
      </c>
      <c r="J68" s="7" t="s">
        <v>148</v>
      </c>
      <c r="K68" s="15"/>
      <c r="L68" s="15"/>
      <c r="M68" s="15"/>
      <c r="N68" s="15"/>
      <c r="O68" s="15" t="s">
        <v>389</v>
      </c>
      <c r="P68" s="15" t="s">
        <v>99</v>
      </c>
      <c r="Q68" s="15" t="s">
        <v>359</v>
      </c>
      <c r="R68" s="15">
        <v>43928</v>
      </c>
      <c r="S68" s="15"/>
      <c r="T68" s="15" t="s">
        <v>231</v>
      </c>
      <c r="U68" s="15"/>
      <c r="V68" s="15" t="s">
        <v>98</v>
      </c>
      <c r="W68" s="15" t="s">
        <v>95</v>
      </c>
      <c r="X68" s="15">
        <v>98</v>
      </c>
      <c r="Y68" s="15" t="s">
        <v>100</v>
      </c>
      <c r="Z68" s="15">
        <v>98</v>
      </c>
      <c r="AA68" s="15" t="s">
        <v>101</v>
      </c>
      <c r="AB68" s="15" t="s">
        <v>102</v>
      </c>
      <c r="AC68" s="15">
        <v>103045</v>
      </c>
      <c r="AD68" s="1"/>
    </row>
    <row r="69" spans="1:30" x14ac:dyDescent="0.25">
      <c r="A69" s="10" t="s">
        <v>94</v>
      </c>
      <c r="B69" s="15" t="s">
        <v>95</v>
      </c>
      <c r="C69" s="14">
        <v>9025</v>
      </c>
      <c r="D69" s="16" t="s">
        <v>96</v>
      </c>
      <c r="E69" s="7" t="s">
        <v>148</v>
      </c>
      <c r="F69" s="15" t="s">
        <v>165</v>
      </c>
      <c r="G69" s="15">
        <v>20081231</v>
      </c>
      <c r="H69" s="15" t="s">
        <v>98</v>
      </c>
      <c r="I69" s="15" t="s">
        <v>131</v>
      </c>
      <c r="J69" s="7" t="s">
        <v>148</v>
      </c>
      <c r="K69" s="15"/>
      <c r="L69" s="15"/>
      <c r="M69" s="15"/>
      <c r="N69" s="15"/>
      <c r="O69" s="15" t="s">
        <v>389</v>
      </c>
      <c r="P69" s="15" t="s">
        <v>99</v>
      </c>
      <c r="Q69" s="15" t="s">
        <v>359</v>
      </c>
      <c r="R69" s="15">
        <v>20716</v>
      </c>
      <c r="S69" s="15"/>
      <c r="T69" s="15" t="s">
        <v>232</v>
      </c>
      <c r="U69" s="15"/>
      <c r="V69" s="15" t="s">
        <v>98</v>
      </c>
      <c r="W69" s="15" t="s">
        <v>95</v>
      </c>
      <c r="X69" s="15">
        <v>98</v>
      </c>
      <c r="Y69" s="15" t="s">
        <v>100</v>
      </c>
      <c r="Z69" s="15">
        <v>98</v>
      </c>
      <c r="AA69" s="15" t="s">
        <v>101</v>
      </c>
      <c r="AB69" s="15" t="s">
        <v>102</v>
      </c>
      <c r="AC69" s="15">
        <v>103046</v>
      </c>
      <c r="AD69" s="1"/>
    </row>
    <row r="70" spans="1:30" x14ac:dyDescent="0.25">
      <c r="A70" s="10" t="s">
        <v>94</v>
      </c>
      <c r="B70" s="15" t="s">
        <v>95</v>
      </c>
      <c r="C70" s="14">
        <v>9025</v>
      </c>
      <c r="D70" s="16" t="s">
        <v>96</v>
      </c>
      <c r="E70" s="7" t="s">
        <v>148</v>
      </c>
      <c r="F70" s="15" t="s">
        <v>166</v>
      </c>
      <c r="G70" s="15">
        <v>20081231</v>
      </c>
      <c r="H70" s="15" t="s">
        <v>98</v>
      </c>
      <c r="I70" s="15" t="s">
        <v>132</v>
      </c>
      <c r="J70" s="7" t="s">
        <v>148</v>
      </c>
      <c r="K70" s="15"/>
      <c r="L70" s="15"/>
      <c r="M70" s="15"/>
      <c r="N70" s="15"/>
      <c r="O70" s="15" t="s">
        <v>389</v>
      </c>
      <c r="P70" s="15" t="s">
        <v>99</v>
      </c>
      <c r="Q70" s="15" t="s">
        <v>359</v>
      </c>
      <c r="R70" s="15">
        <v>43928</v>
      </c>
      <c r="S70" s="15"/>
      <c r="T70" s="15" t="s">
        <v>233</v>
      </c>
      <c r="U70" s="15"/>
      <c r="V70" s="15" t="s">
        <v>98</v>
      </c>
      <c r="W70" s="15" t="s">
        <v>95</v>
      </c>
      <c r="X70" s="15">
        <v>98</v>
      </c>
      <c r="Y70" s="15" t="s">
        <v>100</v>
      </c>
      <c r="Z70" s="15">
        <v>98</v>
      </c>
      <c r="AA70" s="15" t="s">
        <v>101</v>
      </c>
      <c r="AB70" s="15" t="s">
        <v>102</v>
      </c>
      <c r="AC70" s="15">
        <v>103047</v>
      </c>
      <c r="AD70" s="1"/>
    </row>
    <row r="71" spans="1:30" x14ac:dyDescent="0.25">
      <c r="A71" s="10" t="s">
        <v>94</v>
      </c>
      <c r="B71" s="15" t="s">
        <v>95</v>
      </c>
      <c r="C71" s="14" t="s">
        <v>149</v>
      </c>
      <c r="D71" s="16" t="s">
        <v>96</v>
      </c>
      <c r="E71" s="15">
        <v>110423</v>
      </c>
      <c r="F71" s="15" t="s">
        <v>97</v>
      </c>
      <c r="G71" s="15">
        <v>20160611</v>
      </c>
      <c r="H71" s="15" t="s">
        <v>98</v>
      </c>
      <c r="I71" s="15" t="s">
        <v>133</v>
      </c>
      <c r="J71" s="15">
        <v>110423</v>
      </c>
      <c r="K71" s="15"/>
      <c r="L71" s="15"/>
      <c r="M71" s="15"/>
      <c r="N71" s="15"/>
      <c r="O71" s="15" t="s">
        <v>390</v>
      </c>
      <c r="P71" s="15" t="s">
        <v>99</v>
      </c>
      <c r="Q71" s="15" t="s">
        <v>360</v>
      </c>
      <c r="R71" s="15">
        <v>20716</v>
      </c>
      <c r="S71" s="15"/>
      <c r="T71" s="15" t="s">
        <v>234</v>
      </c>
      <c r="U71" s="15"/>
      <c r="V71" s="15" t="s">
        <v>98</v>
      </c>
      <c r="W71" s="15" t="s">
        <v>95</v>
      </c>
      <c r="X71" s="15">
        <v>98</v>
      </c>
      <c r="Y71" s="15" t="s">
        <v>100</v>
      </c>
      <c r="Z71" s="15">
        <v>98</v>
      </c>
      <c r="AA71" s="15" t="s">
        <v>101</v>
      </c>
      <c r="AB71" s="15" t="s">
        <v>102</v>
      </c>
      <c r="AC71" s="15">
        <v>123459</v>
      </c>
      <c r="AD71" s="1"/>
    </row>
    <row r="72" spans="1:30" x14ac:dyDescent="0.25">
      <c r="A72" s="10" t="s">
        <v>94</v>
      </c>
      <c r="B72" s="15" t="s">
        <v>95</v>
      </c>
      <c r="C72" s="14" t="s">
        <v>149</v>
      </c>
      <c r="D72" s="16" t="s">
        <v>96</v>
      </c>
      <c r="E72" s="15">
        <v>110423</v>
      </c>
      <c r="F72" s="15" t="s">
        <v>103</v>
      </c>
      <c r="G72" s="15">
        <v>20160611</v>
      </c>
      <c r="H72" s="15" t="s">
        <v>98</v>
      </c>
      <c r="I72" s="15" t="s">
        <v>134</v>
      </c>
      <c r="J72" s="15">
        <v>110423</v>
      </c>
      <c r="K72" s="15"/>
      <c r="L72" s="15"/>
      <c r="M72" s="15"/>
      <c r="N72" s="15"/>
      <c r="O72" s="15" t="s">
        <v>374</v>
      </c>
      <c r="P72" s="15" t="s">
        <v>99</v>
      </c>
      <c r="Q72" s="15" t="s">
        <v>360</v>
      </c>
      <c r="R72" s="15">
        <v>43928</v>
      </c>
      <c r="S72" s="15"/>
      <c r="T72" s="15" t="s">
        <v>235</v>
      </c>
      <c r="U72" s="15"/>
      <c r="V72" s="15" t="s">
        <v>98</v>
      </c>
      <c r="W72" s="15" t="s">
        <v>95</v>
      </c>
      <c r="X72" s="15">
        <v>98</v>
      </c>
      <c r="Y72" s="15" t="s">
        <v>100</v>
      </c>
      <c r="Z72" s="15">
        <v>98</v>
      </c>
      <c r="AA72" s="15" t="s">
        <v>101</v>
      </c>
      <c r="AB72" s="15" t="s">
        <v>102</v>
      </c>
      <c r="AC72" s="15">
        <v>123460</v>
      </c>
      <c r="AD72" s="1"/>
    </row>
    <row r="73" spans="1:30" x14ac:dyDescent="0.25">
      <c r="A73" s="10" t="s">
        <v>94</v>
      </c>
      <c r="B73" s="15" t="s">
        <v>95</v>
      </c>
      <c r="C73" s="14" t="s">
        <v>149</v>
      </c>
      <c r="D73" s="16" t="s">
        <v>96</v>
      </c>
      <c r="E73" s="15">
        <v>112097</v>
      </c>
      <c r="F73" s="15" t="s">
        <v>97</v>
      </c>
      <c r="G73" s="15">
        <v>20171124</v>
      </c>
      <c r="H73" s="15" t="s">
        <v>98</v>
      </c>
      <c r="I73" s="15" t="s">
        <v>135</v>
      </c>
      <c r="J73" s="15">
        <v>112097</v>
      </c>
      <c r="K73" s="15"/>
      <c r="L73" s="15"/>
      <c r="M73" s="15"/>
      <c r="N73" s="15"/>
      <c r="O73" s="15" t="s">
        <v>391</v>
      </c>
      <c r="P73" s="15" t="s">
        <v>99</v>
      </c>
      <c r="Q73" s="15" t="s">
        <v>361</v>
      </c>
      <c r="R73" s="15">
        <v>20716</v>
      </c>
      <c r="S73" s="15"/>
      <c r="T73" s="15" t="s">
        <v>236</v>
      </c>
      <c r="U73" s="15"/>
      <c r="V73" s="15" t="s">
        <v>98</v>
      </c>
      <c r="W73" s="15" t="s">
        <v>95</v>
      </c>
      <c r="X73" s="15">
        <v>98</v>
      </c>
      <c r="Y73" s="15" t="s">
        <v>100</v>
      </c>
      <c r="Z73" s="15">
        <v>98</v>
      </c>
      <c r="AA73" s="15" t="s">
        <v>101</v>
      </c>
      <c r="AB73" s="15" t="s">
        <v>102</v>
      </c>
      <c r="AC73" s="15">
        <v>127904</v>
      </c>
      <c r="AD73" s="1"/>
    </row>
    <row r="74" spans="1:30" x14ac:dyDescent="0.25">
      <c r="A74" s="10" t="s">
        <v>94</v>
      </c>
      <c r="B74" s="15" t="s">
        <v>95</v>
      </c>
      <c r="C74" s="14" t="s">
        <v>149</v>
      </c>
      <c r="D74" s="16" t="s">
        <v>96</v>
      </c>
      <c r="E74" s="15">
        <v>112097</v>
      </c>
      <c r="F74" s="15" t="s">
        <v>103</v>
      </c>
      <c r="G74" s="15">
        <v>20171124</v>
      </c>
      <c r="H74" s="15" t="s">
        <v>98</v>
      </c>
      <c r="I74" s="15" t="s">
        <v>409</v>
      </c>
      <c r="J74" s="15">
        <v>112097</v>
      </c>
      <c r="K74" s="15"/>
      <c r="L74" s="15"/>
      <c r="M74" s="15"/>
      <c r="N74" s="15"/>
      <c r="O74" s="15" t="s">
        <v>392</v>
      </c>
      <c r="P74" s="15" t="s">
        <v>99</v>
      </c>
      <c r="Q74" s="15" t="s">
        <v>361</v>
      </c>
      <c r="R74" s="15">
        <v>43928</v>
      </c>
      <c r="S74" s="15"/>
      <c r="T74" s="15" t="s">
        <v>237</v>
      </c>
      <c r="U74" s="15"/>
      <c r="V74" s="15" t="s">
        <v>98</v>
      </c>
      <c r="W74" s="15" t="s">
        <v>95</v>
      </c>
      <c r="X74" s="15">
        <v>98</v>
      </c>
      <c r="Y74" s="15" t="s">
        <v>100</v>
      </c>
      <c r="Z74" s="15">
        <v>98</v>
      </c>
      <c r="AA74" s="15" t="s">
        <v>101</v>
      </c>
      <c r="AB74" s="15" t="s">
        <v>102</v>
      </c>
      <c r="AC74" s="15">
        <v>127910</v>
      </c>
      <c r="AD74" s="1"/>
    </row>
    <row r="75" spans="1:30" x14ac:dyDescent="0.25">
      <c r="A75" s="10" t="s">
        <v>94</v>
      </c>
      <c r="B75" s="15" t="s">
        <v>95</v>
      </c>
      <c r="C75" s="14" t="s">
        <v>149</v>
      </c>
      <c r="D75" s="16" t="s">
        <v>96</v>
      </c>
      <c r="E75" s="15">
        <v>112098</v>
      </c>
      <c r="F75" s="15" t="s">
        <v>97</v>
      </c>
      <c r="G75" s="15">
        <v>20171124</v>
      </c>
      <c r="H75" s="15" t="s">
        <v>98</v>
      </c>
      <c r="I75" s="15" t="s">
        <v>135</v>
      </c>
      <c r="J75" s="15">
        <v>112098</v>
      </c>
      <c r="K75" s="15"/>
      <c r="L75" s="15"/>
      <c r="M75" s="15"/>
      <c r="N75" s="15"/>
      <c r="O75" s="15" t="s">
        <v>391</v>
      </c>
      <c r="P75" s="15" t="s">
        <v>99</v>
      </c>
      <c r="Q75" s="15" t="s">
        <v>361</v>
      </c>
      <c r="R75" s="15">
        <v>20716</v>
      </c>
      <c r="S75" s="15"/>
      <c r="T75" s="15" t="s">
        <v>238</v>
      </c>
      <c r="U75" s="15"/>
      <c r="V75" s="15" t="s">
        <v>98</v>
      </c>
      <c r="W75" s="15" t="s">
        <v>95</v>
      </c>
      <c r="X75" s="15">
        <v>98</v>
      </c>
      <c r="Y75" s="15" t="s">
        <v>100</v>
      </c>
      <c r="Z75" s="15">
        <v>98</v>
      </c>
      <c r="AA75" s="15" t="s">
        <v>101</v>
      </c>
      <c r="AB75" s="15" t="s">
        <v>102</v>
      </c>
      <c r="AC75" s="15">
        <v>127905</v>
      </c>
      <c r="AD75" s="1"/>
    </row>
    <row r="76" spans="1:30" x14ac:dyDescent="0.25">
      <c r="A76" s="10" t="s">
        <v>94</v>
      </c>
      <c r="B76" s="15" t="s">
        <v>95</v>
      </c>
      <c r="C76" s="14" t="s">
        <v>149</v>
      </c>
      <c r="D76" s="16" t="s">
        <v>96</v>
      </c>
      <c r="E76" s="15">
        <v>112098</v>
      </c>
      <c r="F76" s="15" t="s">
        <v>103</v>
      </c>
      <c r="G76" s="15">
        <v>20171124</v>
      </c>
      <c r="H76" s="15" t="s">
        <v>98</v>
      </c>
      <c r="I76" s="15" t="s">
        <v>409</v>
      </c>
      <c r="J76" s="15">
        <v>112098</v>
      </c>
      <c r="K76" s="15"/>
      <c r="L76" s="15"/>
      <c r="M76" s="15"/>
      <c r="N76" s="15"/>
      <c r="O76" s="15" t="s">
        <v>392</v>
      </c>
      <c r="P76" s="15" t="s">
        <v>99</v>
      </c>
      <c r="Q76" s="15" t="s">
        <v>361</v>
      </c>
      <c r="R76" s="15">
        <v>1624852</v>
      </c>
      <c r="S76" s="15"/>
      <c r="T76" s="15" t="s">
        <v>239</v>
      </c>
      <c r="U76" s="15"/>
      <c r="V76" s="15" t="s">
        <v>98</v>
      </c>
      <c r="W76" s="15" t="s">
        <v>95</v>
      </c>
      <c r="X76" s="15">
        <v>98</v>
      </c>
      <c r="Y76" s="15" t="s">
        <v>100</v>
      </c>
      <c r="Z76" s="15">
        <v>98</v>
      </c>
      <c r="AA76" s="15" t="s">
        <v>101</v>
      </c>
      <c r="AB76" s="15" t="s">
        <v>102</v>
      </c>
      <c r="AC76" s="15">
        <v>127911</v>
      </c>
      <c r="AD76" s="1"/>
    </row>
    <row r="77" spans="1:30" x14ac:dyDescent="0.25">
      <c r="A77" s="10" t="s">
        <v>94</v>
      </c>
      <c r="B77" s="15" t="s">
        <v>95</v>
      </c>
      <c r="C77" s="14" t="s">
        <v>149</v>
      </c>
      <c r="D77" s="16" t="s">
        <v>96</v>
      </c>
      <c r="E77" s="15">
        <v>112099</v>
      </c>
      <c r="F77" s="15" t="s">
        <v>97</v>
      </c>
      <c r="G77" s="15">
        <v>20171124</v>
      </c>
      <c r="H77" s="15" t="s">
        <v>98</v>
      </c>
      <c r="I77" s="15" t="s">
        <v>135</v>
      </c>
      <c r="J77" s="15">
        <v>112099</v>
      </c>
      <c r="K77" s="15"/>
      <c r="L77" s="15"/>
      <c r="M77" s="15"/>
      <c r="N77" s="15"/>
      <c r="O77" s="15" t="s">
        <v>391</v>
      </c>
      <c r="P77" s="15" t="s">
        <v>99</v>
      </c>
      <c r="Q77" s="15" t="s">
        <v>361</v>
      </c>
      <c r="R77" s="15">
        <v>43080</v>
      </c>
      <c r="S77" s="15"/>
      <c r="T77" s="15" t="s">
        <v>240</v>
      </c>
      <c r="U77" s="15"/>
      <c r="V77" s="15" t="s">
        <v>98</v>
      </c>
      <c r="W77" s="15" t="s">
        <v>95</v>
      </c>
      <c r="X77" s="15">
        <v>98</v>
      </c>
      <c r="Y77" s="15" t="s">
        <v>100</v>
      </c>
      <c r="Z77" s="15">
        <v>98</v>
      </c>
      <c r="AA77" s="15" t="s">
        <v>101</v>
      </c>
      <c r="AB77" s="15" t="s">
        <v>102</v>
      </c>
      <c r="AC77" s="15">
        <v>127906</v>
      </c>
      <c r="AD77" s="1"/>
    </row>
    <row r="78" spans="1:30" x14ac:dyDescent="0.25">
      <c r="A78" s="10" t="s">
        <v>94</v>
      </c>
      <c r="B78" s="15" t="s">
        <v>95</v>
      </c>
      <c r="C78" s="14" t="s">
        <v>149</v>
      </c>
      <c r="D78" s="16" t="s">
        <v>96</v>
      </c>
      <c r="E78" s="15">
        <v>112099</v>
      </c>
      <c r="F78" s="15" t="s">
        <v>103</v>
      </c>
      <c r="G78" s="15">
        <v>20171124</v>
      </c>
      <c r="H78" s="15" t="s">
        <v>98</v>
      </c>
      <c r="I78" s="15" t="s">
        <v>409</v>
      </c>
      <c r="J78" s="15">
        <v>112099</v>
      </c>
      <c r="K78" s="15"/>
      <c r="L78" s="15"/>
      <c r="M78" s="15"/>
      <c r="N78" s="15"/>
      <c r="O78" s="15" t="s">
        <v>392</v>
      </c>
      <c r="P78" s="15" t="s">
        <v>99</v>
      </c>
      <c r="Q78" s="15" t="s">
        <v>361</v>
      </c>
      <c r="R78" s="15">
        <v>43083</v>
      </c>
      <c r="S78" s="15"/>
      <c r="T78" s="15" t="s">
        <v>241</v>
      </c>
      <c r="U78" s="15"/>
      <c r="V78" s="15" t="s">
        <v>98</v>
      </c>
      <c r="W78" s="15" t="s">
        <v>95</v>
      </c>
      <c r="X78" s="15">
        <v>98</v>
      </c>
      <c r="Y78" s="15" t="s">
        <v>100</v>
      </c>
      <c r="Z78" s="15">
        <v>98</v>
      </c>
      <c r="AA78" s="15" t="s">
        <v>101</v>
      </c>
      <c r="AB78" s="15" t="s">
        <v>102</v>
      </c>
      <c r="AC78" s="15">
        <v>127912</v>
      </c>
      <c r="AD78" s="1"/>
    </row>
    <row r="79" spans="1:30" x14ac:dyDescent="0.25">
      <c r="A79" s="10" t="s">
        <v>94</v>
      </c>
      <c r="B79" s="15" t="s">
        <v>95</v>
      </c>
      <c r="C79" s="14" t="s">
        <v>149</v>
      </c>
      <c r="D79" s="16" t="s">
        <v>96</v>
      </c>
      <c r="E79" s="15">
        <v>112100</v>
      </c>
      <c r="F79" s="15" t="s">
        <v>97</v>
      </c>
      <c r="G79" s="15">
        <v>20171124</v>
      </c>
      <c r="H79" s="15" t="s">
        <v>98</v>
      </c>
      <c r="I79" s="15" t="s">
        <v>135</v>
      </c>
      <c r="J79" s="15">
        <v>112100</v>
      </c>
      <c r="K79" s="15"/>
      <c r="L79" s="15"/>
      <c r="M79" s="15"/>
      <c r="N79" s="15"/>
      <c r="O79" s="15" t="s">
        <v>391</v>
      </c>
      <c r="P79" s="15" t="s">
        <v>99</v>
      </c>
      <c r="Q79" s="15" t="s">
        <v>361</v>
      </c>
      <c r="R79" s="15">
        <v>174340</v>
      </c>
      <c r="S79" s="15"/>
      <c r="T79" s="15" t="s">
        <v>242</v>
      </c>
      <c r="U79" s="15"/>
      <c r="V79" s="15" t="s">
        <v>98</v>
      </c>
      <c r="W79" s="15" t="s">
        <v>95</v>
      </c>
      <c r="X79" s="15">
        <v>98</v>
      </c>
      <c r="Y79" s="15" t="s">
        <v>100</v>
      </c>
      <c r="Z79" s="15">
        <v>98</v>
      </c>
      <c r="AA79" s="15" t="s">
        <v>101</v>
      </c>
      <c r="AB79" s="15" t="s">
        <v>102</v>
      </c>
      <c r="AC79" s="15">
        <v>127907</v>
      </c>
      <c r="AD79" s="1"/>
    </row>
    <row r="80" spans="1:30" x14ac:dyDescent="0.25">
      <c r="A80" s="10" t="s">
        <v>94</v>
      </c>
      <c r="B80" s="15" t="s">
        <v>95</v>
      </c>
      <c r="C80" s="14" t="s">
        <v>149</v>
      </c>
      <c r="D80" s="16" t="s">
        <v>96</v>
      </c>
      <c r="E80" s="15">
        <v>112100</v>
      </c>
      <c r="F80" s="15" t="s">
        <v>103</v>
      </c>
      <c r="G80" s="15">
        <v>20171124</v>
      </c>
      <c r="H80" s="15" t="s">
        <v>98</v>
      </c>
      <c r="I80" s="15" t="s">
        <v>409</v>
      </c>
      <c r="J80" s="15">
        <v>112100</v>
      </c>
      <c r="K80" s="15"/>
      <c r="L80" s="15"/>
      <c r="M80" s="15"/>
      <c r="N80" s="15"/>
      <c r="O80" s="15" t="s">
        <v>392</v>
      </c>
      <c r="P80" s="15" t="s">
        <v>99</v>
      </c>
      <c r="Q80" s="15" t="s">
        <v>361</v>
      </c>
      <c r="R80" s="15">
        <v>293</v>
      </c>
      <c r="S80" s="15"/>
      <c r="T80" s="15" t="s">
        <v>243</v>
      </c>
      <c r="U80" s="15"/>
      <c r="V80" s="15" t="s">
        <v>98</v>
      </c>
      <c r="W80" s="15" t="s">
        <v>95</v>
      </c>
      <c r="X80" s="15">
        <v>98</v>
      </c>
      <c r="Y80" s="15" t="s">
        <v>100</v>
      </c>
      <c r="Z80" s="15">
        <v>98</v>
      </c>
      <c r="AA80" s="15" t="s">
        <v>101</v>
      </c>
      <c r="AB80" s="15" t="s">
        <v>102</v>
      </c>
      <c r="AC80" s="15">
        <v>127913</v>
      </c>
      <c r="AD80" s="1"/>
    </row>
    <row r="81" spans="1:30" x14ac:dyDescent="0.25">
      <c r="A81" s="10" t="s">
        <v>94</v>
      </c>
      <c r="B81" s="15" t="s">
        <v>95</v>
      </c>
      <c r="C81" s="14">
        <v>3030</v>
      </c>
      <c r="D81" s="16" t="s">
        <v>96</v>
      </c>
      <c r="E81" s="15">
        <v>110442</v>
      </c>
      <c r="F81" s="15" t="s">
        <v>104</v>
      </c>
      <c r="G81" s="15">
        <v>20160730</v>
      </c>
      <c r="H81" s="15" t="s">
        <v>98</v>
      </c>
      <c r="I81" s="15" t="s">
        <v>136</v>
      </c>
      <c r="J81" s="15">
        <v>110442</v>
      </c>
      <c r="K81" s="15"/>
      <c r="L81" s="15"/>
      <c r="M81" s="15"/>
      <c r="N81" s="15"/>
      <c r="O81" s="15" t="s">
        <v>393</v>
      </c>
      <c r="P81" s="15" t="s">
        <v>99</v>
      </c>
      <c r="Q81" s="15" t="s">
        <v>362</v>
      </c>
      <c r="R81" s="15">
        <v>120735</v>
      </c>
      <c r="S81" s="15"/>
      <c r="T81" s="15" t="s">
        <v>244</v>
      </c>
      <c r="U81" s="15"/>
      <c r="V81" s="15" t="s">
        <v>98</v>
      </c>
      <c r="W81" s="15" t="s">
        <v>95</v>
      </c>
      <c r="X81" s="15">
        <v>98</v>
      </c>
      <c r="Y81" s="15" t="s">
        <v>100</v>
      </c>
      <c r="Z81" s="15">
        <v>98</v>
      </c>
      <c r="AA81" s="15" t="s">
        <v>101</v>
      </c>
      <c r="AB81" s="15" t="s">
        <v>102</v>
      </c>
      <c r="AC81" s="15">
        <v>124491</v>
      </c>
      <c r="AD81" s="1"/>
    </row>
    <row r="82" spans="1:30" x14ac:dyDescent="0.25">
      <c r="A82" s="10" t="s">
        <v>94</v>
      </c>
      <c r="B82" s="15" t="s">
        <v>95</v>
      </c>
      <c r="C82" s="14">
        <v>3030</v>
      </c>
      <c r="D82" s="16" t="s">
        <v>96</v>
      </c>
      <c r="E82" s="15">
        <v>110442</v>
      </c>
      <c r="F82" s="15" t="s">
        <v>105</v>
      </c>
      <c r="G82" s="15">
        <v>20160804</v>
      </c>
      <c r="H82" s="15" t="s">
        <v>98</v>
      </c>
      <c r="I82" s="15" t="s">
        <v>137</v>
      </c>
      <c r="J82" s="15">
        <v>110442</v>
      </c>
      <c r="K82" s="15"/>
      <c r="L82" s="15"/>
      <c r="M82" s="15"/>
      <c r="N82" s="15"/>
      <c r="O82" s="15" t="s">
        <v>394</v>
      </c>
      <c r="P82" s="15" t="s">
        <v>99</v>
      </c>
      <c r="Q82" s="15" t="s">
        <v>362</v>
      </c>
      <c r="R82" s="15">
        <v>3894</v>
      </c>
      <c r="S82" s="15"/>
      <c r="T82" s="15" t="s">
        <v>245</v>
      </c>
      <c r="U82" s="15"/>
      <c r="V82" s="15" t="s">
        <v>98</v>
      </c>
      <c r="W82" s="15" t="s">
        <v>95</v>
      </c>
      <c r="X82" s="15">
        <v>98</v>
      </c>
      <c r="Y82" s="15" t="s">
        <v>100</v>
      </c>
      <c r="Z82" s="15">
        <v>98</v>
      </c>
      <c r="AA82" s="15" t="s">
        <v>101</v>
      </c>
      <c r="AB82" s="15" t="s">
        <v>102</v>
      </c>
      <c r="AC82" s="15">
        <v>124497</v>
      </c>
      <c r="AD82" s="1"/>
    </row>
    <row r="83" spans="1:30" x14ac:dyDescent="0.25">
      <c r="A83" s="10" t="s">
        <v>94</v>
      </c>
      <c r="B83" s="15" t="s">
        <v>95</v>
      </c>
      <c r="C83" s="14">
        <v>3030</v>
      </c>
      <c r="D83" s="16" t="s">
        <v>96</v>
      </c>
      <c r="E83" s="15">
        <v>110442</v>
      </c>
      <c r="F83" s="15" t="s">
        <v>161</v>
      </c>
      <c r="G83" s="15">
        <v>20160804</v>
      </c>
      <c r="H83" s="15" t="s">
        <v>98</v>
      </c>
      <c r="I83" s="15" t="s">
        <v>138</v>
      </c>
      <c r="J83" s="15">
        <v>110442</v>
      </c>
      <c r="K83" s="15"/>
      <c r="L83" s="15"/>
      <c r="M83" s="15"/>
      <c r="N83" s="15"/>
      <c r="O83" s="15" t="s">
        <v>394</v>
      </c>
      <c r="P83" s="15" t="s">
        <v>99</v>
      </c>
      <c r="Q83" s="15" t="s">
        <v>362</v>
      </c>
      <c r="R83" s="15">
        <v>82640</v>
      </c>
      <c r="S83" s="15"/>
      <c r="T83" s="15" t="s">
        <v>246</v>
      </c>
      <c r="U83" s="15"/>
      <c r="V83" s="15" t="s">
        <v>98</v>
      </c>
      <c r="W83" s="15" t="s">
        <v>95</v>
      </c>
      <c r="X83" s="15">
        <v>98</v>
      </c>
      <c r="Y83" s="15" t="s">
        <v>100</v>
      </c>
      <c r="Z83" s="15">
        <v>98</v>
      </c>
      <c r="AA83" s="15" t="s">
        <v>101</v>
      </c>
      <c r="AB83" s="15" t="s">
        <v>102</v>
      </c>
      <c r="AC83" s="15">
        <v>124498</v>
      </c>
      <c r="AD83" s="1"/>
    </row>
    <row r="84" spans="1:30" x14ac:dyDescent="0.25">
      <c r="A84" s="10" t="s">
        <v>94</v>
      </c>
      <c r="B84" s="15" t="s">
        <v>95</v>
      </c>
      <c r="C84" s="14">
        <v>3030</v>
      </c>
      <c r="D84" s="16" t="s">
        <v>96</v>
      </c>
      <c r="E84" s="15">
        <v>110442</v>
      </c>
      <c r="F84" s="15" t="s">
        <v>162</v>
      </c>
      <c r="G84" s="15">
        <v>20160809</v>
      </c>
      <c r="H84" s="15" t="s">
        <v>98</v>
      </c>
      <c r="I84" s="15" t="s">
        <v>139</v>
      </c>
      <c r="J84" s="15">
        <v>110442</v>
      </c>
      <c r="K84" s="15"/>
      <c r="L84" s="15"/>
      <c r="M84" s="15"/>
      <c r="N84" s="15"/>
      <c r="O84" s="15" t="s">
        <v>395</v>
      </c>
      <c r="P84" s="15" t="s">
        <v>99</v>
      </c>
      <c r="Q84" s="15" t="s">
        <v>362</v>
      </c>
      <c r="R84" s="15">
        <v>82639</v>
      </c>
      <c r="S84" s="15"/>
      <c r="T84" s="15" t="s">
        <v>247</v>
      </c>
      <c r="U84" s="15"/>
      <c r="V84" s="15" t="s">
        <v>98</v>
      </c>
      <c r="W84" s="15" t="s">
        <v>95</v>
      </c>
      <c r="X84" s="15">
        <v>98</v>
      </c>
      <c r="Y84" s="15" t="s">
        <v>100</v>
      </c>
      <c r="Z84" s="15">
        <v>98</v>
      </c>
      <c r="AA84" s="15" t="s">
        <v>101</v>
      </c>
      <c r="AB84" s="15" t="s">
        <v>102</v>
      </c>
      <c r="AC84" s="15">
        <v>124516</v>
      </c>
      <c r="AD84" s="1"/>
    </row>
    <row r="85" spans="1:30" x14ac:dyDescent="0.25">
      <c r="A85" s="10" t="s">
        <v>94</v>
      </c>
      <c r="B85" s="15" t="s">
        <v>95</v>
      </c>
      <c r="C85" s="14">
        <v>3030</v>
      </c>
      <c r="D85" s="16" t="s">
        <v>96</v>
      </c>
      <c r="E85" s="15">
        <v>110442</v>
      </c>
      <c r="F85" s="15" t="s">
        <v>164</v>
      </c>
      <c r="G85" s="15">
        <v>20160811</v>
      </c>
      <c r="H85" s="15" t="s">
        <v>98</v>
      </c>
      <c r="I85" s="15" t="s">
        <v>140</v>
      </c>
      <c r="J85" s="15">
        <v>110442</v>
      </c>
      <c r="K85" s="15"/>
      <c r="L85" s="15"/>
      <c r="M85" s="15"/>
      <c r="N85" s="15"/>
      <c r="O85" s="15" t="s">
        <v>396</v>
      </c>
      <c r="P85" s="15" t="s">
        <v>99</v>
      </c>
      <c r="Q85" s="15" t="s">
        <v>362</v>
      </c>
      <c r="R85" s="15">
        <v>97</v>
      </c>
      <c r="S85" s="15"/>
      <c r="T85" s="15" t="s">
        <v>248</v>
      </c>
      <c r="U85" s="15"/>
      <c r="V85" s="15" t="s">
        <v>98</v>
      </c>
      <c r="W85" s="15" t="s">
        <v>95</v>
      </c>
      <c r="X85" s="15">
        <v>98</v>
      </c>
      <c r="Y85" s="15" t="s">
        <v>100</v>
      </c>
      <c r="Z85" s="15">
        <v>98</v>
      </c>
      <c r="AA85" s="15" t="s">
        <v>101</v>
      </c>
      <c r="AB85" s="15" t="s">
        <v>102</v>
      </c>
      <c r="AC85" s="15">
        <v>124520</v>
      </c>
      <c r="AD85" s="1"/>
    </row>
    <row r="86" spans="1:30" x14ac:dyDescent="0.25">
      <c r="A86" s="10" t="s">
        <v>94</v>
      </c>
      <c r="B86" s="15" t="s">
        <v>95</v>
      </c>
      <c r="C86" s="14">
        <v>3030</v>
      </c>
      <c r="D86" s="16" t="s">
        <v>96</v>
      </c>
      <c r="E86" s="15">
        <v>110442</v>
      </c>
      <c r="F86" s="15" t="s">
        <v>163</v>
      </c>
      <c r="G86" s="15">
        <v>20160815</v>
      </c>
      <c r="H86" s="15" t="s">
        <v>98</v>
      </c>
      <c r="I86" s="15" t="s">
        <v>141</v>
      </c>
      <c r="J86" s="15">
        <v>110442</v>
      </c>
      <c r="K86" s="15"/>
      <c r="L86" s="15"/>
      <c r="M86" s="15"/>
      <c r="N86" s="15"/>
      <c r="O86" s="15" t="s">
        <v>397</v>
      </c>
      <c r="P86" s="15" t="s">
        <v>99</v>
      </c>
      <c r="Q86" s="15" t="s">
        <v>362</v>
      </c>
      <c r="R86" s="15">
        <v>137259</v>
      </c>
      <c r="S86" s="15"/>
      <c r="T86" s="15" t="s">
        <v>249</v>
      </c>
      <c r="U86" s="15"/>
      <c r="V86" s="15" t="s">
        <v>98</v>
      </c>
      <c r="W86" s="15" t="s">
        <v>95</v>
      </c>
      <c r="X86" s="15">
        <v>98</v>
      </c>
      <c r="Y86" s="15" t="s">
        <v>100</v>
      </c>
      <c r="Z86" s="15">
        <v>98</v>
      </c>
      <c r="AA86" s="15" t="s">
        <v>101</v>
      </c>
      <c r="AB86" s="15" t="s">
        <v>102</v>
      </c>
      <c r="AC86" s="15">
        <v>124528</v>
      </c>
      <c r="AD86" s="1"/>
    </row>
    <row r="87" spans="1:30" x14ac:dyDescent="0.25">
      <c r="A87" s="10" t="s">
        <v>94</v>
      </c>
      <c r="B87" s="15" t="s">
        <v>95</v>
      </c>
      <c r="C87" s="14">
        <v>3030</v>
      </c>
      <c r="D87" s="16" t="s">
        <v>96</v>
      </c>
      <c r="E87" s="15">
        <v>110442</v>
      </c>
      <c r="F87" s="15" t="s">
        <v>165</v>
      </c>
      <c r="G87" s="15">
        <v>20160812</v>
      </c>
      <c r="H87" s="15" t="s">
        <v>98</v>
      </c>
      <c r="I87" s="15" t="s">
        <v>136</v>
      </c>
      <c r="J87" s="15">
        <v>110442</v>
      </c>
      <c r="K87" s="15"/>
      <c r="L87" s="15"/>
      <c r="M87" s="15"/>
      <c r="N87" s="15"/>
      <c r="O87" s="15" t="s">
        <v>395</v>
      </c>
      <c r="P87" s="15" t="s">
        <v>99</v>
      </c>
      <c r="Q87" s="15" t="s">
        <v>362</v>
      </c>
      <c r="R87" s="15">
        <v>137259</v>
      </c>
      <c r="S87" s="15"/>
      <c r="T87" s="15" t="s">
        <v>250</v>
      </c>
      <c r="U87" s="15"/>
      <c r="V87" s="15" t="s">
        <v>98</v>
      </c>
      <c r="W87" s="15" t="s">
        <v>95</v>
      </c>
      <c r="X87" s="15">
        <v>98</v>
      </c>
      <c r="Y87" s="15" t="s">
        <v>100</v>
      </c>
      <c r="Z87" s="15">
        <v>98</v>
      </c>
      <c r="AA87" s="15" t="s">
        <v>101</v>
      </c>
      <c r="AB87" s="15" t="s">
        <v>102</v>
      </c>
      <c r="AC87" s="15">
        <v>124530</v>
      </c>
      <c r="AD87" s="1"/>
    </row>
    <row r="88" spans="1:30" x14ac:dyDescent="0.25">
      <c r="A88" s="10" t="s">
        <v>94</v>
      </c>
      <c r="B88" s="15" t="s">
        <v>95</v>
      </c>
      <c r="C88" s="14">
        <v>3030</v>
      </c>
      <c r="D88" s="16" t="s">
        <v>96</v>
      </c>
      <c r="E88" s="15">
        <v>110442</v>
      </c>
      <c r="F88" s="15" t="s">
        <v>166</v>
      </c>
      <c r="G88" s="15">
        <v>20160817</v>
      </c>
      <c r="H88" s="15" t="s">
        <v>98</v>
      </c>
      <c r="I88" s="15" t="s">
        <v>137</v>
      </c>
      <c r="J88" s="15">
        <v>110442</v>
      </c>
      <c r="K88" s="15"/>
      <c r="L88" s="15"/>
      <c r="M88" s="15"/>
      <c r="N88" s="15"/>
      <c r="O88" s="15" t="s">
        <v>398</v>
      </c>
      <c r="P88" s="15" t="s">
        <v>99</v>
      </c>
      <c r="Q88" s="15" t="s">
        <v>362</v>
      </c>
      <c r="R88" s="15">
        <v>3445</v>
      </c>
      <c r="S88" s="15"/>
      <c r="T88" s="15" t="s">
        <v>251</v>
      </c>
      <c r="U88" s="15"/>
      <c r="V88" s="15" t="s">
        <v>98</v>
      </c>
      <c r="W88" s="15" t="s">
        <v>95</v>
      </c>
      <c r="X88" s="15">
        <v>98</v>
      </c>
      <c r="Y88" s="15" t="s">
        <v>100</v>
      </c>
      <c r="Z88" s="15">
        <v>98</v>
      </c>
      <c r="AA88" s="15" t="s">
        <v>101</v>
      </c>
      <c r="AB88" s="15" t="s">
        <v>102</v>
      </c>
      <c r="AC88" s="15">
        <v>124541</v>
      </c>
      <c r="AD88" s="1"/>
    </row>
    <row r="89" spans="1:30" x14ac:dyDescent="0.25">
      <c r="A89" s="10" t="s">
        <v>94</v>
      </c>
      <c r="B89" s="15" t="s">
        <v>95</v>
      </c>
      <c r="C89" s="14">
        <v>3030</v>
      </c>
      <c r="D89" s="16" t="s">
        <v>96</v>
      </c>
      <c r="E89" s="15">
        <v>110442</v>
      </c>
      <c r="F89" s="15" t="s">
        <v>167</v>
      </c>
      <c r="G89" s="15">
        <v>20160817</v>
      </c>
      <c r="H89" s="15" t="s">
        <v>98</v>
      </c>
      <c r="I89" s="15" t="s">
        <v>138</v>
      </c>
      <c r="J89" s="15">
        <v>110442</v>
      </c>
      <c r="K89" s="15"/>
      <c r="L89" s="15"/>
      <c r="M89" s="15"/>
      <c r="N89" s="15"/>
      <c r="O89" s="15" t="s">
        <v>398</v>
      </c>
      <c r="P89" s="15" t="s">
        <v>99</v>
      </c>
      <c r="Q89" s="15" t="s">
        <v>362</v>
      </c>
      <c r="R89" s="15">
        <v>3445</v>
      </c>
      <c r="S89" s="15"/>
      <c r="T89" s="15" t="s">
        <v>252</v>
      </c>
      <c r="U89" s="15"/>
      <c r="V89" s="15" t="s">
        <v>98</v>
      </c>
      <c r="W89" s="15" t="s">
        <v>95</v>
      </c>
      <c r="X89" s="15">
        <v>98</v>
      </c>
      <c r="Y89" s="15" t="s">
        <v>100</v>
      </c>
      <c r="Z89" s="15">
        <v>98</v>
      </c>
      <c r="AA89" s="15" t="s">
        <v>101</v>
      </c>
      <c r="AB89" s="15" t="s">
        <v>102</v>
      </c>
      <c r="AC89" s="15">
        <v>124543</v>
      </c>
      <c r="AD89" s="1"/>
    </row>
    <row r="90" spans="1:30" x14ac:dyDescent="0.25">
      <c r="A90" s="10" t="s">
        <v>94</v>
      </c>
      <c r="B90" s="15" t="s">
        <v>95</v>
      </c>
      <c r="C90" s="14">
        <v>3030</v>
      </c>
      <c r="D90" s="16" t="s">
        <v>96</v>
      </c>
      <c r="E90" s="15">
        <v>110442</v>
      </c>
      <c r="F90" s="15" t="s">
        <v>151</v>
      </c>
      <c r="G90" s="15">
        <v>20160822</v>
      </c>
      <c r="H90" s="15" t="s">
        <v>98</v>
      </c>
      <c r="I90" s="15" t="s">
        <v>142</v>
      </c>
      <c r="J90" s="15">
        <v>110442</v>
      </c>
      <c r="K90" s="15"/>
      <c r="L90" s="15"/>
      <c r="M90" s="15"/>
      <c r="N90" s="15"/>
      <c r="O90" s="15" t="s">
        <v>399</v>
      </c>
      <c r="P90" s="15" t="s">
        <v>99</v>
      </c>
      <c r="Q90" s="15" t="s">
        <v>362</v>
      </c>
      <c r="R90" s="15">
        <v>180990</v>
      </c>
      <c r="S90" s="15"/>
      <c r="T90" s="15" t="s">
        <v>253</v>
      </c>
      <c r="U90" s="15"/>
      <c r="V90" s="15" t="s">
        <v>98</v>
      </c>
      <c r="W90" s="15" t="s">
        <v>95</v>
      </c>
      <c r="X90" s="15">
        <v>98</v>
      </c>
      <c r="Y90" s="15" t="s">
        <v>100</v>
      </c>
      <c r="Z90" s="15">
        <v>98</v>
      </c>
      <c r="AA90" s="15" t="s">
        <v>101</v>
      </c>
      <c r="AB90" s="15" t="s">
        <v>102</v>
      </c>
      <c r="AC90" s="15">
        <v>124554</v>
      </c>
      <c r="AD90" s="1"/>
    </row>
    <row r="91" spans="1:30" x14ac:dyDescent="0.25">
      <c r="A91" s="10" t="s">
        <v>94</v>
      </c>
      <c r="B91" s="15" t="s">
        <v>95</v>
      </c>
      <c r="C91" s="14" t="s">
        <v>150</v>
      </c>
      <c r="D91" s="16" t="s">
        <v>96</v>
      </c>
      <c r="E91" s="15">
        <v>111411</v>
      </c>
      <c r="F91" s="15" t="s">
        <v>97</v>
      </c>
      <c r="G91" s="15">
        <v>20170126</v>
      </c>
      <c r="H91" s="15" t="s">
        <v>98</v>
      </c>
      <c r="I91" s="15" t="s">
        <v>143</v>
      </c>
      <c r="J91" s="15">
        <v>111411</v>
      </c>
      <c r="K91" s="15"/>
      <c r="L91" s="15"/>
      <c r="M91" s="15"/>
      <c r="N91" s="15"/>
      <c r="O91" s="15" t="s">
        <v>400</v>
      </c>
      <c r="P91" s="15" t="s">
        <v>99</v>
      </c>
      <c r="Q91" s="15" t="s">
        <v>363</v>
      </c>
      <c r="R91" s="15">
        <v>180990</v>
      </c>
      <c r="S91" s="15"/>
      <c r="T91" s="15" t="s">
        <v>254</v>
      </c>
      <c r="U91" s="15"/>
      <c r="V91" s="15" t="s">
        <v>98</v>
      </c>
      <c r="W91" s="15" t="s">
        <v>95</v>
      </c>
      <c r="X91" s="15">
        <v>98</v>
      </c>
      <c r="Y91" s="15" t="s">
        <v>100</v>
      </c>
      <c r="Z91" s="15">
        <v>98</v>
      </c>
      <c r="AA91" s="15" t="s">
        <v>101</v>
      </c>
      <c r="AB91" s="15" t="s">
        <v>102</v>
      </c>
      <c r="AC91" s="15">
        <v>126795</v>
      </c>
      <c r="AD91" s="1"/>
    </row>
    <row r="92" spans="1:30" x14ac:dyDescent="0.25">
      <c r="A92" s="10" t="s">
        <v>94</v>
      </c>
      <c r="B92" s="15" t="s">
        <v>95</v>
      </c>
      <c r="C92" s="14" t="s">
        <v>150</v>
      </c>
      <c r="D92" s="16" t="s">
        <v>96</v>
      </c>
      <c r="E92" s="15">
        <v>111412</v>
      </c>
      <c r="F92" s="15" t="s">
        <v>97</v>
      </c>
      <c r="G92" s="15">
        <v>20170126</v>
      </c>
      <c r="H92" s="15" t="s">
        <v>98</v>
      </c>
      <c r="I92" s="15" t="s">
        <v>143</v>
      </c>
      <c r="J92" s="15">
        <v>111412</v>
      </c>
      <c r="K92" s="15"/>
      <c r="L92" s="15"/>
      <c r="M92" s="15"/>
      <c r="N92" s="15"/>
      <c r="O92" s="15" t="s">
        <v>400</v>
      </c>
      <c r="P92" s="15" t="s">
        <v>99</v>
      </c>
      <c r="Q92" s="15" t="s">
        <v>364</v>
      </c>
      <c r="R92" s="15">
        <v>709270</v>
      </c>
      <c r="S92" s="15"/>
      <c r="T92" s="15" t="s">
        <v>255</v>
      </c>
      <c r="U92" s="15"/>
      <c r="V92" s="15" t="s">
        <v>98</v>
      </c>
      <c r="W92" s="15" t="s">
        <v>95</v>
      </c>
      <c r="X92" s="15">
        <v>98</v>
      </c>
      <c r="Y92" s="15" t="s">
        <v>100</v>
      </c>
      <c r="Z92" s="15">
        <v>98</v>
      </c>
      <c r="AA92" s="15" t="s">
        <v>101</v>
      </c>
      <c r="AB92" s="15" t="s">
        <v>102</v>
      </c>
      <c r="AC92" s="15">
        <v>126796</v>
      </c>
      <c r="AD92" s="1"/>
    </row>
    <row r="93" spans="1:30" x14ac:dyDescent="0.25">
      <c r="A93" s="10" t="s">
        <v>94</v>
      </c>
      <c r="B93" s="15" t="s">
        <v>95</v>
      </c>
      <c r="C93" s="14" t="s">
        <v>150</v>
      </c>
      <c r="D93" s="16" t="s">
        <v>96</v>
      </c>
      <c r="E93" s="15">
        <v>111894</v>
      </c>
      <c r="F93" s="15" t="s">
        <v>97</v>
      </c>
      <c r="G93" s="15">
        <v>20170608</v>
      </c>
      <c r="H93" s="15" t="s">
        <v>98</v>
      </c>
      <c r="I93" s="15" t="s">
        <v>144</v>
      </c>
      <c r="J93" s="15">
        <v>111894</v>
      </c>
      <c r="K93" s="15"/>
      <c r="L93" s="15"/>
      <c r="M93" s="15"/>
      <c r="N93" s="15"/>
      <c r="O93" s="15" t="s">
        <v>371</v>
      </c>
      <c r="P93" s="15" t="s">
        <v>99</v>
      </c>
      <c r="Q93" s="15" t="s">
        <v>158</v>
      </c>
      <c r="R93" s="15">
        <v>211</v>
      </c>
      <c r="S93" s="15"/>
      <c r="T93" s="15" t="s">
        <v>256</v>
      </c>
      <c r="U93" s="15"/>
      <c r="V93" s="15" t="s">
        <v>98</v>
      </c>
      <c r="W93" s="15" t="s">
        <v>95</v>
      </c>
      <c r="X93" s="15">
        <v>98</v>
      </c>
      <c r="Y93" s="15" t="s">
        <v>100</v>
      </c>
      <c r="Z93" s="15">
        <v>98</v>
      </c>
      <c r="AA93" s="15" t="s">
        <v>101</v>
      </c>
      <c r="AB93" s="15" t="s">
        <v>102</v>
      </c>
      <c r="AC93" s="15">
        <v>127249</v>
      </c>
      <c r="AD93" s="1"/>
    </row>
    <row r="94" spans="1:30" x14ac:dyDescent="0.25">
      <c r="A94" s="10" t="s">
        <v>94</v>
      </c>
      <c r="B94" s="15" t="s">
        <v>95</v>
      </c>
      <c r="C94" s="14" t="s">
        <v>150</v>
      </c>
      <c r="D94" s="16" t="s">
        <v>96</v>
      </c>
      <c r="E94" s="15">
        <v>111895</v>
      </c>
      <c r="F94" s="15" t="s">
        <v>97</v>
      </c>
      <c r="G94" s="15">
        <v>20170608</v>
      </c>
      <c r="H94" s="15" t="s">
        <v>98</v>
      </c>
      <c r="I94" s="15" t="s">
        <v>144</v>
      </c>
      <c r="J94" s="15">
        <v>111895</v>
      </c>
      <c r="K94" s="15"/>
      <c r="L94" s="15"/>
      <c r="M94" s="15"/>
      <c r="N94" s="15"/>
      <c r="O94" s="15" t="s">
        <v>371</v>
      </c>
      <c r="P94" s="15" t="s">
        <v>99</v>
      </c>
      <c r="Q94" s="15" t="s">
        <v>158</v>
      </c>
      <c r="R94" s="15">
        <v>211</v>
      </c>
      <c r="S94" s="15"/>
      <c r="T94" s="15" t="s">
        <v>257</v>
      </c>
      <c r="U94" s="15"/>
      <c r="V94" s="15" t="s">
        <v>98</v>
      </c>
      <c r="W94" s="15" t="s">
        <v>95</v>
      </c>
      <c r="X94" s="15">
        <v>98</v>
      </c>
      <c r="Y94" s="15" t="s">
        <v>100</v>
      </c>
      <c r="Z94" s="15">
        <v>98</v>
      </c>
      <c r="AA94" s="15" t="s">
        <v>101</v>
      </c>
      <c r="AB94" s="15" t="s">
        <v>102</v>
      </c>
      <c r="AC94" s="15">
        <v>127250</v>
      </c>
      <c r="AD94" s="1"/>
    </row>
    <row r="95" spans="1:30" x14ac:dyDescent="0.25">
      <c r="A95" s="10" t="s">
        <v>94</v>
      </c>
      <c r="B95" s="15" t="s">
        <v>95</v>
      </c>
      <c r="C95" s="14" t="s">
        <v>150</v>
      </c>
      <c r="D95" s="16" t="s">
        <v>96</v>
      </c>
      <c r="E95" s="15">
        <v>112029</v>
      </c>
      <c r="F95" s="15" t="s">
        <v>97</v>
      </c>
      <c r="G95" s="15">
        <v>20181030</v>
      </c>
      <c r="H95" s="15" t="s">
        <v>98</v>
      </c>
      <c r="I95" s="15" t="s">
        <v>145</v>
      </c>
      <c r="J95" s="15">
        <v>112029</v>
      </c>
      <c r="K95" s="15"/>
      <c r="L95" s="15"/>
      <c r="M95" s="15"/>
      <c r="N95" s="15"/>
      <c r="O95" s="15" t="s">
        <v>400</v>
      </c>
      <c r="P95" s="15" t="s">
        <v>99</v>
      </c>
      <c r="Q95" s="15" t="s">
        <v>365</v>
      </c>
      <c r="R95" s="15">
        <v>211</v>
      </c>
      <c r="S95" s="15"/>
      <c r="T95" s="15" t="s">
        <v>258</v>
      </c>
      <c r="U95" s="15"/>
      <c r="V95" s="15" t="s">
        <v>98</v>
      </c>
      <c r="W95" s="15" t="s">
        <v>95</v>
      </c>
      <c r="X95" s="15">
        <v>98</v>
      </c>
      <c r="Y95" s="15" t="s">
        <v>100</v>
      </c>
      <c r="Z95" s="15">
        <v>98</v>
      </c>
      <c r="AA95" s="15" t="s">
        <v>101</v>
      </c>
      <c r="AB95" s="15" t="s">
        <v>102</v>
      </c>
      <c r="AC95" s="15">
        <v>129031</v>
      </c>
      <c r="AD95" s="1"/>
    </row>
    <row r="96" spans="1:30" x14ac:dyDescent="0.25">
      <c r="A96" s="10" t="s">
        <v>94</v>
      </c>
      <c r="B96" s="15" t="s">
        <v>95</v>
      </c>
      <c r="C96" s="14" t="s">
        <v>150</v>
      </c>
      <c r="D96" s="16" t="s">
        <v>96</v>
      </c>
      <c r="E96" s="15">
        <v>112029</v>
      </c>
      <c r="F96" s="15" t="s">
        <v>103</v>
      </c>
      <c r="G96" s="15">
        <v>20181030</v>
      </c>
      <c r="H96" s="15" t="s">
        <v>98</v>
      </c>
      <c r="I96" s="15" t="s">
        <v>146</v>
      </c>
      <c r="J96" s="15">
        <v>112029</v>
      </c>
      <c r="K96" s="15"/>
      <c r="L96" s="15"/>
      <c r="M96" s="15"/>
      <c r="N96" s="15"/>
      <c r="O96" s="15" t="s">
        <v>400</v>
      </c>
      <c r="P96" s="15" t="s">
        <v>99</v>
      </c>
      <c r="Q96" s="15" t="s">
        <v>365</v>
      </c>
      <c r="R96" s="15">
        <v>211</v>
      </c>
      <c r="S96" s="15"/>
      <c r="T96" s="15" t="s">
        <v>259</v>
      </c>
      <c r="U96" s="15"/>
      <c r="V96" s="15" t="s">
        <v>98</v>
      </c>
      <c r="W96" s="15" t="s">
        <v>95</v>
      </c>
      <c r="X96" s="15">
        <v>98</v>
      </c>
      <c r="Y96" s="15" t="s">
        <v>100</v>
      </c>
      <c r="Z96" s="15">
        <v>98</v>
      </c>
      <c r="AA96" s="15" t="s">
        <v>101</v>
      </c>
      <c r="AB96" s="15" t="s">
        <v>102</v>
      </c>
      <c r="AC96" s="15">
        <v>129032</v>
      </c>
      <c r="AD96" s="1"/>
    </row>
    <row r="97" spans="1:30" x14ac:dyDescent="0.25">
      <c r="A97" s="10" t="s">
        <v>94</v>
      </c>
      <c r="B97" s="15" t="s">
        <v>95</v>
      </c>
      <c r="C97" s="14" t="s">
        <v>150</v>
      </c>
      <c r="D97" s="16" t="s">
        <v>96</v>
      </c>
      <c r="E97" s="15">
        <v>112111</v>
      </c>
      <c r="F97" s="15" t="s">
        <v>97</v>
      </c>
      <c r="G97" s="15">
        <v>20171130</v>
      </c>
      <c r="H97" s="15" t="s">
        <v>98</v>
      </c>
      <c r="I97" s="15" t="s">
        <v>145</v>
      </c>
      <c r="J97" s="15">
        <v>112111</v>
      </c>
      <c r="K97" s="15"/>
      <c r="L97" s="15"/>
      <c r="M97" s="15"/>
      <c r="N97" s="15"/>
      <c r="O97" s="15" t="s">
        <v>401</v>
      </c>
      <c r="P97" s="15" t="s">
        <v>99</v>
      </c>
      <c r="Q97" s="15" t="s">
        <v>365</v>
      </c>
      <c r="R97" s="15"/>
      <c r="S97" s="15"/>
      <c r="T97" s="15" t="s">
        <v>260</v>
      </c>
      <c r="U97" s="15"/>
      <c r="V97" s="15" t="s">
        <v>98</v>
      </c>
      <c r="W97" s="15" t="s">
        <v>95</v>
      </c>
      <c r="X97" s="15">
        <v>98</v>
      </c>
      <c r="Y97" s="15" t="s">
        <v>100</v>
      </c>
      <c r="Z97" s="15">
        <v>98</v>
      </c>
      <c r="AA97" s="15" t="s">
        <v>101</v>
      </c>
      <c r="AB97" s="15" t="s">
        <v>102</v>
      </c>
      <c r="AC97" s="15">
        <v>127934</v>
      </c>
      <c r="AD97" s="1"/>
    </row>
    <row r="98" spans="1:30" x14ac:dyDescent="0.25">
      <c r="A98" s="10" t="s">
        <v>94</v>
      </c>
      <c r="B98" s="15" t="s">
        <v>95</v>
      </c>
      <c r="C98" s="14" t="s">
        <v>150</v>
      </c>
      <c r="D98" s="16" t="s">
        <v>96</v>
      </c>
      <c r="E98" s="15">
        <v>113028</v>
      </c>
      <c r="F98" s="15" t="s">
        <v>97</v>
      </c>
      <c r="G98" s="15">
        <v>20191223</v>
      </c>
      <c r="H98" s="15" t="s">
        <v>98</v>
      </c>
      <c r="I98" s="15" t="s">
        <v>145</v>
      </c>
      <c r="J98" s="15">
        <v>113028</v>
      </c>
      <c r="K98" s="15"/>
      <c r="L98" s="15"/>
      <c r="M98" s="15"/>
      <c r="N98" s="15"/>
      <c r="O98" s="15" t="s">
        <v>402</v>
      </c>
      <c r="P98" s="15" t="s">
        <v>99</v>
      </c>
      <c r="Q98" s="15" t="s">
        <v>366</v>
      </c>
      <c r="R98" s="15"/>
      <c r="S98" s="15"/>
      <c r="T98" s="15" t="s">
        <v>261</v>
      </c>
      <c r="U98" s="15"/>
      <c r="V98" s="15" t="s">
        <v>98</v>
      </c>
      <c r="W98" s="15" t="s">
        <v>95</v>
      </c>
      <c r="X98" s="15">
        <v>98</v>
      </c>
      <c r="Y98" s="15" t="s">
        <v>100</v>
      </c>
      <c r="Z98" s="15">
        <v>98</v>
      </c>
      <c r="AA98" s="15" t="s">
        <v>101</v>
      </c>
      <c r="AB98" s="15" t="s">
        <v>102</v>
      </c>
      <c r="AC98" s="15">
        <v>131766</v>
      </c>
      <c r="AD98" s="1"/>
    </row>
    <row r="99" spans="1:30" x14ac:dyDescent="0.25">
      <c r="A99" s="10" t="s">
        <v>94</v>
      </c>
      <c r="B99" s="15" t="s">
        <v>95</v>
      </c>
      <c r="C99" s="14" t="s">
        <v>150</v>
      </c>
      <c r="D99" s="16" t="s">
        <v>96</v>
      </c>
      <c r="E99" s="15">
        <v>113029</v>
      </c>
      <c r="F99" s="15" t="s">
        <v>97</v>
      </c>
      <c r="G99" s="15">
        <v>20191223</v>
      </c>
      <c r="H99" s="15" t="s">
        <v>98</v>
      </c>
      <c r="I99" s="15" t="s">
        <v>145</v>
      </c>
      <c r="J99" s="15">
        <v>113029</v>
      </c>
      <c r="K99" s="15"/>
      <c r="L99" s="15"/>
      <c r="M99" s="15"/>
      <c r="N99" s="15"/>
      <c r="O99" s="15" t="s">
        <v>402</v>
      </c>
      <c r="P99" s="15" t="s">
        <v>99</v>
      </c>
      <c r="Q99" s="15" t="s">
        <v>366</v>
      </c>
      <c r="R99" s="15"/>
      <c r="S99" s="15"/>
      <c r="T99" s="15" t="s">
        <v>262</v>
      </c>
      <c r="U99" s="15"/>
      <c r="V99" s="15" t="s">
        <v>98</v>
      </c>
      <c r="W99" s="15" t="s">
        <v>95</v>
      </c>
      <c r="X99" s="15">
        <v>98</v>
      </c>
      <c r="Y99" s="15" t="s">
        <v>100</v>
      </c>
      <c r="Z99" s="15">
        <v>98</v>
      </c>
      <c r="AA99" s="15" t="s">
        <v>101</v>
      </c>
      <c r="AB99" s="15" t="s">
        <v>102</v>
      </c>
      <c r="AC99" s="15">
        <v>131767</v>
      </c>
      <c r="AD99" s="1"/>
    </row>
    <row r="100" spans="1:30" x14ac:dyDescent="0.25">
      <c r="A100" s="10" t="s">
        <v>94</v>
      </c>
      <c r="B100" s="15" t="s">
        <v>95</v>
      </c>
      <c r="C100" s="14" t="s">
        <v>150</v>
      </c>
      <c r="D100" s="16" t="s">
        <v>96</v>
      </c>
      <c r="E100" s="15">
        <v>113030</v>
      </c>
      <c r="F100" s="15" t="s">
        <v>97</v>
      </c>
      <c r="G100" s="15">
        <v>20191223</v>
      </c>
      <c r="H100" s="15" t="s">
        <v>98</v>
      </c>
      <c r="I100" s="15" t="s">
        <v>145</v>
      </c>
      <c r="J100" s="15">
        <v>113030</v>
      </c>
      <c r="K100" s="15"/>
      <c r="L100" s="15"/>
      <c r="M100" s="15"/>
      <c r="N100" s="15"/>
      <c r="O100" s="15" t="s">
        <v>402</v>
      </c>
      <c r="P100" s="15" t="s">
        <v>99</v>
      </c>
      <c r="Q100" s="15" t="s">
        <v>366</v>
      </c>
      <c r="R100" s="15"/>
      <c r="S100" s="15"/>
      <c r="T100" s="15" t="s">
        <v>263</v>
      </c>
      <c r="U100" s="15"/>
      <c r="V100" s="15" t="s">
        <v>98</v>
      </c>
      <c r="W100" s="15" t="s">
        <v>95</v>
      </c>
      <c r="X100" s="15">
        <v>98</v>
      </c>
      <c r="Y100" s="15" t="s">
        <v>100</v>
      </c>
      <c r="Z100" s="15">
        <v>98</v>
      </c>
      <c r="AA100" s="15" t="s">
        <v>101</v>
      </c>
      <c r="AB100" s="15" t="s">
        <v>102</v>
      </c>
      <c r="AC100" s="15">
        <v>131768</v>
      </c>
      <c r="AD100" s="1"/>
    </row>
    <row r="101" spans="1:30" x14ac:dyDescent="0.25">
      <c r="A101" s="10" t="s">
        <v>94</v>
      </c>
      <c r="B101" s="15" t="s">
        <v>95</v>
      </c>
      <c r="C101" s="14" t="s">
        <v>150</v>
      </c>
      <c r="D101" s="16" t="s">
        <v>96</v>
      </c>
      <c r="E101" s="15">
        <v>113031</v>
      </c>
      <c r="F101" s="15" t="s">
        <v>97</v>
      </c>
      <c r="G101" s="15">
        <v>20191223</v>
      </c>
      <c r="H101" s="15" t="s">
        <v>98</v>
      </c>
      <c r="I101" s="15" t="s">
        <v>145</v>
      </c>
      <c r="J101" s="15">
        <v>113031</v>
      </c>
      <c r="K101" s="15"/>
      <c r="L101" s="15"/>
      <c r="M101" s="15"/>
      <c r="N101" s="15"/>
      <c r="O101" s="15" t="s">
        <v>402</v>
      </c>
      <c r="P101" s="15" t="s">
        <v>99</v>
      </c>
      <c r="Q101" s="15" t="s">
        <v>366</v>
      </c>
      <c r="R101" s="15"/>
      <c r="S101" s="15"/>
      <c r="T101" s="15" t="s">
        <v>264</v>
      </c>
      <c r="U101" s="15"/>
      <c r="V101" s="15" t="s">
        <v>98</v>
      </c>
      <c r="W101" s="15" t="s">
        <v>95</v>
      </c>
      <c r="X101" s="15">
        <v>98</v>
      </c>
      <c r="Y101" s="15" t="s">
        <v>100</v>
      </c>
      <c r="Z101" s="15">
        <v>98</v>
      </c>
      <c r="AA101" s="15" t="s">
        <v>101</v>
      </c>
      <c r="AB101" s="15" t="s">
        <v>102</v>
      </c>
      <c r="AC101" s="15">
        <v>131769</v>
      </c>
      <c r="AD101" s="1"/>
    </row>
    <row r="102" spans="1:30" x14ac:dyDescent="0.25">
      <c r="A102" s="10" t="s">
        <v>94</v>
      </c>
      <c r="B102" s="15" t="s">
        <v>95</v>
      </c>
      <c r="C102" s="14" t="s">
        <v>150</v>
      </c>
      <c r="D102" s="16" t="s">
        <v>96</v>
      </c>
      <c r="E102" s="15">
        <v>113033</v>
      </c>
      <c r="F102" s="15" t="s">
        <v>97</v>
      </c>
      <c r="G102" s="15">
        <v>20191220</v>
      </c>
      <c r="H102" s="15" t="s">
        <v>98</v>
      </c>
      <c r="I102" s="15" t="s">
        <v>145</v>
      </c>
      <c r="J102" s="15">
        <v>113033</v>
      </c>
      <c r="K102" s="15"/>
      <c r="L102" s="15"/>
      <c r="M102" s="15"/>
      <c r="N102" s="15"/>
      <c r="O102" s="15"/>
      <c r="P102" s="15"/>
      <c r="Q102" s="15" t="s">
        <v>351</v>
      </c>
      <c r="R102" s="15"/>
      <c r="S102" s="15"/>
      <c r="T102" s="15" t="s">
        <v>265</v>
      </c>
      <c r="U102" s="15"/>
      <c r="V102" s="15" t="s">
        <v>98</v>
      </c>
      <c r="W102" s="15" t="s">
        <v>95</v>
      </c>
      <c r="X102" s="15">
        <v>98</v>
      </c>
      <c r="Y102" s="15" t="s">
        <v>100</v>
      </c>
      <c r="Z102" s="15">
        <v>98</v>
      </c>
      <c r="AA102" s="15" t="s">
        <v>101</v>
      </c>
      <c r="AB102" s="15" t="s">
        <v>102</v>
      </c>
      <c r="AC102" s="15">
        <v>131791</v>
      </c>
      <c r="AD102" s="1"/>
    </row>
    <row r="103" spans="1:30" x14ac:dyDescent="0.25">
      <c r="A103" s="10" t="s">
        <v>94</v>
      </c>
      <c r="B103" s="15" t="s">
        <v>95</v>
      </c>
      <c r="C103" s="14" t="s">
        <v>150</v>
      </c>
      <c r="D103" s="16" t="s">
        <v>96</v>
      </c>
      <c r="E103" s="15">
        <v>113199</v>
      </c>
      <c r="F103" s="15" t="s">
        <v>97</v>
      </c>
      <c r="G103" s="15">
        <v>20201207</v>
      </c>
      <c r="H103" s="15" t="s">
        <v>98</v>
      </c>
      <c r="I103" s="15" t="s">
        <v>147</v>
      </c>
      <c r="J103" s="15">
        <v>113199</v>
      </c>
      <c r="K103" s="15"/>
      <c r="L103" s="15"/>
      <c r="M103" s="15"/>
      <c r="N103" s="15"/>
      <c r="O103" s="15" t="s">
        <v>403</v>
      </c>
      <c r="P103" s="19" t="s">
        <v>99</v>
      </c>
      <c r="Q103" s="15" t="s">
        <v>351</v>
      </c>
      <c r="R103" s="15"/>
      <c r="S103" s="15"/>
      <c r="T103" s="15" t="s">
        <v>266</v>
      </c>
      <c r="U103" s="15"/>
      <c r="V103" s="15" t="s">
        <v>98</v>
      </c>
      <c r="W103" s="15" t="s">
        <v>95</v>
      </c>
      <c r="X103" s="15">
        <v>98</v>
      </c>
      <c r="Y103" s="15" t="s">
        <v>100</v>
      </c>
      <c r="Z103" s="15">
        <v>98</v>
      </c>
      <c r="AA103" s="15" t="s">
        <v>101</v>
      </c>
      <c r="AB103" s="15" t="s">
        <v>102</v>
      </c>
      <c r="AC103" s="15">
        <v>132649</v>
      </c>
      <c r="AD103" s="1"/>
    </row>
    <row r="104" spans="1:30" x14ac:dyDescent="0.25">
      <c r="A104" s="10" t="s">
        <v>94</v>
      </c>
      <c r="B104" s="15" t="s">
        <v>95</v>
      </c>
      <c r="C104" s="14" t="s">
        <v>150</v>
      </c>
      <c r="D104" s="16" t="s">
        <v>96</v>
      </c>
      <c r="E104" s="15">
        <v>113205</v>
      </c>
      <c r="F104" s="15" t="s">
        <v>97</v>
      </c>
      <c r="G104" s="15">
        <v>20201223</v>
      </c>
      <c r="H104" s="15" t="s">
        <v>98</v>
      </c>
      <c r="I104" s="15" t="s">
        <v>410</v>
      </c>
      <c r="J104" s="15">
        <v>113205</v>
      </c>
      <c r="K104" s="15"/>
      <c r="L104" s="15"/>
      <c r="M104" s="15"/>
      <c r="N104" s="15"/>
      <c r="O104" s="15" t="s">
        <v>403</v>
      </c>
      <c r="P104" s="19" t="s">
        <v>99</v>
      </c>
      <c r="Q104" s="15" t="s">
        <v>351</v>
      </c>
      <c r="R104" s="15"/>
      <c r="S104" s="15"/>
      <c r="T104" s="15" t="s">
        <v>267</v>
      </c>
      <c r="U104" s="15"/>
      <c r="V104" s="15" t="s">
        <v>98</v>
      </c>
      <c r="W104" s="15" t="s">
        <v>95</v>
      </c>
      <c r="X104" s="15">
        <v>98</v>
      </c>
      <c r="Y104" s="15" t="s">
        <v>100</v>
      </c>
      <c r="Z104" s="15">
        <v>98</v>
      </c>
      <c r="AA104" s="15" t="s">
        <v>101</v>
      </c>
      <c r="AB104" s="15" t="s">
        <v>102</v>
      </c>
      <c r="AC104" s="15">
        <v>132788</v>
      </c>
      <c r="AD104" s="1"/>
    </row>
    <row r="105" spans="1:30" x14ac:dyDescent="0.25">
      <c r="A105" s="10" t="s">
        <v>94</v>
      </c>
      <c r="B105" s="15" t="s">
        <v>95</v>
      </c>
      <c r="C105" s="14">
        <v>2010</v>
      </c>
      <c r="D105" s="16" t="s">
        <v>96</v>
      </c>
      <c r="E105" s="15">
        <v>100043</v>
      </c>
      <c r="F105" s="15" t="s">
        <v>97</v>
      </c>
      <c r="G105" s="25">
        <v>19910101</v>
      </c>
      <c r="H105" s="15" t="s">
        <v>98</v>
      </c>
      <c r="I105" s="15" t="s">
        <v>341</v>
      </c>
      <c r="J105" s="15">
        <v>100043</v>
      </c>
      <c r="K105" s="15"/>
      <c r="L105" s="15"/>
      <c r="M105" s="15"/>
      <c r="N105" s="15"/>
      <c r="O105" s="15"/>
      <c r="P105" s="15"/>
      <c r="Q105" s="15"/>
      <c r="R105" s="15"/>
      <c r="S105" s="15"/>
      <c r="T105" s="15">
        <v>1000430000</v>
      </c>
      <c r="U105" s="15"/>
      <c r="V105" s="15" t="s">
        <v>98</v>
      </c>
      <c r="W105" s="15" t="s">
        <v>95</v>
      </c>
      <c r="X105" s="15">
        <v>98</v>
      </c>
      <c r="Y105" s="15" t="s">
        <v>100</v>
      </c>
      <c r="Z105" s="15">
        <v>98</v>
      </c>
      <c r="AA105" s="15" t="s">
        <v>101</v>
      </c>
      <c r="AB105" s="15" t="s">
        <v>102</v>
      </c>
      <c r="AC105" s="15">
        <v>34</v>
      </c>
    </row>
    <row r="106" spans="1:30" x14ac:dyDescent="0.25">
      <c r="A106" s="10" t="s">
        <v>94</v>
      </c>
      <c r="B106" s="15" t="s">
        <v>95</v>
      </c>
      <c r="C106" s="14">
        <v>3030</v>
      </c>
      <c r="D106" s="16" t="s">
        <v>96</v>
      </c>
      <c r="E106" s="15">
        <v>110442</v>
      </c>
      <c r="F106" s="15" t="s">
        <v>97</v>
      </c>
      <c r="G106" s="15">
        <v>20160629</v>
      </c>
      <c r="H106" s="15" t="s">
        <v>98</v>
      </c>
      <c r="I106" s="15" t="s">
        <v>136</v>
      </c>
      <c r="J106" s="15">
        <v>110442</v>
      </c>
      <c r="K106" s="15"/>
      <c r="L106" s="15"/>
      <c r="M106" s="15"/>
      <c r="N106" s="15"/>
      <c r="O106" s="15"/>
      <c r="P106" s="15"/>
      <c r="Q106" s="15"/>
      <c r="R106" s="15"/>
      <c r="S106" s="15"/>
      <c r="T106" s="15">
        <v>1104420000</v>
      </c>
      <c r="U106" s="15"/>
      <c r="V106" s="15" t="s">
        <v>98</v>
      </c>
      <c r="W106" s="15" t="s">
        <v>95</v>
      </c>
      <c r="X106" s="15">
        <v>98</v>
      </c>
      <c r="Y106" s="15" t="s">
        <v>100</v>
      </c>
      <c r="Z106" s="15">
        <v>98</v>
      </c>
      <c r="AA106" s="15" t="s">
        <v>101</v>
      </c>
      <c r="AB106" s="15" t="s">
        <v>102</v>
      </c>
      <c r="AC106" s="15">
        <v>123488</v>
      </c>
    </row>
    <row r="107" spans="1:30" x14ac:dyDescent="0.25">
      <c r="E107" s="6"/>
      <c r="F107" s="6"/>
      <c r="G107" s="6"/>
    </row>
  </sheetData>
  <autoFilter ref="A4:AD106" xr:uid="{00000000-0009-0000-0000-000000000000}"/>
  <mergeCells count="1">
    <mergeCell ref="A1:AC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7"/>
  <sheetViews>
    <sheetView topLeftCell="Y1" workbookViewId="0">
      <selection activeCell="H109" sqref="H109"/>
    </sheetView>
  </sheetViews>
  <sheetFormatPr defaultRowHeight="15" x14ac:dyDescent="0.25"/>
  <cols>
    <col min="6" max="6" width="19.28515625" bestFit="1" customWidth="1"/>
    <col min="7" max="12" width="13.140625" bestFit="1" customWidth="1"/>
    <col min="14" max="16" width="13.140625" bestFit="1" customWidth="1"/>
    <col min="17" max="17" width="238.85546875" bestFit="1" customWidth="1"/>
  </cols>
  <sheetData>
    <row r="1" spans="1:17" x14ac:dyDescent="0.25">
      <c r="A1" s="23" t="s">
        <v>62</v>
      </c>
      <c r="B1" s="23"/>
      <c r="C1" s="23"/>
      <c r="D1" s="23"/>
      <c r="E1" s="23"/>
      <c r="F1" s="23"/>
      <c r="G1" s="23"/>
      <c r="H1" s="23"/>
      <c r="I1" s="23"/>
      <c r="J1" s="23"/>
      <c r="K1" s="23"/>
      <c r="L1" s="23"/>
      <c r="M1" s="23"/>
      <c r="N1" s="23"/>
      <c r="O1" s="23"/>
      <c r="P1" s="23"/>
      <c r="Q1" s="23"/>
    </row>
    <row r="2" spans="1:17" x14ac:dyDescent="0.25">
      <c r="A2" s="10" t="s">
        <v>1</v>
      </c>
      <c r="B2" s="9" t="s">
        <v>2</v>
      </c>
      <c r="C2" s="9" t="s">
        <v>63</v>
      </c>
      <c r="D2" s="9" t="s">
        <v>64</v>
      </c>
      <c r="E2" s="9" t="s">
        <v>65</v>
      </c>
      <c r="F2" s="9" t="s">
        <v>66</v>
      </c>
      <c r="G2" s="9" t="s">
        <v>67</v>
      </c>
      <c r="H2" s="9" t="s">
        <v>68</v>
      </c>
      <c r="I2" s="9" t="s">
        <v>69</v>
      </c>
      <c r="J2" s="9" t="s">
        <v>70</v>
      </c>
      <c r="K2" s="9" t="s">
        <v>71</v>
      </c>
      <c r="L2" s="9" t="s">
        <v>72</v>
      </c>
      <c r="M2" s="9" t="s">
        <v>73</v>
      </c>
      <c r="N2" s="9" t="s">
        <v>74</v>
      </c>
      <c r="O2" s="9" t="s">
        <v>75</v>
      </c>
      <c r="P2" s="9" t="s">
        <v>76</v>
      </c>
      <c r="Q2" s="9" t="s">
        <v>77</v>
      </c>
    </row>
    <row r="3" spans="1:17" x14ac:dyDescent="0.25">
      <c r="A3" s="10" t="s">
        <v>30</v>
      </c>
      <c r="B3" s="9" t="s">
        <v>31</v>
      </c>
      <c r="C3" s="9" t="s">
        <v>31</v>
      </c>
      <c r="D3" s="9" t="s">
        <v>31</v>
      </c>
      <c r="E3" s="9" t="s">
        <v>31</v>
      </c>
      <c r="F3" s="9" t="s">
        <v>31</v>
      </c>
      <c r="G3" s="9" t="s">
        <v>31</v>
      </c>
      <c r="H3" s="9" t="s">
        <v>31</v>
      </c>
      <c r="I3" s="9" t="s">
        <v>31</v>
      </c>
      <c r="J3" s="9" t="s">
        <v>31</v>
      </c>
      <c r="K3" s="9" t="s">
        <v>31</v>
      </c>
      <c r="L3" s="9" t="s">
        <v>31</v>
      </c>
      <c r="M3" s="9" t="s">
        <v>31</v>
      </c>
      <c r="N3" s="9" t="s">
        <v>31</v>
      </c>
      <c r="O3" s="9" t="s">
        <v>32</v>
      </c>
      <c r="P3" s="9" t="s">
        <v>32</v>
      </c>
      <c r="Q3" s="9" t="s">
        <v>32</v>
      </c>
    </row>
    <row r="4" spans="1:17" x14ac:dyDescent="0.25">
      <c r="A4" s="10" t="s">
        <v>33</v>
      </c>
      <c r="B4" s="8" t="s">
        <v>34</v>
      </c>
      <c r="C4" s="12" t="s">
        <v>78</v>
      </c>
      <c r="D4" s="12" t="s">
        <v>79</v>
      </c>
      <c r="E4" s="12" t="s">
        <v>80</v>
      </c>
      <c r="F4" s="12" t="s">
        <v>81</v>
      </c>
      <c r="G4" s="11" t="s">
        <v>82</v>
      </c>
      <c r="H4" s="11" t="s">
        <v>83</v>
      </c>
      <c r="I4" s="11" t="s">
        <v>84</v>
      </c>
      <c r="J4" s="11" t="s">
        <v>85</v>
      </c>
      <c r="K4" s="12" t="s">
        <v>86</v>
      </c>
      <c r="L4" s="12" t="s">
        <v>87</v>
      </c>
      <c r="M4" s="11" t="s">
        <v>88</v>
      </c>
      <c r="N4" s="12" t="s">
        <v>89</v>
      </c>
      <c r="O4" s="12" t="s">
        <v>90</v>
      </c>
      <c r="P4" s="12" t="s">
        <v>91</v>
      </c>
      <c r="Q4" s="12" t="s">
        <v>92</v>
      </c>
    </row>
    <row r="5" spans="1:17" x14ac:dyDescent="0.25">
      <c r="A5" s="10" t="s">
        <v>94</v>
      </c>
      <c r="B5" s="19" t="s">
        <v>98</v>
      </c>
      <c r="C5" s="15">
        <v>100043</v>
      </c>
      <c r="D5" s="15" t="s">
        <v>151</v>
      </c>
      <c r="E5" s="19" t="s">
        <v>99</v>
      </c>
      <c r="F5" s="16" t="s">
        <v>62</v>
      </c>
      <c r="G5" s="19">
        <v>12301002</v>
      </c>
      <c r="H5" s="13" t="s">
        <v>334</v>
      </c>
      <c r="I5" s="19"/>
      <c r="J5" s="19">
        <v>12302002</v>
      </c>
      <c r="K5" s="19">
        <v>20000701</v>
      </c>
      <c r="L5" s="18" t="s">
        <v>411</v>
      </c>
      <c r="M5" s="18" t="s">
        <v>337</v>
      </c>
      <c r="N5" s="18" t="s">
        <v>479</v>
      </c>
      <c r="O5" s="15"/>
      <c r="P5" s="18" t="s">
        <v>107</v>
      </c>
      <c r="Q5" s="18" t="s">
        <v>279</v>
      </c>
    </row>
    <row r="6" spans="1:17" x14ac:dyDescent="0.25">
      <c r="A6" s="10" t="s">
        <v>94</v>
      </c>
      <c r="B6" s="19" t="s">
        <v>98</v>
      </c>
      <c r="C6" s="15">
        <v>100043</v>
      </c>
      <c r="D6" s="15" t="s">
        <v>152</v>
      </c>
      <c r="E6" s="19" t="s">
        <v>99</v>
      </c>
      <c r="F6" s="16" t="s">
        <v>62</v>
      </c>
      <c r="G6" s="19">
        <v>12301002</v>
      </c>
      <c r="H6" s="13" t="s">
        <v>334</v>
      </c>
      <c r="I6" s="19"/>
      <c r="J6" s="19">
        <v>12302002</v>
      </c>
      <c r="K6" s="19">
        <v>20000901</v>
      </c>
      <c r="L6" s="18" t="s">
        <v>411</v>
      </c>
      <c r="M6" s="18" t="s">
        <v>337</v>
      </c>
      <c r="N6" s="18" t="s">
        <v>480</v>
      </c>
      <c r="O6" s="15"/>
      <c r="P6" s="18" t="s">
        <v>107</v>
      </c>
      <c r="Q6" s="18" t="s">
        <v>280</v>
      </c>
    </row>
    <row r="7" spans="1:17" x14ac:dyDescent="0.25">
      <c r="A7" s="10" t="s">
        <v>94</v>
      </c>
      <c r="B7" s="19" t="s">
        <v>98</v>
      </c>
      <c r="C7" s="15">
        <v>100043</v>
      </c>
      <c r="D7" s="15" t="s">
        <v>153</v>
      </c>
      <c r="E7" s="19" t="s">
        <v>99</v>
      </c>
      <c r="F7" s="16" t="s">
        <v>62</v>
      </c>
      <c r="G7" s="19">
        <v>12301002</v>
      </c>
      <c r="H7" s="13" t="s">
        <v>334</v>
      </c>
      <c r="I7" s="19"/>
      <c r="J7" s="19">
        <v>12302002</v>
      </c>
      <c r="K7" s="19">
        <v>20001201</v>
      </c>
      <c r="L7" s="18" t="s">
        <v>412</v>
      </c>
      <c r="M7" s="18" t="s">
        <v>337</v>
      </c>
      <c r="N7" s="18" t="s">
        <v>481</v>
      </c>
      <c r="O7" s="15"/>
      <c r="P7" s="18" t="s">
        <v>107</v>
      </c>
      <c r="Q7" s="18" t="s">
        <v>281</v>
      </c>
    </row>
    <row r="8" spans="1:17" x14ac:dyDescent="0.25">
      <c r="A8" s="10" t="s">
        <v>94</v>
      </c>
      <c r="B8" s="19" t="s">
        <v>98</v>
      </c>
      <c r="C8" s="15">
        <v>100043</v>
      </c>
      <c r="D8" s="15" t="s">
        <v>154</v>
      </c>
      <c r="E8" s="19" t="s">
        <v>99</v>
      </c>
      <c r="F8" s="16" t="s">
        <v>62</v>
      </c>
      <c r="G8" s="19">
        <v>12301002</v>
      </c>
      <c r="H8" s="13" t="s">
        <v>334</v>
      </c>
      <c r="I8" s="19"/>
      <c r="J8" s="19">
        <v>12302002</v>
      </c>
      <c r="K8" s="19">
        <v>20010101</v>
      </c>
      <c r="L8" s="18" t="s">
        <v>411</v>
      </c>
      <c r="M8" s="18" t="s">
        <v>337</v>
      </c>
      <c r="N8" s="18" t="s">
        <v>482</v>
      </c>
      <c r="O8" s="15"/>
      <c r="P8" s="18" t="s">
        <v>107</v>
      </c>
      <c r="Q8" s="18" t="s">
        <v>282</v>
      </c>
    </row>
    <row r="9" spans="1:17" x14ac:dyDescent="0.25">
      <c r="A9" s="10" t="s">
        <v>94</v>
      </c>
      <c r="B9" s="19" t="s">
        <v>98</v>
      </c>
      <c r="C9" s="15">
        <v>100043</v>
      </c>
      <c r="D9" s="15" t="s">
        <v>155</v>
      </c>
      <c r="E9" s="19" t="s">
        <v>99</v>
      </c>
      <c r="F9" s="16" t="s">
        <v>62</v>
      </c>
      <c r="G9" s="19">
        <v>12301002</v>
      </c>
      <c r="H9" s="13" t="s">
        <v>334</v>
      </c>
      <c r="I9" s="19"/>
      <c r="J9" s="19">
        <v>12302002</v>
      </c>
      <c r="K9" s="19">
        <v>20010101</v>
      </c>
      <c r="L9" s="18" t="s">
        <v>413</v>
      </c>
      <c r="M9" s="18" t="s">
        <v>337</v>
      </c>
      <c r="N9" s="18" t="s">
        <v>483</v>
      </c>
      <c r="O9" s="15"/>
      <c r="P9" s="18" t="s">
        <v>107</v>
      </c>
      <c r="Q9" s="18" t="s">
        <v>283</v>
      </c>
    </row>
    <row r="10" spans="1:17" x14ac:dyDescent="0.25">
      <c r="A10" s="10" t="s">
        <v>94</v>
      </c>
      <c r="B10" s="19" t="s">
        <v>98</v>
      </c>
      <c r="C10" s="15">
        <v>100043</v>
      </c>
      <c r="D10" s="15" t="s">
        <v>156</v>
      </c>
      <c r="E10" s="19" t="s">
        <v>99</v>
      </c>
      <c r="F10" s="16" t="s">
        <v>62</v>
      </c>
      <c r="G10" s="19">
        <v>12301002</v>
      </c>
      <c r="H10" s="13" t="s">
        <v>334</v>
      </c>
      <c r="I10" s="19"/>
      <c r="J10" s="19">
        <v>12302002</v>
      </c>
      <c r="K10" s="19">
        <v>20010201</v>
      </c>
      <c r="L10" s="18" t="s">
        <v>414</v>
      </c>
      <c r="M10" s="18" t="s">
        <v>337</v>
      </c>
      <c r="N10" s="18" t="s">
        <v>484</v>
      </c>
      <c r="O10" s="15"/>
      <c r="P10" s="18" t="s">
        <v>107</v>
      </c>
      <c r="Q10" s="18" t="s">
        <v>284</v>
      </c>
    </row>
    <row r="11" spans="1:17" x14ac:dyDescent="0.25">
      <c r="A11" s="10" t="s">
        <v>94</v>
      </c>
      <c r="B11" s="19" t="s">
        <v>98</v>
      </c>
      <c r="C11" s="15">
        <v>100043</v>
      </c>
      <c r="D11" s="15" t="s">
        <v>157</v>
      </c>
      <c r="E11" s="19" t="s">
        <v>99</v>
      </c>
      <c r="F11" s="16" t="s">
        <v>62</v>
      </c>
      <c r="G11" s="19">
        <v>12301002</v>
      </c>
      <c r="H11" s="13" t="s">
        <v>334</v>
      </c>
      <c r="I11" s="19"/>
      <c r="J11" s="19">
        <v>12302002</v>
      </c>
      <c r="K11" s="19">
        <v>20020901</v>
      </c>
      <c r="L11" s="18" t="s">
        <v>415</v>
      </c>
      <c r="M11" s="18" t="s">
        <v>337</v>
      </c>
      <c r="N11" s="18" t="s">
        <v>485</v>
      </c>
      <c r="O11" s="15"/>
      <c r="P11" s="18" t="s">
        <v>107</v>
      </c>
      <c r="Q11" s="18" t="s">
        <v>285</v>
      </c>
    </row>
    <row r="12" spans="1:17" x14ac:dyDescent="0.25">
      <c r="A12" s="10" t="s">
        <v>94</v>
      </c>
      <c r="B12" s="19" t="s">
        <v>98</v>
      </c>
      <c r="C12" s="15">
        <v>100043</v>
      </c>
      <c r="D12" s="15" t="s">
        <v>158</v>
      </c>
      <c r="E12" s="19" t="s">
        <v>99</v>
      </c>
      <c r="F12" s="16" t="s">
        <v>62</v>
      </c>
      <c r="G12" s="19">
        <v>12301002</v>
      </c>
      <c r="H12" s="13" t="s">
        <v>334</v>
      </c>
      <c r="I12" s="19"/>
      <c r="J12" s="19">
        <v>12302002</v>
      </c>
      <c r="K12" s="19">
        <v>20030723</v>
      </c>
      <c r="L12" s="18" t="s">
        <v>416</v>
      </c>
      <c r="M12" s="18" t="s">
        <v>337</v>
      </c>
      <c r="N12" s="18" t="s">
        <v>486</v>
      </c>
      <c r="O12" s="15">
        <v>20030723</v>
      </c>
      <c r="P12" s="18" t="s">
        <v>107</v>
      </c>
      <c r="Q12" s="18" t="s">
        <v>286</v>
      </c>
    </row>
    <row r="13" spans="1:17" x14ac:dyDescent="0.25">
      <c r="A13" s="10" t="s">
        <v>94</v>
      </c>
      <c r="B13" s="19" t="s">
        <v>98</v>
      </c>
      <c r="C13" s="15">
        <v>100043</v>
      </c>
      <c r="D13" s="15" t="s">
        <v>159</v>
      </c>
      <c r="E13" s="19" t="s">
        <v>99</v>
      </c>
      <c r="F13" s="16" t="s">
        <v>62</v>
      </c>
      <c r="G13" s="19">
        <v>12301002</v>
      </c>
      <c r="H13" s="13" t="s">
        <v>334</v>
      </c>
      <c r="I13" s="19"/>
      <c r="J13" s="19">
        <v>12302002</v>
      </c>
      <c r="K13" s="19">
        <v>20030723</v>
      </c>
      <c r="L13" s="18" t="s">
        <v>417</v>
      </c>
      <c r="M13" s="18" t="s">
        <v>337</v>
      </c>
      <c r="N13" s="18" t="s">
        <v>487</v>
      </c>
      <c r="O13" s="15">
        <v>20030723</v>
      </c>
      <c r="P13" s="18" t="s">
        <v>107</v>
      </c>
      <c r="Q13" s="18" t="s">
        <v>270</v>
      </c>
    </row>
    <row r="14" spans="1:17" x14ac:dyDescent="0.25">
      <c r="A14" s="10" t="s">
        <v>94</v>
      </c>
      <c r="B14" s="19" t="s">
        <v>98</v>
      </c>
      <c r="C14" s="15">
        <v>100043</v>
      </c>
      <c r="D14" s="15" t="s">
        <v>160</v>
      </c>
      <c r="E14" s="19" t="s">
        <v>99</v>
      </c>
      <c r="F14" s="16" t="s">
        <v>62</v>
      </c>
      <c r="G14" s="19">
        <v>12301002</v>
      </c>
      <c r="H14" s="13" t="s">
        <v>334</v>
      </c>
      <c r="I14" s="19"/>
      <c r="J14" s="19">
        <v>12302002</v>
      </c>
      <c r="K14" s="19">
        <v>20030723</v>
      </c>
      <c r="L14" s="18" t="s">
        <v>418</v>
      </c>
      <c r="M14" s="18" t="s">
        <v>337</v>
      </c>
      <c r="N14" s="18" t="s">
        <v>488</v>
      </c>
      <c r="O14" s="15">
        <v>20030723</v>
      </c>
      <c r="P14" s="18" t="s">
        <v>107</v>
      </c>
      <c r="Q14" s="18" t="s">
        <v>287</v>
      </c>
    </row>
    <row r="15" spans="1:17" x14ac:dyDescent="0.25">
      <c r="A15" s="10" t="s">
        <v>94</v>
      </c>
      <c r="B15" s="19" t="s">
        <v>98</v>
      </c>
      <c r="C15" s="15">
        <v>108243</v>
      </c>
      <c r="D15" s="15" t="s">
        <v>97</v>
      </c>
      <c r="E15" s="19" t="s">
        <v>99</v>
      </c>
      <c r="F15" s="16" t="s">
        <v>62</v>
      </c>
      <c r="G15" s="19">
        <v>12301003</v>
      </c>
      <c r="H15" s="13" t="s">
        <v>336</v>
      </c>
      <c r="I15" s="19"/>
      <c r="J15" s="19">
        <v>12302003</v>
      </c>
      <c r="K15" s="19">
        <v>20110609</v>
      </c>
      <c r="L15" s="18" t="s">
        <v>411</v>
      </c>
      <c r="M15" s="18" t="s">
        <v>106</v>
      </c>
      <c r="N15" s="18" t="s">
        <v>489</v>
      </c>
      <c r="O15" s="15">
        <v>20110609</v>
      </c>
      <c r="P15" s="18" t="s">
        <v>107</v>
      </c>
      <c r="Q15" s="18" t="s">
        <v>288</v>
      </c>
    </row>
    <row r="16" spans="1:17" x14ac:dyDescent="0.25">
      <c r="A16" s="10" t="s">
        <v>94</v>
      </c>
      <c r="B16" s="19" t="s">
        <v>98</v>
      </c>
      <c r="C16" s="15">
        <v>108243</v>
      </c>
      <c r="D16" s="15" t="s">
        <v>103</v>
      </c>
      <c r="E16" s="19" t="s">
        <v>99</v>
      </c>
      <c r="F16" s="16" t="s">
        <v>62</v>
      </c>
      <c r="G16" s="19">
        <v>12301003</v>
      </c>
      <c r="H16" s="13" t="s">
        <v>334</v>
      </c>
      <c r="I16" s="19"/>
      <c r="J16" s="19">
        <v>12302003</v>
      </c>
      <c r="K16" s="19">
        <v>20110713</v>
      </c>
      <c r="L16" s="18" t="s">
        <v>419</v>
      </c>
      <c r="M16" s="18" t="s">
        <v>106</v>
      </c>
      <c r="N16" s="18" t="s">
        <v>490</v>
      </c>
      <c r="O16" s="15">
        <v>20110713</v>
      </c>
      <c r="P16" s="18" t="s">
        <v>107</v>
      </c>
      <c r="Q16" s="18" t="s">
        <v>289</v>
      </c>
    </row>
    <row r="17" spans="1:17" x14ac:dyDescent="0.25">
      <c r="A17" s="10" t="s">
        <v>94</v>
      </c>
      <c r="B17" s="19" t="s">
        <v>98</v>
      </c>
      <c r="C17" s="15">
        <v>108243</v>
      </c>
      <c r="D17" s="15" t="s">
        <v>104</v>
      </c>
      <c r="E17" s="19" t="s">
        <v>99</v>
      </c>
      <c r="F17" s="16" t="s">
        <v>62</v>
      </c>
      <c r="G17" s="19">
        <v>12301003</v>
      </c>
      <c r="H17" s="13" t="s">
        <v>336</v>
      </c>
      <c r="I17" s="19"/>
      <c r="J17" s="19">
        <v>12302003</v>
      </c>
      <c r="K17" s="19">
        <v>20110715</v>
      </c>
      <c r="L17" s="18" t="s">
        <v>420</v>
      </c>
      <c r="M17" s="18" t="s">
        <v>106</v>
      </c>
      <c r="N17" s="18" t="s">
        <v>491</v>
      </c>
      <c r="O17" s="15">
        <v>20110715</v>
      </c>
      <c r="P17" s="18" t="s">
        <v>107</v>
      </c>
      <c r="Q17" s="18" t="s">
        <v>290</v>
      </c>
    </row>
    <row r="18" spans="1:17" x14ac:dyDescent="0.25">
      <c r="A18" s="10" t="s">
        <v>94</v>
      </c>
      <c r="B18" s="19" t="s">
        <v>98</v>
      </c>
      <c r="C18" s="15">
        <v>108243</v>
      </c>
      <c r="D18" s="15" t="s">
        <v>105</v>
      </c>
      <c r="E18" s="19" t="s">
        <v>99</v>
      </c>
      <c r="F18" s="16" t="s">
        <v>62</v>
      </c>
      <c r="G18" s="19">
        <v>12301003</v>
      </c>
      <c r="H18" s="13" t="s">
        <v>336</v>
      </c>
      <c r="I18" s="19"/>
      <c r="J18" s="19">
        <v>12302003</v>
      </c>
      <c r="K18" s="19">
        <v>20110715</v>
      </c>
      <c r="L18" s="18" t="s">
        <v>421</v>
      </c>
      <c r="M18" s="18" t="s">
        <v>106</v>
      </c>
      <c r="N18" s="18" t="s">
        <v>492</v>
      </c>
      <c r="O18" s="15">
        <v>20110715</v>
      </c>
      <c r="P18" s="18" t="s">
        <v>107</v>
      </c>
      <c r="Q18" s="18" t="s">
        <v>290</v>
      </c>
    </row>
    <row r="19" spans="1:17" x14ac:dyDescent="0.25">
      <c r="A19" s="10" t="s">
        <v>94</v>
      </c>
      <c r="B19" s="19" t="s">
        <v>98</v>
      </c>
      <c r="C19" s="15">
        <v>108243</v>
      </c>
      <c r="D19" s="15" t="s">
        <v>161</v>
      </c>
      <c r="E19" s="19" t="s">
        <v>99</v>
      </c>
      <c r="F19" s="16" t="s">
        <v>62</v>
      </c>
      <c r="G19" s="19">
        <v>12301003</v>
      </c>
      <c r="H19" s="13" t="s">
        <v>336</v>
      </c>
      <c r="I19" s="19"/>
      <c r="J19" s="19">
        <v>12302003</v>
      </c>
      <c r="K19" s="19">
        <v>20110726</v>
      </c>
      <c r="L19" s="18" t="s">
        <v>422</v>
      </c>
      <c r="M19" s="18" t="s">
        <v>106</v>
      </c>
      <c r="N19" s="18" t="s">
        <v>493</v>
      </c>
      <c r="O19" s="15">
        <v>20110726</v>
      </c>
      <c r="P19" s="18" t="s">
        <v>107</v>
      </c>
      <c r="Q19" s="18" t="s">
        <v>274</v>
      </c>
    </row>
    <row r="20" spans="1:17" x14ac:dyDescent="0.25">
      <c r="A20" s="10" t="s">
        <v>94</v>
      </c>
      <c r="B20" s="19" t="s">
        <v>98</v>
      </c>
      <c r="C20" s="15">
        <v>108243</v>
      </c>
      <c r="D20" s="15" t="s">
        <v>162</v>
      </c>
      <c r="E20" s="19" t="s">
        <v>99</v>
      </c>
      <c r="F20" s="16" t="s">
        <v>62</v>
      </c>
      <c r="G20" s="19">
        <v>12301003</v>
      </c>
      <c r="H20" s="13" t="s">
        <v>336</v>
      </c>
      <c r="I20" s="19"/>
      <c r="J20" s="19">
        <v>12302003</v>
      </c>
      <c r="K20" s="19">
        <v>20110726</v>
      </c>
      <c r="L20" s="18" t="s">
        <v>423</v>
      </c>
      <c r="M20" s="18" t="s">
        <v>106</v>
      </c>
      <c r="N20" s="18" t="s">
        <v>494</v>
      </c>
      <c r="O20" s="15">
        <v>20110726</v>
      </c>
      <c r="P20" s="18" t="s">
        <v>107</v>
      </c>
      <c r="Q20" s="18" t="s">
        <v>275</v>
      </c>
    </row>
    <row r="21" spans="1:17" x14ac:dyDescent="0.25">
      <c r="A21" s="10" t="s">
        <v>94</v>
      </c>
      <c r="B21" s="19" t="s">
        <v>98</v>
      </c>
      <c r="C21" s="15">
        <v>108243</v>
      </c>
      <c r="D21" s="15" t="s">
        <v>163</v>
      </c>
      <c r="E21" s="19" t="s">
        <v>99</v>
      </c>
      <c r="F21" s="16" t="s">
        <v>62</v>
      </c>
      <c r="G21" s="19">
        <v>12301003</v>
      </c>
      <c r="H21" s="13" t="s">
        <v>334</v>
      </c>
      <c r="I21" s="19"/>
      <c r="J21" s="19">
        <v>12302003</v>
      </c>
      <c r="K21" s="19">
        <v>20110730</v>
      </c>
      <c r="L21" s="18" t="s">
        <v>424</v>
      </c>
      <c r="M21" s="18" t="s">
        <v>106</v>
      </c>
      <c r="N21" s="18" t="s">
        <v>495</v>
      </c>
      <c r="O21" s="15">
        <v>20110730</v>
      </c>
      <c r="P21" s="18" t="s">
        <v>107</v>
      </c>
      <c r="Q21" s="18" t="s">
        <v>291</v>
      </c>
    </row>
    <row r="22" spans="1:17" x14ac:dyDescent="0.25">
      <c r="A22" s="10" t="s">
        <v>94</v>
      </c>
      <c r="B22" s="19" t="s">
        <v>98</v>
      </c>
      <c r="C22" s="15">
        <v>108243</v>
      </c>
      <c r="D22" s="15" t="s">
        <v>164</v>
      </c>
      <c r="E22" s="19" t="s">
        <v>99</v>
      </c>
      <c r="F22" s="16" t="s">
        <v>62</v>
      </c>
      <c r="G22" s="19">
        <v>12301003</v>
      </c>
      <c r="H22" s="13" t="s">
        <v>336</v>
      </c>
      <c r="I22" s="19"/>
      <c r="J22" s="19">
        <v>12302003</v>
      </c>
      <c r="K22" s="19">
        <v>20110808</v>
      </c>
      <c r="L22" s="18" t="s">
        <v>425</v>
      </c>
      <c r="M22" s="18" t="s">
        <v>106</v>
      </c>
      <c r="N22" s="18" t="s">
        <v>496</v>
      </c>
      <c r="O22" s="15">
        <v>20110808</v>
      </c>
      <c r="P22" s="18" t="s">
        <v>107</v>
      </c>
      <c r="Q22" s="18" t="s">
        <v>292</v>
      </c>
    </row>
    <row r="23" spans="1:17" x14ac:dyDescent="0.25">
      <c r="A23" s="10" t="s">
        <v>94</v>
      </c>
      <c r="B23" s="19" t="s">
        <v>98</v>
      </c>
      <c r="C23" s="15">
        <v>108243</v>
      </c>
      <c r="D23" s="15" t="s">
        <v>165</v>
      </c>
      <c r="E23" s="19" t="s">
        <v>99</v>
      </c>
      <c r="F23" s="16" t="s">
        <v>62</v>
      </c>
      <c r="G23" s="19">
        <v>12301003</v>
      </c>
      <c r="H23" s="13" t="s">
        <v>336</v>
      </c>
      <c r="I23" s="19"/>
      <c r="J23" s="19">
        <v>12302003</v>
      </c>
      <c r="K23" s="19">
        <v>20110802</v>
      </c>
      <c r="L23" s="18" t="s">
        <v>426</v>
      </c>
      <c r="M23" s="18" t="s">
        <v>106</v>
      </c>
      <c r="N23" s="18" t="s">
        <v>497</v>
      </c>
      <c r="O23" s="15">
        <v>20110802</v>
      </c>
      <c r="P23" s="18" t="s">
        <v>107</v>
      </c>
      <c r="Q23" s="18" t="s">
        <v>293</v>
      </c>
    </row>
    <row r="24" spans="1:17" x14ac:dyDescent="0.25">
      <c r="A24" s="10" t="s">
        <v>94</v>
      </c>
      <c r="B24" s="19" t="s">
        <v>98</v>
      </c>
      <c r="C24" s="15">
        <v>108243</v>
      </c>
      <c r="D24" s="15" t="s">
        <v>166</v>
      </c>
      <c r="E24" s="19" t="s">
        <v>99</v>
      </c>
      <c r="F24" s="16" t="s">
        <v>62</v>
      </c>
      <c r="G24" s="19">
        <v>12301003</v>
      </c>
      <c r="H24" s="13" t="s">
        <v>334</v>
      </c>
      <c r="I24" s="19"/>
      <c r="J24" s="19">
        <v>12302003</v>
      </c>
      <c r="K24" s="19">
        <v>20110831</v>
      </c>
      <c r="L24" s="18" t="s">
        <v>427</v>
      </c>
      <c r="M24" s="18" t="s">
        <v>106</v>
      </c>
      <c r="N24" s="18" t="s">
        <v>498</v>
      </c>
      <c r="O24" s="15">
        <v>20110831</v>
      </c>
      <c r="P24" s="18" t="s">
        <v>107</v>
      </c>
      <c r="Q24" s="18" t="s">
        <v>110</v>
      </c>
    </row>
    <row r="25" spans="1:17" x14ac:dyDescent="0.25">
      <c r="A25" s="10" t="s">
        <v>94</v>
      </c>
      <c r="B25" s="19" t="s">
        <v>98</v>
      </c>
      <c r="C25" s="15">
        <v>110485</v>
      </c>
      <c r="D25" s="15" t="s">
        <v>97</v>
      </c>
      <c r="E25" s="19" t="s">
        <v>99</v>
      </c>
      <c r="F25" s="16" t="s">
        <v>62</v>
      </c>
      <c r="G25" s="19">
        <v>12301006</v>
      </c>
      <c r="H25" s="13" t="s">
        <v>336</v>
      </c>
      <c r="I25" s="19"/>
      <c r="J25" s="19">
        <v>12302006</v>
      </c>
      <c r="K25" s="19">
        <v>20160923</v>
      </c>
      <c r="L25" s="18" t="s">
        <v>428</v>
      </c>
      <c r="M25" s="18" t="s">
        <v>106</v>
      </c>
      <c r="N25" s="18" t="s">
        <v>499</v>
      </c>
      <c r="O25" s="15">
        <v>20160923</v>
      </c>
      <c r="P25" s="18" t="s">
        <v>107</v>
      </c>
      <c r="Q25" s="18" t="s">
        <v>271</v>
      </c>
    </row>
    <row r="26" spans="1:17" x14ac:dyDescent="0.25">
      <c r="A26" s="10" t="s">
        <v>94</v>
      </c>
      <c r="B26" s="19" t="s">
        <v>98</v>
      </c>
      <c r="C26" s="15">
        <v>110485</v>
      </c>
      <c r="D26" s="15" t="s">
        <v>103</v>
      </c>
      <c r="E26" s="19" t="s">
        <v>99</v>
      </c>
      <c r="F26" s="16" t="s">
        <v>62</v>
      </c>
      <c r="G26" s="19">
        <v>12301006</v>
      </c>
      <c r="H26" s="13" t="s">
        <v>336</v>
      </c>
      <c r="I26" s="19"/>
      <c r="J26" s="19">
        <v>12302006</v>
      </c>
      <c r="K26" s="19">
        <v>20160923</v>
      </c>
      <c r="L26" s="18" t="s">
        <v>429</v>
      </c>
      <c r="M26" s="18" t="s">
        <v>106</v>
      </c>
      <c r="N26" s="18" t="s">
        <v>500</v>
      </c>
      <c r="O26" s="15">
        <v>20160923</v>
      </c>
      <c r="P26" s="18" t="s">
        <v>107</v>
      </c>
      <c r="Q26" s="18" t="s">
        <v>294</v>
      </c>
    </row>
    <row r="27" spans="1:17" x14ac:dyDescent="0.25">
      <c r="A27" s="10" t="s">
        <v>94</v>
      </c>
      <c r="B27" s="19" t="s">
        <v>98</v>
      </c>
      <c r="C27" s="15">
        <v>110999</v>
      </c>
      <c r="D27" s="15" t="s">
        <v>97</v>
      </c>
      <c r="E27" s="19" t="s">
        <v>99</v>
      </c>
      <c r="F27" s="16" t="s">
        <v>62</v>
      </c>
      <c r="G27" s="19">
        <v>12301006</v>
      </c>
      <c r="H27" s="13" t="s">
        <v>334</v>
      </c>
      <c r="I27" s="19"/>
      <c r="J27" s="19">
        <v>12302006</v>
      </c>
      <c r="K27" s="19">
        <v>20161208</v>
      </c>
      <c r="L27" s="18" t="s">
        <v>428</v>
      </c>
      <c r="M27" s="18" t="s">
        <v>106</v>
      </c>
      <c r="N27" s="18" t="s">
        <v>501</v>
      </c>
      <c r="O27" s="15">
        <v>20161208</v>
      </c>
      <c r="P27" s="18" t="s">
        <v>107</v>
      </c>
      <c r="Q27" s="18" t="s">
        <v>271</v>
      </c>
    </row>
    <row r="28" spans="1:17" x14ac:dyDescent="0.25">
      <c r="A28" s="10" t="s">
        <v>94</v>
      </c>
      <c r="B28" s="19" t="s">
        <v>98</v>
      </c>
      <c r="C28" s="15">
        <v>110999</v>
      </c>
      <c r="D28" s="15" t="s">
        <v>103</v>
      </c>
      <c r="E28" s="19" t="s">
        <v>99</v>
      </c>
      <c r="F28" s="16" t="s">
        <v>62</v>
      </c>
      <c r="G28" s="19">
        <v>12301006</v>
      </c>
      <c r="H28" s="13" t="s">
        <v>334</v>
      </c>
      <c r="I28" s="19"/>
      <c r="J28" s="19">
        <v>12302006</v>
      </c>
      <c r="K28" s="19">
        <v>20161208</v>
      </c>
      <c r="L28" s="18" t="s">
        <v>430</v>
      </c>
      <c r="M28" s="18" t="s">
        <v>106</v>
      </c>
      <c r="N28" s="18" t="s">
        <v>502</v>
      </c>
      <c r="O28" s="15">
        <v>20161208</v>
      </c>
      <c r="P28" s="18" t="s">
        <v>107</v>
      </c>
      <c r="Q28" s="18" t="s">
        <v>295</v>
      </c>
    </row>
    <row r="29" spans="1:17" x14ac:dyDescent="0.25">
      <c r="A29" s="10" t="s">
        <v>94</v>
      </c>
      <c r="B29" s="19" t="s">
        <v>98</v>
      </c>
      <c r="C29" s="15">
        <v>111000</v>
      </c>
      <c r="D29" s="15" t="s">
        <v>97</v>
      </c>
      <c r="E29" s="19" t="s">
        <v>99</v>
      </c>
      <c r="F29" s="16" t="s">
        <v>62</v>
      </c>
      <c r="G29" s="19">
        <v>12301006</v>
      </c>
      <c r="H29" s="13" t="s">
        <v>334</v>
      </c>
      <c r="I29" s="19"/>
      <c r="J29" s="19">
        <v>12302006</v>
      </c>
      <c r="K29" s="19">
        <v>20161208</v>
      </c>
      <c r="L29" s="18" t="s">
        <v>428</v>
      </c>
      <c r="M29" s="18" t="s">
        <v>106</v>
      </c>
      <c r="N29" s="18" t="s">
        <v>501</v>
      </c>
      <c r="O29" s="15">
        <v>20161208</v>
      </c>
      <c r="P29" s="18" t="s">
        <v>107</v>
      </c>
      <c r="Q29" s="18" t="s">
        <v>271</v>
      </c>
    </row>
    <row r="30" spans="1:17" x14ac:dyDescent="0.25">
      <c r="A30" s="10" t="s">
        <v>94</v>
      </c>
      <c r="B30" s="19" t="s">
        <v>98</v>
      </c>
      <c r="C30" s="15">
        <v>111000</v>
      </c>
      <c r="D30" s="15" t="s">
        <v>103</v>
      </c>
      <c r="E30" s="19" t="s">
        <v>99</v>
      </c>
      <c r="F30" s="16" t="s">
        <v>62</v>
      </c>
      <c r="G30" s="19">
        <v>12301006</v>
      </c>
      <c r="H30" s="13" t="s">
        <v>334</v>
      </c>
      <c r="I30" s="19"/>
      <c r="J30" s="19">
        <v>12302006</v>
      </c>
      <c r="K30" s="19">
        <v>20161208</v>
      </c>
      <c r="L30" s="18" t="s">
        <v>430</v>
      </c>
      <c r="M30" s="18" t="s">
        <v>106</v>
      </c>
      <c r="N30" s="18" t="s">
        <v>502</v>
      </c>
      <c r="O30" s="15">
        <v>20161208</v>
      </c>
      <c r="P30" s="18" t="s">
        <v>107</v>
      </c>
      <c r="Q30" s="18" t="s">
        <v>295</v>
      </c>
    </row>
    <row r="31" spans="1:17" x14ac:dyDescent="0.25">
      <c r="A31" s="10" t="s">
        <v>94</v>
      </c>
      <c r="B31" s="19" t="s">
        <v>98</v>
      </c>
      <c r="C31" s="15">
        <v>111089</v>
      </c>
      <c r="D31" s="15" t="s">
        <v>97</v>
      </c>
      <c r="E31" s="19" t="s">
        <v>99</v>
      </c>
      <c r="F31" s="16" t="s">
        <v>62</v>
      </c>
      <c r="G31" s="19">
        <v>12301006</v>
      </c>
      <c r="H31" s="13" t="s">
        <v>336</v>
      </c>
      <c r="I31" s="19"/>
      <c r="J31" s="19">
        <v>12302006</v>
      </c>
      <c r="K31" s="19">
        <v>20161230</v>
      </c>
      <c r="L31" s="18" t="s">
        <v>431</v>
      </c>
      <c r="M31" s="18" t="s">
        <v>106</v>
      </c>
      <c r="N31" s="18" t="s">
        <v>503</v>
      </c>
      <c r="O31" s="15">
        <v>20161230</v>
      </c>
      <c r="P31" s="18" t="s">
        <v>107</v>
      </c>
      <c r="Q31" s="18" t="s">
        <v>269</v>
      </c>
    </row>
    <row r="32" spans="1:17" x14ac:dyDescent="0.25">
      <c r="A32" s="10" t="s">
        <v>94</v>
      </c>
      <c r="B32" s="19" t="s">
        <v>98</v>
      </c>
      <c r="C32" s="15">
        <v>111089</v>
      </c>
      <c r="D32" s="15" t="s">
        <v>103</v>
      </c>
      <c r="E32" s="19" t="s">
        <v>99</v>
      </c>
      <c r="F32" s="16" t="s">
        <v>62</v>
      </c>
      <c r="G32" s="19">
        <v>12301006</v>
      </c>
      <c r="H32" s="13" t="s">
        <v>336</v>
      </c>
      <c r="I32" s="19"/>
      <c r="J32" s="19">
        <v>12302006</v>
      </c>
      <c r="K32" s="19">
        <v>20161230</v>
      </c>
      <c r="L32" s="18" t="s">
        <v>432</v>
      </c>
      <c r="M32" s="18" t="s">
        <v>106</v>
      </c>
      <c r="N32" s="18" t="s">
        <v>504</v>
      </c>
      <c r="O32" s="15">
        <v>20161230</v>
      </c>
      <c r="P32" s="18" t="s">
        <v>107</v>
      </c>
      <c r="Q32" s="18" t="s">
        <v>296</v>
      </c>
    </row>
    <row r="33" spans="1:17" x14ac:dyDescent="0.25">
      <c r="A33" s="10" t="s">
        <v>94</v>
      </c>
      <c r="B33" s="19" t="s">
        <v>98</v>
      </c>
      <c r="C33" s="15">
        <v>111090</v>
      </c>
      <c r="D33" s="15" t="s">
        <v>97</v>
      </c>
      <c r="E33" s="19" t="s">
        <v>99</v>
      </c>
      <c r="F33" s="16" t="s">
        <v>62</v>
      </c>
      <c r="G33" s="19">
        <v>12301006</v>
      </c>
      <c r="H33" s="13" t="s">
        <v>336</v>
      </c>
      <c r="I33" s="19"/>
      <c r="J33" s="19">
        <v>12302006</v>
      </c>
      <c r="K33" s="19">
        <v>20161230</v>
      </c>
      <c r="L33" s="18" t="s">
        <v>431</v>
      </c>
      <c r="M33" s="18" t="s">
        <v>106</v>
      </c>
      <c r="N33" s="18" t="s">
        <v>503</v>
      </c>
      <c r="O33" s="15">
        <v>20161230</v>
      </c>
      <c r="P33" s="18" t="s">
        <v>107</v>
      </c>
      <c r="Q33" s="18" t="s">
        <v>269</v>
      </c>
    </row>
    <row r="34" spans="1:17" x14ac:dyDescent="0.25">
      <c r="A34" s="10" t="s">
        <v>94</v>
      </c>
      <c r="B34" s="19" t="s">
        <v>98</v>
      </c>
      <c r="C34" s="15">
        <v>111091</v>
      </c>
      <c r="D34" s="15" t="s">
        <v>97</v>
      </c>
      <c r="E34" s="19" t="s">
        <v>99</v>
      </c>
      <c r="F34" s="16" t="s">
        <v>62</v>
      </c>
      <c r="G34" s="19">
        <v>12301006</v>
      </c>
      <c r="H34" s="13" t="s">
        <v>336</v>
      </c>
      <c r="I34" s="19"/>
      <c r="J34" s="19">
        <v>12302006</v>
      </c>
      <c r="K34" s="19">
        <v>20161230</v>
      </c>
      <c r="L34" s="18" t="s">
        <v>431</v>
      </c>
      <c r="M34" s="18" t="s">
        <v>106</v>
      </c>
      <c r="N34" s="18" t="s">
        <v>503</v>
      </c>
      <c r="O34" s="15">
        <v>20161230</v>
      </c>
      <c r="P34" s="18" t="s">
        <v>107</v>
      </c>
      <c r="Q34" s="18" t="s">
        <v>269</v>
      </c>
    </row>
    <row r="35" spans="1:17" x14ac:dyDescent="0.25">
      <c r="A35" s="10" t="s">
        <v>94</v>
      </c>
      <c r="B35" s="19" t="s">
        <v>98</v>
      </c>
      <c r="C35" s="15">
        <v>110903</v>
      </c>
      <c r="D35" s="15" t="s">
        <v>97</v>
      </c>
      <c r="E35" s="19" t="s">
        <v>99</v>
      </c>
      <c r="F35" s="16" t="s">
        <v>62</v>
      </c>
      <c r="G35" s="19">
        <v>12301007</v>
      </c>
      <c r="H35" s="13" t="s">
        <v>334</v>
      </c>
      <c r="I35" s="19"/>
      <c r="J35" s="19">
        <v>12302007</v>
      </c>
      <c r="K35" s="19">
        <v>20160927</v>
      </c>
      <c r="L35" s="18" t="s">
        <v>433</v>
      </c>
      <c r="M35" s="18" t="s">
        <v>338</v>
      </c>
      <c r="N35" s="18" t="s">
        <v>505</v>
      </c>
      <c r="O35" s="15">
        <v>20160927</v>
      </c>
      <c r="P35" s="18" t="s">
        <v>107</v>
      </c>
      <c r="Q35" s="18" t="s">
        <v>297</v>
      </c>
    </row>
    <row r="36" spans="1:17" x14ac:dyDescent="0.25">
      <c r="A36" s="10" t="s">
        <v>94</v>
      </c>
      <c r="B36" s="19" t="s">
        <v>98</v>
      </c>
      <c r="C36" s="15">
        <v>110904</v>
      </c>
      <c r="D36" s="15" t="s">
        <v>97</v>
      </c>
      <c r="E36" s="19" t="s">
        <v>99</v>
      </c>
      <c r="F36" s="16" t="s">
        <v>62</v>
      </c>
      <c r="G36" s="19">
        <v>12301007</v>
      </c>
      <c r="H36" s="13" t="s">
        <v>334</v>
      </c>
      <c r="I36" s="19"/>
      <c r="J36" s="19">
        <v>12302007</v>
      </c>
      <c r="K36" s="19">
        <v>20160927</v>
      </c>
      <c r="L36" s="18" t="s">
        <v>434</v>
      </c>
      <c r="M36" s="18" t="s">
        <v>338</v>
      </c>
      <c r="N36" s="18" t="s">
        <v>506</v>
      </c>
      <c r="O36" s="15">
        <v>20160927</v>
      </c>
      <c r="P36" s="18" t="s">
        <v>107</v>
      </c>
      <c r="Q36" s="18" t="s">
        <v>298</v>
      </c>
    </row>
    <row r="37" spans="1:17" x14ac:dyDescent="0.25">
      <c r="A37" s="10" t="s">
        <v>94</v>
      </c>
      <c r="B37" s="19" t="s">
        <v>98</v>
      </c>
      <c r="C37" s="15">
        <v>110905</v>
      </c>
      <c r="D37" s="15" t="s">
        <v>97</v>
      </c>
      <c r="E37" s="19" t="s">
        <v>99</v>
      </c>
      <c r="F37" s="16" t="s">
        <v>62</v>
      </c>
      <c r="G37" s="19">
        <v>12301007</v>
      </c>
      <c r="H37" s="13" t="s">
        <v>334</v>
      </c>
      <c r="I37" s="19"/>
      <c r="J37" s="19">
        <v>12302007</v>
      </c>
      <c r="K37" s="19">
        <v>20160927</v>
      </c>
      <c r="L37" s="18" t="s">
        <v>434</v>
      </c>
      <c r="M37" s="18" t="s">
        <v>338</v>
      </c>
      <c r="N37" s="18" t="s">
        <v>506</v>
      </c>
      <c r="O37" s="15">
        <v>20160927</v>
      </c>
      <c r="P37" s="18" t="s">
        <v>107</v>
      </c>
      <c r="Q37" s="18" t="s">
        <v>298</v>
      </c>
    </row>
    <row r="38" spans="1:17" x14ac:dyDescent="0.25">
      <c r="A38" s="10" t="s">
        <v>94</v>
      </c>
      <c r="B38" s="19" t="s">
        <v>98</v>
      </c>
      <c r="C38" s="15">
        <v>110906</v>
      </c>
      <c r="D38" s="15" t="s">
        <v>97</v>
      </c>
      <c r="E38" s="19" t="s">
        <v>99</v>
      </c>
      <c r="F38" s="16" t="s">
        <v>62</v>
      </c>
      <c r="G38" s="19">
        <v>12301007</v>
      </c>
      <c r="H38" s="13" t="s">
        <v>334</v>
      </c>
      <c r="I38" s="19"/>
      <c r="J38" s="19">
        <v>12302007</v>
      </c>
      <c r="K38" s="19">
        <v>20160927</v>
      </c>
      <c r="L38" s="18" t="s">
        <v>434</v>
      </c>
      <c r="M38" s="18" t="s">
        <v>338</v>
      </c>
      <c r="N38" s="18" t="s">
        <v>506</v>
      </c>
      <c r="O38" s="15">
        <v>20160927</v>
      </c>
      <c r="P38" s="18" t="s">
        <v>107</v>
      </c>
      <c r="Q38" s="18" t="s">
        <v>298</v>
      </c>
    </row>
    <row r="39" spans="1:17" x14ac:dyDescent="0.25">
      <c r="A39" s="10" t="s">
        <v>94</v>
      </c>
      <c r="B39" s="19" t="s">
        <v>98</v>
      </c>
      <c r="C39" s="15">
        <v>110907</v>
      </c>
      <c r="D39" s="15" t="s">
        <v>97</v>
      </c>
      <c r="E39" s="19" t="s">
        <v>99</v>
      </c>
      <c r="F39" s="16" t="s">
        <v>62</v>
      </c>
      <c r="G39" s="19">
        <v>12301007</v>
      </c>
      <c r="H39" s="13" t="s">
        <v>334</v>
      </c>
      <c r="I39" s="19"/>
      <c r="J39" s="19">
        <v>12302007</v>
      </c>
      <c r="K39" s="19">
        <v>20160927</v>
      </c>
      <c r="L39" s="18" t="s">
        <v>434</v>
      </c>
      <c r="M39" s="18" t="s">
        <v>338</v>
      </c>
      <c r="N39" s="18" t="s">
        <v>506</v>
      </c>
      <c r="O39" s="15">
        <v>20160927</v>
      </c>
      <c r="P39" s="18" t="s">
        <v>107</v>
      </c>
      <c r="Q39" s="18" t="s">
        <v>298</v>
      </c>
    </row>
    <row r="40" spans="1:17" x14ac:dyDescent="0.25">
      <c r="A40" s="10" t="s">
        <v>94</v>
      </c>
      <c r="B40" s="19" t="s">
        <v>98</v>
      </c>
      <c r="C40" s="15">
        <v>110908</v>
      </c>
      <c r="D40" s="15" t="s">
        <v>97</v>
      </c>
      <c r="E40" s="19" t="s">
        <v>99</v>
      </c>
      <c r="F40" s="16" t="s">
        <v>62</v>
      </c>
      <c r="G40" s="19">
        <v>12301007</v>
      </c>
      <c r="H40" s="13" t="s">
        <v>334</v>
      </c>
      <c r="I40" s="19"/>
      <c r="J40" s="19">
        <v>12302007</v>
      </c>
      <c r="K40" s="19">
        <v>20160927</v>
      </c>
      <c r="L40" s="18" t="s">
        <v>435</v>
      </c>
      <c r="M40" s="18" t="s">
        <v>338</v>
      </c>
      <c r="N40" s="18" t="s">
        <v>507</v>
      </c>
      <c r="O40" s="15">
        <v>20160927</v>
      </c>
      <c r="P40" s="18" t="s">
        <v>107</v>
      </c>
      <c r="Q40" s="18" t="s">
        <v>299</v>
      </c>
    </row>
    <row r="41" spans="1:17" x14ac:dyDescent="0.25">
      <c r="A41" s="10" t="s">
        <v>94</v>
      </c>
      <c r="B41" s="19" t="s">
        <v>98</v>
      </c>
      <c r="C41" s="15">
        <v>110909</v>
      </c>
      <c r="D41" s="15" t="s">
        <v>97</v>
      </c>
      <c r="E41" s="19" t="s">
        <v>99</v>
      </c>
      <c r="F41" s="16" t="s">
        <v>62</v>
      </c>
      <c r="G41" s="19">
        <v>12301007</v>
      </c>
      <c r="H41" s="13" t="s">
        <v>334</v>
      </c>
      <c r="I41" s="19"/>
      <c r="J41" s="19">
        <v>12302007</v>
      </c>
      <c r="K41" s="19">
        <v>20160927</v>
      </c>
      <c r="L41" s="18" t="s">
        <v>436</v>
      </c>
      <c r="M41" s="18" t="s">
        <v>338</v>
      </c>
      <c r="N41" s="18" t="s">
        <v>508</v>
      </c>
      <c r="O41" s="15">
        <v>20160927</v>
      </c>
      <c r="P41" s="18" t="s">
        <v>107</v>
      </c>
      <c r="Q41" s="18" t="s">
        <v>299</v>
      </c>
    </row>
    <row r="42" spans="1:17" x14ac:dyDescent="0.25">
      <c r="A42" s="10" t="s">
        <v>94</v>
      </c>
      <c r="B42" s="19" t="s">
        <v>98</v>
      </c>
      <c r="C42" s="15">
        <v>110910</v>
      </c>
      <c r="D42" s="15" t="s">
        <v>97</v>
      </c>
      <c r="E42" s="19" t="s">
        <v>99</v>
      </c>
      <c r="F42" s="16" t="s">
        <v>62</v>
      </c>
      <c r="G42" s="19">
        <v>12301007</v>
      </c>
      <c r="H42" s="13" t="s">
        <v>334</v>
      </c>
      <c r="I42" s="19"/>
      <c r="J42" s="19">
        <v>12302007</v>
      </c>
      <c r="K42" s="19">
        <v>20160927</v>
      </c>
      <c r="L42" s="18" t="s">
        <v>436</v>
      </c>
      <c r="M42" s="18" t="s">
        <v>338</v>
      </c>
      <c r="N42" s="18" t="s">
        <v>508</v>
      </c>
      <c r="O42" s="15">
        <v>20160927</v>
      </c>
      <c r="P42" s="18" t="s">
        <v>107</v>
      </c>
      <c r="Q42" s="18" t="s">
        <v>299</v>
      </c>
    </row>
    <row r="43" spans="1:17" x14ac:dyDescent="0.25">
      <c r="A43" s="10" t="s">
        <v>94</v>
      </c>
      <c r="B43" s="19" t="s">
        <v>98</v>
      </c>
      <c r="C43" s="15">
        <v>110911</v>
      </c>
      <c r="D43" s="15" t="s">
        <v>97</v>
      </c>
      <c r="E43" s="19" t="s">
        <v>99</v>
      </c>
      <c r="F43" s="16" t="s">
        <v>62</v>
      </c>
      <c r="G43" s="19">
        <v>12301007</v>
      </c>
      <c r="H43" s="13" t="s">
        <v>334</v>
      </c>
      <c r="I43" s="19"/>
      <c r="J43" s="19">
        <v>12302007</v>
      </c>
      <c r="K43" s="19">
        <v>20160927</v>
      </c>
      <c r="L43" s="18" t="s">
        <v>434</v>
      </c>
      <c r="M43" s="18" t="s">
        <v>338</v>
      </c>
      <c r="N43" s="18" t="s">
        <v>506</v>
      </c>
      <c r="O43" s="15">
        <v>20160927</v>
      </c>
      <c r="P43" s="18" t="s">
        <v>107</v>
      </c>
      <c r="Q43" s="18" t="s">
        <v>300</v>
      </c>
    </row>
    <row r="44" spans="1:17" x14ac:dyDescent="0.25">
      <c r="A44" s="10" t="s">
        <v>94</v>
      </c>
      <c r="B44" s="19" t="s">
        <v>98</v>
      </c>
      <c r="C44" s="15">
        <v>110912</v>
      </c>
      <c r="D44" s="15" t="s">
        <v>97</v>
      </c>
      <c r="E44" s="19" t="s">
        <v>99</v>
      </c>
      <c r="F44" s="16" t="s">
        <v>62</v>
      </c>
      <c r="G44" s="19">
        <v>12301007</v>
      </c>
      <c r="H44" s="13" t="s">
        <v>334</v>
      </c>
      <c r="I44" s="19"/>
      <c r="J44" s="19">
        <v>12302007</v>
      </c>
      <c r="K44" s="19">
        <v>20160927</v>
      </c>
      <c r="L44" s="18" t="s">
        <v>434</v>
      </c>
      <c r="M44" s="18" t="s">
        <v>338</v>
      </c>
      <c r="N44" s="18" t="s">
        <v>506</v>
      </c>
      <c r="O44" s="15">
        <v>20160927</v>
      </c>
      <c r="P44" s="18" t="s">
        <v>107</v>
      </c>
      <c r="Q44" s="18" t="s">
        <v>300</v>
      </c>
    </row>
    <row r="45" spans="1:17" x14ac:dyDescent="0.25">
      <c r="A45" s="10" t="s">
        <v>94</v>
      </c>
      <c r="B45" s="19" t="s">
        <v>98</v>
      </c>
      <c r="C45" s="15">
        <v>110918</v>
      </c>
      <c r="D45" s="15" t="s">
        <v>97</v>
      </c>
      <c r="E45" s="19" t="s">
        <v>99</v>
      </c>
      <c r="F45" s="16" t="s">
        <v>62</v>
      </c>
      <c r="G45" s="19">
        <v>12301005</v>
      </c>
      <c r="H45" s="13" t="s">
        <v>336</v>
      </c>
      <c r="I45" s="19"/>
      <c r="J45" s="19">
        <v>12302005</v>
      </c>
      <c r="K45" s="19">
        <v>20161011</v>
      </c>
      <c r="L45" s="18" t="s">
        <v>437</v>
      </c>
      <c r="M45" s="18" t="s">
        <v>106</v>
      </c>
      <c r="N45" s="18" t="s">
        <v>509</v>
      </c>
      <c r="O45" s="15">
        <v>20161011</v>
      </c>
      <c r="P45" s="18" t="s">
        <v>107</v>
      </c>
      <c r="Q45" s="18" t="s">
        <v>273</v>
      </c>
    </row>
    <row r="46" spans="1:17" x14ac:dyDescent="0.25">
      <c r="A46" s="10" t="s">
        <v>94</v>
      </c>
      <c r="B46" s="19" t="s">
        <v>98</v>
      </c>
      <c r="C46" s="15">
        <v>110918</v>
      </c>
      <c r="D46" s="15" t="s">
        <v>103</v>
      </c>
      <c r="E46" s="19" t="s">
        <v>99</v>
      </c>
      <c r="F46" s="16" t="s">
        <v>62</v>
      </c>
      <c r="G46" s="19">
        <v>12301005</v>
      </c>
      <c r="H46" s="13" t="s">
        <v>336</v>
      </c>
      <c r="I46" s="19"/>
      <c r="J46" s="19">
        <v>12302005</v>
      </c>
      <c r="K46" s="19">
        <v>20161011</v>
      </c>
      <c r="L46" s="18" t="s">
        <v>438</v>
      </c>
      <c r="M46" s="18" t="s">
        <v>106</v>
      </c>
      <c r="N46" s="18" t="s">
        <v>510</v>
      </c>
      <c r="O46" s="15">
        <v>20161011</v>
      </c>
      <c r="P46" s="18" t="s">
        <v>107</v>
      </c>
      <c r="Q46" s="18" t="s">
        <v>301</v>
      </c>
    </row>
    <row r="47" spans="1:17" x14ac:dyDescent="0.25">
      <c r="A47" s="10" t="s">
        <v>94</v>
      </c>
      <c r="B47" s="19" t="s">
        <v>98</v>
      </c>
      <c r="C47" s="15">
        <v>110919</v>
      </c>
      <c r="D47" s="15" t="s">
        <v>97</v>
      </c>
      <c r="E47" s="19" t="s">
        <v>99</v>
      </c>
      <c r="F47" s="16" t="s">
        <v>62</v>
      </c>
      <c r="G47" s="19">
        <v>12301005</v>
      </c>
      <c r="H47" s="13" t="s">
        <v>336</v>
      </c>
      <c r="I47" s="19"/>
      <c r="J47" s="19">
        <v>12302005</v>
      </c>
      <c r="K47" s="19">
        <v>20161011</v>
      </c>
      <c r="L47" s="18" t="s">
        <v>437</v>
      </c>
      <c r="M47" s="18" t="s">
        <v>106</v>
      </c>
      <c r="N47" s="18" t="s">
        <v>509</v>
      </c>
      <c r="O47" s="15">
        <v>20161011</v>
      </c>
      <c r="P47" s="18" t="s">
        <v>107</v>
      </c>
      <c r="Q47" s="18" t="s">
        <v>273</v>
      </c>
    </row>
    <row r="48" spans="1:17" x14ac:dyDescent="0.25">
      <c r="A48" s="10" t="s">
        <v>94</v>
      </c>
      <c r="B48" s="19" t="s">
        <v>98</v>
      </c>
      <c r="C48" s="15">
        <v>110919</v>
      </c>
      <c r="D48" s="15" t="s">
        <v>103</v>
      </c>
      <c r="E48" s="19" t="s">
        <v>99</v>
      </c>
      <c r="F48" s="16" t="s">
        <v>62</v>
      </c>
      <c r="G48" s="19">
        <v>12301005</v>
      </c>
      <c r="H48" s="13" t="s">
        <v>336</v>
      </c>
      <c r="I48" s="19"/>
      <c r="J48" s="19">
        <v>12302005</v>
      </c>
      <c r="K48" s="19">
        <v>20161011</v>
      </c>
      <c r="L48" s="18" t="s">
        <v>438</v>
      </c>
      <c r="M48" s="18" t="s">
        <v>106</v>
      </c>
      <c r="N48" s="18" t="s">
        <v>510</v>
      </c>
      <c r="O48" s="15">
        <v>20161011</v>
      </c>
      <c r="P48" s="18" t="s">
        <v>107</v>
      </c>
      <c r="Q48" s="18" t="s">
        <v>301</v>
      </c>
    </row>
    <row r="49" spans="1:17" x14ac:dyDescent="0.25">
      <c r="A49" s="10" t="s">
        <v>94</v>
      </c>
      <c r="B49" s="19" t="s">
        <v>98</v>
      </c>
      <c r="C49" s="15">
        <v>110920</v>
      </c>
      <c r="D49" s="15" t="s">
        <v>97</v>
      </c>
      <c r="E49" s="19" t="s">
        <v>99</v>
      </c>
      <c r="F49" s="16" t="s">
        <v>62</v>
      </c>
      <c r="G49" s="19">
        <v>12301005</v>
      </c>
      <c r="H49" s="13" t="s">
        <v>336</v>
      </c>
      <c r="I49" s="19"/>
      <c r="J49" s="19">
        <v>12302005</v>
      </c>
      <c r="K49" s="19">
        <v>20161011</v>
      </c>
      <c r="L49" s="18" t="s">
        <v>437</v>
      </c>
      <c r="M49" s="18" t="s">
        <v>106</v>
      </c>
      <c r="N49" s="18" t="s">
        <v>509</v>
      </c>
      <c r="O49" s="15">
        <v>20161011</v>
      </c>
      <c r="P49" s="18" t="s">
        <v>107</v>
      </c>
      <c r="Q49" s="18" t="s">
        <v>273</v>
      </c>
    </row>
    <row r="50" spans="1:17" x14ac:dyDescent="0.25">
      <c r="A50" s="10" t="s">
        <v>94</v>
      </c>
      <c r="B50" s="19" t="s">
        <v>98</v>
      </c>
      <c r="C50" s="15">
        <v>110920</v>
      </c>
      <c r="D50" s="15" t="s">
        <v>103</v>
      </c>
      <c r="E50" s="19" t="s">
        <v>99</v>
      </c>
      <c r="F50" s="16" t="s">
        <v>62</v>
      </c>
      <c r="G50" s="19">
        <v>12301005</v>
      </c>
      <c r="H50" s="13" t="s">
        <v>336</v>
      </c>
      <c r="I50" s="19"/>
      <c r="J50" s="19">
        <v>12302005</v>
      </c>
      <c r="K50" s="19">
        <v>20161011</v>
      </c>
      <c r="L50" s="18" t="s">
        <v>438</v>
      </c>
      <c r="M50" s="18" t="s">
        <v>106</v>
      </c>
      <c r="N50" s="18" t="s">
        <v>510</v>
      </c>
      <c r="O50" s="15">
        <v>20161011</v>
      </c>
      <c r="P50" s="18" t="s">
        <v>107</v>
      </c>
      <c r="Q50" s="18" t="s">
        <v>301</v>
      </c>
    </row>
    <row r="51" spans="1:17" x14ac:dyDescent="0.25">
      <c r="A51" s="10" t="s">
        <v>94</v>
      </c>
      <c r="B51" s="19" t="s">
        <v>98</v>
      </c>
      <c r="C51" s="15">
        <v>110921</v>
      </c>
      <c r="D51" s="15" t="s">
        <v>97</v>
      </c>
      <c r="E51" s="19" t="s">
        <v>99</v>
      </c>
      <c r="F51" s="16" t="s">
        <v>62</v>
      </c>
      <c r="G51" s="19">
        <v>12301005</v>
      </c>
      <c r="H51" s="13" t="s">
        <v>336</v>
      </c>
      <c r="I51" s="19"/>
      <c r="J51" s="19">
        <v>12302005</v>
      </c>
      <c r="K51" s="19">
        <v>20161011</v>
      </c>
      <c r="L51" s="18" t="s">
        <v>437</v>
      </c>
      <c r="M51" s="18" t="s">
        <v>106</v>
      </c>
      <c r="N51" s="18" t="s">
        <v>509</v>
      </c>
      <c r="O51" s="15">
        <v>20161011</v>
      </c>
      <c r="P51" s="18" t="s">
        <v>107</v>
      </c>
      <c r="Q51" s="18" t="s">
        <v>273</v>
      </c>
    </row>
    <row r="52" spans="1:17" x14ac:dyDescent="0.25">
      <c r="A52" s="10" t="s">
        <v>94</v>
      </c>
      <c r="B52" s="19" t="s">
        <v>98</v>
      </c>
      <c r="C52" s="15">
        <v>110921</v>
      </c>
      <c r="D52" s="15" t="s">
        <v>103</v>
      </c>
      <c r="E52" s="19" t="s">
        <v>99</v>
      </c>
      <c r="F52" s="16" t="s">
        <v>62</v>
      </c>
      <c r="G52" s="19">
        <v>12301005</v>
      </c>
      <c r="H52" s="13" t="s">
        <v>336</v>
      </c>
      <c r="I52" s="19"/>
      <c r="J52" s="19">
        <v>12302005</v>
      </c>
      <c r="K52" s="19">
        <v>20161011</v>
      </c>
      <c r="L52" s="18" t="s">
        <v>439</v>
      </c>
      <c r="M52" s="18" t="s">
        <v>106</v>
      </c>
      <c r="N52" s="18" t="s">
        <v>510</v>
      </c>
      <c r="O52" s="15">
        <v>20161011</v>
      </c>
      <c r="P52" s="18" t="s">
        <v>107</v>
      </c>
      <c r="Q52" s="18" t="s">
        <v>301</v>
      </c>
    </row>
    <row r="53" spans="1:17" x14ac:dyDescent="0.25">
      <c r="A53" s="10" t="s">
        <v>94</v>
      </c>
      <c r="B53" s="19" t="s">
        <v>98</v>
      </c>
      <c r="C53" s="15">
        <v>110922</v>
      </c>
      <c r="D53" s="15" t="s">
        <v>97</v>
      </c>
      <c r="E53" s="19" t="s">
        <v>99</v>
      </c>
      <c r="F53" s="16" t="s">
        <v>62</v>
      </c>
      <c r="G53" s="19">
        <v>12301005</v>
      </c>
      <c r="H53" s="13" t="s">
        <v>336</v>
      </c>
      <c r="I53" s="19"/>
      <c r="J53" s="19">
        <v>12302005</v>
      </c>
      <c r="K53" s="19">
        <v>20161011</v>
      </c>
      <c r="L53" s="18" t="s">
        <v>437</v>
      </c>
      <c r="M53" s="18" t="s">
        <v>106</v>
      </c>
      <c r="N53" s="18" t="s">
        <v>509</v>
      </c>
      <c r="O53" s="15">
        <v>20161011</v>
      </c>
      <c r="P53" s="18" t="s">
        <v>107</v>
      </c>
      <c r="Q53" s="18" t="s">
        <v>273</v>
      </c>
    </row>
    <row r="54" spans="1:17" x14ac:dyDescent="0.25">
      <c r="A54" s="10" t="s">
        <v>94</v>
      </c>
      <c r="B54" s="19" t="s">
        <v>98</v>
      </c>
      <c r="C54" s="15">
        <v>110922</v>
      </c>
      <c r="D54" s="15" t="s">
        <v>103</v>
      </c>
      <c r="E54" s="19" t="s">
        <v>99</v>
      </c>
      <c r="F54" s="16" t="s">
        <v>62</v>
      </c>
      <c r="G54" s="19">
        <v>12301005</v>
      </c>
      <c r="H54" s="13" t="s">
        <v>336</v>
      </c>
      <c r="I54" s="19"/>
      <c r="J54" s="19">
        <v>12302005</v>
      </c>
      <c r="K54" s="19">
        <v>20161011</v>
      </c>
      <c r="L54" s="18" t="s">
        <v>439</v>
      </c>
      <c r="M54" s="18" t="s">
        <v>106</v>
      </c>
      <c r="N54" s="18" t="s">
        <v>510</v>
      </c>
      <c r="O54" s="15">
        <v>20161011</v>
      </c>
      <c r="P54" s="18" t="s">
        <v>107</v>
      </c>
      <c r="Q54" s="18" t="s">
        <v>301</v>
      </c>
    </row>
    <row r="55" spans="1:17" x14ac:dyDescent="0.25">
      <c r="A55" s="10" t="s">
        <v>94</v>
      </c>
      <c r="B55" s="19" t="s">
        <v>98</v>
      </c>
      <c r="C55" s="15">
        <v>111994</v>
      </c>
      <c r="D55" s="15" t="s">
        <v>97</v>
      </c>
      <c r="E55" s="19" t="s">
        <v>99</v>
      </c>
      <c r="F55" s="16" t="s">
        <v>62</v>
      </c>
      <c r="G55" s="19">
        <v>12301008</v>
      </c>
      <c r="H55" s="13" t="s">
        <v>334</v>
      </c>
      <c r="I55" s="19"/>
      <c r="J55" s="19">
        <v>12302008</v>
      </c>
      <c r="K55" s="19">
        <v>20180406</v>
      </c>
      <c r="L55" s="18" t="s">
        <v>440</v>
      </c>
      <c r="M55" s="18" t="s">
        <v>338</v>
      </c>
      <c r="N55" s="18" t="s">
        <v>511</v>
      </c>
      <c r="O55" s="15">
        <v>20180406</v>
      </c>
      <c r="P55" s="18" t="s">
        <v>107</v>
      </c>
      <c r="Q55" s="18" t="s">
        <v>302</v>
      </c>
    </row>
    <row r="56" spans="1:17" x14ac:dyDescent="0.25">
      <c r="A56" s="10" t="s">
        <v>94</v>
      </c>
      <c r="B56" s="19" t="s">
        <v>98</v>
      </c>
      <c r="C56" s="15">
        <v>112047</v>
      </c>
      <c r="D56" s="15" t="s">
        <v>97</v>
      </c>
      <c r="E56" s="19" t="s">
        <v>99</v>
      </c>
      <c r="F56" s="16" t="s">
        <v>62</v>
      </c>
      <c r="G56" s="19">
        <v>12301008</v>
      </c>
      <c r="H56" s="13" t="s">
        <v>334</v>
      </c>
      <c r="I56" s="19"/>
      <c r="J56" s="19">
        <v>12302008</v>
      </c>
      <c r="K56" s="19">
        <v>20190118</v>
      </c>
      <c r="L56" s="18" t="s">
        <v>441</v>
      </c>
      <c r="M56" s="18" t="s">
        <v>338</v>
      </c>
      <c r="N56" s="18" t="s">
        <v>512</v>
      </c>
      <c r="O56" s="15">
        <v>20190118</v>
      </c>
      <c r="P56" s="18" t="s">
        <v>107</v>
      </c>
      <c r="Q56" s="18" t="s">
        <v>303</v>
      </c>
    </row>
    <row r="57" spans="1:17" x14ac:dyDescent="0.25">
      <c r="A57" s="10" t="s">
        <v>94</v>
      </c>
      <c r="B57" s="19" t="s">
        <v>98</v>
      </c>
      <c r="C57" s="15">
        <v>112820</v>
      </c>
      <c r="D57" s="15" t="s">
        <v>97</v>
      </c>
      <c r="E57" s="19" t="s">
        <v>99</v>
      </c>
      <c r="F57" s="16" t="s">
        <v>62</v>
      </c>
      <c r="G57" s="19">
        <v>12301008</v>
      </c>
      <c r="H57" s="13" t="s">
        <v>334</v>
      </c>
      <c r="I57" s="19"/>
      <c r="J57" s="19">
        <v>12302008</v>
      </c>
      <c r="K57" s="19">
        <v>20181112</v>
      </c>
      <c r="L57" s="18" t="s">
        <v>442</v>
      </c>
      <c r="M57" s="18" t="s">
        <v>338</v>
      </c>
      <c r="N57" s="18" t="s">
        <v>513</v>
      </c>
      <c r="O57" s="15">
        <v>20181112</v>
      </c>
      <c r="P57" s="18" t="s">
        <v>107</v>
      </c>
      <c r="Q57" s="18" t="s">
        <v>304</v>
      </c>
    </row>
    <row r="58" spans="1:17" x14ac:dyDescent="0.25">
      <c r="A58" s="10" t="s">
        <v>94</v>
      </c>
      <c r="B58" s="19" t="s">
        <v>98</v>
      </c>
      <c r="C58" s="15">
        <v>112821</v>
      </c>
      <c r="D58" s="15" t="s">
        <v>97</v>
      </c>
      <c r="E58" s="19" t="s">
        <v>99</v>
      </c>
      <c r="F58" s="16" t="s">
        <v>62</v>
      </c>
      <c r="G58" s="19">
        <v>12301008</v>
      </c>
      <c r="H58" s="13" t="s">
        <v>334</v>
      </c>
      <c r="I58" s="19"/>
      <c r="J58" s="19">
        <v>12302008</v>
      </c>
      <c r="K58" s="19">
        <v>20181113</v>
      </c>
      <c r="L58" s="18" t="s">
        <v>443</v>
      </c>
      <c r="M58" s="18" t="s">
        <v>338</v>
      </c>
      <c r="N58" s="18" t="s">
        <v>514</v>
      </c>
      <c r="O58" s="15">
        <v>20181113</v>
      </c>
      <c r="P58" s="18" t="s">
        <v>107</v>
      </c>
      <c r="Q58" s="18" t="s">
        <v>305</v>
      </c>
    </row>
    <row r="59" spans="1:17" x14ac:dyDescent="0.25">
      <c r="A59" s="10" t="s">
        <v>94</v>
      </c>
      <c r="B59" s="19" t="s">
        <v>98</v>
      </c>
      <c r="C59" s="15">
        <v>112983</v>
      </c>
      <c r="D59" s="15" t="s">
        <v>97</v>
      </c>
      <c r="E59" s="19" t="s">
        <v>99</v>
      </c>
      <c r="F59" s="16" t="s">
        <v>62</v>
      </c>
      <c r="G59" s="19">
        <v>12301008</v>
      </c>
      <c r="H59" s="13" t="s">
        <v>336</v>
      </c>
      <c r="I59" s="19"/>
      <c r="J59" s="19">
        <v>12302008</v>
      </c>
      <c r="K59" s="19">
        <v>20191109</v>
      </c>
      <c r="L59" s="18" t="s">
        <v>444</v>
      </c>
      <c r="M59" s="18" t="s">
        <v>338</v>
      </c>
      <c r="N59" s="18" t="s">
        <v>515</v>
      </c>
      <c r="O59" s="15">
        <v>20191109</v>
      </c>
      <c r="P59" s="18" t="s">
        <v>107</v>
      </c>
      <c r="Q59" s="18" t="s">
        <v>306</v>
      </c>
    </row>
    <row r="60" spans="1:17" x14ac:dyDescent="0.25">
      <c r="A60" s="10" t="s">
        <v>94</v>
      </c>
      <c r="B60" s="19" t="s">
        <v>98</v>
      </c>
      <c r="C60" s="15">
        <v>113019</v>
      </c>
      <c r="D60" s="15" t="s">
        <v>97</v>
      </c>
      <c r="E60" s="19" t="s">
        <v>99</v>
      </c>
      <c r="F60" s="16" t="s">
        <v>62</v>
      </c>
      <c r="G60" s="19">
        <v>12301008</v>
      </c>
      <c r="H60" s="13" t="s">
        <v>336</v>
      </c>
      <c r="I60" s="19"/>
      <c r="J60" s="19">
        <v>12302008</v>
      </c>
      <c r="K60" s="19">
        <v>20191209</v>
      </c>
      <c r="L60" s="18" t="s">
        <v>445</v>
      </c>
      <c r="M60" s="18" t="s">
        <v>338</v>
      </c>
      <c r="N60" s="18" t="s">
        <v>516</v>
      </c>
      <c r="O60" s="15">
        <v>20191209</v>
      </c>
      <c r="P60" s="18" t="s">
        <v>107</v>
      </c>
      <c r="Q60" s="18" t="s">
        <v>277</v>
      </c>
    </row>
    <row r="61" spans="1:17" x14ac:dyDescent="0.25">
      <c r="A61" s="10" t="s">
        <v>94</v>
      </c>
      <c r="B61" s="19" t="s">
        <v>98</v>
      </c>
      <c r="C61" s="15" t="s">
        <v>148</v>
      </c>
      <c r="D61" s="15" t="s">
        <v>97</v>
      </c>
      <c r="E61" s="19" t="s">
        <v>99</v>
      </c>
      <c r="F61" s="16" t="s">
        <v>62</v>
      </c>
      <c r="G61" s="19">
        <v>12301009</v>
      </c>
      <c r="H61" s="13" t="s">
        <v>336</v>
      </c>
      <c r="I61" s="19"/>
      <c r="J61" s="19">
        <v>12302009</v>
      </c>
      <c r="K61" s="19">
        <v>20041130</v>
      </c>
      <c r="L61" s="18" t="s">
        <v>446</v>
      </c>
      <c r="M61" s="18" t="s">
        <v>339</v>
      </c>
      <c r="N61" s="18" t="s">
        <v>517</v>
      </c>
      <c r="O61" s="15">
        <v>20041130</v>
      </c>
      <c r="P61" s="18" t="s">
        <v>107</v>
      </c>
      <c r="Q61" s="18" t="s">
        <v>276</v>
      </c>
    </row>
    <row r="62" spans="1:17" x14ac:dyDescent="0.25">
      <c r="A62" s="10" t="s">
        <v>94</v>
      </c>
      <c r="B62" s="19" t="s">
        <v>98</v>
      </c>
      <c r="C62" s="15" t="s">
        <v>148</v>
      </c>
      <c r="D62" s="15" t="s">
        <v>103</v>
      </c>
      <c r="E62" s="19" t="s">
        <v>99</v>
      </c>
      <c r="F62" s="16" t="s">
        <v>62</v>
      </c>
      <c r="G62" s="19">
        <v>12301009</v>
      </c>
      <c r="H62" s="13" t="s">
        <v>336</v>
      </c>
      <c r="I62" s="19"/>
      <c r="J62" s="19">
        <v>12302009</v>
      </c>
      <c r="K62" s="19">
        <v>20041130</v>
      </c>
      <c r="L62" s="18" t="s">
        <v>447</v>
      </c>
      <c r="M62" s="18" t="s">
        <v>339</v>
      </c>
      <c r="N62" s="18" t="s">
        <v>518</v>
      </c>
      <c r="O62" s="15">
        <v>20041130</v>
      </c>
      <c r="P62" s="18" t="s">
        <v>107</v>
      </c>
      <c r="Q62" s="18" t="s">
        <v>307</v>
      </c>
    </row>
    <row r="63" spans="1:17" x14ac:dyDescent="0.25">
      <c r="A63" s="10" t="s">
        <v>94</v>
      </c>
      <c r="B63" s="19" t="s">
        <v>98</v>
      </c>
      <c r="C63" s="15" t="s">
        <v>148</v>
      </c>
      <c r="D63" s="15" t="s">
        <v>104</v>
      </c>
      <c r="E63" s="19" t="s">
        <v>99</v>
      </c>
      <c r="F63" s="16" t="s">
        <v>62</v>
      </c>
      <c r="G63" s="19">
        <v>12301009</v>
      </c>
      <c r="H63" s="13" t="s">
        <v>336</v>
      </c>
      <c r="I63" s="19"/>
      <c r="J63" s="19">
        <v>12302009</v>
      </c>
      <c r="K63" s="19">
        <v>20041130</v>
      </c>
      <c r="L63" s="18" t="s">
        <v>448</v>
      </c>
      <c r="M63" s="18" t="s">
        <v>339</v>
      </c>
      <c r="N63" s="18" t="s">
        <v>519</v>
      </c>
      <c r="O63" s="15">
        <v>20041130</v>
      </c>
      <c r="P63" s="18" t="s">
        <v>107</v>
      </c>
      <c r="Q63" s="18" t="s">
        <v>308</v>
      </c>
    </row>
    <row r="64" spans="1:17" x14ac:dyDescent="0.25">
      <c r="A64" s="10" t="s">
        <v>94</v>
      </c>
      <c r="B64" s="19" t="s">
        <v>98</v>
      </c>
      <c r="C64" s="15" t="s">
        <v>148</v>
      </c>
      <c r="D64" s="15" t="s">
        <v>162</v>
      </c>
      <c r="E64" s="19" t="s">
        <v>99</v>
      </c>
      <c r="F64" s="16" t="s">
        <v>62</v>
      </c>
      <c r="G64" s="19">
        <v>12301009</v>
      </c>
      <c r="H64" s="13" t="s">
        <v>336</v>
      </c>
      <c r="I64" s="19"/>
      <c r="J64" s="19">
        <v>12302009</v>
      </c>
      <c r="K64" s="19">
        <v>20041130</v>
      </c>
      <c r="L64" s="18" t="s">
        <v>449</v>
      </c>
      <c r="M64" s="18" t="s">
        <v>339</v>
      </c>
      <c r="N64" s="18" t="s">
        <v>520</v>
      </c>
      <c r="O64" s="15">
        <v>20041130</v>
      </c>
      <c r="P64" s="18" t="s">
        <v>107</v>
      </c>
      <c r="Q64" s="18" t="s">
        <v>309</v>
      </c>
    </row>
    <row r="65" spans="1:17" x14ac:dyDescent="0.25">
      <c r="A65" s="10" t="s">
        <v>94</v>
      </c>
      <c r="B65" s="19" t="s">
        <v>98</v>
      </c>
      <c r="C65" s="15" t="s">
        <v>148</v>
      </c>
      <c r="D65" s="15" t="s">
        <v>163</v>
      </c>
      <c r="E65" s="19" t="s">
        <v>99</v>
      </c>
      <c r="F65" s="16" t="s">
        <v>62</v>
      </c>
      <c r="G65" s="19">
        <v>12301009</v>
      </c>
      <c r="H65" s="13" t="s">
        <v>336</v>
      </c>
      <c r="I65" s="19"/>
      <c r="J65" s="19">
        <v>12302009</v>
      </c>
      <c r="K65" s="19">
        <v>20041130</v>
      </c>
      <c r="L65" s="18" t="s">
        <v>450</v>
      </c>
      <c r="M65" s="18" t="s">
        <v>339</v>
      </c>
      <c r="N65" s="18" t="s">
        <v>521</v>
      </c>
      <c r="O65" s="15">
        <v>20041130</v>
      </c>
      <c r="P65" s="18" t="s">
        <v>107</v>
      </c>
      <c r="Q65" s="18" t="s">
        <v>309</v>
      </c>
    </row>
    <row r="66" spans="1:17" x14ac:dyDescent="0.25">
      <c r="A66" s="10" t="s">
        <v>94</v>
      </c>
      <c r="B66" s="19" t="s">
        <v>98</v>
      </c>
      <c r="C66" s="15" t="s">
        <v>148</v>
      </c>
      <c r="D66" s="15" t="s">
        <v>105</v>
      </c>
      <c r="E66" s="19" t="s">
        <v>99</v>
      </c>
      <c r="F66" s="16" t="s">
        <v>62</v>
      </c>
      <c r="G66" s="19">
        <v>12301009</v>
      </c>
      <c r="H66" s="13" t="s">
        <v>336</v>
      </c>
      <c r="I66" s="19"/>
      <c r="J66" s="19">
        <v>12302009</v>
      </c>
      <c r="K66" s="19">
        <v>20041130</v>
      </c>
      <c r="L66" s="18" t="s">
        <v>451</v>
      </c>
      <c r="M66" s="18" t="s">
        <v>339</v>
      </c>
      <c r="N66" s="18" t="s">
        <v>522</v>
      </c>
      <c r="O66" s="15">
        <v>20041130</v>
      </c>
      <c r="P66" s="18" t="s">
        <v>107</v>
      </c>
      <c r="Q66" s="18" t="s">
        <v>310</v>
      </c>
    </row>
    <row r="67" spans="1:17" x14ac:dyDescent="0.25">
      <c r="A67" s="10" t="s">
        <v>94</v>
      </c>
      <c r="B67" s="19" t="s">
        <v>98</v>
      </c>
      <c r="C67" s="15" t="s">
        <v>148</v>
      </c>
      <c r="D67" s="15" t="s">
        <v>161</v>
      </c>
      <c r="E67" s="19" t="s">
        <v>99</v>
      </c>
      <c r="F67" s="16" t="s">
        <v>62</v>
      </c>
      <c r="G67" s="19">
        <v>12301009</v>
      </c>
      <c r="H67" s="13" t="s">
        <v>336</v>
      </c>
      <c r="I67" s="19"/>
      <c r="J67" s="19">
        <v>12302009</v>
      </c>
      <c r="K67" s="19">
        <v>20041130</v>
      </c>
      <c r="L67" s="18" t="s">
        <v>448</v>
      </c>
      <c r="M67" s="18" t="s">
        <v>339</v>
      </c>
      <c r="N67" s="18" t="s">
        <v>519</v>
      </c>
      <c r="O67" s="15">
        <v>20041130</v>
      </c>
      <c r="P67" s="18" t="s">
        <v>107</v>
      </c>
      <c r="Q67" s="18" t="s">
        <v>311</v>
      </c>
    </row>
    <row r="68" spans="1:17" x14ac:dyDescent="0.25">
      <c r="A68" s="10" t="s">
        <v>94</v>
      </c>
      <c r="B68" s="19" t="s">
        <v>98</v>
      </c>
      <c r="C68" s="15" t="s">
        <v>148</v>
      </c>
      <c r="D68" s="15" t="s">
        <v>164</v>
      </c>
      <c r="E68" s="19" t="s">
        <v>99</v>
      </c>
      <c r="F68" s="16" t="s">
        <v>62</v>
      </c>
      <c r="G68" s="19">
        <v>12301009</v>
      </c>
      <c r="H68" s="13" t="s">
        <v>336</v>
      </c>
      <c r="I68" s="19"/>
      <c r="J68" s="19">
        <v>12302009</v>
      </c>
      <c r="K68" s="19">
        <v>20081231</v>
      </c>
      <c r="L68" s="18" t="s">
        <v>452</v>
      </c>
      <c r="M68" s="18" t="s">
        <v>339</v>
      </c>
      <c r="N68" s="18" t="s">
        <v>523</v>
      </c>
      <c r="O68" s="15">
        <v>20081231</v>
      </c>
      <c r="P68" s="18" t="s">
        <v>107</v>
      </c>
      <c r="Q68" s="18" t="s">
        <v>312</v>
      </c>
    </row>
    <row r="69" spans="1:17" x14ac:dyDescent="0.25">
      <c r="A69" s="10" t="s">
        <v>94</v>
      </c>
      <c r="B69" s="19" t="s">
        <v>98</v>
      </c>
      <c r="C69" s="15" t="s">
        <v>148</v>
      </c>
      <c r="D69" s="15" t="s">
        <v>165</v>
      </c>
      <c r="E69" s="19" t="s">
        <v>99</v>
      </c>
      <c r="F69" s="16" t="s">
        <v>62</v>
      </c>
      <c r="G69" s="19">
        <v>12301009</v>
      </c>
      <c r="H69" s="13" t="s">
        <v>336</v>
      </c>
      <c r="I69" s="19"/>
      <c r="J69" s="19">
        <v>12302009</v>
      </c>
      <c r="K69" s="19">
        <v>20081231</v>
      </c>
      <c r="L69" s="18" t="s">
        <v>453</v>
      </c>
      <c r="M69" s="18" t="s">
        <v>339</v>
      </c>
      <c r="N69" s="18" t="s">
        <v>524</v>
      </c>
      <c r="O69" s="15">
        <v>20081231</v>
      </c>
      <c r="P69" s="18" t="s">
        <v>107</v>
      </c>
      <c r="Q69" s="18" t="s">
        <v>313</v>
      </c>
    </row>
    <row r="70" spans="1:17" x14ac:dyDescent="0.25">
      <c r="A70" s="10" t="s">
        <v>94</v>
      </c>
      <c r="B70" s="19" t="s">
        <v>98</v>
      </c>
      <c r="C70" s="15" t="s">
        <v>148</v>
      </c>
      <c r="D70" s="15" t="s">
        <v>166</v>
      </c>
      <c r="E70" s="19" t="s">
        <v>99</v>
      </c>
      <c r="F70" s="16" t="s">
        <v>62</v>
      </c>
      <c r="G70" s="19">
        <v>12301009</v>
      </c>
      <c r="H70" s="13" t="s">
        <v>336</v>
      </c>
      <c r="I70" s="19"/>
      <c r="J70" s="19">
        <v>12302009</v>
      </c>
      <c r="K70" s="19">
        <v>20081231</v>
      </c>
      <c r="L70" s="18" t="s">
        <v>454</v>
      </c>
      <c r="M70" s="18" t="s">
        <v>339</v>
      </c>
      <c r="N70" s="18" t="s">
        <v>525</v>
      </c>
      <c r="O70" s="15">
        <v>20081231</v>
      </c>
      <c r="P70" s="18" t="s">
        <v>107</v>
      </c>
      <c r="Q70" s="18" t="s">
        <v>314</v>
      </c>
    </row>
    <row r="71" spans="1:17" x14ac:dyDescent="0.25">
      <c r="A71" s="10" t="s">
        <v>94</v>
      </c>
      <c r="B71" s="19" t="s">
        <v>98</v>
      </c>
      <c r="C71" s="15">
        <v>110423</v>
      </c>
      <c r="D71" s="15" t="s">
        <v>97</v>
      </c>
      <c r="E71" s="19" t="s">
        <v>99</v>
      </c>
      <c r="F71" s="16" t="s">
        <v>62</v>
      </c>
      <c r="G71" s="19">
        <v>12301011</v>
      </c>
      <c r="H71" s="13" t="s">
        <v>336</v>
      </c>
      <c r="I71" s="19"/>
      <c r="J71" s="19">
        <v>12302011</v>
      </c>
      <c r="K71" s="19">
        <v>20160611</v>
      </c>
      <c r="L71" s="18" t="s">
        <v>455</v>
      </c>
      <c r="M71" s="18" t="s">
        <v>338</v>
      </c>
      <c r="N71" s="18" t="s">
        <v>526</v>
      </c>
      <c r="O71" s="15">
        <v>20160611</v>
      </c>
      <c r="P71" s="18" t="s">
        <v>107</v>
      </c>
      <c r="Q71" s="18" t="s">
        <v>315</v>
      </c>
    </row>
    <row r="72" spans="1:17" x14ac:dyDescent="0.25">
      <c r="A72" s="10" t="s">
        <v>94</v>
      </c>
      <c r="B72" s="19" t="s">
        <v>98</v>
      </c>
      <c r="C72" s="15">
        <v>110423</v>
      </c>
      <c r="D72" s="15" t="s">
        <v>103</v>
      </c>
      <c r="E72" s="19" t="s">
        <v>99</v>
      </c>
      <c r="F72" s="16" t="s">
        <v>62</v>
      </c>
      <c r="G72" s="19">
        <v>12301011</v>
      </c>
      <c r="H72" s="13" t="s">
        <v>336</v>
      </c>
      <c r="I72" s="19"/>
      <c r="J72" s="19">
        <v>12302011</v>
      </c>
      <c r="K72" s="19">
        <v>20160611</v>
      </c>
      <c r="L72" s="18" t="s">
        <v>456</v>
      </c>
      <c r="M72" s="18" t="s">
        <v>338</v>
      </c>
      <c r="N72" s="18" t="s">
        <v>527</v>
      </c>
      <c r="O72" s="15">
        <v>20160611</v>
      </c>
      <c r="P72" s="18" t="s">
        <v>107</v>
      </c>
      <c r="Q72" s="18" t="s">
        <v>316</v>
      </c>
    </row>
    <row r="73" spans="1:17" x14ac:dyDescent="0.25">
      <c r="A73" s="10" t="s">
        <v>94</v>
      </c>
      <c r="B73" s="19" t="s">
        <v>98</v>
      </c>
      <c r="C73" s="15">
        <v>112097</v>
      </c>
      <c r="D73" s="15" t="s">
        <v>97</v>
      </c>
      <c r="E73" s="19" t="s">
        <v>99</v>
      </c>
      <c r="F73" s="16" t="s">
        <v>62</v>
      </c>
      <c r="G73" s="19">
        <v>12301011</v>
      </c>
      <c r="H73" s="13" t="s">
        <v>336</v>
      </c>
      <c r="I73" s="19"/>
      <c r="J73" s="19">
        <v>12302011</v>
      </c>
      <c r="K73" s="19">
        <v>20171124</v>
      </c>
      <c r="L73" s="18" t="s">
        <v>457</v>
      </c>
      <c r="M73" s="18" t="s">
        <v>338</v>
      </c>
      <c r="N73" s="18" t="s">
        <v>528</v>
      </c>
      <c r="O73" s="15">
        <v>20171124</v>
      </c>
      <c r="P73" s="18" t="s">
        <v>107</v>
      </c>
      <c r="Q73" s="18" t="s">
        <v>111</v>
      </c>
    </row>
    <row r="74" spans="1:17" x14ac:dyDescent="0.25">
      <c r="A74" s="10" t="s">
        <v>94</v>
      </c>
      <c r="B74" s="19" t="s">
        <v>98</v>
      </c>
      <c r="C74" s="15">
        <v>112097</v>
      </c>
      <c r="D74" s="15" t="s">
        <v>103</v>
      </c>
      <c r="E74" s="19" t="s">
        <v>99</v>
      </c>
      <c r="F74" s="16" t="s">
        <v>62</v>
      </c>
      <c r="G74" s="19">
        <v>12301011</v>
      </c>
      <c r="H74" s="13" t="s">
        <v>336</v>
      </c>
      <c r="I74" s="19"/>
      <c r="J74" s="19">
        <v>12302011</v>
      </c>
      <c r="K74" s="19">
        <v>20171124</v>
      </c>
      <c r="L74" s="18" t="s">
        <v>458</v>
      </c>
      <c r="M74" s="18" t="s">
        <v>338</v>
      </c>
      <c r="N74" s="18" t="s">
        <v>529</v>
      </c>
      <c r="O74" s="15">
        <v>20171124</v>
      </c>
      <c r="P74" s="18" t="s">
        <v>107</v>
      </c>
      <c r="Q74" s="18" t="s">
        <v>317</v>
      </c>
    </row>
    <row r="75" spans="1:17" x14ac:dyDescent="0.25">
      <c r="A75" s="10" t="s">
        <v>94</v>
      </c>
      <c r="B75" s="19" t="s">
        <v>98</v>
      </c>
      <c r="C75" s="15">
        <v>112098</v>
      </c>
      <c r="D75" s="15" t="s">
        <v>97</v>
      </c>
      <c r="E75" s="19" t="s">
        <v>99</v>
      </c>
      <c r="F75" s="16" t="s">
        <v>62</v>
      </c>
      <c r="G75" s="19">
        <v>12301011</v>
      </c>
      <c r="H75" s="13" t="s">
        <v>336</v>
      </c>
      <c r="I75" s="19"/>
      <c r="J75" s="19">
        <v>12302011</v>
      </c>
      <c r="K75" s="19">
        <v>20171124</v>
      </c>
      <c r="L75" s="18" t="s">
        <v>457</v>
      </c>
      <c r="M75" s="18" t="s">
        <v>338</v>
      </c>
      <c r="N75" s="18" t="s">
        <v>528</v>
      </c>
      <c r="O75" s="15">
        <v>20171124</v>
      </c>
      <c r="P75" s="18" t="s">
        <v>107</v>
      </c>
      <c r="Q75" s="18" t="s">
        <v>111</v>
      </c>
    </row>
    <row r="76" spans="1:17" x14ac:dyDescent="0.25">
      <c r="A76" s="10" t="s">
        <v>94</v>
      </c>
      <c r="B76" s="19" t="s">
        <v>98</v>
      </c>
      <c r="C76" s="15">
        <v>112098</v>
      </c>
      <c r="D76" s="15" t="s">
        <v>103</v>
      </c>
      <c r="E76" s="19" t="s">
        <v>99</v>
      </c>
      <c r="F76" s="16" t="s">
        <v>62</v>
      </c>
      <c r="G76" s="19">
        <v>12301011</v>
      </c>
      <c r="H76" s="13" t="s">
        <v>336</v>
      </c>
      <c r="I76" s="19"/>
      <c r="J76" s="19">
        <v>12302011</v>
      </c>
      <c r="K76" s="19">
        <v>20171124</v>
      </c>
      <c r="L76" s="18" t="s">
        <v>458</v>
      </c>
      <c r="M76" s="18" t="s">
        <v>338</v>
      </c>
      <c r="N76" s="18" t="s">
        <v>529</v>
      </c>
      <c r="O76" s="15">
        <v>20171124</v>
      </c>
      <c r="P76" s="18" t="s">
        <v>107</v>
      </c>
      <c r="Q76" s="18" t="s">
        <v>317</v>
      </c>
    </row>
    <row r="77" spans="1:17" x14ac:dyDescent="0.25">
      <c r="A77" s="10" t="s">
        <v>94</v>
      </c>
      <c r="B77" s="19" t="s">
        <v>98</v>
      </c>
      <c r="C77" s="15">
        <v>112099</v>
      </c>
      <c r="D77" s="15" t="s">
        <v>97</v>
      </c>
      <c r="E77" s="19" t="s">
        <v>99</v>
      </c>
      <c r="F77" s="16" t="s">
        <v>62</v>
      </c>
      <c r="G77" s="19">
        <v>12301011</v>
      </c>
      <c r="H77" s="13" t="s">
        <v>336</v>
      </c>
      <c r="I77" s="19"/>
      <c r="J77" s="19">
        <v>12302011</v>
      </c>
      <c r="K77" s="19">
        <v>20171124</v>
      </c>
      <c r="L77" s="18" t="s">
        <v>457</v>
      </c>
      <c r="M77" s="18" t="s">
        <v>338</v>
      </c>
      <c r="N77" s="18" t="s">
        <v>528</v>
      </c>
      <c r="O77" s="15">
        <v>20171124</v>
      </c>
      <c r="P77" s="18" t="s">
        <v>107</v>
      </c>
      <c r="Q77" s="18" t="s">
        <v>111</v>
      </c>
    </row>
    <row r="78" spans="1:17" x14ac:dyDescent="0.25">
      <c r="A78" s="10" t="s">
        <v>94</v>
      </c>
      <c r="B78" s="19" t="s">
        <v>98</v>
      </c>
      <c r="C78" s="15">
        <v>112099</v>
      </c>
      <c r="D78" s="15" t="s">
        <v>103</v>
      </c>
      <c r="E78" s="19" t="s">
        <v>99</v>
      </c>
      <c r="F78" s="16" t="s">
        <v>62</v>
      </c>
      <c r="G78" s="19">
        <v>12301011</v>
      </c>
      <c r="H78" s="13" t="s">
        <v>336</v>
      </c>
      <c r="I78" s="19"/>
      <c r="J78" s="19">
        <v>12302011</v>
      </c>
      <c r="K78" s="19">
        <v>20171124</v>
      </c>
      <c r="L78" s="18" t="s">
        <v>459</v>
      </c>
      <c r="M78" s="18" t="s">
        <v>338</v>
      </c>
      <c r="N78" s="18" t="s">
        <v>529</v>
      </c>
      <c r="O78" s="15">
        <v>20171124</v>
      </c>
      <c r="P78" s="18" t="s">
        <v>107</v>
      </c>
      <c r="Q78" s="18" t="s">
        <v>317</v>
      </c>
    </row>
    <row r="79" spans="1:17" x14ac:dyDescent="0.25">
      <c r="A79" s="10" t="s">
        <v>94</v>
      </c>
      <c r="B79" s="19" t="s">
        <v>98</v>
      </c>
      <c r="C79" s="15">
        <v>112100</v>
      </c>
      <c r="D79" s="15" t="s">
        <v>97</v>
      </c>
      <c r="E79" s="19" t="s">
        <v>99</v>
      </c>
      <c r="F79" s="16" t="s">
        <v>62</v>
      </c>
      <c r="G79" s="19">
        <v>12301011</v>
      </c>
      <c r="H79" s="13" t="s">
        <v>336</v>
      </c>
      <c r="I79" s="19"/>
      <c r="J79" s="19">
        <v>12302011</v>
      </c>
      <c r="K79" s="19">
        <v>20171124</v>
      </c>
      <c r="L79" s="18" t="s">
        <v>457</v>
      </c>
      <c r="M79" s="18" t="s">
        <v>338</v>
      </c>
      <c r="N79" s="18" t="s">
        <v>528</v>
      </c>
      <c r="O79" s="15">
        <v>20171124</v>
      </c>
      <c r="P79" s="18" t="s">
        <v>107</v>
      </c>
      <c r="Q79" s="18" t="s">
        <v>111</v>
      </c>
    </row>
    <row r="80" spans="1:17" x14ac:dyDescent="0.25">
      <c r="A80" s="10" t="s">
        <v>94</v>
      </c>
      <c r="B80" s="19" t="s">
        <v>98</v>
      </c>
      <c r="C80" s="15">
        <v>112100</v>
      </c>
      <c r="D80" s="15" t="s">
        <v>103</v>
      </c>
      <c r="E80" s="19" t="s">
        <v>99</v>
      </c>
      <c r="F80" s="16" t="s">
        <v>62</v>
      </c>
      <c r="G80" s="19">
        <v>12301011</v>
      </c>
      <c r="H80" s="13" t="s">
        <v>336</v>
      </c>
      <c r="I80" s="19"/>
      <c r="J80" s="19">
        <v>12302011</v>
      </c>
      <c r="K80" s="19">
        <v>20171124</v>
      </c>
      <c r="L80" s="18" t="s">
        <v>459</v>
      </c>
      <c r="M80" s="18" t="s">
        <v>338</v>
      </c>
      <c r="N80" s="18" t="s">
        <v>529</v>
      </c>
      <c r="O80" s="15">
        <v>20171124</v>
      </c>
      <c r="P80" s="18" t="s">
        <v>107</v>
      </c>
      <c r="Q80" s="18" t="s">
        <v>317</v>
      </c>
    </row>
    <row r="81" spans="1:17" x14ac:dyDescent="0.25">
      <c r="A81" s="10" t="s">
        <v>94</v>
      </c>
      <c r="B81" s="19" t="s">
        <v>98</v>
      </c>
      <c r="C81" s="15">
        <v>110442</v>
      </c>
      <c r="D81" s="15" t="s">
        <v>104</v>
      </c>
      <c r="E81" s="19" t="s">
        <v>99</v>
      </c>
      <c r="F81" s="16" t="s">
        <v>62</v>
      </c>
      <c r="G81" s="19">
        <v>12301013</v>
      </c>
      <c r="H81" s="13"/>
      <c r="I81" s="19"/>
      <c r="J81" s="19"/>
      <c r="K81" s="19">
        <v>20160730</v>
      </c>
      <c r="L81" s="18" t="s">
        <v>460</v>
      </c>
      <c r="M81" s="18" t="s">
        <v>340</v>
      </c>
      <c r="N81" s="18"/>
      <c r="O81" s="15">
        <v>20160730</v>
      </c>
      <c r="P81" s="18" t="s">
        <v>107</v>
      </c>
      <c r="Q81" s="18" t="s">
        <v>318</v>
      </c>
    </row>
    <row r="82" spans="1:17" x14ac:dyDescent="0.25">
      <c r="A82" s="10" t="s">
        <v>94</v>
      </c>
      <c r="B82" s="19" t="s">
        <v>98</v>
      </c>
      <c r="C82" s="15">
        <v>110442</v>
      </c>
      <c r="D82" s="15" t="s">
        <v>105</v>
      </c>
      <c r="E82" s="19" t="s">
        <v>99</v>
      </c>
      <c r="F82" s="16" t="s">
        <v>62</v>
      </c>
      <c r="G82" s="19">
        <v>12301013</v>
      </c>
      <c r="H82" s="13"/>
      <c r="I82" s="19"/>
      <c r="J82" s="19"/>
      <c r="K82" s="19">
        <v>20160804</v>
      </c>
      <c r="L82" s="18" t="s">
        <v>461</v>
      </c>
      <c r="M82" s="18" t="s">
        <v>340</v>
      </c>
      <c r="N82" s="18"/>
      <c r="O82" s="15">
        <v>20160804</v>
      </c>
      <c r="P82" s="18" t="s">
        <v>107</v>
      </c>
      <c r="Q82" s="18" t="s">
        <v>319</v>
      </c>
    </row>
    <row r="83" spans="1:17" x14ac:dyDescent="0.25">
      <c r="A83" s="10" t="s">
        <v>94</v>
      </c>
      <c r="B83" s="19" t="s">
        <v>98</v>
      </c>
      <c r="C83" s="15">
        <v>110442</v>
      </c>
      <c r="D83" s="15" t="s">
        <v>161</v>
      </c>
      <c r="E83" s="19" t="s">
        <v>99</v>
      </c>
      <c r="F83" s="16" t="s">
        <v>62</v>
      </c>
      <c r="G83" s="19">
        <v>12301013</v>
      </c>
      <c r="H83" s="13"/>
      <c r="I83" s="19"/>
      <c r="J83" s="19"/>
      <c r="K83" s="19">
        <v>20160804</v>
      </c>
      <c r="L83" s="18" t="s">
        <v>462</v>
      </c>
      <c r="M83" s="18" t="s">
        <v>340</v>
      </c>
      <c r="N83" s="18"/>
      <c r="O83" s="15">
        <v>20160804</v>
      </c>
      <c r="P83" s="18" t="s">
        <v>107</v>
      </c>
      <c r="Q83" s="18" t="s">
        <v>320</v>
      </c>
    </row>
    <row r="84" spans="1:17" x14ac:dyDescent="0.25">
      <c r="A84" s="10" t="s">
        <v>94</v>
      </c>
      <c r="B84" s="19" t="s">
        <v>98</v>
      </c>
      <c r="C84" s="15">
        <v>110442</v>
      </c>
      <c r="D84" s="15" t="s">
        <v>162</v>
      </c>
      <c r="E84" s="19" t="s">
        <v>99</v>
      </c>
      <c r="F84" s="16" t="s">
        <v>62</v>
      </c>
      <c r="G84" s="19">
        <v>12301013</v>
      </c>
      <c r="H84" s="13"/>
      <c r="I84" s="19"/>
      <c r="J84" s="19"/>
      <c r="K84" s="19">
        <v>20160809</v>
      </c>
      <c r="L84" s="18" t="s">
        <v>463</v>
      </c>
      <c r="M84" s="18" t="s">
        <v>340</v>
      </c>
      <c r="N84" s="18"/>
      <c r="O84" s="15">
        <v>20160809</v>
      </c>
      <c r="P84" s="18" t="s">
        <v>107</v>
      </c>
      <c r="Q84" s="18" t="s">
        <v>321</v>
      </c>
    </row>
    <row r="85" spans="1:17" x14ac:dyDescent="0.25">
      <c r="A85" s="10" t="s">
        <v>94</v>
      </c>
      <c r="B85" s="19" t="s">
        <v>98</v>
      </c>
      <c r="C85" s="15">
        <v>110442</v>
      </c>
      <c r="D85" s="15" t="s">
        <v>164</v>
      </c>
      <c r="E85" s="19" t="s">
        <v>99</v>
      </c>
      <c r="F85" s="16" t="s">
        <v>62</v>
      </c>
      <c r="G85" s="19">
        <v>12301013</v>
      </c>
      <c r="H85" s="13"/>
      <c r="I85" s="19"/>
      <c r="J85" s="19"/>
      <c r="K85" s="19">
        <v>20160811</v>
      </c>
      <c r="L85" s="18" t="s">
        <v>464</v>
      </c>
      <c r="M85" s="18" t="s">
        <v>340</v>
      </c>
      <c r="N85" s="18"/>
      <c r="O85" s="15">
        <v>20160811</v>
      </c>
      <c r="P85" s="18" t="s">
        <v>107</v>
      </c>
      <c r="Q85" s="18" t="s">
        <v>322</v>
      </c>
    </row>
    <row r="86" spans="1:17" x14ac:dyDescent="0.25">
      <c r="A86" s="10" t="s">
        <v>94</v>
      </c>
      <c r="B86" s="19" t="s">
        <v>98</v>
      </c>
      <c r="C86" s="15">
        <v>110442</v>
      </c>
      <c r="D86" s="15" t="s">
        <v>163</v>
      </c>
      <c r="E86" s="19" t="s">
        <v>99</v>
      </c>
      <c r="F86" s="16" t="s">
        <v>62</v>
      </c>
      <c r="G86" s="19">
        <v>12301013</v>
      </c>
      <c r="H86" s="13"/>
      <c r="I86" s="19"/>
      <c r="J86" s="19"/>
      <c r="K86" s="19">
        <v>20160815</v>
      </c>
      <c r="L86" s="18" t="s">
        <v>465</v>
      </c>
      <c r="M86" s="18" t="s">
        <v>340</v>
      </c>
      <c r="N86" s="18"/>
      <c r="O86" s="15">
        <v>20160815</v>
      </c>
      <c r="P86" s="18" t="s">
        <v>107</v>
      </c>
      <c r="Q86" s="18" t="s">
        <v>272</v>
      </c>
    </row>
    <row r="87" spans="1:17" x14ac:dyDescent="0.25">
      <c r="A87" s="10" t="s">
        <v>94</v>
      </c>
      <c r="B87" s="19" t="s">
        <v>98</v>
      </c>
      <c r="C87" s="15">
        <v>110442</v>
      </c>
      <c r="D87" s="15" t="s">
        <v>165</v>
      </c>
      <c r="E87" s="19" t="s">
        <v>99</v>
      </c>
      <c r="F87" s="16" t="s">
        <v>62</v>
      </c>
      <c r="G87" s="19">
        <v>12301013</v>
      </c>
      <c r="H87" s="13"/>
      <c r="I87" s="19"/>
      <c r="J87" s="19"/>
      <c r="K87" s="19">
        <v>20160812</v>
      </c>
      <c r="L87" s="18" t="s">
        <v>466</v>
      </c>
      <c r="M87" s="18" t="s">
        <v>340</v>
      </c>
      <c r="N87" s="18"/>
      <c r="O87" s="15">
        <v>20160812</v>
      </c>
      <c r="P87" s="18" t="s">
        <v>107</v>
      </c>
      <c r="Q87" s="18" t="s">
        <v>323</v>
      </c>
    </row>
    <row r="88" spans="1:17" x14ac:dyDescent="0.25">
      <c r="A88" s="10" t="s">
        <v>94</v>
      </c>
      <c r="B88" s="19" t="s">
        <v>98</v>
      </c>
      <c r="C88" s="15">
        <v>110442</v>
      </c>
      <c r="D88" s="15" t="s">
        <v>166</v>
      </c>
      <c r="E88" s="19" t="s">
        <v>99</v>
      </c>
      <c r="F88" s="16" t="s">
        <v>62</v>
      </c>
      <c r="G88" s="19">
        <v>12301013</v>
      </c>
      <c r="H88" s="13"/>
      <c r="I88" s="19"/>
      <c r="J88" s="19"/>
      <c r="K88" s="19">
        <v>20160817</v>
      </c>
      <c r="L88" s="18" t="s">
        <v>467</v>
      </c>
      <c r="M88" s="18" t="s">
        <v>340</v>
      </c>
      <c r="N88" s="18"/>
      <c r="O88" s="15">
        <v>20160817</v>
      </c>
      <c r="P88" s="18" t="s">
        <v>107</v>
      </c>
      <c r="Q88" s="18" t="s">
        <v>324</v>
      </c>
    </row>
    <row r="89" spans="1:17" x14ac:dyDescent="0.25">
      <c r="A89" s="10" t="s">
        <v>94</v>
      </c>
      <c r="B89" s="19" t="s">
        <v>98</v>
      </c>
      <c r="C89" s="15">
        <v>110442</v>
      </c>
      <c r="D89" s="15" t="s">
        <v>167</v>
      </c>
      <c r="E89" s="19" t="s">
        <v>99</v>
      </c>
      <c r="F89" s="16" t="s">
        <v>62</v>
      </c>
      <c r="G89" s="19">
        <v>12301013</v>
      </c>
      <c r="H89" s="13"/>
      <c r="I89" s="19"/>
      <c r="J89" s="19"/>
      <c r="K89" s="19">
        <v>20160817</v>
      </c>
      <c r="L89" s="18" t="s">
        <v>468</v>
      </c>
      <c r="M89" s="18" t="s">
        <v>340</v>
      </c>
      <c r="N89" s="18"/>
      <c r="O89" s="15">
        <v>20160817</v>
      </c>
      <c r="P89" s="18" t="s">
        <v>107</v>
      </c>
      <c r="Q89" s="18" t="s">
        <v>325</v>
      </c>
    </row>
    <row r="90" spans="1:17" x14ac:dyDescent="0.25">
      <c r="A90" s="10" t="s">
        <v>94</v>
      </c>
      <c r="B90" s="19" t="s">
        <v>98</v>
      </c>
      <c r="C90" s="15">
        <v>110442</v>
      </c>
      <c r="D90" s="15" t="s">
        <v>151</v>
      </c>
      <c r="E90" s="19" t="s">
        <v>99</v>
      </c>
      <c r="F90" s="16" t="s">
        <v>62</v>
      </c>
      <c r="G90" s="19">
        <v>12301013</v>
      </c>
      <c r="H90" s="13"/>
      <c r="I90" s="19"/>
      <c r="J90" s="19"/>
      <c r="K90" s="19">
        <v>20160822</v>
      </c>
      <c r="L90" s="18" t="s">
        <v>469</v>
      </c>
      <c r="M90" s="18" t="s">
        <v>340</v>
      </c>
      <c r="N90" s="18"/>
      <c r="O90" s="15">
        <v>20160822</v>
      </c>
      <c r="P90" s="18" t="s">
        <v>107</v>
      </c>
      <c r="Q90" s="18" t="s">
        <v>326</v>
      </c>
    </row>
    <row r="91" spans="1:17" x14ac:dyDescent="0.25">
      <c r="A91" s="10" t="s">
        <v>94</v>
      </c>
      <c r="B91" s="19" t="s">
        <v>98</v>
      </c>
      <c r="C91" s="15">
        <v>111411</v>
      </c>
      <c r="D91" s="15" t="s">
        <v>97</v>
      </c>
      <c r="E91" s="19" t="s">
        <v>99</v>
      </c>
      <c r="F91" s="16" t="s">
        <v>62</v>
      </c>
      <c r="G91" s="19">
        <v>12401002</v>
      </c>
      <c r="H91" s="13" t="s">
        <v>336</v>
      </c>
      <c r="I91" s="19"/>
      <c r="J91" s="19">
        <v>12402002</v>
      </c>
      <c r="K91" s="19">
        <v>20170126</v>
      </c>
      <c r="L91" s="18" t="s">
        <v>470</v>
      </c>
      <c r="M91" s="18" t="s">
        <v>338</v>
      </c>
      <c r="N91" s="18" t="s">
        <v>530</v>
      </c>
      <c r="O91" s="15">
        <v>20170126</v>
      </c>
      <c r="P91" s="18" t="s">
        <v>107</v>
      </c>
      <c r="Q91" s="18" t="s">
        <v>327</v>
      </c>
    </row>
    <row r="92" spans="1:17" x14ac:dyDescent="0.25">
      <c r="A92" s="10" t="s">
        <v>94</v>
      </c>
      <c r="B92" s="19" t="s">
        <v>98</v>
      </c>
      <c r="C92" s="15">
        <v>111412</v>
      </c>
      <c r="D92" s="15" t="s">
        <v>97</v>
      </c>
      <c r="E92" s="19" t="s">
        <v>99</v>
      </c>
      <c r="F92" s="16" t="s">
        <v>62</v>
      </c>
      <c r="G92" s="19">
        <v>12401002</v>
      </c>
      <c r="H92" s="13" t="s">
        <v>334</v>
      </c>
      <c r="I92" s="19"/>
      <c r="J92" s="19">
        <v>12402002</v>
      </c>
      <c r="K92" s="19">
        <v>20170126</v>
      </c>
      <c r="L92" s="18" t="s">
        <v>470</v>
      </c>
      <c r="M92" s="18" t="s">
        <v>338</v>
      </c>
      <c r="N92" s="18" t="s">
        <v>530</v>
      </c>
      <c r="O92" s="15">
        <v>20170126</v>
      </c>
      <c r="P92" s="18" t="s">
        <v>107</v>
      </c>
      <c r="Q92" s="18" t="s">
        <v>327</v>
      </c>
    </row>
    <row r="93" spans="1:17" x14ac:dyDescent="0.25">
      <c r="A93" s="10" t="s">
        <v>94</v>
      </c>
      <c r="B93" s="19" t="s">
        <v>98</v>
      </c>
      <c r="C93" s="15">
        <v>111894</v>
      </c>
      <c r="D93" s="15" t="s">
        <v>97</v>
      </c>
      <c r="E93" s="19" t="s">
        <v>99</v>
      </c>
      <c r="F93" s="16" t="s">
        <v>62</v>
      </c>
      <c r="G93" s="19">
        <v>12401002</v>
      </c>
      <c r="H93" s="13" t="s">
        <v>334</v>
      </c>
      <c r="I93" s="19"/>
      <c r="J93" s="19">
        <v>12402002</v>
      </c>
      <c r="K93" s="19">
        <v>20170608</v>
      </c>
      <c r="L93" s="18" t="s">
        <v>471</v>
      </c>
      <c r="M93" s="18" t="s">
        <v>338</v>
      </c>
      <c r="N93" s="18" t="s">
        <v>531</v>
      </c>
      <c r="O93" s="15">
        <v>20170608</v>
      </c>
      <c r="P93" s="18" t="s">
        <v>107</v>
      </c>
      <c r="Q93" s="18" t="s">
        <v>278</v>
      </c>
    </row>
    <row r="94" spans="1:17" x14ac:dyDescent="0.25">
      <c r="A94" s="10" t="s">
        <v>94</v>
      </c>
      <c r="B94" s="19" t="s">
        <v>98</v>
      </c>
      <c r="C94" s="15">
        <v>111895</v>
      </c>
      <c r="D94" s="15" t="s">
        <v>97</v>
      </c>
      <c r="E94" s="19" t="s">
        <v>99</v>
      </c>
      <c r="F94" s="16" t="s">
        <v>62</v>
      </c>
      <c r="G94" s="19">
        <v>12401002</v>
      </c>
      <c r="H94" s="13" t="s">
        <v>334</v>
      </c>
      <c r="I94" s="19"/>
      <c r="J94" s="19">
        <v>12402002</v>
      </c>
      <c r="K94" s="19">
        <v>20170608</v>
      </c>
      <c r="L94" s="18" t="s">
        <v>471</v>
      </c>
      <c r="M94" s="18" t="s">
        <v>338</v>
      </c>
      <c r="N94" s="18" t="s">
        <v>531</v>
      </c>
      <c r="O94" s="15">
        <v>20170608</v>
      </c>
      <c r="P94" s="18" t="s">
        <v>107</v>
      </c>
      <c r="Q94" s="18" t="s">
        <v>278</v>
      </c>
    </row>
    <row r="95" spans="1:17" x14ac:dyDescent="0.25">
      <c r="A95" s="10" t="s">
        <v>94</v>
      </c>
      <c r="B95" s="19" t="s">
        <v>98</v>
      </c>
      <c r="C95" s="15">
        <v>112029</v>
      </c>
      <c r="D95" s="15" t="s">
        <v>97</v>
      </c>
      <c r="E95" s="19" t="s">
        <v>99</v>
      </c>
      <c r="F95" s="16" t="s">
        <v>62</v>
      </c>
      <c r="G95" s="19">
        <v>12401002</v>
      </c>
      <c r="H95" s="13" t="s">
        <v>334</v>
      </c>
      <c r="I95" s="19"/>
      <c r="J95" s="19">
        <v>12402002</v>
      </c>
      <c r="K95" s="19">
        <v>20181030</v>
      </c>
      <c r="L95" s="18" t="s">
        <v>472</v>
      </c>
      <c r="M95" s="18" t="s">
        <v>338</v>
      </c>
      <c r="N95" s="18" t="s">
        <v>532</v>
      </c>
      <c r="O95" s="15">
        <v>20181030</v>
      </c>
      <c r="P95" s="18" t="s">
        <v>107</v>
      </c>
      <c r="Q95" s="18" t="s">
        <v>328</v>
      </c>
    </row>
    <row r="96" spans="1:17" x14ac:dyDescent="0.25">
      <c r="A96" s="10" t="s">
        <v>94</v>
      </c>
      <c r="B96" s="19" t="s">
        <v>98</v>
      </c>
      <c r="C96" s="15">
        <v>112029</v>
      </c>
      <c r="D96" s="15" t="s">
        <v>103</v>
      </c>
      <c r="E96" s="19" t="s">
        <v>99</v>
      </c>
      <c r="F96" s="16" t="s">
        <v>62</v>
      </c>
      <c r="G96" s="19">
        <v>12401002</v>
      </c>
      <c r="H96" s="13" t="s">
        <v>334</v>
      </c>
      <c r="I96" s="19"/>
      <c r="J96" s="19">
        <v>12402002</v>
      </c>
      <c r="K96" s="19">
        <v>20181030</v>
      </c>
      <c r="L96" s="18" t="s">
        <v>473</v>
      </c>
      <c r="M96" s="18" t="s">
        <v>338</v>
      </c>
      <c r="N96" s="18" t="s">
        <v>533</v>
      </c>
      <c r="O96" s="15">
        <v>20181030</v>
      </c>
      <c r="P96" s="18" t="s">
        <v>107</v>
      </c>
      <c r="Q96" s="18" t="s">
        <v>268</v>
      </c>
    </row>
    <row r="97" spans="1:17" x14ac:dyDescent="0.25">
      <c r="A97" s="10" t="s">
        <v>94</v>
      </c>
      <c r="B97" s="19" t="s">
        <v>98</v>
      </c>
      <c r="C97" s="15">
        <v>112111</v>
      </c>
      <c r="D97" s="15" t="s">
        <v>97</v>
      </c>
      <c r="E97" s="19" t="s">
        <v>99</v>
      </c>
      <c r="F97" s="16" t="s">
        <v>62</v>
      </c>
      <c r="G97" s="19">
        <v>12401002</v>
      </c>
      <c r="H97" s="13" t="s">
        <v>334</v>
      </c>
      <c r="I97" s="19"/>
      <c r="J97" s="19">
        <v>12402002</v>
      </c>
      <c r="K97" s="19">
        <v>20171130</v>
      </c>
      <c r="L97" s="18" t="s">
        <v>474</v>
      </c>
      <c r="M97" s="18" t="s">
        <v>338</v>
      </c>
      <c r="N97" s="18" t="s">
        <v>534</v>
      </c>
      <c r="O97" s="15">
        <v>20171130</v>
      </c>
      <c r="P97" s="18" t="s">
        <v>107</v>
      </c>
      <c r="Q97" s="18" t="s">
        <v>329</v>
      </c>
    </row>
    <row r="98" spans="1:17" x14ac:dyDescent="0.25">
      <c r="A98" s="10" t="s">
        <v>94</v>
      </c>
      <c r="B98" s="19" t="s">
        <v>98</v>
      </c>
      <c r="C98" s="15">
        <v>113028</v>
      </c>
      <c r="D98" s="15" t="s">
        <v>97</v>
      </c>
      <c r="E98" s="19" t="s">
        <v>99</v>
      </c>
      <c r="F98" s="16" t="s">
        <v>62</v>
      </c>
      <c r="G98" s="19">
        <v>12401002</v>
      </c>
      <c r="H98" s="13" t="s">
        <v>334</v>
      </c>
      <c r="I98" s="19"/>
      <c r="J98" s="19">
        <v>12402002</v>
      </c>
      <c r="K98" s="19">
        <v>20191223</v>
      </c>
      <c r="L98" s="18" t="s">
        <v>475</v>
      </c>
      <c r="M98" s="18" t="s">
        <v>338</v>
      </c>
      <c r="N98" s="18" t="s">
        <v>535</v>
      </c>
      <c r="O98" s="15">
        <v>20191223</v>
      </c>
      <c r="P98" s="18" t="s">
        <v>107</v>
      </c>
      <c r="Q98" s="18" t="s">
        <v>330</v>
      </c>
    </row>
    <row r="99" spans="1:17" x14ac:dyDescent="0.25">
      <c r="A99" s="10" t="s">
        <v>94</v>
      </c>
      <c r="B99" s="19" t="s">
        <v>98</v>
      </c>
      <c r="C99" s="15">
        <v>113029</v>
      </c>
      <c r="D99" s="15" t="s">
        <v>97</v>
      </c>
      <c r="E99" s="19" t="s">
        <v>99</v>
      </c>
      <c r="F99" s="16" t="s">
        <v>62</v>
      </c>
      <c r="G99" s="19">
        <v>12401002</v>
      </c>
      <c r="H99" s="13" t="s">
        <v>334</v>
      </c>
      <c r="I99" s="19"/>
      <c r="J99" s="19">
        <v>12402002</v>
      </c>
      <c r="K99" s="19">
        <v>20191223</v>
      </c>
      <c r="L99" s="18" t="s">
        <v>475</v>
      </c>
      <c r="M99" s="18" t="s">
        <v>338</v>
      </c>
      <c r="N99" s="18" t="s">
        <v>535</v>
      </c>
      <c r="O99" s="15">
        <v>20191223</v>
      </c>
      <c r="P99" s="18" t="s">
        <v>107</v>
      </c>
      <c r="Q99" s="18" t="s">
        <v>330</v>
      </c>
    </row>
    <row r="100" spans="1:17" x14ac:dyDescent="0.25">
      <c r="A100" s="10" t="s">
        <v>94</v>
      </c>
      <c r="B100" s="19" t="s">
        <v>98</v>
      </c>
      <c r="C100" s="15">
        <v>113030</v>
      </c>
      <c r="D100" s="15" t="s">
        <v>97</v>
      </c>
      <c r="E100" s="19" t="s">
        <v>99</v>
      </c>
      <c r="F100" s="16" t="s">
        <v>62</v>
      </c>
      <c r="G100" s="19">
        <v>12401002</v>
      </c>
      <c r="H100" s="13" t="s">
        <v>334</v>
      </c>
      <c r="I100" s="19"/>
      <c r="J100" s="19">
        <v>12402002</v>
      </c>
      <c r="K100" s="19">
        <v>20191223</v>
      </c>
      <c r="L100" s="18" t="s">
        <v>475</v>
      </c>
      <c r="M100" s="18" t="s">
        <v>338</v>
      </c>
      <c r="N100" s="18" t="s">
        <v>535</v>
      </c>
      <c r="O100" s="15">
        <v>20191223</v>
      </c>
      <c r="P100" s="18" t="s">
        <v>107</v>
      </c>
      <c r="Q100" s="18" t="s">
        <v>330</v>
      </c>
    </row>
    <row r="101" spans="1:17" x14ac:dyDescent="0.25">
      <c r="A101" s="10" t="s">
        <v>94</v>
      </c>
      <c r="B101" s="19" t="s">
        <v>98</v>
      </c>
      <c r="C101" s="15">
        <v>113031</v>
      </c>
      <c r="D101" s="15" t="s">
        <v>97</v>
      </c>
      <c r="E101" s="19" t="s">
        <v>99</v>
      </c>
      <c r="F101" s="16" t="s">
        <v>62</v>
      </c>
      <c r="G101" s="19">
        <v>12401002</v>
      </c>
      <c r="H101" s="13" t="s">
        <v>334</v>
      </c>
      <c r="I101" s="19"/>
      <c r="J101" s="19">
        <v>12402002</v>
      </c>
      <c r="K101" s="19">
        <v>20191223</v>
      </c>
      <c r="L101" s="18" t="s">
        <v>475</v>
      </c>
      <c r="M101" s="18" t="s">
        <v>338</v>
      </c>
      <c r="N101" s="18" t="s">
        <v>535</v>
      </c>
      <c r="O101" s="15">
        <v>20191223</v>
      </c>
      <c r="P101" s="18" t="s">
        <v>107</v>
      </c>
      <c r="Q101" s="18" t="s">
        <v>330</v>
      </c>
    </row>
    <row r="102" spans="1:17" x14ac:dyDescent="0.25">
      <c r="A102" s="10" t="s">
        <v>94</v>
      </c>
      <c r="B102" s="19" t="s">
        <v>98</v>
      </c>
      <c r="C102" s="15">
        <v>113033</v>
      </c>
      <c r="D102" s="15" t="s">
        <v>97</v>
      </c>
      <c r="E102" s="19" t="s">
        <v>99</v>
      </c>
      <c r="F102" s="16" t="s">
        <v>62</v>
      </c>
      <c r="G102" s="19">
        <v>12401002</v>
      </c>
      <c r="H102" s="13" t="s">
        <v>334</v>
      </c>
      <c r="I102" s="19"/>
      <c r="J102" s="19">
        <v>12402002</v>
      </c>
      <c r="K102" s="19">
        <v>20191220</v>
      </c>
      <c r="L102" s="18" t="s">
        <v>476</v>
      </c>
      <c r="M102" s="18" t="s">
        <v>338</v>
      </c>
      <c r="N102" s="18" t="s">
        <v>536</v>
      </c>
      <c r="O102" s="15">
        <v>20191220</v>
      </c>
      <c r="P102" s="18" t="s">
        <v>107</v>
      </c>
      <c r="Q102" s="18" t="s">
        <v>331</v>
      </c>
    </row>
    <row r="103" spans="1:17" x14ac:dyDescent="0.25">
      <c r="A103" s="10" t="s">
        <v>94</v>
      </c>
      <c r="B103" s="19" t="s">
        <v>98</v>
      </c>
      <c r="C103" s="15">
        <v>113199</v>
      </c>
      <c r="D103" s="15" t="s">
        <v>97</v>
      </c>
      <c r="E103" s="19" t="s">
        <v>99</v>
      </c>
      <c r="F103" s="16" t="s">
        <v>62</v>
      </c>
      <c r="G103" s="19">
        <v>12401002</v>
      </c>
      <c r="H103" s="13" t="s">
        <v>334</v>
      </c>
      <c r="I103" s="19"/>
      <c r="J103" s="19">
        <v>12402002</v>
      </c>
      <c r="K103" s="19">
        <v>20201207</v>
      </c>
      <c r="L103" s="18" t="s">
        <v>477</v>
      </c>
      <c r="M103" s="18" t="s">
        <v>338</v>
      </c>
      <c r="N103" s="18" t="s">
        <v>537</v>
      </c>
      <c r="O103" s="15">
        <v>20201207</v>
      </c>
      <c r="P103" s="18" t="s">
        <v>107</v>
      </c>
      <c r="Q103" s="18" t="s">
        <v>332</v>
      </c>
    </row>
    <row r="104" spans="1:17" x14ac:dyDescent="0.25">
      <c r="A104" s="10" t="s">
        <v>94</v>
      </c>
      <c r="B104" s="19" t="s">
        <v>98</v>
      </c>
      <c r="C104" s="15">
        <v>113205</v>
      </c>
      <c r="D104" s="15" t="s">
        <v>97</v>
      </c>
      <c r="E104" s="19" t="s">
        <v>99</v>
      </c>
      <c r="F104" s="16" t="s">
        <v>62</v>
      </c>
      <c r="G104" s="19">
        <v>12401002</v>
      </c>
      <c r="H104" s="13" t="s">
        <v>334</v>
      </c>
      <c r="I104" s="19"/>
      <c r="J104" s="19">
        <v>12402002</v>
      </c>
      <c r="K104" s="19">
        <v>20201223</v>
      </c>
      <c r="L104" s="18" t="s">
        <v>478</v>
      </c>
      <c r="M104" s="18" t="s">
        <v>338</v>
      </c>
      <c r="N104" s="18" t="s">
        <v>538</v>
      </c>
      <c r="O104" s="15">
        <v>20201223</v>
      </c>
      <c r="P104" s="18" t="s">
        <v>107</v>
      </c>
      <c r="Q104" s="18" t="s">
        <v>333</v>
      </c>
    </row>
    <row r="105" spans="1:17" x14ac:dyDescent="0.25">
      <c r="A105" s="10" t="s">
        <v>94</v>
      </c>
      <c r="B105" s="19" t="s">
        <v>98</v>
      </c>
      <c r="C105" s="15" t="s">
        <v>539</v>
      </c>
      <c r="D105" s="15" t="s">
        <v>97</v>
      </c>
      <c r="E105" s="19" t="s">
        <v>99</v>
      </c>
      <c r="F105" s="16" t="s">
        <v>62</v>
      </c>
      <c r="G105" s="19">
        <v>12301002</v>
      </c>
      <c r="H105" s="13" t="s">
        <v>334</v>
      </c>
      <c r="I105" s="19"/>
      <c r="J105" s="19">
        <v>12302002</v>
      </c>
      <c r="K105" s="19">
        <v>19910101</v>
      </c>
      <c r="L105" s="18" t="s">
        <v>344</v>
      </c>
      <c r="M105" s="18" t="s">
        <v>337</v>
      </c>
      <c r="N105" s="18" t="s">
        <v>344</v>
      </c>
      <c r="O105" s="19"/>
      <c r="P105" s="18" t="s">
        <v>107</v>
      </c>
      <c r="Q105" s="18" t="s">
        <v>342</v>
      </c>
    </row>
    <row r="106" spans="1:17" x14ac:dyDescent="0.25">
      <c r="A106" s="10" t="s">
        <v>94</v>
      </c>
      <c r="B106" s="19" t="s">
        <v>98</v>
      </c>
      <c r="C106" s="15">
        <v>110442</v>
      </c>
      <c r="D106" s="15" t="s">
        <v>97</v>
      </c>
      <c r="E106" s="19" t="s">
        <v>99</v>
      </c>
      <c r="F106" s="16" t="s">
        <v>62</v>
      </c>
      <c r="G106" s="19">
        <v>12301013</v>
      </c>
      <c r="H106" s="13"/>
      <c r="I106" s="19"/>
      <c r="J106" s="19"/>
      <c r="K106" s="19">
        <v>20160629</v>
      </c>
      <c r="L106" s="18" t="s">
        <v>345</v>
      </c>
      <c r="M106" s="18" t="s">
        <v>340</v>
      </c>
      <c r="N106" s="18" t="s">
        <v>345</v>
      </c>
      <c r="O106" s="19">
        <v>20160629</v>
      </c>
      <c r="P106" s="18" t="s">
        <v>107</v>
      </c>
      <c r="Q106" s="18" t="s">
        <v>343</v>
      </c>
    </row>
    <row r="107" spans="1:17" x14ac:dyDescent="0.25">
      <c r="H107" t="s">
        <v>335</v>
      </c>
    </row>
  </sheetData>
  <autoFilter ref="A4:Q107" xr:uid="{00000000-0009-0000-0000-000001000000}"/>
  <mergeCells count="1">
    <mergeCell ref="A1:Q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6"/>
  <sheetViews>
    <sheetView topLeftCell="A97" workbookViewId="0">
      <selection activeCell="O105" sqref="O105"/>
    </sheetView>
  </sheetViews>
  <sheetFormatPr defaultRowHeight="15" x14ac:dyDescent="0.25"/>
  <cols>
    <col min="7" max="10" width="13.140625" bestFit="1" customWidth="1"/>
    <col min="12" max="12" width="13.140625" bestFit="1" customWidth="1"/>
    <col min="14" max="14" width="13.140625" bestFit="1" customWidth="1"/>
  </cols>
  <sheetData>
    <row r="1" spans="1:29" x14ac:dyDescent="0.25">
      <c r="A1" s="24" t="s">
        <v>93</v>
      </c>
      <c r="B1" s="24"/>
      <c r="C1" s="24"/>
      <c r="D1" s="24"/>
      <c r="E1" s="24"/>
      <c r="F1" s="24"/>
      <c r="G1" s="24"/>
      <c r="H1" s="24"/>
      <c r="I1" s="24"/>
      <c r="J1" s="24"/>
      <c r="K1" s="24"/>
      <c r="L1" s="24"/>
      <c r="M1" s="24"/>
      <c r="N1" s="24"/>
      <c r="O1" s="24"/>
      <c r="P1" s="24"/>
      <c r="Q1" s="24"/>
      <c r="R1" s="3"/>
      <c r="S1" s="3"/>
      <c r="T1" s="3"/>
      <c r="U1" s="3"/>
      <c r="V1" s="3"/>
      <c r="W1" s="3"/>
      <c r="X1" s="3"/>
      <c r="Y1" s="3"/>
      <c r="Z1" s="3"/>
      <c r="AA1" s="3"/>
      <c r="AB1" s="3"/>
      <c r="AC1" s="3"/>
    </row>
    <row r="2" spans="1:29" x14ac:dyDescent="0.25">
      <c r="A2" s="10" t="s">
        <v>1</v>
      </c>
      <c r="B2" s="9" t="s">
        <v>2</v>
      </c>
      <c r="C2" s="9" t="s">
        <v>63</v>
      </c>
      <c r="D2" s="9" t="s">
        <v>64</v>
      </c>
      <c r="E2" s="9" t="s">
        <v>65</v>
      </c>
      <c r="F2" s="9" t="s">
        <v>66</v>
      </c>
      <c r="G2" s="9" t="s">
        <v>67</v>
      </c>
      <c r="H2" s="9" t="s">
        <v>68</v>
      </c>
      <c r="I2" s="9" t="s">
        <v>69</v>
      </c>
      <c r="J2" s="9" t="s">
        <v>70</v>
      </c>
      <c r="K2" s="26" t="s">
        <v>71</v>
      </c>
      <c r="L2" s="9" t="s">
        <v>72</v>
      </c>
      <c r="M2" s="9" t="s">
        <v>73</v>
      </c>
      <c r="N2" s="9" t="s">
        <v>74</v>
      </c>
      <c r="O2" s="26" t="s">
        <v>75</v>
      </c>
      <c r="P2" s="9" t="s">
        <v>76</v>
      </c>
      <c r="Q2" s="9" t="s">
        <v>77</v>
      </c>
      <c r="R2" s="2"/>
      <c r="S2" s="2"/>
      <c r="T2" s="2"/>
      <c r="U2" s="2"/>
      <c r="V2" s="2"/>
      <c r="W2" s="2"/>
      <c r="X2" s="2"/>
      <c r="Y2" s="2"/>
      <c r="Z2" s="2"/>
      <c r="AA2" s="2"/>
      <c r="AB2" s="2"/>
      <c r="AC2" s="2"/>
    </row>
    <row r="3" spans="1:29" x14ac:dyDescent="0.25">
      <c r="A3" s="10" t="s">
        <v>30</v>
      </c>
      <c r="B3" s="9" t="s">
        <v>31</v>
      </c>
      <c r="C3" s="9" t="s">
        <v>31</v>
      </c>
      <c r="D3" s="9" t="s">
        <v>31</v>
      </c>
      <c r="E3" s="9" t="s">
        <v>31</v>
      </c>
      <c r="F3" s="9" t="s">
        <v>31</v>
      </c>
      <c r="G3" s="9" t="s">
        <v>31</v>
      </c>
      <c r="H3" s="9" t="s">
        <v>31</v>
      </c>
      <c r="I3" s="9" t="s">
        <v>31</v>
      </c>
      <c r="J3" s="9" t="s">
        <v>31</v>
      </c>
      <c r="K3" s="9" t="s">
        <v>31</v>
      </c>
      <c r="L3" s="9" t="s">
        <v>31</v>
      </c>
      <c r="M3" s="9" t="s">
        <v>31</v>
      </c>
      <c r="N3" s="9" t="s">
        <v>31</v>
      </c>
      <c r="O3" s="9" t="s">
        <v>32</v>
      </c>
      <c r="P3" s="9" t="s">
        <v>32</v>
      </c>
      <c r="Q3" s="9" t="s">
        <v>32</v>
      </c>
      <c r="R3" s="2"/>
      <c r="S3" s="2"/>
      <c r="T3" s="2"/>
      <c r="U3" s="2"/>
      <c r="V3" s="2"/>
      <c r="W3" s="2"/>
      <c r="X3" s="2"/>
      <c r="Y3" s="2"/>
      <c r="Z3" s="2"/>
      <c r="AA3" s="2"/>
      <c r="AB3" s="2"/>
      <c r="AC3" s="2"/>
    </row>
    <row r="4" spans="1:29" x14ac:dyDescent="0.25">
      <c r="A4" s="10" t="s">
        <v>33</v>
      </c>
      <c r="B4" s="12" t="s">
        <v>34</v>
      </c>
      <c r="C4" s="12" t="s">
        <v>78</v>
      </c>
      <c r="D4" s="12" t="s">
        <v>79</v>
      </c>
      <c r="E4" s="12" t="s">
        <v>80</v>
      </c>
      <c r="F4" s="12" t="s">
        <v>81</v>
      </c>
      <c r="G4" s="11" t="s">
        <v>82</v>
      </c>
      <c r="H4" s="11" t="s">
        <v>83</v>
      </c>
      <c r="I4" s="11" t="s">
        <v>84</v>
      </c>
      <c r="J4" s="11" t="s">
        <v>85</v>
      </c>
      <c r="K4" s="12" t="s">
        <v>86</v>
      </c>
      <c r="L4" s="12" t="s">
        <v>87</v>
      </c>
      <c r="M4" s="11" t="s">
        <v>88</v>
      </c>
      <c r="N4" s="12" t="s">
        <v>89</v>
      </c>
      <c r="O4" s="12" t="s">
        <v>90</v>
      </c>
      <c r="P4" s="12" t="s">
        <v>91</v>
      </c>
      <c r="Q4" s="12" t="s">
        <v>92</v>
      </c>
      <c r="R4" s="2"/>
      <c r="S4" s="2"/>
      <c r="T4" s="2"/>
      <c r="U4" s="2"/>
      <c r="V4" s="2"/>
      <c r="W4" s="2"/>
      <c r="X4" s="2"/>
      <c r="Y4" s="2"/>
      <c r="Z4" s="2"/>
      <c r="AA4" s="2"/>
      <c r="AB4" s="2"/>
      <c r="AC4" s="2"/>
    </row>
    <row r="5" spans="1:29" x14ac:dyDescent="0.25">
      <c r="A5" s="10" t="s">
        <v>94</v>
      </c>
      <c r="B5" s="19" t="s">
        <v>98</v>
      </c>
      <c r="C5" s="15">
        <v>100043</v>
      </c>
      <c r="D5" s="15" t="s">
        <v>151</v>
      </c>
      <c r="E5" s="19" t="s">
        <v>108</v>
      </c>
      <c r="F5" s="16" t="s">
        <v>109</v>
      </c>
      <c r="G5" s="19" t="s">
        <v>540</v>
      </c>
      <c r="H5" s="13" t="s">
        <v>334</v>
      </c>
      <c r="I5" s="19"/>
      <c r="J5" s="19">
        <v>12302002</v>
      </c>
      <c r="K5" s="19">
        <v>20000701</v>
      </c>
      <c r="L5" s="18" t="s">
        <v>411</v>
      </c>
      <c r="M5" s="18" t="s">
        <v>337</v>
      </c>
      <c r="N5" s="18" t="s">
        <v>479</v>
      </c>
      <c r="O5" s="25">
        <v>20000701</v>
      </c>
      <c r="P5" s="18" t="s">
        <v>107</v>
      </c>
      <c r="Q5" s="18" t="s">
        <v>279</v>
      </c>
      <c r="R5" s="5"/>
      <c r="S5" s="5"/>
      <c r="T5" s="5"/>
      <c r="U5" s="5"/>
      <c r="V5" s="5"/>
      <c r="W5" s="5"/>
      <c r="X5" s="5"/>
      <c r="Y5" s="5"/>
      <c r="Z5" s="5"/>
      <c r="AA5" s="5"/>
      <c r="AB5" s="5"/>
      <c r="AC5" s="5"/>
    </row>
    <row r="6" spans="1:29" ht="15.75" x14ac:dyDescent="0.25">
      <c r="A6" s="10" t="s">
        <v>94</v>
      </c>
      <c r="B6" s="19" t="s">
        <v>98</v>
      </c>
      <c r="C6" s="15">
        <v>100043</v>
      </c>
      <c r="D6" s="15" t="s">
        <v>152</v>
      </c>
      <c r="E6" s="19" t="s">
        <v>108</v>
      </c>
      <c r="F6" s="16" t="s">
        <v>109</v>
      </c>
      <c r="G6" s="19">
        <v>12301002</v>
      </c>
      <c r="H6" s="13" t="s">
        <v>334</v>
      </c>
      <c r="I6" s="19"/>
      <c r="J6" s="19">
        <v>12302002</v>
      </c>
      <c r="K6" s="19">
        <v>20000901</v>
      </c>
      <c r="L6" s="18" t="s">
        <v>411</v>
      </c>
      <c r="M6" s="18" t="s">
        <v>337</v>
      </c>
      <c r="N6" s="18" t="s">
        <v>480</v>
      </c>
      <c r="O6" s="25">
        <v>20000901</v>
      </c>
      <c r="P6" s="18" t="s">
        <v>107</v>
      </c>
      <c r="Q6" s="18" t="s">
        <v>280</v>
      </c>
      <c r="R6" s="4"/>
      <c r="S6" s="4"/>
      <c r="T6" s="4"/>
      <c r="U6" s="4"/>
      <c r="V6" s="4"/>
      <c r="W6" s="4"/>
      <c r="X6" s="4"/>
      <c r="Y6" s="4"/>
      <c r="Z6" s="4"/>
      <c r="AA6" s="4"/>
      <c r="AB6" s="4"/>
      <c r="AC6" s="4"/>
    </row>
    <row r="7" spans="1:29" ht="15.75" x14ac:dyDescent="0.25">
      <c r="A7" s="10" t="s">
        <v>94</v>
      </c>
      <c r="B7" s="19" t="s">
        <v>98</v>
      </c>
      <c r="C7" s="15">
        <v>100043</v>
      </c>
      <c r="D7" s="15" t="s">
        <v>153</v>
      </c>
      <c r="E7" s="19" t="s">
        <v>108</v>
      </c>
      <c r="F7" s="16" t="s">
        <v>109</v>
      </c>
      <c r="G7" s="19">
        <v>12301002</v>
      </c>
      <c r="H7" s="13" t="s">
        <v>334</v>
      </c>
      <c r="I7" s="19"/>
      <c r="J7" s="19">
        <v>12302002</v>
      </c>
      <c r="K7" s="19">
        <v>20001201</v>
      </c>
      <c r="L7" s="18" t="s">
        <v>412</v>
      </c>
      <c r="M7" s="18" t="s">
        <v>337</v>
      </c>
      <c r="N7" s="18" t="s">
        <v>481</v>
      </c>
      <c r="O7" s="25">
        <v>20001201</v>
      </c>
      <c r="P7" s="18" t="s">
        <v>107</v>
      </c>
      <c r="Q7" s="18" t="s">
        <v>281</v>
      </c>
      <c r="R7" s="4"/>
      <c r="S7" s="4"/>
      <c r="T7" s="4"/>
      <c r="U7" s="4"/>
      <c r="V7" s="4"/>
      <c r="W7" s="4"/>
      <c r="X7" s="4"/>
      <c r="Y7" s="4"/>
      <c r="Z7" s="4"/>
      <c r="AA7" s="4"/>
      <c r="AB7" s="4"/>
      <c r="AC7" s="4"/>
    </row>
    <row r="8" spans="1:29" ht="15.75" x14ac:dyDescent="0.25">
      <c r="A8" s="10" t="s">
        <v>94</v>
      </c>
      <c r="B8" s="19" t="s">
        <v>98</v>
      </c>
      <c r="C8" s="15">
        <v>100043</v>
      </c>
      <c r="D8" s="15" t="s">
        <v>154</v>
      </c>
      <c r="E8" s="19" t="s">
        <v>108</v>
      </c>
      <c r="F8" s="16" t="s">
        <v>109</v>
      </c>
      <c r="G8" s="19">
        <v>12301002</v>
      </c>
      <c r="H8" s="13" t="s">
        <v>334</v>
      </c>
      <c r="I8" s="19"/>
      <c r="J8" s="19">
        <v>12302002</v>
      </c>
      <c r="K8" s="19">
        <v>20010101</v>
      </c>
      <c r="L8" s="18" t="s">
        <v>411</v>
      </c>
      <c r="M8" s="18" t="s">
        <v>337</v>
      </c>
      <c r="N8" s="18" t="s">
        <v>482</v>
      </c>
      <c r="O8" s="25">
        <v>20010101</v>
      </c>
      <c r="P8" s="18" t="s">
        <v>107</v>
      </c>
      <c r="Q8" s="18" t="s">
        <v>282</v>
      </c>
      <c r="R8" s="4"/>
      <c r="S8" s="4"/>
      <c r="T8" s="4"/>
      <c r="U8" s="4"/>
      <c r="V8" s="4"/>
      <c r="W8" s="4"/>
      <c r="X8" s="4"/>
      <c r="Y8" s="4"/>
      <c r="Z8" s="4"/>
      <c r="AA8" s="4"/>
      <c r="AB8" s="4"/>
      <c r="AC8" s="4"/>
    </row>
    <row r="9" spans="1:29" ht="15.75" x14ac:dyDescent="0.25">
      <c r="A9" s="10" t="s">
        <v>94</v>
      </c>
      <c r="B9" s="19" t="s">
        <v>98</v>
      </c>
      <c r="C9" s="15">
        <v>100043</v>
      </c>
      <c r="D9" s="15" t="s">
        <v>155</v>
      </c>
      <c r="E9" s="19" t="s">
        <v>108</v>
      </c>
      <c r="F9" s="16" t="s">
        <v>109</v>
      </c>
      <c r="G9" s="19">
        <v>12301002</v>
      </c>
      <c r="H9" s="13" t="s">
        <v>334</v>
      </c>
      <c r="I9" s="19"/>
      <c r="J9" s="19">
        <v>12302002</v>
      </c>
      <c r="K9" s="19">
        <v>20010101</v>
      </c>
      <c r="L9" s="18" t="s">
        <v>413</v>
      </c>
      <c r="M9" s="18" t="s">
        <v>337</v>
      </c>
      <c r="N9" s="18" t="s">
        <v>483</v>
      </c>
      <c r="O9" s="25">
        <v>20010101</v>
      </c>
      <c r="P9" s="18" t="s">
        <v>107</v>
      </c>
      <c r="Q9" s="18" t="s">
        <v>283</v>
      </c>
      <c r="R9" s="4"/>
      <c r="S9" s="4"/>
      <c r="T9" s="4"/>
      <c r="U9" s="4"/>
      <c r="V9" s="4"/>
      <c r="W9" s="4"/>
      <c r="X9" s="4"/>
      <c r="Y9" s="4"/>
      <c r="Z9" s="4"/>
      <c r="AA9" s="4"/>
      <c r="AB9" s="4"/>
      <c r="AC9" s="4"/>
    </row>
    <row r="10" spans="1:29" ht="15.75" x14ac:dyDescent="0.25">
      <c r="A10" s="10" t="s">
        <v>94</v>
      </c>
      <c r="B10" s="19" t="s">
        <v>98</v>
      </c>
      <c r="C10" s="15">
        <v>100043</v>
      </c>
      <c r="D10" s="15" t="s">
        <v>156</v>
      </c>
      <c r="E10" s="19" t="s">
        <v>108</v>
      </c>
      <c r="F10" s="16" t="s">
        <v>109</v>
      </c>
      <c r="G10" s="19">
        <v>12301002</v>
      </c>
      <c r="H10" s="13" t="s">
        <v>334</v>
      </c>
      <c r="I10" s="19"/>
      <c r="J10" s="19">
        <v>12302002</v>
      </c>
      <c r="K10" s="19">
        <v>20010201</v>
      </c>
      <c r="L10" s="18" t="s">
        <v>414</v>
      </c>
      <c r="M10" s="18" t="s">
        <v>337</v>
      </c>
      <c r="N10" s="18" t="s">
        <v>484</v>
      </c>
      <c r="O10" s="25">
        <v>20010201</v>
      </c>
      <c r="P10" s="18" t="s">
        <v>107</v>
      </c>
      <c r="Q10" s="18" t="s">
        <v>284</v>
      </c>
      <c r="R10" s="4"/>
      <c r="S10" s="4"/>
      <c r="T10" s="4"/>
      <c r="U10" s="4"/>
      <c r="V10" s="4"/>
      <c r="W10" s="4"/>
      <c r="X10" s="4"/>
      <c r="Y10" s="4"/>
      <c r="Z10" s="4"/>
      <c r="AA10" s="4"/>
      <c r="AB10" s="4"/>
      <c r="AC10" s="4"/>
    </row>
    <row r="11" spans="1:29" ht="15.75" x14ac:dyDescent="0.25">
      <c r="A11" s="10" t="s">
        <v>94</v>
      </c>
      <c r="B11" s="19" t="s">
        <v>98</v>
      </c>
      <c r="C11" s="15">
        <v>100043</v>
      </c>
      <c r="D11" s="15" t="s">
        <v>157</v>
      </c>
      <c r="E11" s="19" t="s">
        <v>108</v>
      </c>
      <c r="F11" s="16" t="s">
        <v>109</v>
      </c>
      <c r="G11" s="19">
        <v>12301002</v>
      </c>
      <c r="H11" s="13" t="s">
        <v>334</v>
      </c>
      <c r="I11" s="19"/>
      <c r="J11" s="19">
        <v>12302002</v>
      </c>
      <c r="K11" s="19">
        <v>20020901</v>
      </c>
      <c r="L11" s="18" t="s">
        <v>415</v>
      </c>
      <c r="M11" s="18" t="s">
        <v>337</v>
      </c>
      <c r="N11" s="18" t="s">
        <v>485</v>
      </c>
      <c r="O11" s="25">
        <v>20020901</v>
      </c>
      <c r="P11" s="18" t="s">
        <v>107</v>
      </c>
      <c r="Q11" s="18" t="s">
        <v>285</v>
      </c>
      <c r="R11" s="4"/>
      <c r="S11" s="4"/>
      <c r="T11" s="4"/>
      <c r="U11" s="4"/>
      <c r="V11" s="4"/>
      <c r="W11" s="4"/>
      <c r="X11" s="4"/>
      <c r="Y11" s="4"/>
      <c r="Z11" s="4"/>
      <c r="AA11" s="4"/>
      <c r="AB11" s="4"/>
      <c r="AC11" s="4"/>
    </row>
    <row r="12" spans="1:29" ht="15.75" x14ac:dyDescent="0.25">
      <c r="A12" s="10" t="s">
        <v>94</v>
      </c>
      <c r="B12" s="19" t="s">
        <v>98</v>
      </c>
      <c r="C12" s="15">
        <v>100043</v>
      </c>
      <c r="D12" s="15" t="s">
        <v>158</v>
      </c>
      <c r="E12" s="19" t="s">
        <v>108</v>
      </c>
      <c r="F12" s="16" t="s">
        <v>109</v>
      </c>
      <c r="G12" s="19">
        <v>12301002</v>
      </c>
      <c r="H12" s="13" t="s">
        <v>334</v>
      </c>
      <c r="I12" s="19"/>
      <c r="J12" s="19">
        <v>12302002</v>
      </c>
      <c r="K12" s="19">
        <v>20030723</v>
      </c>
      <c r="L12" s="18" t="s">
        <v>416</v>
      </c>
      <c r="M12" s="18" t="s">
        <v>337</v>
      </c>
      <c r="N12" s="18" t="s">
        <v>486</v>
      </c>
      <c r="O12" s="15">
        <v>20030723</v>
      </c>
      <c r="P12" s="18" t="s">
        <v>107</v>
      </c>
      <c r="Q12" s="18" t="s">
        <v>286</v>
      </c>
      <c r="R12" s="4"/>
      <c r="S12" s="4"/>
      <c r="T12" s="4"/>
      <c r="U12" s="4"/>
      <c r="V12" s="4"/>
      <c r="W12" s="4"/>
      <c r="X12" s="4"/>
      <c r="Y12" s="4"/>
      <c r="Z12" s="4"/>
      <c r="AA12" s="4"/>
      <c r="AB12" s="4"/>
      <c r="AC12" s="4"/>
    </row>
    <row r="13" spans="1:29" x14ac:dyDescent="0.25">
      <c r="A13" s="10" t="s">
        <v>94</v>
      </c>
      <c r="B13" s="19" t="s">
        <v>98</v>
      </c>
      <c r="C13" s="15">
        <v>100043</v>
      </c>
      <c r="D13" s="15" t="s">
        <v>159</v>
      </c>
      <c r="E13" s="19" t="s">
        <v>108</v>
      </c>
      <c r="F13" s="16" t="s">
        <v>109</v>
      </c>
      <c r="G13" s="19">
        <v>12301002</v>
      </c>
      <c r="H13" s="13" t="s">
        <v>334</v>
      </c>
      <c r="I13" s="19"/>
      <c r="J13" s="19">
        <v>12302002</v>
      </c>
      <c r="K13" s="19">
        <v>20030723</v>
      </c>
      <c r="L13" s="18" t="s">
        <v>417</v>
      </c>
      <c r="M13" s="18" t="s">
        <v>337</v>
      </c>
      <c r="N13" s="18" t="s">
        <v>487</v>
      </c>
      <c r="O13" s="15">
        <v>20030723</v>
      </c>
      <c r="P13" s="18" t="s">
        <v>107</v>
      </c>
      <c r="Q13" s="18" t="s">
        <v>270</v>
      </c>
    </row>
    <row r="14" spans="1:29" x14ac:dyDescent="0.25">
      <c r="A14" s="10" t="s">
        <v>94</v>
      </c>
      <c r="B14" s="19" t="s">
        <v>98</v>
      </c>
      <c r="C14" s="15">
        <v>100043</v>
      </c>
      <c r="D14" s="15" t="s">
        <v>160</v>
      </c>
      <c r="E14" s="19" t="s">
        <v>108</v>
      </c>
      <c r="F14" s="16" t="s">
        <v>109</v>
      </c>
      <c r="G14" s="19">
        <v>12301002</v>
      </c>
      <c r="H14" s="13" t="s">
        <v>334</v>
      </c>
      <c r="I14" s="19"/>
      <c r="J14" s="19">
        <v>12302002</v>
      </c>
      <c r="K14" s="19">
        <v>20030723</v>
      </c>
      <c r="L14" s="18" t="s">
        <v>418</v>
      </c>
      <c r="M14" s="18" t="s">
        <v>337</v>
      </c>
      <c r="N14" s="18" t="s">
        <v>488</v>
      </c>
      <c r="O14" s="15">
        <v>20030723</v>
      </c>
      <c r="P14" s="18" t="s">
        <v>107</v>
      </c>
      <c r="Q14" s="18" t="s">
        <v>287</v>
      </c>
    </row>
    <row r="15" spans="1:29" x14ac:dyDescent="0.25">
      <c r="A15" s="10" t="s">
        <v>94</v>
      </c>
      <c r="B15" s="19" t="s">
        <v>98</v>
      </c>
      <c r="C15" s="15">
        <v>108243</v>
      </c>
      <c r="D15" s="15" t="s">
        <v>97</v>
      </c>
      <c r="E15" s="19" t="s">
        <v>108</v>
      </c>
      <c r="F15" s="16" t="s">
        <v>109</v>
      </c>
      <c r="G15" s="19">
        <v>12301003</v>
      </c>
      <c r="H15" s="13" t="s">
        <v>336</v>
      </c>
      <c r="I15" s="19"/>
      <c r="J15" s="19">
        <v>12302003</v>
      </c>
      <c r="K15" s="19">
        <v>20110609</v>
      </c>
      <c r="L15" s="18" t="s">
        <v>411</v>
      </c>
      <c r="M15" s="18" t="s">
        <v>106</v>
      </c>
      <c r="N15" s="18" t="s">
        <v>489</v>
      </c>
      <c r="O15" s="15">
        <v>20110609</v>
      </c>
      <c r="P15" s="18" t="s">
        <v>107</v>
      </c>
      <c r="Q15" s="18" t="s">
        <v>288</v>
      </c>
    </row>
    <row r="16" spans="1:29" x14ac:dyDescent="0.25">
      <c r="A16" s="10" t="s">
        <v>94</v>
      </c>
      <c r="B16" s="19" t="s">
        <v>98</v>
      </c>
      <c r="C16" s="15">
        <v>108243</v>
      </c>
      <c r="D16" s="15" t="s">
        <v>103</v>
      </c>
      <c r="E16" s="19" t="s">
        <v>108</v>
      </c>
      <c r="F16" s="16" t="s">
        <v>109</v>
      </c>
      <c r="G16" s="19">
        <v>12301003</v>
      </c>
      <c r="H16" s="13" t="s">
        <v>334</v>
      </c>
      <c r="I16" s="19"/>
      <c r="J16" s="19">
        <v>12302003</v>
      </c>
      <c r="K16" s="19">
        <v>20110713</v>
      </c>
      <c r="L16" s="18" t="s">
        <v>419</v>
      </c>
      <c r="M16" s="18" t="s">
        <v>106</v>
      </c>
      <c r="N16" s="18" t="s">
        <v>490</v>
      </c>
      <c r="O16" s="15">
        <v>20110713</v>
      </c>
      <c r="P16" s="18" t="s">
        <v>107</v>
      </c>
      <c r="Q16" s="18" t="s">
        <v>289</v>
      </c>
    </row>
    <row r="17" spans="1:17" x14ac:dyDescent="0.25">
      <c r="A17" s="10" t="s">
        <v>94</v>
      </c>
      <c r="B17" s="19" t="s">
        <v>98</v>
      </c>
      <c r="C17" s="15">
        <v>108243</v>
      </c>
      <c r="D17" s="15" t="s">
        <v>104</v>
      </c>
      <c r="E17" s="19" t="s">
        <v>108</v>
      </c>
      <c r="F17" s="16" t="s">
        <v>109</v>
      </c>
      <c r="G17" s="19">
        <v>12301003</v>
      </c>
      <c r="H17" s="13" t="s">
        <v>336</v>
      </c>
      <c r="I17" s="19"/>
      <c r="J17" s="19">
        <v>12302003</v>
      </c>
      <c r="K17" s="19">
        <v>20110715</v>
      </c>
      <c r="L17" s="18" t="s">
        <v>420</v>
      </c>
      <c r="M17" s="18" t="s">
        <v>106</v>
      </c>
      <c r="N17" s="18" t="s">
        <v>491</v>
      </c>
      <c r="O17" s="15">
        <v>20110715</v>
      </c>
      <c r="P17" s="18" t="s">
        <v>107</v>
      </c>
      <c r="Q17" s="18" t="s">
        <v>290</v>
      </c>
    </row>
    <row r="18" spans="1:17" x14ac:dyDescent="0.25">
      <c r="A18" s="10" t="s">
        <v>94</v>
      </c>
      <c r="B18" s="19" t="s">
        <v>98</v>
      </c>
      <c r="C18" s="15">
        <v>108243</v>
      </c>
      <c r="D18" s="15" t="s">
        <v>105</v>
      </c>
      <c r="E18" s="19" t="s">
        <v>108</v>
      </c>
      <c r="F18" s="16" t="s">
        <v>109</v>
      </c>
      <c r="G18" s="19">
        <v>12301003</v>
      </c>
      <c r="H18" s="13" t="s">
        <v>336</v>
      </c>
      <c r="I18" s="19"/>
      <c r="J18" s="19">
        <v>12302003</v>
      </c>
      <c r="K18" s="19">
        <v>20110715</v>
      </c>
      <c r="L18" s="18" t="s">
        <v>421</v>
      </c>
      <c r="M18" s="18" t="s">
        <v>106</v>
      </c>
      <c r="N18" s="18" t="s">
        <v>492</v>
      </c>
      <c r="O18" s="15">
        <v>20110715</v>
      </c>
      <c r="P18" s="18" t="s">
        <v>107</v>
      </c>
      <c r="Q18" s="18" t="s">
        <v>290</v>
      </c>
    </row>
    <row r="19" spans="1:17" x14ac:dyDescent="0.25">
      <c r="A19" s="10" t="s">
        <v>94</v>
      </c>
      <c r="B19" s="19" t="s">
        <v>98</v>
      </c>
      <c r="C19" s="15">
        <v>108243</v>
      </c>
      <c r="D19" s="15" t="s">
        <v>161</v>
      </c>
      <c r="E19" s="19" t="s">
        <v>108</v>
      </c>
      <c r="F19" s="16" t="s">
        <v>109</v>
      </c>
      <c r="G19" s="19">
        <v>12301003</v>
      </c>
      <c r="H19" s="13" t="s">
        <v>336</v>
      </c>
      <c r="I19" s="19"/>
      <c r="J19" s="19">
        <v>12302003</v>
      </c>
      <c r="K19" s="19">
        <v>20110726</v>
      </c>
      <c r="L19" s="18" t="s">
        <v>422</v>
      </c>
      <c r="M19" s="18" t="s">
        <v>106</v>
      </c>
      <c r="N19" s="18" t="s">
        <v>493</v>
      </c>
      <c r="O19" s="15">
        <v>20110726</v>
      </c>
      <c r="P19" s="18" t="s">
        <v>107</v>
      </c>
      <c r="Q19" s="18" t="s">
        <v>274</v>
      </c>
    </row>
    <row r="20" spans="1:17" x14ac:dyDescent="0.25">
      <c r="A20" s="10" t="s">
        <v>94</v>
      </c>
      <c r="B20" s="19" t="s">
        <v>98</v>
      </c>
      <c r="C20" s="15">
        <v>108243</v>
      </c>
      <c r="D20" s="15" t="s">
        <v>162</v>
      </c>
      <c r="E20" s="19" t="s">
        <v>108</v>
      </c>
      <c r="F20" s="16" t="s">
        <v>109</v>
      </c>
      <c r="G20" s="19">
        <v>12301003</v>
      </c>
      <c r="H20" s="13" t="s">
        <v>336</v>
      </c>
      <c r="I20" s="19"/>
      <c r="J20" s="19">
        <v>12302003</v>
      </c>
      <c r="K20" s="19">
        <v>20110726</v>
      </c>
      <c r="L20" s="18" t="s">
        <v>423</v>
      </c>
      <c r="M20" s="18" t="s">
        <v>106</v>
      </c>
      <c r="N20" s="18" t="s">
        <v>494</v>
      </c>
      <c r="O20" s="15">
        <v>20110726</v>
      </c>
      <c r="P20" s="18" t="s">
        <v>107</v>
      </c>
      <c r="Q20" s="18" t="s">
        <v>275</v>
      </c>
    </row>
    <row r="21" spans="1:17" x14ac:dyDescent="0.25">
      <c r="A21" s="10" t="s">
        <v>94</v>
      </c>
      <c r="B21" s="19" t="s">
        <v>98</v>
      </c>
      <c r="C21" s="15">
        <v>108243</v>
      </c>
      <c r="D21" s="15" t="s">
        <v>163</v>
      </c>
      <c r="E21" s="19" t="s">
        <v>108</v>
      </c>
      <c r="F21" s="16" t="s">
        <v>109</v>
      </c>
      <c r="G21" s="19">
        <v>12301003</v>
      </c>
      <c r="H21" s="13" t="s">
        <v>334</v>
      </c>
      <c r="I21" s="19"/>
      <c r="J21" s="19">
        <v>12302003</v>
      </c>
      <c r="K21" s="19">
        <v>20110730</v>
      </c>
      <c r="L21" s="18" t="s">
        <v>424</v>
      </c>
      <c r="M21" s="18" t="s">
        <v>106</v>
      </c>
      <c r="N21" s="18" t="s">
        <v>495</v>
      </c>
      <c r="O21" s="15">
        <v>20110730</v>
      </c>
      <c r="P21" s="18" t="s">
        <v>107</v>
      </c>
      <c r="Q21" s="18" t="s">
        <v>291</v>
      </c>
    </row>
    <row r="22" spans="1:17" x14ac:dyDescent="0.25">
      <c r="A22" s="10" t="s">
        <v>94</v>
      </c>
      <c r="B22" s="19" t="s">
        <v>98</v>
      </c>
      <c r="C22" s="15">
        <v>108243</v>
      </c>
      <c r="D22" s="15" t="s">
        <v>164</v>
      </c>
      <c r="E22" s="19" t="s">
        <v>108</v>
      </c>
      <c r="F22" s="16" t="s">
        <v>109</v>
      </c>
      <c r="G22" s="19">
        <v>12301003</v>
      </c>
      <c r="H22" s="13" t="s">
        <v>336</v>
      </c>
      <c r="I22" s="19"/>
      <c r="J22" s="19">
        <v>12302003</v>
      </c>
      <c r="K22" s="19">
        <v>20110808</v>
      </c>
      <c r="L22" s="18" t="s">
        <v>425</v>
      </c>
      <c r="M22" s="18" t="s">
        <v>106</v>
      </c>
      <c r="N22" s="18" t="s">
        <v>496</v>
      </c>
      <c r="O22" s="15">
        <v>20110808</v>
      </c>
      <c r="P22" s="18" t="s">
        <v>107</v>
      </c>
      <c r="Q22" s="18" t="s">
        <v>292</v>
      </c>
    </row>
    <row r="23" spans="1:17" x14ac:dyDescent="0.25">
      <c r="A23" s="10" t="s">
        <v>94</v>
      </c>
      <c r="B23" s="19" t="s">
        <v>98</v>
      </c>
      <c r="C23" s="15">
        <v>108243</v>
      </c>
      <c r="D23" s="15" t="s">
        <v>165</v>
      </c>
      <c r="E23" s="19" t="s">
        <v>108</v>
      </c>
      <c r="F23" s="16" t="s">
        <v>109</v>
      </c>
      <c r="G23" s="19">
        <v>12301003</v>
      </c>
      <c r="H23" s="13" t="s">
        <v>336</v>
      </c>
      <c r="I23" s="19"/>
      <c r="J23" s="19">
        <v>12302003</v>
      </c>
      <c r="K23" s="19">
        <v>20110802</v>
      </c>
      <c r="L23" s="18" t="s">
        <v>426</v>
      </c>
      <c r="M23" s="18" t="s">
        <v>106</v>
      </c>
      <c r="N23" s="18" t="s">
        <v>497</v>
      </c>
      <c r="O23" s="15">
        <v>20110802</v>
      </c>
      <c r="P23" s="18" t="s">
        <v>107</v>
      </c>
      <c r="Q23" s="18" t="s">
        <v>293</v>
      </c>
    </row>
    <row r="24" spans="1:17" x14ac:dyDescent="0.25">
      <c r="A24" s="10" t="s">
        <v>94</v>
      </c>
      <c r="B24" s="19" t="s">
        <v>98</v>
      </c>
      <c r="C24" s="15">
        <v>108243</v>
      </c>
      <c r="D24" s="15" t="s">
        <v>166</v>
      </c>
      <c r="E24" s="19" t="s">
        <v>108</v>
      </c>
      <c r="F24" s="16" t="s">
        <v>109</v>
      </c>
      <c r="G24" s="19">
        <v>12301003</v>
      </c>
      <c r="H24" s="13" t="s">
        <v>334</v>
      </c>
      <c r="I24" s="19"/>
      <c r="J24" s="19">
        <v>12302003</v>
      </c>
      <c r="K24" s="19">
        <v>20110831</v>
      </c>
      <c r="L24" s="18" t="s">
        <v>427</v>
      </c>
      <c r="M24" s="18" t="s">
        <v>106</v>
      </c>
      <c r="N24" s="18" t="s">
        <v>498</v>
      </c>
      <c r="O24" s="15">
        <v>20110831</v>
      </c>
      <c r="P24" s="18" t="s">
        <v>107</v>
      </c>
      <c r="Q24" s="18" t="s">
        <v>110</v>
      </c>
    </row>
    <row r="25" spans="1:17" x14ac:dyDescent="0.25">
      <c r="A25" s="10" t="s">
        <v>94</v>
      </c>
      <c r="B25" s="19" t="s">
        <v>98</v>
      </c>
      <c r="C25" s="15">
        <v>110485</v>
      </c>
      <c r="D25" s="15" t="s">
        <v>97</v>
      </c>
      <c r="E25" s="19" t="s">
        <v>108</v>
      </c>
      <c r="F25" s="16" t="s">
        <v>109</v>
      </c>
      <c r="G25" s="19">
        <v>12301006</v>
      </c>
      <c r="H25" s="13" t="s">
        <v>336</v>
      </c>
      <c r="I25" s="19"/>
      <c r="J25" s="19">
        <v>12302006</v>
      </c>
      <c r="K25" s="19">
        <v>20160923</v>
      </c>
      <c r="L25" s="18" t="s">
        <v>428</v>
      </c>
      <c r="M25" s="18" t="s">
        <v>106</v>
      </c>
      <c r="N25" s="18" t="s">
        <v>499</v>
      </c>
      <c r="O25" s="15">
        <v>20160923</v>
      </c>
      <c r="P25" s="18" t="s">
        <v>107</v>
      </c>
      <c r="Q25" s="18" t="s">
        <v>271</v>
      </c>
    </row>
    <row r="26" spans="1:17" x14ac:dyDescent="0.25">
      <c r="A26" s="10" t="s">
        <v>94</v>
      </c>
      <c r="B26" s="19" t="s">
        <v>98</v>
      </c>
      <c r="C26" s="15">
        <v>110485</v>
      </c>
      <c r="D26" s="15" t="s">
        <v>103</v>
      </c>
      <c r="E26" s="19" t="s">
        <v>108</v>
      </c>
      <c r="F26" s="16" t="s">
        <v>109</v>
      </c>
      <c r="G26" s="19">
        <v>12301006</v>
      </c>
      <c r="H26" s="13" t="s">
        <v>336</v>
      </c>
      <c r="I26" s="19"/>
      <c r="J26" s="19">
        <v>12302006</v>
      </c>
      <c r="K26" s="19">
        <v>20160923</v>
      </c>
      <c r="L26" s="18" t="s">
        <v>429</v>
      </c>
      <c r="M26" s="18" t="s">
        <v>106</v>
      </c>
      <c r="N26" s="18" t="s">
        <v>500</v>
      </c>
      <c r="O26" s="15">
        <v>20160923</v>
      </c>
      <c r="P26" s="18" t="s">
        <v>107</v>
      </c>
      <c r="Q26" s="18" t="s">
        <v>294</v>
      </c>
    </row>
    <row r="27" spans="1:17" x14ac:dyDescent="0.25">
      <c r="A27" s="10" t="s">
        <v>94</v>
      </c>
      <c r="B27" s="19" t="s">
        <v>98</v>
      </c>
      <c r="C27" s="15">
        <v>110999</v>
      </c>
      <c r="D27" s="15" t="s">
        <v>97</v>
      </c>
      <c r="E27" s="19" t="s">
        <v>108</v>
      </c>
      <c r="F27" s="16" t="s">
        <v>109</v>
      </c>
      <c r="G27" s="19">
        <v>12301006</v>
      </c>
      <c r="H27" s="13" t="s">
        <v>334</v>
      </c>
      <c r="I27" s="19"/>
      <c r="J27" s="19">
        <v>12302006</v>
      </c>
      <c r="K27" s="19">
        <v>20161208</v>
      </c>
      <c r="L27" s="18" t="s">
        <v>428</v>
      </c>
      <c r="M27" s="18" t="s">
        <v>106</v>
      </c>
      <c r="N27" s="18" t="s">
        <v>501</v>
      </c>
      <c r="O27" s="15">
        <v>20161208</v>
      </c>
      <c r="P27" s="18" t="s">
        <v>107</v>
      </c>
      <c r="Q27" s="18" t="s">
        <v>271</v>
      </c>
    </row>
    <row r="28" spans="1:17" x14ac:dyDescent="0.25">
      <c r="A28" s="10" t="s">
        <v>94</v>
      </c>
      <c r="B28" s="19" t="s">
        <v>98</v>
      </c>
      <c r="C28" s="15">
        <v>110999</v>
      </c>
      <c r="D28" s="15" t="s">
        <v>103</v>
      </c>
      <c r="E28" s="19" t="s">
        <v>108</v>
      </c>
      <c r="F28" s="16" t="s">
        <v>109</v>
      </c>
      <c r="G28" s="19">
        <v>12301006</v>
      </c>
      <c r="H28" s="13" t="s">
        <v>334</v>
      </c>
      <c r="I28" s="19"/>
      <c r="J28" s="19">
        <v>12302006</v>
      </c>
      <c r="K28" s="19">
        <v>20161208</v>
      </c>
      <c r="L28" s="18" t="s">
        <v>430</v>
      </c>
      <c r="M28" s="18" t="s">
        <v>106</v>
      </c>
      <c r="N28" s="18" t="s">
        <v>502</v>
      </c>
      <c r="O28" s="15">
        <v>20161208</v>
      </c>
      <c r="P28" s="18" t="s">
        <v>107</v>
      </c>
      <c r="Q28" s="18" t="s">
        <v>295</v>
      </c>
    </row>
    <row r="29" spans="1:17" x14ac:dyDescent="0.25">
      <c r="A29" s="10" t="s">
        <v>94</v>
      </c>
      <c r="B29" s="19" t="s">
        <v>98</v>
      </c>
      <c r="C29" s="15">
        <v>111000</v>
      </c>
      <c r="D29" s="15" t="s">
        <v>97</v>
      </c>
      <c r="E29" s="19" t="s">
        <v>108</v>
      </c>
      <c r="F29" s="16" t="s">
        <v>109</v>
      </c>
      <c r="G29" s="19">
        <v>12301006</v>
      </c>
      <c r="H29" s="13" t="s">
        <v>334</v>
      </c>
      <c r="I29" s="19"/>
      <c r="J29" s="19">
        <v>12302006</v>
      </c>
      <c r="K29" s="19">
        <v>20161208</v>
      </c>
      <c r="L29" s="18" t="s">
        <v>428</v>
      </c>
      <c r="M29" s="18" t="s">
        <v>106</v>
      </c>
      <c r="N29" s="18" t="s">
        <v>501</v>
      </c>
      <c r="O29" s="15">
        <v>20161208</v>
      </c>
      <c r="P29" s="18" t="s">
        <v>107</v>
      </c>
      <c r="Q29" s="18" t="s">
        <v>271</v>
      </c>
    </row>
    <row r="30" spans="1:17" x14ac:dyDescent="0.25">
      <c r="A30" s="10" t="s">
        <v>94</v>
      </c>
      <c r="B30" s="19" t="s">
        <v>98</v>
      </c>
      <c r="C30" s="15">
        <v>111000</v>
      </c>
      <c r="D30" s="15" t="s">
        <v>103</v>
      </c>
      <c r="E30" s="19" t="s">
        <v>108</v>
      </c>
      <c r="F30" s="16" t="s">
        <v>109</v>
      </c>
      <c r="G30" s="19">
        <v>12301006</v>
      </c>
      <c r="H30" s="13" t="s">
        <v>334</v>
      </c>
      <c r="I30" s="19"/>
      <c r="J30" s="19">
        <v>12302006</v>
      </c>
      <c r="K30" s="19">
        <v>20161208</v>
      </c>
      <c r="L30" s="18" t="s">
        <v>430</v>
      </c>
      <c r="M30" s="18" t="s">
        <v>106</v>
      </c>
      <c r="N30" s="18" t="s">
        <v>502</v>
      </c>
      <c r="O30" s="15">
        <v>20161208</v>
      </c>
      <c r="P30" s="18" t="s">
        <v>107</v>
      </c>
      <c r="Q30" s="18" t="s">
        <v>295</v>
      </c>
    </row>
    <row r="31" spans="1:17" x14ac:dyDescent="0.25">
      <c r="A31" s="10" t="s">
        <v>94</v>
      </c>
      <c r="B31" s="19" t="s">
        <v>98</v>
      </c>
      <c r="C31" s="15">
        <v>111089</v>
      </c>
      <c r="D31" s="15" t="s">
        <v>97</v>
      </c>
      <c r="E31" s="19" t="s">
        <v>108</v>
      </c>
      <c r="F31" s="16" t="s">
        <v>109</v>
      </c>
      <c r="G31" s="19">
        <v>12301006</v>
      </c>
      <c r="H31" s="13" t="s">
        <v>336</v>
      </c>
      <c r="I31" s="19"/>
      <c r="J31" s="19">
        <v>12302006</v>
      </c>
      <c r="K31" s="19">
        <v>20161230</v>
      </c>
      <c r="L31" s="18" t="s">
        <v>431</v>
      </c>
      <c r="M31" s="18" t="s">
        <v>106</v>
      </c>
      <c r="N31" s="18" t="s">
        <v>503</v>
      </c>
      <c r="O31" s="15">
        <v>20161230</v>
      </c>
      <c r="P31" s="18" t="s">
        <v>107</v>
      </c>
      <c r="Q31" s="18" t="s">
        <v>269</v>
      </c>
    </row>
    <row r="32" spans="1:17" x14ac:dyDescent="0.25">
      <c r="A32" s="10" t="s">
        <v>94</v>
      </c>
      <c r="B32" s="19" t="s">
        <v>98</v>
      </c>
      <c r="C32" s="15">
        <v>111089</v>
      </c>
      <c r="D32" s="15" t="s">
        <v>103</v>
      </c>
      <c r="E32" s="19" t="s">
        <v>108</v>
      </c>
      <c r="F32" s="16" t="s">
        <v>109</v>
      </c>
      <c r="G32" s="19">
        <v>12301006</v>
      </c>
      <c r="H32" s="13" t="s">
        <v>336</v>
      </c>
      <c r="I32" s="19"/>
      <c r="J32" s="19">
        <v>12302006</v>
      </c>
      <c r="K32" s="19">
        <v>20161230</v>
      </c>
      <c r="L32" s="18" t="s">
        <v>432</v>
      </c>
      <c r="M32" s="18" t="s">
        <v>106</v>
      </c>
      <c r="N32" s="18" t="s">
        <v>504</v>
      </c>
      <c r="O32" s="15">
        <v>20161230</v>
      </c>
      <c r="P32" s="18" t="s">
        <v>107</v>
      </c>
      <c r="Q32" s="18" t="s">
        <v>296</v>
      </c>
    </row>
    <row r="33" spans="1:17" x14ac:dyDescent="0.25">
      <c r="A33" s="10" t="s">
        <v>94</v>
      </c>
      <c r="B33" s="19" t="s">
        <v>98</v>
      </c>
      <c r="C33" s="15">
        <v>111090</v>
      </c>
      <c r="D33" s="15" t="s">
        <v>97</v>
      </c>
      <c r="E33" s="19" t="s">
        <v>108</v>
      </c>
      <c r="F33" s="16" t="s">
        <v>109</v>
      </c>
      <c r="G33" s="19">
        <v>12301006</v>
      </c>
      <c r="H33" s="13" t="s">
        <v>336</v>
      </c>
      <c r="I33" s="19"/>
      <c r="J33" s="19">
        <v>12302006</v>
      </c>
      <c r="K33" s="19">
        <v>20161230</v>
      </c>
      <c r="L33" s="18" t="s">
        <v>431</v>
      </c>
      <c r="M33" s="18" t="s">
        <v>106</v>
      </c>
      <c r="N33" s="18" t="s">
        <v>503</v>
      </c>
      <c r="O33" s="15">
        <v>20161230</v>
      </c>
      <c r="P33" s="18" t="s">
        <v>107</v>
      </c>
      <c r="Q33" s="18" t="s">
        <v>269</v>
      </c>
    </row>
    <row r="34" spans="1:17" x14ac:dyDescent="0.25">
      <c r="A34" s="10" t="s">
        <v>94</v>
      </c>
      <c r="B34" s="19" t="s">
        <v>98</v>
      </c>
      <c r="C34" s="15">
        <v>111091</v>
      </c>
      <c r="D34" s="15" t="s">
        <v>97</v>
      </c>
      <c r="E34" s="19" t="s">
        <v>108</v>
      </c>
      <c r="F34" s="16" t="s">
        <v>109</v>
      </c>
      <c r="G34" s="19">
        <v>12301006</v>
      </c>
      <c r="H34" s="13" t="s">
        <v>336</v>
      </c>
      <c r="I34" s="19"/>
      <c r="J34" s="19">
        <v>12302006</v>
      </c>
      <c r="K34" s="19">
        <v>20161230</v>
      </c>
      <c r="L34" s="18" t="s">
        <v>431</v>
      </c>
      <c r="M34" s="18" t="s">
        <v>106</v>
      </c>
      <c r="N34" s="18" t="s">
        <v>503</v>
      </c>
      <c r="O34" s="15">
        <v>20161230</v>
      </c>
      <c r="P34" s="18" t="s">
        <v>107</v>
      </c>
      <c r="Q34" s="18" t="s">
        <v>269</v>
      </c>
    </row>
    <row r="35" spans="1:17" x14ac:dyDescent="0.25">
      <c r="A35" s="10" t="s">
        <v>94</v>
      </c>
      <c r="B35" s="19" t="s">
        <v>98</v>
      </c>
      <c r="C35" s="15">
        <v>110903</v>
      </c>
      <c r="D35" s="15" t="s">
        <v>97</v>
      </c>
      <c r="E35" s="19" t="s">
        <v>108</v>
      </c>
      <c r="F35" s="16" t="s">
        <v>109</v>
      </c>
      <c r="G35" s="19">
        <v>12301007</v>
      </c>
      <c r="H35" s="13" t="s">
        <v>334</v>
      </c>
      <c r="I35" s="19"/>
      <c r="J35" s="19">
        <v>12302007</v>
      </c>
      <c r="K35" s="19">
        <v>20160927</v>
      </c>
      <c r="L35" s="18" t="s">
        <v>433</v>
      </c>
      <c r="M35" s="18" t="s">
        <v>338</v>
      </c>
      <c r="N35" s="18" t="s">
        <v>505</v>
      </c>
      <c r="O35" s="15">
        <v>20160927</v>
      </c>
      <c r="P35" s="18" t="s">
        <v>107</v>
      </c>
      <c r="Q35" s="18" t="s">
        <v>297</v>
      </c>
    </row>
    <row r="36" spans="1:17" x14ac:dyDescent="0.25">
      <c r="A36" s="10" t="s">
        <v>94</v>
      </c>
      <c r="B36" s="19" t="s">
        <v>98</v>
      </c>
      <c r="C36" s="15">
        <v>110904</v>
      </c>
      <c r="D36" s="15" t="s">
        <v>97</v>
      </c>
      <c r="E36" s="19" t="s">
        <v>108</v>
      </c>
      <c r="F36" s="16" t="s">
        <v>109</v>
      </c>
      <c r="G36" s="19">
        <v>12301007</v>
      </c>
      <c r="H36" s="13" t="s">
        <v>334</v>
      </c>
      <c r="I36" s="19"/>
      <c r="J36" s="19">
        <v>12302007</v>
      </c>
      <c r="K36" s="19">
        <v>20160927</v>
      </c>
      <c r="L36" s="18" t="s">
        <v>434</v>
      </c>
      <c r="M36" s="18" t="s">
        <v>338</v>
      </c>
      <c r="N36" s="18" t="s">
        <v>506</v>
      </c>
      <c r="O36" s="15">
        <v>20160927</v>
      </c>
      <c r="P36" s="18" t="s">
        <v>107</v>
      </c>
      <c r="Q36" s="18" t="s">
        <v>298</v>
      </c>
    </row>
    <row r="37" spans="1:17" x14ac:dyDescent="0.25">
      <c r="A37" s="10" t="s">
        <v>94</v>
      </c>
      <c r="B37" s="19" t="s">
        <v>98</v>
      </c>
      <c r="C37" s="15">
        <v>110905</v>
      </c>
      <c r="D37" s="15" t="s">
        <v>97</v>
      </c>
      <c r="E37" s="19" t="s">
        <v>108</v>
      </c>
      <c r="F37" s="16" t="s">
        <v>109</v>
      </c>
      <c r="G37" s="19">
        <v>12301007</v>
      </c>
      <c r="H37" s="13" t="s">
        <v>334</v>
      </c>
      <c r="I37" s="19"/>
      <c r="J37" s="19">
        <v>12302007</v>
      </c>
      <c r="K37" s="19">
        <v>20160927</v>
      </c>
      <c r="L37" s="18" t="s">
        <v>434</v>
      </c>
      <c r="M37" s="18" t="s">
        <v>338</v>
      </c>
      <c r="N37" s="18" t="s">
        <v>506</v>
      </c>
      <c r="O37" s="15">
        <v>20160927</v>
      </c>
      <c r="P37" s="18" t="s">
        <v>107</v>
      </c>
      <c r="Q37" s="18" t="s">
        <v>298</v>
      </c>
    </row>
    <row r="38" spans="1:17" x14ac:dyDescent="0.25">
      <c r="A38" s="10" t="s">
        <v>94</v>
      </c>
      <c r="B38" s="19" t="s">
        <v>98</v>
      </c>
      <c r="C38" s="15">
        <v>110906</v>
      </c>
      <c r="D38" s="15" t="s">
        <v>97</v>
      </c>
      <c r="E38" s="19" t="s">
        <v>108</v>
      </c>
      <c r="F38" s="16" t="s">
        <v>109</v>
      </c>
      <c r="G38" s="19">
        <v>12301007</v>
      </c>
      <c r="H38" s="13" t="s">
        <v>334</v>
      </c>
      <c r="I38" s="19"/>
      <c r="J38" s="19">
        <v>12302007</v>
      </c>
      <c r="K38" s="19">
        <v>20160927</v>
      </c>
      <c r="L38" s="18" t="s">
        <v>434</v>
      </c>
      <c r="M38" s="18" t="s">
        <v>338</v>
      </c>
      <c r="N38" s="18" t="s">
        <v>506</v>
      </c>
      <c r="O38" s="15">
        <v>20160927</v>
      </c>
      <c r="P38" s="18" t="s">
        <v>107</v>
      </c>
      <c r="Q38" s="18" t="s">
        <v>298</v>
      </c>
    </row>
    <row r="39" spans="1:17" x14ac:dyDescent="0.25">
      <c r="A39" s="10" t="s">
        <v>94</v>
      </c>
      <c r="B39" s="19" t="s">
        <v>98</v>
      </c>
      <c r="C39" s="15">
        <v>110907</v>
      </c>
      <c r="D39" s="15" t="s">
        <v>97</v>
      </c>
      <c r="E39" s="19" t="s">
        <v>108</v>
      </c>
      <c r="F39" s="16" t="s">
        <v>109</v>
      </c>
      <c r="G39" s="19">
        <v>12301007</v>
      </c>
      <c r="H39" s="13" t="s">
        <v>334</v>
      </c>
      <c r="I39" s="19"/>
      <c r="J39" s="19">
        <v>12302007</v>
      </c>
      <c r="K39" s="19">
        <v>20160927</v>
      </c>
      <c r="L39" s="18" t="s">
        <v>434</v>
      </c>
      <c r="M39" s="18" t="s">
        <v>338</v>
      </c>
      <c r="N39" s="18" t="s">
        <v>506</v>
      </c>
      <c r="O39" s="15">
        <v>20160927</v>
      </c>
      <c r="P39" s="18" t="s">
        <v>107</v>
      </c>
      <c r="Q39" s="18" t="s">
        <v>298</v>
      </c>
    </row>
    <row r="40" spans="1:17" x14ac:dyDescent="0.25">
      <c r="A40" s="10" t="s">
        <v>94</v>
      </c>
      <c r="B40" s="19" t="s">
        <v>98</v>
      </c>
      <c r="C40" s="15">
        <v>110908</v>
      </c>
      <c r="D40" s="15" t="s">
        <v>97</v>
      </c>
      <c r="E40" s="19" t="s">
        <v>108</v>
      </c>
      <c r="F40" s="16" t="s">
        <v>109</v>
      </c>
      <c r="G40" s="19">
        <v>12301007</v>
      </c>
      <c r="H40" s="13" t="s">
        <v>334</v>
      </c>
      <c r="I40" s="19"/>
      <c r="J40" s="19">
        <v>12302007</v>
      </c>
      <c r="K40" s="19">
        <v>20160927</v>
      </c>
      <c r="L40" s="18" t="s">
        <v>435</v>
      </c>
      <c r="M40" s="18" t="s">
        <v>338</v>
      </c>
      <c r="N40" s="18" t="s">
        <v>507</v>
      </c>
      <c r="O40" s="15">
        <v>20160927</v>
      </c>
      <c r="P40" s="18" t="s">
        <v>107</v>
      </c>
      <c r="Q40" s="18" t="s">
        <v>299</v>
      </c>
    </row>
    <row r="41" spans="1:17" x14ac:dyDescent="0.25">
      <c r="A41" s="10" t="s">
        <v>94</v>
      </c>
      <c r="B41" s="19" t="s">
        <v>98</v>
      </c>
      <c r="C41" s="15">
        <v>110909</v>
      </c>
      <c r="D41" s="15" t="s">
        <v>97</v>
      </c>
      <c r="E41" s="19" t="s">
        <v>108</v>
      </c>
      <c r="F41" s="16" t="s">
        <v>109</v>
      </c>
      <c r="G41" s="19">
        <v>12301007</v>
      </c>
      <c r="H41" s="13" t="s">
        <v>334</v>
      </c>
      <c r="I41" s="19"/>
      <c r="J41" s="19">
        <v>12302007</v>
      </c>
      <c r="K41" s="19">
        <v>20160927</v>
      </c>
      <c r="L41" s="18" t="s">
        <v>436</v>
      </c>
      <c r="M41" s="18" t="s">
        <v>338</v>
      </c>
      <c r="N41" s="18" t="s">
        <v>508</v>
      </c>
      <c r="O41" s="15">
        <v>20160927</v>
      </c>
      <c r="P41" s="18" t="s">
        <v>107</v>
      </c>
      <c r="Q41" s="18" t="s">
        <v>299</v>
      </c>
    </row>
    <row r="42" spans="1:17" x14ac:dyDescent="0.25">
      <c r="A42" s="10" t="s">
        <v>94</v>
      </c>
      <c r="B42" s="19" t="s">
        <v>98</v>
      </c>
      <c r="C42" s="15">
        <v>110910</v>
      </c>
      <c r="D42" s="15" t="s">
        <v>97</v>
      </c>
      <c r="E42" s="19" t="s">
        <v>108</v>
      </c>
      <c r="F42" s="16" t="s">
        <v>109</v>
      </c>
      <c r="G42" s="19">
        <v>12301007</v>
      </c>
      <c r="H42" s="13" t="s">
        <v>334</v>
      </c>
      <c r="I42" s="19"/>
      <c r="J42" s="19">
        <v>12302007</v>
      </c>
      <c r="K42" s="19">
        <v>20160927</v>
      </c>
      <c r="L42" s="18" t="s">
        <v>436</v>
      </c>
      <c r="M42" s="18" t="s">
        <v>338</v>
      </c>
      <c r="N42" s="18" t="s">
        <v>508</v>
      </c>
      <c r="O42" s="15">
        <v>20160927</v>
      </c>
      <c r="P42" s="18" t="s">
        <v>107</v>
      </c>
      <c r="Q42" s="18" t="s">
        <v>299</v>
      </c>
    </row>
    <row r="43" spans="1:17" x14ac:dyDescent="0.25">
      <c r="A43" s="10" t="s">
        <v>94</v>
      </c>
      <c r="B43" s="19" t="s">
        <v>98</v>
      </c>
      <c r="C43" s="15">
        <v>110911</v>
      </c>
      <c r="D43" s="15" t="s">
        <v>97</v>
      </c>
      <c r="E43" s="19" t="s">
        <v>108</v>
      </c>
      <c r="F43" s="16" t="s">
        <v>109</v>
      </c>
      <c r="G43" s="19">
        <v>12301007</v>
      </c>
      <c r="H43" s="13" t="s">
        <v>334</v>
      </c>
      <c r="I43" s="19"/>
      <c r="J43" s="19">
        <v>12302007</v>
      </c>
      <c r="K43" s="19">
        <v>20160927</v>
      </c>
      <c r="L43" s="18" t="s">
        <v>434</v>
      </c>
      <c r="M43" s="18" t="s">
        <v>338</v>
      </c>
      <c r="N43" s="18" t="s">
        <v>506</v>
      </c>
      <c r="O43" s="15">
        <v>20160927</v>
      </c>
      <c r="P43" s="18" t="s">
        <v>107</v>
      </c>
      <c r="Q43" s="18" t="s">
        <v>300</v>
      </c>
    </row>
    <row r="44" spans="1:17" x14ac:dyDescent="0.25">
      <c r="A44" s="10" t="s">
        <v>94</v>
      </c>
      <c r="B44" s="19" t="s">
        <v>98</v>
      </c>
      <c r="C44" s="15">
        <v>110912</v>
      </c>
      <c r="D44" s="15" t="s">
        <v>97</v>
      </c>
      <c r="E44" s="19" t="s">
        <v>108</v>
      </c>
      <c r="F44" s="16" t="s">
        <v>109</v>
      </c>
      <c r="G44" s="19">
        <v>12301007</v>
      </c>
      <c r="H44" s="13" t="s">
        <v>334</v>
      </c>
      <c r="I44" s="19"/>
      <c r="J44" s="19">
        <v>12302007</v>
      </c>
      <c r="K44" s="19">
        <v>20160927</v>
      </c>
      <c r="L44" s="18" t="s">
        <v>434</v>
      </c>
      <c r="M44" s="18" t="s">
        <v>338</v>
      </c>
      <c r="N44" s="18" t="s">
        <v>506</v>
      </c>
      <c r="O44" s="15">
        <v>20160927</v>
      </c>
      <c r="P44" s="18" t="s">
        <v>107</v>
      </c>
      <c r="Q44" s="18" t="s">
        <v>300</v>
      </c>
    </row>
    <row r="45" spans="1:17" x14ac:dyDescent="0.25">
      <c r="A45" s="10" t="s">
        <v>94</v>
      </c>
      <c r="B45" s="19" t="s">
        <v>98</v>
      </c>
      <c r="C45" s="15">
        <v>110918</v>
      </c>
      <c r="D45" s="15" t="s">
        <v>97</v>
      </c>
      <c r="E45" s="19" t="s">
        <v>108</v>
      </c>
      <c r="F45" s="16" t="s">
        <v>109</v>
      </c>
      <c r="G45" s="19">
        <v>12301005</v>
      </c>
      <c r="H45" s="13" t="s">
        <v>336</v>
      </c>
      <c r="I45" s="19"/>
      <c r="J45" s="19">
        <v>12302005</v>
      </c>
      <c r="K45" s="19">
        <v>20161011</v>
      </c>
      <c r="L45" s="18" t="s">
        <v>437</v>
      </c>
      <c r="M45" s="18" t="s">
        <v>106</v>
      </c>
      <c r="N45" s="18" t="s">
        <v>509</v>
      </c>
      <c r="O45" s="15">
        <v>20161011</v>
      </c>
      <c r="P45" s="18" t="s">
        <v>107</v>
      </c>
      <c r="Q45" s="18" t="s">
        <v>273</v>
      </c>
    </row>
    <row r="46" spans="1:17" x14ac:dyDescent="0.25">
      <c r="A46" s="10" t="s">
        <v>94</v>
      </c>
      <c r="B46" s="19" t="s">
        <v>98</v>
      </c>
      <c r="C46" s="15">
        <v>110918</v>
      </c>
      <c r="D46" s="15" t="s">
        <v>103</v>
      </c>
      <c r="E46" s="19" t="s">
        <v>108</v>
      </c>
      <c r="F46" s="16" t="s">
        <v>109</v>
      </c>
      <c r="G46" s="19">
        <v>12301005</v>
      </c>
      <c r="H46" s="13" t="s">
        <v>336</v>
      </c>
      <c r="I46" s="19"/>
      <c r="J46" s="19">
        <v>12302005</v>
      </c>
      <c r="K46" s="19">
        <v>20161011</v>
      </c>
      <c r="L46" s="18" t="s">
        <v>438</v>
      </c>
      <c r="M46" s="18" t="s">
        <v>106</v>
      </c>
      <c r="N46" s="18" t="s">
        <v>510</v>
      </c>
      <c r="O46" s="15">
        <v>20161011</v>
      </c>
      <c r="P46" s="18" t="s">
        <v>107</v>
      </c>
      <c r="Q46" s="18" t="s">
        <v>301</v>
      </c>
    </row>
    <row r="47" spans="1:17" x14ac:dyDescent="0.25">
      <c r="A47" s="10" t="s">
        <v>94</v>
      </c>
      <c r="B47" s="19" t="s">
        <v>98</v>
      </c>
      <c r="C47" s="15">
        <v>110919</v>
      </c>
      <c r="D47" s="15" t="s">
        <v>97</v>
      </c>
      <c r="E47" s="19" t="s">
        <v>108</v>
      </c>
      <c r="F47" s="16" t="s">
        <v>109</v>
      </c>
      <c r="G47" s="19">
        <v>12301005</v>
      </c>
      <c r="H47" s="13" t="s">
        <v>336</v>
      </c>
      <c r="I47" s="19"/>
      <c r="J47" s="19">
        <v>12302005</v>
      </c>
      <c r="K47" s="19">
        <v>20161011</v>
      </c>
      <c r="L47" s="18" t="s">
        <v>437</v>
      </c>
      <c r="M47" s="18" t="s">
        <v>106</v>
      </c>
      <c r="N47" s="18" t="s">
        <v>509</v>
      </c>
      <c r="O47" s="15">
        <v>20161011</v>
      </c>
      <c r="P47" s="18" t="s">
        <v>107</v>
      </c>
      <c r="Q47" s="18" t="s">
        <v>273</v>
      </c>
    </row>
    <row r="48" spans="1:17" x14ac:dyDescent="0.25">
      <c r="A48" s="10" t="s">
        <v>94</v>
      </c>
      <c r="B48" s="19" t="s">
        <v>98</v>
      </c>
      <c r="C48" s="15">
        <v>110919</v>
      </c>
      <c r="D48" s="15" t="s">
        <v>103</v>
      </c>
      <c r="E48" s="19" t="s">
        <v>108</v>
      </c>
      <c r="F48" s="16" t="s">
        <v>109</v>
      </c>
      <c r="G48" s="19">
        <v>12301005</v>
      </c>
      <c r="H48" s="13" t="s">
        <v>336</v>
      </c>
      <c r="I48" s="19"/>
      <c r="J48" s="19">
        <v>12302005</v>
      </c>
      <c r="K48" s="19">
        <v>20161011</v>
      </c>
      <c r="L48" s="18" t="s">
        <v>438</v>
      </c>
      <c r="M48" s="18" t="s">
        <v>106</v>
      </c>
      <c r="N48" s="18" t="s">
        <v>510</v>
      </c>
      <c r="O48" s="15">
        <v>20161011</v>
      </c>
      <c r="P48" s="18" t="s">
        <v>107</v>
      </c>
      <c r="Q48" s="18" t="s">
        <v>301</v>
      </c>
    </row>
    <row r="49" spans="1:17" x14ac:dyDescent="0.25">
      <c r="A49" s="10" t="s">
        <v>94</v>
      </c>
      <c r="B49" s="19" t="s">
        <v>98</v>
      </c>
      <c r="C49" s="15">
        <v>110920</v>
      </c>
      <c r="D49" s="15" t="s">
        <v>97</v>
      </c>
      <c r="E49" s="19" t="s">
        <v>108</v>
      </c>
      <c r="F49" s="16" t="s">
        <v>109</v>
      </c>
      <c r="G49" s="19">
        <v>12301005</v>
      </c>
      <c r="H49" s="13" t="s">
        <v>336</v>
      </c>
      <c r="I49" s="19"/>
      <c r="J49" s="19">
        <v>12302005</v>
      </c>
      <c r="K49" s="19">
        <v>20161011</v>
      </c>
      <c r="L49" s="18" t="s">
        <v>437</v>
      </c>
      <c r="M49" s="18" t="s">
        <v>106</v>
      </c>
      <c r="N49" s="18" t="s">
        <v>509</v>
      </c>
      <c r="O49" s="15">
        <v>20161011</v>
      </c>
      <c r="P49" s="18" t="s">
        <v>107</v>
      </c>
      <c r="Q49" s="18" t="s">
        <v>273</v>
      </c>
    </row>
    <row r="50" spans="1:17" x14ac:dyDescent="0.25">
      <c r="A50" s="10" t="s">
        <v>94</v>
      </c>
      <c r="B50" s="19" t="s">
        <v>98</v>
      </c>
      <c r="C50" s="15">
        <v>110920</v>
      </c>
      <c r="D50" s="15" t="s">
        <v>103</v>
      </c>
      <c r="E50" s="19" t="s">
        <v>108</v>
      </c>
      <c r="F50" s="16" t="s">
        <v>109</v>
      </c>
      <c r="G50" s="19">
        <v>12301005</v>
      </c>
      <c r="H50" s="13" t="s">
        <v>336</v>
      </c>
      <c r="I50" s="19"/>
      <c r="J50" s="19">
        <v>12302005</v>
      </c>
      <c r="K50" s="19">
        <v>20161011</v>
      </c>
      <c r="L50" s="18" t="s">
        <v>438</v>
      </c>
      <c r="M50" s="18" t="s">
        <v>106</v>
      </c>
      <c r="N50" s="18" t="s">
        <v>510</v>
      </c>
      <c r="O50" s="15">
        <v>20161011</v>
      </c>
      <c r="P50" s="18" t="s">
        <v>107</v>
      </c>
      <c r="Q50" s="18" t="s">
        <v>301</v>
      </c>
    </row>
    <row r="51" spans="1:17" x14ac:dyDescent="0.25">
      <c r="A51" s="10" t="s">
        <v>94</v>
      </c>
      <c r="B51" s="19" t="s">
        <v>98</v>
      </c>
      <c r="C51" s="15">
        <v>110921</v>
      </c>
      <c r="D51" s="15" t="s">
        <v>97</v>
      </c>
      <c r="E51" s="19" t="s">
        <v>108</v>
      </c>
      <c r="F51" s="16" t="s">
        <v>109</v>
      </c>
      <c r="G51" s="19">
        <v>12301005</v>
      </c>
      <c r="H51" s="13" t="s">
        <v>336</v>
      </c>
      <c r="I51" s="19"/>
      <c r="J51" s="19">
        <v>12302005</v>
      </c>
      <c r="K51" s="19">
        <v>20161011</v>
      </c>
      <c r="L51" s="18" t="s">
        <v>437</v>
      </c>
      <c r="M51" s="18" t="s">
        <v>106</v>
      </c>
      <c r="N51" s="18" t="s">
        <v>509</v>
      </c>
      <c r="O51" s="15">
        <v>20161011</v>
      </c>
      <c r="P51" s="18" t="s">
        <v>107</v>
      </c>
      <c r="Q51" s="18" t="s">
        <v>273</v>
      </c>
    </row>
    <row r="52" spans="1:17" x14ac:dyDescent="0.25">
      <c r="A52" s="10" t="s">
        <v>94</v>
      </c>
      <c r="B52" s="19" t="s">
        <v>98</v>
      </c>
      <c r="C52" s="15">
        <v>110921</v>
      </c>
      <c r="D52" s="15" t="s">
        <v>103</v>
      </c>
      <c r="E52" s="19" t="s">
        <v>108</v>
      </c>
      <c r="F52" s="16" t="s">
        <v>109</v>
      </c>
      <c r="G52" s="19">
        <v>12301005</v>
      </c>
      <c r="H52" s="13" t="s">
        <v>336</v>
      </c>
      <c r="I52" s="19"/>
      <c r="J52" s="19">
        <v>12302005</v>
      </c>
      <c r="K52" s="19">
        <v>20161011</v>
      </c>
      <c r="L52" s="18" t="s">
        <v>439</v>
      </c>
      <c r="M52" s="18" t="s">
        <v>106</v>
      </c>
      <c r="N52" s="18" t="s">
        <v>510</v>
      </c>
      <c r="O52" s="15">
        <v>20161011</v>
      </c>
      <c r="P52" s="18" t="s">
        <v>107</v>
      </c>
      <c r="Q52" s="18" t="s">
        <v>301</v>
      </c>
    </row>
    <row r="53" spans="1:17" x14ac:dyDescent="0.25">
      <c r="A53" s="10" t="s">
        <v>94</v>
      </c>
      <c r="B53" s="19" t="s">
        <v>98</v>
      </c>
      <c r="C53" s="15">
        <v>110922</v>
      </c>
      <c r="D53" s="15" t="s">
        <v>97</v>
      </c>
      <c r="E53" s="19" t="s">
        <v>108</v>
      </c>
      <c r="F53" s="16" t="s">
        <v>109</v>
      </c>
      <c r="G53" s="19">
        <v>12301005</v>
      </c>
      <c r="H53" s="13" t="s">
        <v>336</v>
      </c>
      <c r="I53" s="19"/>
      <c r="J53" s="19">
        <v>12302005</v>
      </c>
      <c r="K53" s="19">
        <v>20161011</v>
      </c>
      <c r="L53" s="18" t="s">
        <v>437</v>
      </c>
      <c r="M53" s="18" t="s">
        <v>106</v>
      </c>
      <c r="N53" s="18" t="s">
        <v>509</v>
      </c>
      <c r="O53" s="15">
        <v>20161011</v>
      </c>
      <c r="P53" s="18" t="s">
        <v>107</v>
      </c>
      <c r="Q53" s="18" t="s">
        <v>273</v>
      </c>
    </row>
    <row r="54" spans="1:17" x14ac:dyDescent="0.25">
      <c r="A54" s="10" t="s">
        <v>94</v>
      </c>
      <c r="B54" s="19" t="s">
        <v>98</v>
      </c>
      <c r="C54" s="15">
        <v>110922</v>
      </c>
      <c r="D54" s="15" t="s">
        <v>103</v>
      </c>
      <c r="E54" s="19" t="s">
        <v>108</v>
      </c>
      <c r="F54" s="16" t="s">
        <v>109</v>
      </c>
      <c r="G54" s="19">
        <v>12301005</v>
      </c>
      <c r="H54" s="13" t="s">
        <v>336</v>
      </c>
      <c r="I54" s="19"/>
      <c r="J54" s="19">
        <v>12302005</v>
      </c>
      <c r="K54" s="19">
        <v>20161011</v>
      </c>
      <c r="L54" s="18" t="s">
        <v>439</v>
      </c>
      <c r="M54" s="18" t="s">
        <v>106</v>
      </c>
      <c r="N54" s="18" t="s">
        <v>510</v>
      </c>
      <c r="O54" s="15">
        <v>20161011</v>
      </c>
      <c r="P54" s="18" t="s">
        <v>107</v>
      </c>
      <c r="Q54" s="18" t="s">
        <v>301</v>
      </c>
    </row>
    <row r="55" spans="1:17" x14ac:dyDescent="0.25">
      <c r="A55" s="10" t="s">
        <v>94</v>
      </c>
      <c r="B55" s="19" t="s">
        <v>98</v>
      </c>
      <c r="C55" s="15">
        <v>111994</v>
      </c>
      <c r="D55" s="15" t="s">
        <v>97</v>
      </c>
      <c r="E55" s="19" t="s">
        <v>108</v>
      </c>
      <c r="F55" s="16" t="s">
        <v>109</v>
      </c>
      <c r="G55" s="19">
        <v>12301008</v>
      </c>
      <c r="H55" s="13" t="s">
        <v>334</v>
      </c>
      <c r="I55" s="19"/>
      <c r="J55" s="19">
        <v>12302008</v>
      </c>
      <c r="K55" s="19">
        <v>20180406</v>
      </c>
      <c r="L55" s="18" t="s">
        <v>440</v>
      </c>
      <c r="M55" s="18" t="s">
        <v>338</v>
      </c>
      <c r="N55" s="18" t="s">
        <v>511</v>
      </c>
      <c r="O55" s="15">
        <v>20180406</v>
      </c>
      <c r="P55" s="18" t="s">
        <v>107</v>
      </c>
      <c r="Q55" s="18" t="s">
        <v>302</v>
      </c>
    </row>
    <row r="56" spans="1:17" x14ac:dyDescent="0.25">
      <c r="A56" s="10" t="s">
        <v>94</v>
      </c>
      <c r="B56" s="19" t="s">
        <v>98</v>
      </c>
      <c r="C56" s="15">
        <v>112047</v>
      </c>
      <c r="D56" s="15" t="s">
        <v>97</v>
      </c>
      <c r="E56" s="19" t="s">
        <v>108</v>
      </c>
      <c r="F56" s="16" t="s">
        <v>109</v>
      </c>
      <c r="G56" s="19">
        <v>12301008</v>
      </c>
      <c r="H56" s="13" t="s">
        <v>334</v>
      </c>
      <c r="I56" s="19"/>
      <c r="J56" s="19">
        <v>12302008</v>
      </c>
      <c r="K56" s="19">
        <v>20190118</v>
      </c>
      <c r="L56" s="18" t="s">
        <v>441</v>
      </c>
      <c r="M56" s="18" t="s">
        <v>338</v>
      </c>
      <c r="N56" s="18" t="s">
        <v>512</v>
      </c>
      <c r="O56" s="15">
        <v>20190118</v>
      </c>
      <c r="P56" s="18" t="s">
        <v>107</v>
      </c>
      <c r="Q56" s="18" t="s">
        <v>303</v>
      </c>
    </row>
    <row r="57" spans="1:17" x14ac:dyDescent="0.25">
      <c r="A57" s="10" t="s">
        <v>94</v>
      </c>
      <c r="B57" s="19" t="s">
        <v>98</v>
      </c>
      <c r="C57" s="15">
        <v>112820</v>
      </c>
      <c r="D57" s="15" t="s">
        <v>97</v>
      </c>
      <c r="E57" s="19" t="s">
        <v>108</v>
      </c>
      <c r="F57" s="16" t="s">
        <v>109</v>
      </c>
      <c r="G57" s="19">
        <v>12301008</v>
      </c>
      <c r="H57" s="13" t="s">
        <v>334</v>
      </c>
      <c r="I57" s="19"/>
      <c r="J57" s="19">
        <v>12302008</v>
      </c>
      <c r="K57" s="19">
        <v>20181112</v>
      </c>
      <c r="L57" s="18" t="s">
        <v>442</v>
      </c>
      <c r="M57" s="18" t="s">
        <v>338</v>
      </c>
      <c r="N57" s="18" t="s">
        <v>513</v>
      </c>
      <c r="O57" s="15">
        <v>20181112</v>
      </c>
      <c r="P57" s="18" t="s">
        <v>107</v>
      </c>
      <c r="Q57" s="18" t="s">
        <v>304</v>
      </c>
    </row>
    <row r="58" spans="1:17" x14ac:dyDescent="0.25">
      <c r="A58" s="10" t="s">
        <v>94</v>
      </c>
      <c r="B58" s="19" t="s">
        <v>98</v>
      </c>
      <c r="C58" s="15">
        <v>112821</v>
      </c>
      <c r="D58" s="15" t="s">
        <v>97</v>
      </c>
      <c r="E58" s="19" t="s">
        <v>108</v>
      </c>
      <c r="F58" s="16" t="s">
        <v>109</v>
      </c>
      <c r="G58" s="19">
        <v>12301008</v>
      </c>
      <c r="H58" s="13" t="s">
        <v>334</v>
      </c>
      <c r="I58" s="19"/>
      <c r="J58" s="19">
        <v>12302008</v>
      </c>
      <c r="K58" s="19">
        <v>20181113</v>
      </c>
      <c r="L58" s="18" t="s">
        <v>443</v>
      </c>
      <c r="M58" s="18" t="s">
        <v>338</v>
      </c>
      <c r="N58" s="18" t="s">
        <v>514</v>
      </c>
      <c r="O58" s="15">
        <v>20181113</v>
      </c>
      <c r="P58" s="18" t="s">
        <v>107</v>
      </c>
      <c r="Q58" s="18" t="s">
        <v>305</v>
      </c>
    </row>
    <row r="59" spans="1:17" x14ac:dyDescent="0.25">
      <c r="A59" s="10" t="s">
        <v>94</v>
      </c>
      <c r="B59" s="19" t="s">
        <v>98</v>
      </c>
      <c r="C59" s="15">
        <v>112983</v>
      </c>
      <c r="D59" s="15" t="s">
        <v>97</v>
      </c>
      <c r="E59" s="19" t="s">
        <v>108</v>
      </c>
      <c r="F59" s="16" t="s">
        <v>109</v>
      </c>
      <c r="G59" s="19">
        <v>12301008</v>
      </c>
      <c r="H59" s="13" t="s">
        <v>336</v>
      </c>
      <c r="I59" s="19"/>
      <c r="J59" s="19">
        <v>12302008</v>
      </c>
      <c r="K59" s="19">
        <v>20191109</v>
      </c>
      <c r="L59" s="18" t="s">
        <v>444</v>
      </c>
      <c r="M59" s="18" t="s">
        <v>338</v>
      </c>
      <c r="N59" s="18" t="s">
        <v>515</v>
      </c>
      <c r="O59" s="15">
        <v>20191109</v>
      </c>
      <c r="P59" s="18" t="s">
        <v>107</v>
      </c>
      <c r="Q59" s="18" t="s">
        <v>306</v>
      </c>
    </row>
    <row r="60" spans="1:17" x14ac:dyDescent="0.25">
      <c r="A60" s="10" t="s">
        <v>94</v>
      </c>
      <c r="B60" s="19" t="s">
        <v>98</v>
      </c>
      <c r="C60" s="15">
        <v>113019</v>
      </c>
      <c r="D60" s="15" t="s">
        <v>97</v>
      </c>
      <c r="E60" s="19" t="s">
        <v>108</v>
      </c>
      <c r="F60" s="16" t="s">
        <v>109</v>
      </c>
      <c r="G60" s="19">
        <v>12301008</v>
      </c>
      <c r="H60" s="13" t="s">
        <v>336</v>
      </c>
      <c r="I60" s="19"/>
      <c r="J60" s="19">
        <v>12302008</v>
      </c>
      <c r="K60" s="19">
        <v>20191209</v>
      </c>
      <c r="L60" s="18" t="s">
        <v>445</v>
      </c>
      <c r="M60" s="18" t="s">
        <v>338</v>
      </c>
      <c r="N60" s="18" t="s">
        <v>516</v>
      </c>
      <c r="O60" s="15">
        <v>20191209</v>
      </c>
      <c r="P60" s="18" t="s">
        <v>107</v>
      </c>
      <c r="Q60" s="18" t="s">
        <v>277</v>
      </c>
    </row>
    <row r="61" spans="1:17" x14ac:dyDescent="0.25">
      <c r="A61" s="10" t="s">
        <v>94</v>
      </c>
      <c r="B61" s="19" t="s">
        <v>98</v>
      </c>
      <c r="C61" s="15" t="s">
        <v>148</v>
      </c>
      <c r="D61" s="15" t="s">
        <v>97</v>
      </c>
      <c r="E61" s="19" t="s">
        <v>108</v>
      </c>
      <c r="F61" s="16" t="s">
        <v>109</v>
      </c>
      <c r="G61" s="19">
        <v>12301009</v>
      </c>
      <c r="H61" s="13" t="s">
        <v>336</v>
      </c>
      <c r="I61" s="19"/>
      <c r="J61" s="19">
        <v>12302009</v>
      </c>
      <c r="K61" s="19">
        <v>20041130</v>
      </c>
      <c r="L61" s="18" t="s">
        <v>446</v>
      </c>
      <c r="M61" s="18" t="s">
        <v>339</v>
      </c>
      <c r="N61" s="18" t="s">
        <v>517</v>
      </c>
      <c r="O61" s="15">
        <v>20041130</v>
      </c>
      <c r="P61" s="18" t="s">
        <v>107</v>
      </c>
      <c r="Q61" s="18" t="s">
        <v>276</v>
      </c>
    </row>
    <row r="62" spans="1:17" x14ac:dyDescent="0.25">
      <c r="A62" s="10" t="s">
        <v>94</v>
      </c>
      <c r="B62" s="19" t="s">
        <v>98</v>
      </c>
      <c r="C62" s="15" t="s">
        <v>148</v>
      </c>
      <c r="D62" s="15" t="s">
        <v>103</v>
      </c>
      <c r="E62" s="19" t="s">
        <v>108</v>
      </c>
      <c r="F62" s="16" t="s">
        <v>109</v>
      </c>
      <c r="G62" s="19">
        <v>12301009</v>
      </c>
      <c r="H62" s="13" t="s">
        <v>336</v>
      </c>
      <c r="I62" s="19"/>
      <c r="J62" s="19">
        <v>12302009</v>
      </c>
      <c r="K62" s="19">
        <v>20041130</v>
      </c>
      <c r="L62" s="18" t="s">
        <v>447</v>
      </c>
      <c r="M62" s="18" t="s">
        <v>339</v>
      </c>
      <c r="N62" s="18" t="s">
        <v>518</v>
      </c>
      <c r="O62" s="15">
        <v>20041130</v>
      </c>
      <c r="P62" s="18" t="s">
        <v>107</v>
      </c>
      <c r="Q62" s="18" t="s">
        <v>307</v>
      </c>
    </row>
    <row r="63" spans="1:17" x14ac:dyDescent="0.25">
      <c r="A63" s="10" t="s">
        <v>94</v>
      </c>
      <c r="B63" s="19" t="s">
        <v>98</v>
      </c>
      <c r="C63" s="15" t="s">
        <v>148</v>
      </c>
      <c r="D63" s="15" t="s">
        <v>104</v>
      </c>
      <c r="E63" s="19" t="s">
        <v>108</v>
      </c>
      <c r="F63" s="16" t="s">
        <v>109</v>
      </c>
      <c r="G63" s="19">
        <v>12301009</v>
      </c>
      <c r="H63" s="13" t="s">
        <v>336</v>
      </c>
      <c r="I63" s="19"/>
      <c r="J63" s="19">
        <v>12302009</v>
      </c>
      <c r="K63" s="19">
        <v>20041130</v>
      </c>
      <c r="L63" s="18" t="s">
        <v>448</v>
      </c>
      <c r="M63" s="18" t="s">
        <v>339</v>
      </c>
      <c r="N63" s="18" t="s">
        <v>519</v>
      </c>
      <c r="O63" s="15">
        <v>20041130</v>
      </c>
      <c r="P63" s="18" t="s">
        <v>107</v>
      </c>
      <c r="Q63" s="18" t="s">
        <v>308</v>
      </c>
    </row>
    <row r="64" spans="1:17" x14ac:dyDescent="0.25">
      <c r="A64" s="10" t="s">
        <v>94</v>
      </c>
      <c r="B64" s="19" t="s">
        <v>98</v>
      </c>
      <c r="C64" s="15" t="s">
        <v>148</v>
      </c>
      <c r="D64" s="15" t="s">
        <v>162</v>
      </c>
      <c r="E64" s="19" t="s">
        <v>108</v>
      </c>
      <c r="F64" s="16" t="s">
        <v>109</v>
      </c>
      <c r="G64" s="19">
        <v>12301009</v>
      </c>
      <c r="H64" s="13" t="s">
        <v>336</v>
      </c>
      <c r="I64" s="19"/>
      <c r="J64" s="19">
        <v>12302009</v>
      </c>
      <c r="K64" s="19">
        <v>20041130</v>
      </c>
      <c r="L64" s="18" t="s">
        <v>449</v>
      </c>
      <c r="M64" s="18" t="s">
        <v>339</v>
      </c>
      <c r="N64" s="18" t="s">
        <v>520</v>
      </c>
      <c r="O64" s="15">
        <v>20041130</v>
      </c>
      <c r="P64" s="18" t="s">
        <v>107</v>
      </c>
      <c r="Q64" s="18" t="s">
        <v>309</v>
      </c>
    </row>
    <row r="65" spans="1:17" x14ac:dyDescent="0.25">
      <c r="A65" s="10" t="s">
        <v>94</v>
      </c>
      <c r="B65" s="19" t="s">
        <v>98</v>
      </c>
      <c r="C65" s="15" t="s">
        <v>148</v>
      </c>
      <c r="D65" s="15" t="s">
        <v>163</v>
      </c>
      <c r="E65" s="19" t="s">
        <v>108</v>
      </c>
      <c r="F65" s="16" t="s">
        <v>109</v>
      </c>
      <c r="G65" s="19">
        <v>12301009</v>
      </c>
      <c r="H65" s="13" t="s">
        <v>336</v>
      </c>
      <c r="I65" s="19"/>
      <c r="J65" s="19">
        <v>12302009</v>
      </c>
      <c r="K65" s="19">
        <v>20041130</v>
      </c>
      <c r="L65" s="18" t="s">
        <v>450</v>
      </c>
      <c r="M65" s="18" t="s">
        <v>339</v>
      </c>
      <c r="N65" s="18" t="s">
        <v>521</v>
      </c>
      <c r="O65" s="15">
        <v>20041130</v>
      </c>
      <c r="P65" s="18" t="s">
        <v>107</v>
      </c>
      <c r="Q65" s="18" t="s">
        <v>309</v>
      </c>
    </row>
    <row r="66" spans="1:17" x14ac:dyDescent="0.25">
      <c r="A66" s="10" t="s">
        <v>94</v>
      </c>
      <c r="B66" s="19" t="s">
        <v>98</v>
      </c>
      <c r="C66" s="15" t="s">
        <v>148</v>
      </c>
      <c r="D66" s="15" t="s">
        <v>105</v>
      </c>
      <c r="E66" s="19" t="s">
        <v>108</v>
      </c>
      <c r="F66" s="16" t="s">
        <v>109</v>
      </c>
      <c r="G66" s="19">
        <v>12301009</v>
      </c>
      <c r="H66" s="13" t="s">
        <v>336</v>
      </c>
      <c r="I66" s="19"/>
      <c r="J66" s="19">
        <v>12302009</v>
      </c>
      <c r="K66" s="19">
        <v>20041130</v>
      </c>
      <c r="L66" s="18" t="s">
        <v>451</v>
      </c>
      <c r="M66" s="18" t="s">
        <v>339</v>
      </c>
      <c r="N66" s="18" t="s">
        <v>522</v>
      </c>
      <c r="O66" s="15">
        <v>20041130</v>
      </c>
      <c r="P66" s="18" t="s">
        <v>107</v>
      </c>
      <c r="Q66" s="18" t="s">
        <v>310</v>
      </c>
    </row>
    <row r="67" spans="1:17" x14ac:dyDescent="0.25">
      <c r="A67" s="10" t="s">
        <v>94</v>
      </c>
      <c r="B67" s="19" t="s">
        <v>98</v>
      </c>
      <c r="C67" s="15" t="s">
        <v>148</v>
      </c>
      <c r="D67" s="15" t="s">
        <v>161</v>
      </c>
      <c r="E67" s="19" t="s">
        <v>108</v>
      </c>
      <c r="F67" s="16" t="s">
        <v>109</v>
      </c>
      <c r="G67" s="19">
        <v>12301009</v>
      </c>
      <c r="H67" s="13" t="s">
        <v>336</v>
      </c>
      <c r="I67" s="19"/>
      <c r="J67" s="19">
        <v>12302009</v>
      </c>
      <c r="K67" s="19">
        <v>20041130</v>
      </c>
      <c r="L67" s="18" t="s">
        <v>448</v>
      </c>
      <c r="M67" s="18" t="s">
        <v>339</v>
      </c>
      <c r="N67" s="18" t="s">
        <v>519</v>
      </c>
      <c r="O67" s="15">
        <v>20041130</v>
      </c>
      <c r="P67" s="18" t="s">
        <v>107</v>
      </c>
      <c r="Q67" s="18" t="s">
        <v>311</v>
      </c>
    </row>
    <row r="68" spans="1:17" x14ac:dyDescent="0.25">
      <c r="A68" s="10" t="s">
        <v>94</v>
      </c>
      <c r="B68" s="19" t="s">
        <v>98</v>
      </c>
      <c r="C68" s="15" t="s">
        <v>148</v>
      </c>
      <c r="D68" s="15" t="s">
        <v>164</v>
      </c>
      <c r="E68" s="19" t="s">
        <v>108</v>
      </c>
      <c r="F68" s="16" t="s">
        <v>109</v>
      </c>
      <c r="G68" s="19">
        <v>12301009</v>
      </c>
      <c r="H68" s="13" t="s">
        <v>336</v>
      </c>
      <c r="I68" s="19"/>
      <c r="J68" s="19">
        <v>12302009</v>
      </c>
      <c r="K68" s="19">
        <v>20081231</v>
      </c>
      <c r="L68" s="18" t="s">
        <v>452</v>
      </c>
      <c r="M68" s="18" t="s">
        <v>339</v>
      </c>
      <c r="N68" s="18" t="s">
        <v>523</v>
      </c>
      <c r="O68" s="15">
        <v>20081231</v>
      </c>
      <c r="P68" s="18" t="s">
        <v>107</v>
      </c>
      <c r="Q68" s="18" t="s">
        <v>312</v>
      </c>
    </row>
    <row r="69" spans="1:17" x14ac:dyDescent="0.25">
      <c r="A69" s="10" t="s">
        <v>94</v>
      </c>
      <c r="B69" s="19" t="s">
        <v>98</v>
      </c>
      <c r="C69" s="15" t="s">
        <v>148</v>
      </c>
      <c r="D69" s="15" t="s">
        <v>165</v>
      </c>
      <c r="E69" s="19" t="s">
        <v>108</v>
      </c>
      <c r="F69" s="16" t="s">
        <v>109</v>
      </c>
      <c r="G69" s="19">
        <v>12301009</v>
      </c>
      <c r="H69" s="13" t="s">
        <v>336</v>
      </c>
      <c r="I69" s="19"/>
      <c r="J69" s="19">
        <v>12302009</v>
      </c>
      <c r="K69" s="19">
        <v>20081231</v>
      </c>
      <c r="L69" s="18" t="s">
        <v>453</v>
      </c>
      <c r="M69" s="18" t="s">
        <v>339</v>
      </c>
      <c r="N69" s="18" t="s">
        <v>524</v>
      </c>
      <c r="O69" s="15">
        <v>20081231</v>
      </c>
      <c r="P69" s="18" t="s">
        <v>107</v>
      </c>
      <c r="Q69" s="18" t="s">
        <v>313</v>
      </c>
    </row>
    <row r="70" spans="1:17" x14ac:dyDescent="0.25">
      <c r="A70" s="10" t="s">
        <v>94</v>
      </c>
      <c r="B70" s="19" t="s">
        <v>98</v>
      </c>
      <c r="C70" s="15" t="s">
        <v>148</v>
      </c>
      <c r="D70" s="15" t="s">
        <v>166</v>
      </c>
      <c r="E70" s="19" t="s">
        <v>108</v>
      </c>
      <c r="F70" s="16" t="s">
        <v>109</v>
      </c>
      <c r="G70" s="19">
        <v>12301009</v>
      </c>
      <c r="H70" s="13" t="s">
        <v>336</v>
      </c>
      <c r="I70" s="19"/>
      <c r="J70" s="19">
        <v>12302009</v>
      </c>
      <c r="K70" s="19">
        <v>20081231</v>
      </c>
      <c r="L70" s="18" t="s">
        <v>454</v>
      </c>
      <c r="M70" s="18" t="s">
        <v>339</v>
      </c>
      <c r="N70" s="18" t="s">
        <v>525</v>
      </c>
      <c r="O70" s="15">
        <v>20081231</v>
      </c>
      <c r="P70" s="18" t="s">
        <v>107</v>
      </c>
      <c r="Q70" s="18" t="s">
        <v>314</v>
      </c>
    </row>
    <row r="71" spans="1:17" x14ac:dyDescent="0.25">
      <c r="A71" s="10" t="s">
        <v>94</v>
      </c>
      <c r="B71" s="19" t="s">
        <v>98</v>
      </c>
      <c r="C71" s="15">
        <v>110423</v>
      </c>
      <c r="D71" s="15" t="s">
        <v>97</v>
      </c>
      <c r="E71" s="19" t="s">
        <v>108</v>
      </c>
      <c r="F71" s="16" t="s">
        <v>109</v>
      </c>
      <c r="G71" s="19">
        <v>12301011</v>
      </c>
      <c r="H71" s="13" t="s">
        <v>336</v>
      </c>
      <c r="I71" s="19"/>
      <c r="J71" s="19">
        <v>12302011</v>
      </c>
      <c r="K71" s="19">
        <v>20160611</v>
      </c>
      <c r="L71" s="18" t="s">
        <v>455</v>
      </c>
      <c r="M71" s="18" t="s">
        <v>338</v>
      </c>
      <c r="N71" s="18" t="s">
        <v>526</v>
      </c>
      <c r="O71" s="15">
        <v>20160611</v>
      </c>
      <c r="P71" s="18" t="s">
        <v>107</v>
      </c>
      <c r="Q71" s="18" t="s">
        <v>315</v>
      </c>
    </row>
    <row r="72" spans="1:17" x14ac:dyDescent="0.25">
      <c r="A72" s="10" t="s">
        <v>94</v>
      </c>
      <c r="B72" s="19" t="s">
        <v>98</v>
      </c>
      <c r="C72" s="15">
        <v>110423</v>
      </c>
      <c r="D72" s="15" t="s">
        <v>103</v>
      </c>
      <c r="E72" s="19" t="s">
        <v>108</v>
      </c>
      <c r="F72" s="16" t="s">
        <v>109</v>
      </c>
      <c r="G72" s="19">
        <v>12301011</v>
      </c>
      <c r="H72" s="13" t="s">
        <v>336</v>
      </c>
      <c r="I72" s="19"/>
      <c r="J72" s="19">
        <v>12302011</v>
      </c>
      <c r="K72" s="19">
        <v>20160611</v>
      </c>
      <c r="L72" s="18" t="s">
        <v>456</v>
      </c>
      <c r="M72" s="18" t="s">
        <v>338</v>
      </c>
      <c r="N72" s="18" t="s">
        <v>527</v>
      </c>
      <c r="O72" s="15">
        <v>20160611</v>
      </c>
      <c r="P72" s="18" t="s">
        <v>107</v>
      </c>
      <c r="Q72" s="18" t="s">
        <v>316</v>
      </c>
    </row>
    <row r="73" spans="1:17" x14ac:dyDescent="0.25">
      <c r="A73" s="10" t="s">
        <v>94</v>
      </c>
      <c r="B73" s="19" t="s">
        <v>98</v>
      </c>
      <c r="C73" s="15">
        <v>112097</v>
      </c>
      <c r="D73" s="15" t="s">
        <v>97</v>
      </c>
      <c r="E73" s="19" t="s">
        <v>108</v>
      </c>
      <c r="F73" s="16" t="s">
        <v>109</v>
      </c>
      <c r="G73" s="19">
        <v>12301011</v>
      </c>
      <c r="H73" s="13" t="s">
        <v>336</v>
      </c>
      <c r="I73" s="19"/>
      <c r="J73" s="19">
        <v>12302011</v>
      </c>
      <c r="K73" s="19">
        <v>20171124</v>
      </c>
      <c r="L73" s="18" t="s">
        <v>457</v>
      </c>
      <c r="M73" s="18" t="s">
        <v>338</v>
      </c>
      <c r="N73" s="18" t="s">
        <v>528</v>
      </c>
      <c r="O73" s="15">
        <v>20171124</v>
      </c>
      <c r="P73" s="18" t="s">
        <v>107</v>
      </c>
      <c r="Q73" s="18" t="s">
        <v>111</v>
      </c>
    </row>
    <row r="74" spans="1:17" x14ac:dyDescent="0.25">
      <c r="A74" s="10" t="s">
        <v>94</v>
      </c>
      <c r="B74" s="19" t="s">
        <v>98</v>
      </c>
      <c r="C74" s="15">
        <v>112097</v>
      </c>
      <c r="D74" s="15" t="s">
        <v>103</v>
      </c>
      <c r="E74" s="19" t="s">
        <v>108</v>
      </c>
      <c r="F74" s="16" t="s">
        <v>109</v>
      </c>
      <c r="G74" s="19">
        <v>12301011</v>
      </c>
      <c r="H74" s="13" t="s">
        <v>336</v>
      </c>
      <c r="I74" s="19"/>
      <c r="J74" s="19">
        <v>12302011</v>
      </c>
      <c r="K74" s="19">
        <v>20171124</v>
      </c>
      <c r="L74" s="18" t="s">
        <v>458</v>
      </c>
      <c r="M74" s="18" t="s">
        <v>338</v>
      </c>
      <c r="N74" s="18" t="s">
        <v>529</v>
      </c>
      <c r="O74" s="15">
        <v>20171124</v>
      </c>
      <c r="P74" s="18" t="s">
        <v>107</v>
      </c>
      <c r="Q74" s="18" t="s">
        <v>317</v>
      </c>
    </row>
    <row r="75" spans="1:17" x14ac:dyDescent="0.25">
      <c r="A75" s="10" t="s">
        <v>94</v>
      </c>
      <c r="B75" s="19" t="s">
        <v>98</v>
      </c>
      <c r="C75" s="15">
        <v>112098</v>
      </c>
      <c r="D75" s="15" t="s">
        <v>97</v>
      </c>
      <c r="E75" s="19" t="s">
        <v>108</v>
      </c>
      <c r="F75" s="16" t="s">
        <v>109</v>
      </c>
      <c r="G75" s="19">
        <v>12301011</v>
      </c>
      <c r="H75" s="13" t="s">
        <v>336</v>
      </c>
      <c r="I75" s="19"/>
      <c r="J75" s="19">
        <v>12302011</v>
      </c>
      <c r="K75" s="19">
        <v>20171124</v>
      </c>
      <c r="L75" s="18" t="s">
        <v>457</v>
      </c>
      <c r="M75" s="18" t="s">
        <v>338</v>
      </c>
      <c r="N75" s="18" t="s">
        <v>528</v>
      </c>
      <c r="O75" s="15">
        <v>20171124</v>
      </c>
      <c r="P75" s="18" t="s">
        <v>107</v>
      </c>
      <c r="Q75" s="18" t="s">
        <v>111</v>
      </c>
    </row>
    <row r="76" spans="1:17" x14ac:dyDescent="0.25">
      <c r="A76" s="10" t="s">
        <v>94</v>
      </c>
      <c r="B76" s="19" t="s">
        <v>98</v>
      </c>
      <c r="C76" s="15">
        <v>112098</v>
      </c>
      <c r="D76" s="15" t="s">
        <v>103</v>
      </c>
      <c r="E76" s="19" t="s">
        <v>108</v>
      </c>
      <c r="F76" s="16" t="s">
        <v>109</v>
      </c>
      <c r="G76" s="19">
        <v>12301011</v>
      </c>
      <c r="H76" s="13" t="s">
        <v>336</v>
      </c>
      <c r="I76" s="19"/>
      <c r="J76" s="19">
        <v>12302011</v>
      </c>
      <c r="K76" s="19">
        <v>20171124</v>
      </c>
      <c r="L76" s="18" t="s">
        <v>458</v>
      </c>
      <c r="M76" s="18" t="s">
        <v>338</v>
      </c>
      <c r="N76" s="18" t="s">
        <v>529</v>
      </c>
      <c r="O76" s="15">
        <v>20171124</v>
      </c>
      <c r="P76" s="18" t="s">
        <v>107</v>
      </c>
      <c r="Q76" s="18" t="s">
        <v>317</v>
      </c>
    </row>
    <row r="77" spans="1:17" x14ac:dyDescent="0.25">
      <c r="A77" s="10" t="s">
        <v>94</v>
      </c>
      <c r="B77" s="19" t="s">
        <v>98</v>
      </c>
      <c r="C77" s="15">
        <v>112099</v>
      </c>
      <c r="D77" s="15" t="s">
        <v>97</v>
      </c>
      <c r="E77" s="19" t="s">
        <v>108</v>
      </c>
      <c r="F77" s="16" t="s">
        <v>109</v>
      </c>
      <c r="G77" s="19">
        <v>12301011</v>
      </c>
      <c r="H77" s="13" t="s">
        <v>336</v>
      </c>
      <c r="I77" s="19"/>
      <c r="J77" s="19">
        <v>12302011</v>
      </c>
      <c r="K77" s="19">
        <v>20171124</v>
      </c>
      <c r="L77" s="18" t="s">
        <v>457</v>
      </c>
      <c r="M77" s="18" t="s">
        <v>338</v>
      </c>
      <c r="N77" s="18" t="s">
        <v>528</v>
      </c>
      <c r="O77" s="15">
        <v>20171124</v>
      </c>
      <c r="P77" s="18" t="s">
        <v>107</v>
      </c>
      <c r="Q77" s="18" t="s">
        <v>111</v>
      </c>
    </row>
    <row r="78" spans="1:17" x14ac:dyDescent="0.25">
      <c r="A78" s="10" t="s">
        <v>94</v>
      </c>
      <c r="B78" s="19" t="s">
        <v>98</v>
      </c>
      <c r="C78" s="15">
        <v>112099</v>
      </c>
      <c r="D78" s="15" t="s">
        <v>103</v>
      </c>
      <c r="E78" s="19" t="s">
        <v>108</v>
      </c>
      <c r="F78" s="16" t="s">
        <v>109</v>
      </c>
      <c r="G78" s="19">
        <v>12301011</v>
      </c>
      <c r="H78" s="13" t="s">
        <v>336</v>
      </c>
      <c r="I78" s="19"/>
      <c r="J78" s="19">
        <v>12302011</v>
      </c>
      <c r="K78" s="19">
        <v>20171124</v>
      </c>
      <c r="L78" s="18" t="s">
        <v>459</v>
      </c>
      <c r="M78" s="18" t="s">
        <v>338</v>
      </c>
      <c r="N78" s="18" t="s">
        <v>529</v>
      </c>
      <c r="O78" s="15">
        <v>20171124</v>
      </c>
      <c r="P78" s="18" t="s">
        <v>107</v>
      </c>
      <c r="Q78" s="18" t="s">
        <v>317</v>
      </c>
    </row>
    <row r="79" spans="1:17" x14ac:dyDescent="0.25">
      <c r="A79" s="10" t="s">
        <v>94</v>
      </c>
      <c r="B79" s="19" t="s">
        <v>98</v>
      </c>
      <c r="C79" s="15">
        <v>112100</v>
      </c>
      <c r="D79" s="15" t="s">
        <v>97</v>
      </c>
      <c r="E79" s="19" t="s">
        <v>108</v>
      </c>
      <c r="F79" s="16" t="s">
        <v>109</v>
      </c>
      <c r="G79" s="19">
        <v>12301011</v>
      </c>
      <c r="H79" s="13" t="s">
        <v>336</v>
      </c>
      <c r="I79" s="19"/>
      <c r="J79" s="19">
        <v>12302011</v>
      </c>
      <c r="K79" s="19">
        <v>20171124</v>
      </c>
      <c r="L79" s="18" t="s">
        <v>457</v>
      </c>
      <c r="M79" s="18" t="s">
        <v>338</v>
      </c>
      <c r="N79" s="18" t="s">
        <v>528</v>
      </c>
      <c r="O79" s="15">
        <v>20171124</v>
      </c>
      <c r="P79" s="18" t="s">
        <v>107</v>
      </c>
      <c r="Q79" s="18" t="s">
        <v>111</v>
      </c>
    </row>
    <row r="80" spans="1:17" x14ac:dyDescent="0.25">
      <c r="A80" s="10" t="s">
        <v>94</v>
      </c>
      <c r="B80" s="19" t="s">
        <v>98</v>
      </c>
      <c r="C80" s="15">
        <v>112100</v>
      </c>
      <c r="D80" s="15" t="s">
        <v>103</v>
      </c>
      <c r="E80" s="19" t="s">
        <v>108</v>
      </c>
      <c r="F80" s="16" t="s">
        <v>109</v>
      </c>
      <c r="G80" s="19">
        <v>12301011</v>
      </c>
      <c r="H80" s="13" t="s">
        <v>336</v>
      </c>
      <c r="I80" s="19"/>
      <c r="J80" s="19">
        <v>12302011</v>
      </c>
      <c r="K80" s="19">
        <v>20171124</v>
      </c>
      <c r="L80" s="18" t="s">
        <v>459</v>
      </c>
      <c r="M80" s="18" t="s">
        <v>338</v>
      </c>
      <c r="N80" s="18" t="s">
        <v>529</v>
      </c>
      <c r="O80" s="15">
        <v>20171124</v>
      </c>
      <c r="P80" s="18" t="s">
        <v>107</v>
      </c>
      <c r="Q80" s="18" t="s">
        <v>317</v>
      </c>
    </row>
    <row r="81" spans="1:17" x14ac:dyDescent="0.25">
      <c r="A81" s="10" t="s">
        <v>94</v>
      </c>
      <c r="B81" s="19" t="s">
        <v>98</v>
      </c>
      <c r="C81" s="15">
        <v>110442</v>
      </c>
      <c r="D81" s="15" t="s">
        <v>104</v>
      </c>
      <c r="E81" s="19" t="s">
        <v>108</v>
      </c>
      <c r="F81" s="16" t="s">
        <v>109</v>
      </c>
      <c r="G81" s="19">
        <v>12301013</v>
      </c>
      <c r="H81" s="13"/>
      <c r="I81" s="19"/>
      <c r="J81" s="19"/>
      <c r="K81" s="19">
        <v>20160730</v>
      </c>
      <c r="L81" s="18" t="s">
        <v>460</v>
      </c>
      <c r="M81" s="18" t="s">
        <v>340</v>
      </c>
      <c r="N81" s="18"/>
      <c r="O81" s="15">
        <v>20160730</v>
      </c>
      <c r="P81" s="18" t="s">
        <v>107</v>
      </c>
      <c r="Q81" s="18" t="s">
        <v>318</v>
      </c>
    </row>
    <row r="82" spans="1:17" x14ac:dyDescent="0.25">
      <c r="A82" s="10" t="s">
        <v>94</v>
      </c>
      <c r="B82" s="19" t="s">
        <v>98</v>
      </c>
      <c r="C82" s="15">
        <v>110442</v>
      </c>
      <c r="D82" s="15" t="s">
        <v>105</v>
      </c>
      <c r="E82" s="19" t="s">
        <v>108</v>
      </c>
      <c r="F82" s="16" t="s">
        <v>109</v>
      </c>
      <c r="G82" s="19">
        <v>12301013</v>
      </c>
      <c r="H82" s="13"/>
      <c r="I82" s="19"/>
      <c r="J82" s="19"/>
      <c r="K82" s="19">
        <v>20160804</v>
      </c>
      <c r="L82" s="18" t="s">
        <v>461</v>
      </c>
      <c r="M82" s="18" t="s">
        <v>340</v>
      </c>
      <c r="N82" s="18"/>
      <c r="O82" s="15">
        <v>20160804</v>
      </c>
      <c r="P82" s="18" t="s">
        <v>107</v>
      </c>
      <c r="Q82" s="18" t="s">
        <v>319</v>
      </c>
    </row>
    <row r="83" spans="1:17" x14ac:dyDescent="0.25">
      <c r="A83" s="10" t="s">
        <v>94</v>
      </c>
      <c r="B83" s="19" t="s">
        <v>98</v>
      </c>
      <c r="C83" s="15">
        <v>110442</v>
      </c>
      <c r="D83" s="15" t="s">
        <v>161</v>
      </c>
      <c r="E83" s="19" t="s">
        <v>108</v>
      </c>
      <c r="F83" s="16" t="s">
        <v>109</v>
      </c>
      <c r="G83" s="19">
        <v>12301013</v>
      </c>
      <c r="H83" s="13"/>
      <c r="I83" s="19"/>
      <c r="J83" s="19"/>
      <c r="K83" s="19">
        <v>20160804</v>
      </c>
      <c r="L83" s="18" t="s">
        <v>462</v>
      </c>
      <c r="M83" s="18" t="s">
        <v>340</v>
      </c>
      <c r="N83" s="18"/>
      <c r="O83" s="15">
        <v>20160804</v>
      </c>
      <c r="P83" s="18" t="s">
        <v>107</v>
      </c>
      <c r="Q83" s="18" t="s">
        <v>320</v>
      </c>
    </row>
    <row r="84" spans="1:17" x14ac:dyDescent="0.25">
      <c r="A84" s="10" t="s">
        <v>94</v>
      </c>
      <c r="B84" s="19" t="s">
        <v>98</v>
      </c>
      <c r="C84" s="15">
        <v>110442</v>
      </c>
      <c r="D84" s="15" t="s">
        <v>162</v>
      </c>
      <c r="E84" s="19" t="s">
        <v>108</v>
      </c>
      <c r="F84" s="16" t="s">
        <v>109</v>
      </c>
      <c r="G84" s="19">
        <v>12301013</v>
      </c>
      <c r="H84" s="13"/>
      <c r="I84" s="19"/>
      <c r="J84" s="19"/>
      <c r="K84" s="19">
        <v>20160809</v>
      </c>
      <c r="L84" s="18" t="s">
        <v>463</v>
      </c>
      <c r="M84" s="18" t="s">
        <v>340</v>
      </c>
      <c r="N84" s="18"/>
      <c r="O84" s="15">
        <v>20160809</v>
      </c>
      <c r="P84" s="18" t="s">
        <v>107</v>
      </c>
      <c r="Q84" s="18" t="s">
        <v>321</v>
      </c>
    </row>
    <row r="85" spans="1:17" x14ac:dyDescent="0.25">
      <c r="A85" s="10" t="s">
        <v>94</v>
      </c>
      <c r="B85" s="19" t="s">
        <v>98</v>
      </c>
      <c r="C85" s="15">
        <v>110442</v>
      </c>
      <c r="D85" s="15" t="s">
        <v>164</v>
      </c>
      <c r="E85" s="19" t="s">
        <v>108</v>
      </c>
      <c r="F85" s="16" t="s">
        <v>109</v>
      </c>
      <c r="G85" s="19">
        <v>12301013</v>
      </c>
      <c r="H85" s="13"/>
      <c r="I85" s="19"/>
      <c r="J85" s="19"/>
      <c r="K85" s="19">
        <v>20160811</v>
      </c>
      <c r="L85" s="18" t="s">
        <v>464</v>
      </c>
      <c r="M85" s="18" t="s">
        <v>340</v>
      </c>
      <c r="N85" s="18"/>
      <c r="O85" s="15">
        <v>20160811</v>
      </c>
      <c r="P85" s="18" t="s">
        <v>107</v>
      </c>
      <c r="Q85" s="18" t="s">
        <v>322</v>
      </c>
    </row>
    <row r="86" spans="1:17" x14ac:dyDescent="0.25">
      <c r="A86" s="10" t="s">
        <v>94</v>
      </c>
      <c r="B86" s="19" t="s">
        <v>98</v>
      </c>
      <c r="C86" s="15">
        <v>110442</v>
      </c>
      <c r="D86" s="15" t="s">
        <v>163</v>
      </c>
      <c r="E86" s="19" t="s">
        <v>108</v>
      </c>
      <c r="F86" s="16" t="s">
        <v>109</v>
      </c>
      <c r="G86" s="19">
        <v>12301013</v>
      </c>
      <c r="H86" s="13"/>
      <c r="I86" s="19"/>
      <c r="J86" s="19"/>
      <c r="K86" s="19">
        <v>20160815</v>
      </c>
      <c r="L86" s="18" t="s">
        <v>465</v>
      </c>
      <c r="M86" s="18" t="s">
        <v>340</v>
      </c>
      <c r="N86" s="18"/>
      <c r="O86" s="15">
        <v>20160815</v>
      </c>
      <c r="P86" s="18" t="s">
        <v>107</v>
      </c>
      <c r="Q86" s="18" t="s">
        <v>272</v>
      </c>
    </row>
    <row r="87" spans="1:17" x14ac:dyDescent="0.25">
      <c r="A87" s="10" t="s">
        <v>94</v>
      </c>
      <c r="B87" s="19" t="s">
        <v>98</v>
      </c>
      <c r="C87" s="15">
        <v>110442</v>
      </c>
      <c r="D87" s="15" t="s">
        <v>165</v>
      </c>
      <c r="E87" s="19" t="s">
        <v>108</v>
      </c>
      <c r="F87" s="16" t="s">
        <v>109</v>
      </c>
      <c r="G87" s="19">
        <v>12301013</v>
      </c>
      <c r="H87" s="13"/>
      <c r="I87" s="19"/>
      <c r="J87" s="19"/>
      <c r="K87" s="19">
        <v>20160812</v>
      </c>
      <c r="L87" s="18" t="s">
        <v>466</v>
      </c>
      <c r="M87" s="18" t="s">
        <v>340</v>
      </c>
      <c r="N87" s="18"/>
      <c r="O87" s="15">
        <v>20160812</v>
      </c>
      <c r="P87" s="18" t="s">
        <v>107</v>
      </c>
      <c r="Q87" s="18" t="s">
        <v>323</v>
      </c>
    </row>
    <row r="88" spans="1:17" x14ac:dyDescent="0.25">
      <c r="A88" s="10" t="s">
        <v>94</v>
      </c>
      <c r="B88" s="19" t="s">
        <v>98</v>
      </c>
      <c r="C88" s="15">
        <v>110442</v>
      </c>
      <c r="D88" s="15" t="s">
        <v>166</v>
      </c>
      <c r="E88" s="19" t="s">
        <v>108</v>
      </c>
      <c r="F88" s="16" t="s">
        <v>109</v>
      </c>
      <c r="G88" s="19">
        <v>12301013</v>
      </c>
      <c r="H88" s="13"/>
      <c r="I88" s="19"/>
      <c r="J88" s="19"/>
      <c r="K88" s="19">
        <v>20160817</v>
      </c>
      <c r="L88" s="18" t="s">
        <v>467</v>
      </c>
      <c r="M88" s="18" t="s">
        <v>340</v>
      </c>
      <c r="N88" s="18"/>
      <c r="O88" s="15">
        <v>20160817</v>
      </c>
      <c r="P88" s="18" t="s">
        <v>107</v>
      </c>
      <c r="Q88" s="18" t="s">
        <v>324</v>
      </c>
    </row>
    <row r="89" spans="1:17" x14ac:dyDescent="0.25">
      <c r="A89" s="10" t="s">
        <v>94</v>
      </c>
      <c r="B89" s="19" t="s">
        <v>98</v>
      </c>
      <c r="C89" s="15">
        <v>110442</v>
      </c>
      <c r="D89" s="15" t="s">
        <v>167</v>
      </c>
      <c r="E89" s="19" t="s">
        <v>108</v>
      </c>
      <c r="F89" s="16" t="s">
        <v>109</v>
      </c>
      <c r="G89" s="19">
        <v>12301013</v>
      </c>
      <c r="H89" s="13"/>
      <c r="I89" s="19"/>
      <c r="J89" s="19"/>
      <c r="K89" s="19">
        <v>20160817</v>
      </c>
      <c r="L89" s="18" t="s">
        <v>468</v>
      </c>
      <c r="M89" s="18" t="s">
        <v>340</v>
      </c>
      <c r="N89" s="18"/>
      <c r="O89" s="15">
        <v>20160817</v>
      </c>
      <c r="P89" s="18" t="s">
        <v>107</v>
      </c>
      <c r="Q89" s="18" t="s">
        <v>325</v>
      </c>
    </row>
    <row r="90" spans="1:17" x14ac:dyDescent="0.25">
      <c r="A90" s="10" t="s">
        <v>94</v>
      </c>
      <c r="B90" s="19" t="s">
        <v>98</v>
      </c>
      <c r="C90" s="15">
        <v>110442</v>
      </c>
      <c r="D90" s="15" t="s">
        <v>151</v>
      </c>
      <c r="E90" s="19" t="s">
        <v>108</v>
      </c>
      <c r="F90" s="16" t="s">
        <v>109</v>
      </c>
      <c r="G90" s="19">
        <v>12301013</v>
      </c>
      <c r="H90" s="13"/>
      <c r="I90" s="19"/>
      <c r="J90" s="19"/>
      <c r="K90" s="19">
        <v>20160822</v>
      </c>
      <c r="L90" s="18" t="s">
        <v>469</v>
      </c>
      <c r="M90" s="18" t="s">
        <v>340</v>
      </c>
      <c r="N90" s="18"/>
      <c r="O90" s="15">
        <v>20160822</v>
      </c>
      <c r="P90" s="18" t="s">
        <v>107</v>
      </c>
      <c r="Q90" s="18" t="s">
        <v>326</v>
      </c>
    </row>
    <row r="91" spans="1:17" x14ac:dyDescent="0.25">
      <c r="A91" s="10" t="s">
        <v>94</v>
      </c>
      <c r="B91" s="19" t="s">
        <v>98</v>
      </c>
      <c r="C91" s="15">
        <v>111411</v>
      </c>
      <c r="D91" s="15" t="s">
        <v>97</v>
      </c>
      <c r="E91" s="19" t="s">
        <v>108</v>
      </c>
      <c r="F91" s="16" t="s">
        <v>109</v>
      </c>
      <c r="G91" s="19">
        <v>12401002</v>
      </c>
      <c r="H91" s="13" t="s">
        <v>336</v>
      </c>
      <c r="I91" s="19"/>
      <c r="J91" s="19">
        <v>12402002</v>
      </c>
      <c r="K91" s="19">
        <v>20170126</v>
      </c>
      <c r="L91" s="18" t="s">
        <v>470</v>
      </c>
      <c r="M91" s="18" t="s">
        <v>338</v>
      </c>
      <c r="N91" s="18" t="s">
        <v>530</v>
      </c>
      <c r="O91" s="15">
        <v>20170126</v>
      </c>
      <c r="P91" s="18" t="s">
        <v>107</v>
      </c>
      <c r="Q91" s="18" t="s">
        <v>327</v>
      </c>
    </row>
    <row r="92" spans="1:17" x14ac:dyDescent="0.25">
      <c r="A92" s="10" t="s">
        <v>94</v>
      </c>
      <c r="B92" s="19" t="s">
        <v>98</v>
      </c>
      <c r="C92" s="15">
        <v>111412</v>
      </c>
      <c r="D92" s="15" t="s">
        <v>97</v>
      </c>
      <c r="E92" s="19" t="s">
        <v>108</v>
      </c>
      <c r="F92" s="16" t="s">
        <v>109</v>
      </c>
      <c r="G92" s="19">
        <v>12401002</v>
      </c>
      <c r="H92" s="13" t="s">
        <v>334</v>
      </c>
      <c r="I92" s="19"/>
      <c r="J92" s="19">
        <v>12402002</v>
      </c>
      <c r="K92" s="19">
        <v>20170126</v>
      </c>
      <c r="L92" s="18" t="s">
        <v>470</v>
      </c>
      <c r="M92" s="18" t="s">
        <v>338</v>
      </c>
      <c r="N92" s="18" t="s">
        <v>530</v>
      </c>
      <c r="O92" s="15">
        <v>20170126</v>
      </c>
      <c r="P92" s="18" t="s">
        <v>107</v>
      </c>
      <c r="Q92" s="18" t="s">
        <v>327</v>
      </c>
    </row>
    <row r="93" spans="1:17" x14ac:dyDescent="0.25">
      <c r="A93" s="10" t="s">
        <v>94</v>
      </c>
      <c r="B93" s="19" t="s">
        <v>98</v>
      </c>
      <c r="C93" s="15">
        <v>111894</v>
      </c>
      <c r="D93" s="15" t="s">
        <v>97</v>
      </c>
      <c r="E93" s="19" t="s">
        <v>108</v>
      </c>
      <c r="F93" s="16" t="s">
        <v>109</v>
      </c>
      <c r="G93" s="19">
        <v>12401002</v>
      </c>
      <c r="H93" s="13" t="s">
        <v>334</v>
      </c>
      <c r="I93" s="19"/>
      <c r="J93" s="19">
        <v>12402002</v>
      </c>
      <c r="K93" s="19">
        <v>20170608</v>
      </c>
      <c r="L93" s="18" t="s">
        <v>471</v>
      </c>
      <c r="M93" s="18" t="s">
        <v>338</v>
      </c>
      <c r="N93" s="18" t="s">
        <v>531</v>
      </c>
      <c r="O93" s="15">
        <v>20170608</v>
      </c>
      <c r="P93" s="18" t="s">
        <v>107</v>
      </c>
      <c r="Q93" s="18" t="s">
        <v>278</v>
      </c>
    </row>
    <row r="94" spans="1:17" x14ac:dyDescent="0.25">
      <c r="A94" s="10" t="s">
        <v>94</v>
      </c>
      <c r="B94" s="19" t="s">
        <v>98</v>
      </c>
      <c r="C94" s="15">
        <v>111895</v>
      </c>
      <c r="D94" s="15" t="s">
        <v>97</v>
      </c>
      <c r="E94" s="19" t="s">
        <v>108</v>
      </c>
      <c r="F94" s="16" t="s">
        <v>109</v>
      </c>
      <c r="G94" s="19">
        <v>12401002</v>
      </c>
      <c r="H94" s="13" t="s">
        <v>334</v>
      </c>
      <c r="I94" s="19"/>
      <c r="J94" s="19">
        <v>12402002</v>
      </c>
      <c r="K94" s="19">
        <v>20170608</v>
      </c>
      <c r="L94" s="18" t="s">
        <v>471</v>
      </c>
      <c r="M94" s="18" t="s">
        <v>338</v>
      </c>
      <c r="N94" s="18" t="s">
        <v>531</v>
      </c>
      <c r="O94" s="15">
        <v>20170608</v>
      </c>
      <c r="P94" s="18" t="s">
        <v>107</v>
      </c>
      <c r="Q94" s="18" t="s">
        <v>278</v>
      </c>
    </row>
    <row r="95" spans="1:17" x14ac:dyDescent="0.25">
      <c r="A95" s="10" t="s">
        <v>94</v>
      </c>
      <c r="B95" s="19" t="s">
        <v>98</v>
      </c>
      <c r="C95" s="15">
        <v>112029</v>
      </c>
      <c r="D95" s="15" t="s">
        <v>97</v>
      </c>
      <c r="E95" s="19" t="s">
        <v>108</v>
      </c>
      <c r="F95" s="16" t="s">
        <v>109</v>
      </c>
      <c r="G95" s="19">
        <v>12401002</v>
      </c>
      <c r="H95" s="13" t="s">
        <v>334</v>
      </c>
      <c r="I95" s="19"/>
      <c r="J95" s="19">
        <v>12402002</v>
      </c>
      <c r="K95" s="19">
        <v>20181030</v>
      </c>
      <c r="L95" s="18" t="s">
        <v>472</v>
      </c>
      <c r="M95" s="18" t="s">
        <v>338</v>
      </c>
      <c r="N95" s="18" t="s">
        <v>532</v>
      </c>
      <c r="O95" s="15">
        <v>20181030</v>
      </c>
      <c r="P95" s="18" t="s">
        <v>107</v>
      </c>
      <c r="Q95" s="18" t="s">
        <v>328</v>
      </c>
    </row>
    <row r="96" spans="1:17" x14ac:dyDescent="0.25">
      <c r="A96" s="10" t="s">
        <v>94</v>
      </c>
      <c r="B96" s="19" t="s">
        <v>98</v>
      </c>
      <c r="C96" s="15">
        <v>112029</v>
      </c>
      <c r="D96" s="15" t="s">
        <v>103</v>
      </c>
      <c r="E96" s="19" t="s">
        <v>108</v>
      </c>
      <c r="F96" s="16" t="s">
        <v>109</v>
      </c>
      <c r="G96" s="19">
        <v>12401002</v>
      </c>
      <c r="H96" s="13" t="s">
        <v>334</v>
      </c>
      <c r="I96" s="19"/>
      <c r="J96" s="19">
        <v>12402002</v>
      </c>
      <c r="K96" s="19">
        <v>20181030</v>
      </c>
      <c r="L96" s="18" t="s">
        <v>473</v>
      </c>
      <c r="M96" s="18" t="s">
        <v>338</v>
      </c>
      <c r="N96" s="18" t="s">
        <v>533</v>
      </c>
      <c r="O96" s="15">
        <v>20181030</v>
      </c>
      <c r="P96" s="18" t="s">
        <v>107</v>
      </c>
      <c r="Q96" s="18" t="s">
        <v>268</v>
      </c>
    </row>
    <row r="97" spans="1:17" x14ac:dyDescent="0.25">
      <c r="A97" s="10" t="s">
        <v>94</v>
      </c>
      <c r="B97" s="19" t="s">
        <v>98</v>
      </c>
      <c r="C97" s="15">
        <v>112111</v>
      </c>
      <c r="D97" s="15" t="s">
        <v>97</v>
      </c>
      <c r="E97" s="19" t="s">
        <v>108</v>
      </c>
      <c r="F97" s="16" t="s">
        <v>109</v>
      </c>
      <c r="G97" s="19">
        <v>12401002</v>
      </c>
      <c r="H97" s="13" t="s">
        <v>334</v>
      </c>
      <c r="I97" s="19"/>
      <c r="J97" s="19">
        <v>12402002</v>
      </c>
      <c r="K97" s="19">
        <v>20171130</v>
      </c>
      <c r="L97" s="18" t="s">
        <v>474</v>
      </c>
      <c r="M97" s="18" t="s">
        <v>338</v>
      </c>
      <c r="N97" s="18" t="s">
        <v>534</v>
      </c>
      <c r="O97" s="15">
        <v>20171130</v>
      </c>
      <c r="P97" s="18" t="s">
        <v>107</v>
      </c>
      <c r="Q97" s="18" t="s">
        <v>329</v>
      </c>
    </row>
    <row r="98" spans="1:17" x14ac:dyDescent="0.25">
      <c r="A98" s="10" t="s">
        <v>94</v>
      </c>
      <c r="B98" s="19" t="s">
        <v>98</v>
      </c>
      <c r="C98" s="15">
        <v>113028</v>
      </c>
      <c r="D98" s="15" t="s">
        <v>97</v>
      </c>
      <c r="E98" s="19" t="s">
        <v>108</v>
      </c>
      <c r="F98" s="16" t="s">
        <v>109</v>
      </c>
      <c r="G98" s="19">
        <v>12401002</v>
      </c>
      <c r="H98" s="13" t="s">
        <v>334</v>
      </c>
      <c r="I98" s="19"/>
      <c r="J98" s="19">
        <v>12402002</v>
      </c>
      <c r="K98" s="19">
        <v>20191223</v>
      </c>
      <c r="L98" s="18" t="s">
        <v>475</v>
      </c>
      <c r="M98" s="18" t="s">
        <v>338</v>
      </c>
      <c r="N98" s="18" t="s">
        <v>535</v>
      </c>
      <c r="O98" s="15">
        <v>20191223</v>
      </c>
      <c r="P98" s="18" t="s">
        <v>107</v>
      </c>
      <c r="Q98" s="18" t="s">
        <v>330</v>
      </c>
    </row>
    <row r="99" spans="1:17" x14ac:dyDescent="0.25">
      <c r="A99" s="10" t="s">
        <v>94</v>
      </c>
      <c r="B99" s="19" t="s">
        <v>98</v>
      </c>
      <c r="C99" s="15">
        <v>113029</v>
      </c>
      <c r="D99" s="15" t="s">
        <v>97</v>
      </c>
      <c r="E99" s="19" t="s">
        <v>108</v>
      </c>
      <c r="F99" s="16" t="s">
        <v>109</v>
      </c>
      <c r="G99" s="19">
        <v>12401002</v>
      </c>
      <c r="H99" s="13" t="s">
        <v>334</v>
      </c>
      <c r="I99" s="19"/>
      <c r="J99" s="19">
        <v>12402002</v>
      </c>
      <c r="K99" s="19">
        <v>20191223</v>
      </c>
      <c r="L99" s="18" t="s">
        <v>475</v>
      </c>
      <c r="M99" s="18" t="s">
        <v>338</v>
      </c>
      <c r="N99" s="18" t="s">
        <v>535</v>
      </c>
      <c r="O99" s="15">
        <v>20191223</v>
      </c>
      <c r="P99" s="18" t="s">
        <v>107</v>
      </c>
      <c r="Q99" s="18" t="s">
        <v>330</v>
      </c>
    </row>
    <row r="100" spans="1:17" x14ac:dyDescent="0.25">
      <c r="A100" s="10" t="s">
        <v>94</v>
      </c>
      <c r="B100" s="19" t="s">
        <v>98</v>
      </c>
      <c r="C100" s="15">
        <v>113030</v>
      </c>
      <c r="D100" s="15" t="s">
        <v>97</v>
      </c>
      <c r="E100" s="19" t="s">
        <v>108</v>
      </c>
      <c r="F100" s="16" t="s">
        <v>109</v>
      </c>
      <c r="G100" s="19">
        <v>12401002</v>
      </c>
      <c r="H100" s="13" t="s">
        <v>334</v>
      </c>
      <c r="I100" s="19"/>
      <c r="J100" s="19">
        <v>12402002</v>
      </c>
      <c r="K100" s="19">
        <v>20191223</v>
      </c>
      <c r="L100" s="18" t="s">
        <v>475</v>
      </c>
      <c r="M100" s="18" t="s">
        <v>338</v>
      </c>
      <c r="N100" s="18" t="s">
        <v>535</v>
      </c>
      <c r="O100" s="15">
        <v>20191223</v>
      </c>
      <c r="P100" s="18" t="s">
        <v>107</v>
      </c>
      <c r="Q100" s="18" t="s">
        <v>330</v>
      </c>
    </row>
    <row r="101" spans="1:17" x14ac:dyDescent="0.25">
      <c r="A101" s="10" t="s">
        <v>94</v>
      </c>
      <c r="B101" s="19" t="s">
        <v>98</v>
      </c>
      <c r="C101" s="15">
        <v>113031</v>
      </c>
      <c r="D101" s="15" t="s">
        <v>97</v>
      </c>
      <c r="E101" s="19" t="s">
        <v>108</v>
      </c>
      <c r="F101" s="16" t="s">
        <v>109</v>
      </c>
      <c r="G101" s="19">
        <v>12401002</v>
      </c>
      <c r="H101" s="13" t="s">
        <v>334</v>
      </c>
      <c r="I101" s="19"/>
      <c r="J101" s="19">
        <v>12402002</v>
      </c>
      <c r="K101" s="19">
        <v>20191223</v>
      </c>
      <c r="L101" s="18" t="s">
        <v>475</v>
      </c>
      <c r="M101" s="18" t="s">
        <v>338</v>
      </c>
      <c r="N101" s="18" t="s">
        <v>535</v>
      </c>
      <c r="O101" s="15">
        <v>20191223</v>
      </c>
      <c r="P101" s="18" t="s">
        <v>107</v>
      </c>
      <c r="Q101" s="18" t="s">
        <v>330</v>
      </c>
    </row>
    <row r="102" spans="1:17" x14ac:dyDescent="0.25">
      <c r="A102" s="10" t="s">
        <v>94</v>
      </c>
      <c r="B102" s="19" t="s">
        <v>98</v>
      </c>
      <c r="C102" s="15">
        <v>113033</v>
      </c>
      <c r="D102" s="15" t="s">
        <v>97</v>
      </c>
      <c r="E102" s="19" t="s">
        <v>108</v>
      </c>
      <c r="F102" s="16" t="s">
        <v>109</v>
      </c>
      <c r="G102" s="19">
        <v>12401002</v>
      </c>
      <c r="H102" s="13" t="s">
        <v>334</v>
      </c>
      <c r="I102" s="19"/>
      <c r="J102" s="19">
        <v>12402002</v>
      </c>
      <c r="K102" s="19">
        <v>20191220</v>
      </c>
      <c r="L102" s="18" t="s">
        <v>476</v>
      </c>
      <c r="M102" s="18" t="s">
        <v>338</v>
      </c>
      <c r="N102" s="18" t="s">
        <v>536</v>
      </c>
      <c r="O102" s="15">
        <v>20191220</v>
      </c>
      <c r="P102" s="18" t="s">
        <v>107</v>
      </c>
      <c r="Q102" s="18" t="s">
        <v>331</v>
      </c>
    </row>
    <row r="103" spans="1:17" x14ac:dyDescent="0.25">
      <c r="A103" s="10" t="s">
        <v>94</v>
      </c>
      <c r="B103" s="19" t="s">
        <v>98</v>
      </c>
      <c r="C103" s="15">
        <v>113199</v>
      </c>
      <c r="D103" s="15" t="s">
        <v>97</v>
      </c>
      <c r="E103" s="19" t="s">
        <v>108</v>
      </c>
      <c r="F103" s="16" t="s">
        <v>109</v>
      </c>
      <c r="G103" s="19">
        <v>12401002</v>
      </c>
      <c r="H103" s="13" t="s">
        <v>334</v>
      </c>
      <c r="I103" s="19"/>
      <c r="J103" s="19">
        <v>12402002</v>
      </c>
      <c r="K103" s="19">
        <v>20201207</v>
      </c>
      <c r="L103" s="18" t="s">
        <v>477</v>
      </c>
      <c r="M103" s="18" t="s">
        <v>338</v>
      </c>
      <c r="N103" s="18" t="s">
        <v>537</v>
      </c>
      <c r="O103" s="15">
        <v>20201207</v>
      </c>
      <c r="P103" s="18" t="s">
        <v>107</v>
      </c>
      <c r="Q103" s="18" t="s">
        <v>332</v>
      </c>
    </row>
    <row r="104" spans="1:17" x14ac:dyDescent="0.25">
      <c r="A104" s="10" t="s">
        <v>94</v>
      </c>
      <c r="B104" s="19" t="s">
        <v>98</v>
      </c>
      <c r="C104" s="15">
        <v>113205</v>
      </c>
      <c r="D104" s="15" t="s">
        <v>97</v>
      </c>
      <c r="E104" s="19" t="s">
        <v>108</v>
      </c>
      <c r="F104" s="16" t="s">
        <v>109</v>
      </c>
      <c r="G104" s="19">
        <v>12401002</v>
      </c>
      <c r="H104" s="13" t="s">
        <v>334</v>
      </c>
      <c r="I104" s="19"/>
      <c r="J104" s="19">
        <v>12402002</v>
      </c>
      <c r="K104" s="19">
        <v>20201223</v>
      </c>
      <c r="L104" s="18" t="s">
        <v>478</v>
      </c>
      <c r="M104" s="18" t="s">
        <v>338</v>
      </c>
      <c r="N104" s="18" t="s">
        <v>538</v>
      </c>
      <c r="O104" s="15">
        <v>20201223</v>
      </c>
      <c r="P104" s="18" t="s">
        <v>107</v>
      </c>
      <c r="Q104" s="18" t="s">
        <v>333</v>
      </c>
    </row>
    <row r="105" spans="1:17" x14ac:dyDescent="0.25">
      <c r="A105" s="10" t="s">
        <v>94</v>
      </c>
      <c r="B105" s="19" t="s">
        <v>98</v>
      </c>
      <c r="C105" s="15">
        <v>100043</v>
      </c>
      <c r="D105" s="15" t="s">
        <v>97</v>
      </c>
      <c r="E105" s="19" t="s">
        <v>99</v>
      </c>
      <c r="F105" s="16" t="s">
        <v>62</v>
      </c>
      <c r="G105" s="19">
        <v>12301002</v>
      </c>
      <c r="H105" s="13" t="s">
        <v>334</v>
      </c>
      <c r="I105" s="19"/>
      <c r="J105" s="19">
        <v>12302002</v>
      </c>
      <c r="K105" s="19">
        <v>19910101</v>
      </c>
      <c r="L105" s="18" t="s">
        <v>344</v>
      </c>
      <c r="M105" s="18" t="s">
        <v>340</v>
      </c>
      <c r="N105" s="18" t="s">
        <v>344</v>
      </c>
      <c r="O105" s="25">
        <v>19910101</v>
      </c>
      <c r="P105" s="18" t="s">
        <v>107</v>
      </c>
      <c r="Q105" s="18" t="s">
        <v>342</v>
      </c>
    </row>
    <row r="106" spans="1:17" x14ac:dyDescent="0.25">
      <c r="A106" s="10" t="s">
        <v>94</v>
      </c>
      <c r="B106" s="19" t="s">
        <v>98</v>
      </c>
      <c r="C106" s="15">
        <v>110442</v>
      </c>
      <c r="D106" s="15" t="s">
        <v>97</v>
      </c>
      <c r="E106" s="19" t="s">
        <v>99</v>
      </c>
      <c r="F106" s="16" t="s">
        <v>62</v>
      </c>
      <c r="G106" s="19">
        <v>12301013</v>
      </c>
      <c r="H106" s="13"/>
      <c r="I106" s="19"/>
      <c r="J106" s="19"/>
      <c r="K106" s="19">
        <v>20160629</v>
      </c>
      <c r="L106" s="18" t="s">
        <v>345</v>
      </c>
      <c r="M106" s="18" t="s">
        <v>340</v>
      </c>
      <c r="N106" s="18" t="s">
        <v>345</v>
      </c>
      <c r="O106" s="19">
        <v>20160629</v>
      </c>
      <c r="P106" s="18" t="s">
        <v>107</v>
      </c>
      <c r="Q106" s="18" t="s">
        <v>343</v>
      </c>
    </row>
  </sheetData>
  <mergeCells count="1">
    <mergeCell ref="A1:Q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9161B-315D-47CE-A424-A9109B6C7F0F}">
  <dimension ref="A1:BJ102"/>
  <sheetViews>
    <sheetView topLeftCell="M1" zoomScale="80" zoomScaleNormal="80" workbookViewId="0">
      <selection activeCell="AJ19" sqref="AJ19"/>
    </sheetView>
  </sheetViews>
  <sheetFormatPr defaultRowHeight="15" x14ac:dyDescent="0.25"/>
  <cols>
    <col min="4" max="4" width="11.5703125" customWidth="1"/>
    <col min="5" max="5" width="28.140625" customWidth="1"/>
    <col min="12" max="12" width="44.28515625" customWidth="1"/>
    <col min="14" max="32" width="0" hidden="1" customWidth="1"/>
    <col min="33" max="33" width="19.140625" bestFit="1" customWidth="1"/>
    <col min="34" max="34" width="18.85546875" bestFit="1" customWidth="1"/>
    <col min="35" max="35" width="26" bestFit="1" customWidth="1"/>
    <col min="36" max="36" width="16" bestFit="1" customWidth="1"/>
    <col min="37" max="44" width="0" hidden="1" customWidth="1"/>
    <col min="45" max="45" width="12.5703125" hidden="1" customWidth="1"/>
    <col min="46" max="46" width="12.7109375" hidden="1" customWidth="1"/>
    <col min="47" max="47" width="12.5703125" hidden="1" customWidth="1"/>
    <col min="48" max="48" width="13.140625" hidden="1" customWidth="1"/>
    <col min="49" max="49" width="13.85546875" hidden="1" customWidth="1"/>
    <col min="50" max="50" width="0" hidden="1" customWidth="1"/>
    <col min="51" max="51" width="15.28515625" customWidth="1"/>
    <col min="52" max="52" width="13.85546875" customWidth="1"/>
    <col min="53" max="53" width="13.85546875" hidden="1" customWidth="1"/>
    <col min="54" max="54" width="13.28515625" hidden="1" customWidth="1"/>
    <col min="55" max="56" width="0" hidden="1" customWidth="1"/>
    <col min="59" max="59" width="11.7109375" customWidth="1"/>
    <col min="60" max="60" width="9.5703125" bestFit="1" customWidth="1"/>
    <col min="61" max="61" width="14.42578125" bestFit="1" customWidth="1"/>
  </cols>
  <sheetData>
    <row r="1" spans="1:62" ht="60.75" customHeight="1" x14ac:dyDescent="0.25">
      <c r="A1" s="27" t="s">
        <v>541</v>
      </c>
      <c r="B1" s="27" t="s">
        <v>542</v>
      </c>
      <c r="C1" s="27" t="s">
        <v>543</v>
      </c>
      <c r="D1" s="27" t="s">
        <v>544</v>
      </c>
      <c r="E1" s="27" t="s">
        <v>545</v>
      </c>
      <c r="F1" s="27" t="s">
        <v>546</v>
      </c>
      <c r="G1" s="27" t="s">
        <v>547</v>
      </c>
      <c r="H1" s="27" t="s">
        <v>548</v>
      </c>
      <c r="I1" s="27" t="s">
        <v>549</v>
      </c>
      <c r="J1" s="27" t="s">
        <v>550</v>
      </c>
      <c r="K1" s="27" t="s">
        <v>551</v>
      </c>
      <c r="L1" s="27" t="s">
        <v>552</v>
      </c>
      <c r="M1" s="28" t="s">
        <v>553</v>
      </c>
      <c r="N1" s="27" t="s">
        <v>554</v>
      </c>
      <c r="O1" s="28" t="s">
        <v>555</v>
      </c>
      <c r="P1" s="27" t="s">
        <v>556</v>
      </c>
      <c r="Q1" s="27" t="s">
        <v>557</v>
      </c>
      <c r="R1" s="27" t="s">
        <v>558</v>
      </c>
      <c r="S1" s="28" t="s">
        <v>559</v>
      </c>
      <c r="T1" s="28" t="s">
        <v>560</v>
      </c>
      <c r="U1" s="27" t="s">
        <v>561</v>
      </c>
      <c r="V1" s="27" t="s">
        <v>562</v>
      </c>
      <c r="W1" s="27" t="s">
        <v>563</v>
      </c>
      <c r="X1" s="27" t="s">
        <v>564</v>
      </c>
      <c r="Y1" s="27" t="s">
        <v>565</v>
      </c>
      <c r="Z1" s="27" t="s">
        <v>566</v>
      </c>
      <c r="AA1" s="27" t="s">
        <v>567</v>
      </c>
      <c r="AB1" s="27" t="s">
        <v>568</v>
      </c>
      <c r="AC1" s="27" t="s">
        <v>569</v>
      </c>
      <c r="AD1" s="27" t="s">
        <v>570</v>
      </c>
      <c r="AE1" s="27" t="s">
        <v>571</v>
      </c>
      <c r="AF1" s="27" t="s">
        <v>572</v>
      </c>
      <c r="AG1" s="29" t="s">
        <v>573</v>
      </c>
      <c r="AH1" s="29" t="s">
        <v>574</v>
      </c>
      <c r="AI1" s="29" t="s">
        <v>575</v>
      </c>
      <c r="AJ1" s="29" t="s">
        <v>576</v>
      </c>
      <c r="AK1" s="29" t="s">
        <v>577</v>
      </c>
      <c r="AL1" s="29" t="s">
        <v>578</v>
      </c>
      <c r="AM1" s="29" t="s">
        <v>579</v>
      </c>
      <c r="AN1" s="29" t="s">
        <v>580</v>
      </c>
      <c r="AO1" s="6"/>
      <c r="AP1" s="6"/>
      <c r="AQ1" s="30" t="s">
        <v>581</v>
      </c>
      <c r="AR1" s="6"/>
      <c r="AS1" s="31" t="s">
        <v>582</v>
      </c>
      <c r="AT1" s="31" t="s">
        <v>583</v>
      </c>
      <c r="AU1" s="32" t="s">
        <v>584</v>
      </c>
      <c r="AV1" s="32" t="s">
        <v>585</v>
      </c>
      <c r="AW1" s="32" t="s">
        <v>586</v>
      </c>
      <c r="AX1" s="33"/>
      <c r="AY1" s="34" t="s">
        <v>587</v>
      </c>
      <c r="AZ1" s="34" t="s">
        <v>588</v>
      </c>
      <c r="BA1" s="35" t="s">
        <v>589</v>
      </c>
      <c r="BB1" s="35" t="s">
        <v>590</v>
      </c>
      <c r="BC1" s="6"/>
      <c r="BD1" s="36" t="s">
        <v>591</v>
      </c>
      <c r="BG1" s="55" t="s">
        <v>980</v>
      </c>
      <c r="BH1" s="55" t="s">
        <v>590</v>
      </c>
      <c r="BI1" s="55" t="s">
        <v>591</v>
      </c>
      <c r="BJ1" s="50"/>
    </row>
    <row r="2" spans="1:62" x14ac:dyDescent="0.25">
      <c r="A2" s="6" t="s">
        <v>592</v>
      </c>
      <c r="B2" s="6">
        <v>100043</v>
      </c>
      <c r="C2" s="6">
        <v>11</v>
      </c>
      <c r="D2" s="6">
        <v>7783</v>
      </c>
      <c r="E2" s="6" t="s">
        <v>593</v>
      </c>
      <c r="F2" s="6" t="s">
        <v>594</v>
      </c>
      <c r="G2" s="6" t="s">
        <v>595</v>
      </c>
      <c r="H2" s="6" t="s">
        <v>595</v>
      </c>
      <c r="I2" s="6">
        <v>740</v>
      </c>
      <c r="J2" s="6" t="s">
        <v>596</v>
      </c>
      <c r="K2" s="6">
        <v>1000</v>
      </c>
      <c r="L2" s="6" t="s">
        <v>597</v>
      </c>
      <c r="M2" s="33">
        <v>1010</v>
      </c>
      <c r="N2" s="6" t="s">
        <v>598</v>
      </c>
      <c r="O2" s="33">
        <v>116082</v>
      </c>
      <c r="P2" s="6" t="s">
        <v>599</v>
      </c>
      <c r="Q2" s="6" t="s">
        <v>600</v>
      </c>
      <c r="R2" s="6">
        <v>1</v>
      </c>
      <c r="S2" s="33">
        <v>2010</v>
      </c>
      <c r="T2" s="37" t="s">
        <v>601</v>
      </c>
      <c r="U2" s="6"/>
      <c r="V2" s="6"/>
      <c r="W2" s="6"/>
      <c r="X2" s="6"/>
      <c r="Y2" s="6"/>
      <c r="Z2" s="6"/>
      <c r="AA2" s="6"/>
      <c r="AB2" s="6"/>
      <c r="AC2" s="6"/>
      <c r="AD2" s="6" t="s">
        <v>602</v>
      </c>
      <c r="AE2" s="6"/>
      <c r="AF2" s="6" t="s">
        <v>603</v>
      </c>
      <c r="AG2" s="38">
        <v>4800</v>
      </c>
      <c r="AH2" s="38">
        <v>16</v>
      </c>
      <c r="AI2" s="38">
        <v>4784</v>
      </c>
      <c r="AJ2" s="38">
        <v>16</v>
      </c>
      <c r="AK2" s="38">
        <v>0</v>
      </c>
      <c r="AL2" s="38">
        <v>0</v>
      </c>
      <c r="AM2" s="38">
        <v>0</v>
      </c>
      <c r="AN2" s="38">
        <v>0</v>
      </c>
      <c r="AO2" s="6"/>
      <c r="AP2" s="6"/>
      <c r="AQ2" s="39">
        <v>4</v>
      </c>
      <c r="AR2" s="6"/>
      <c r="AS2" s="6">
        <v>25</v>
      </c>
      <c r="AT2" s="40">
        <f>AJ2/AG2-AS2</f>
        <v>-24.996666666666666</v>
      </c>
      <c r="AU2" s="40">
        <f>AJ2/AG2</f>
        <v>3.3333333333333335E-3</v>
      </c>
      <c r="AV2" s="41">
        <f>(AQ2/12)/100</f>
        <v>3.3333333333333331E-3</v>
      </c>
      <c r="AW2" s="42">
        <f>IF(AJ2&gt;0,AG2*AV2,0)</f>
        <v>15.999999999999998</v>
      </c>
      <c r="AX2" s="6"/>
      <c r="AY2" s="43">
        <v>40</v>
      </c>
      <c r="AZ2" s="44">
        <v>1</v>
      </c>
      <c r="BA2" s="45">
        <f>IF(AJ2=0,0,BB2/AJ2)</f>
        <v>0</v>
      </c>
      <c r="BB2" s="46">
        <f>IF(($AY2-$AT2)=0,0,IF(($AJ2-$AG2*$AZ2)&lt;0,0,(1/(($AY2-$AT2)*12))*($AJ2-$AG2*$AZ2)))</f>
        <v>0</v>
      </c>
      <c r="BC2" s="46"/>
      <c r="BD2" s="47">
        <f>BB2-AW2</f>
        <v>-15.999999999999998</v>
      </c>
      <c r="BG2" s="41">
        <f>((2.5/12)/100)*0</f>
        <v>0</v>
      </c>
      <c r="BH2" s="51">
        <f>AG2*BG2</f>
        <v>0</v>
      </c>
      <c r="BI2" s="52">
        <f>AH2-BH2</f>
        <v>16</v>
      </c>
    </row>
    <row r="3" spans="1:62" x14ac:dyDescent="0.25">
      <c r="A3" s="6" t="s">
        <v>592</v>
      </c>
      <c r="B3" s="6">
        <v>100043</v>
      </c>
      <c r="C3" s="6">
        <v>12</v>
      </c>
      <c r="D3" s="6">
        <v>7784</v>
      </c>
      <c r="E3" s="6" t="s">
        <v>604</v>
      </c>
      <c r="F3" s="6" t="s">
        <v>594</v>
      </c>
      <c r="G3" s="6" t="s">
        <v>595</v>
      </c>
      <c r="H3" s="6" t="s">
        <v>595</v>
      </c>
      <c r="I3" s="6">
        <v>740</v>
      </c>
      <c r="J3" s="6" t="s">
        <v>596</v>
      </c>
      <c r="K3" s="6">
        <v>1000</v>
      </c>
      <c r="L3" s="6" t="s">
        <v>597</v>
      </c>
      <c r="M3" s="33">
        <v>1010</v>
      </c>
      <c r="N3" s="6" t="s">
        <v>598</v>
      </c>
      <c r="O3" s="33">
        <v>116082</v>
      </c>
      <c r="P3" s="6" t="s">
        <v>599</v>
      </c>
      <c r="Q3" s="6" t="s">
        <v>600</v>
      </c>
      <c r="R3" s="6">
        <v>1</v>
      </c>
      <c r="S3" s="33">
        <v>2010</v>
      </c>
      <c r="T3" s="37" t="s">
        <v>601</v>
      </c>
      <c r="U3" s="6"/>
      <c r="V3" s="6"/>
      <c r="W3" s="6"/>
      <c r="X3" s="6"/>
      <c r="Y3" s="6"/>
      <c r="Z3" s="6"/>
      <c r="AA3" s="6"/>
      <c r="AB3" s="6"/>
      <c r="AC3" s="6"/>
      <c r="AD3" s="6" t="s">
        <v>605</v>
      </c>
      <c r="AE3" s="6"/>
      <c r="AF3" s="6" t="s">
        <v>603</v>
      </c>
      <c r="AG3" s="38">
        <v>4800</v>
      </c>
      <c r="AH3" s="38">
        <v>16</v>
      </c>
      <c r="AI3" s="38">
        <v>4704</v>
      </c>
      <c r="AJ3" s="38">
        <v>96</v>
      </c>
      <c r="AK3" s="38">
        <v>0</v>
      </c>
      <c r="AL3" s="38">
        <v>0</v>
      </c>
      <c r="AM3" s="38">
        <v>0</v>
      </c>
      <c r="AN3" s="38">
        <v>0</v>
      </c>
      <c r="AO3" s="6"/>
      <c r="AP3" s="6"/>
      <c r="AQ3" s="39">
        <v>4</v>
      </c>
      <c r="AR3" s="6"/>
      <c r="AS3" s="6">
        <v>25</v>
      </c>
      <c r="AT3" s="40">
        <f t="shared" ref="AT3:AT11" si="0">AJ3/AG3-AS3</f>
        <v>-24.98</v>
      </c>
      <c r="AU3" s="40">
        <f t="shared" ref="AU3:AU11" si="1">AJ3/AG3</f>
        <v>0.02</v>
      </c>
      <c r="AV3" s="41">
        <f t="shared" ref="AV3:AV11" si="2">(AQ3/12)/100</f>
        <v>3.3333333333333331E-3</v>
      </c>
      <c r="AW3" s="42">
        <f t="shared" ref="AW3:AW11" si="3">IF(AJ3&gt;0,AG3*AV3,0)</f>
        <v>15.999999999999998</v>
      </c>
      <c r="AX3" s="6"/>
      <c r="AY3" s="43">
        <v>40</v>
      </c>
      <c r="AZ3" s="44">
        <v>1</v>
      </c>
      <c r="BA3" s="45">
        <f t="shared" ref="BA3:BA66" si="4">IF(AJ3=0,0,BB3/AJ3)</f>
        <v>0</v>
      </c>
      <c r="BB3" s="46">
        <f t="shared" ref="BB3:BB66" si="5">IF(($AY3-$AT3)=0,0,IF(($AJ3-$AG3*$AZ3)&lt;0,0,(1/(($AY3-$AT3)*12))*($AJ3-$AG3*$AZ3)))</f>
        <v>0</v>
      </c>
      <c r="BC3" s="6"/>
      <c r="BD3" s="47">
        <f t="shared" ref="BD3:BD10" si="6">BB3-AW3</f>
        <v>-15.999999999999998</v>
      </c>
      <c r="BG3" s="41">
        <f t="shared" ref="BG3:BG11" si="7">((2.5/12)/100)*0</f>
        <v>0</v>
      </c>
      <c r="BH3" s="51">
        <f t="shared" ref="BH3:BH66" si="8">AG3*BG3</f>
        <v>0</v>
      </c>
      <c r="BI3" s="52">
        <f t="shared" ref="BI3:BI66" si="9">AH3-BH3</f>
        <v>16</v>
      </c>
    </row>
    <row r="4" spans="1:62" x14ac:dyDescent="0.25">
      <c r="A4" s="6" t="s">
        <v>592</v>
      </c>
      <c r="B4" s="6">
        <v>100043</v>
      </c>
      <c r="C4" s="6">
        <v>13</v>
      </c>
      <c r="D4" s="6">
        <v>7785</v>
      </c>
      <c r="E4" s="6" t="s">
        <v>606</v>
      </c>
      <c r="F4" s="6" t="s">
        <v>594</v>
      </c>
      <c r="G4" s="6" t="s">
        <v>595</v>
      </c>
      <c r="H4" s="6" t="s">
        <v>595</v>
      </c>
      <c r="I4" s="6">
        <v>740</v>
      </c>
      <c r="J4" s="6" t="s">
        <v>596</v>
      </c>
      <c r="K4" s="6">
        <v>1000</v>
      </c>
      <c r="L4" s="6" t="s">
        <v>597</v>
      </c>
      <c r="M4" s="33">
        <v>1010</v>
      </c>
      <c r="N4" s="6" t="s">
        <v>598</v>
      </c>
      <c r="O4" s="33">
        <v>116082</v>
      </c>
      <c r="P4" s="6" t="s">
        <v>599</v>
      </c>
      <c r="Q4" s="6" t="s">
        <v>600</v>
      </c>
      <c r="R4" s="6">
        <v>1</v>
      </c>
      <c r="S4" s="33">
        <v>2010</v>
      </c>
      <c r="T4" s="37" t="s">
        <v>601</v>
      </c>
      <c r="U4" s="6"/>
      <c r="V4" s="6"/>
      <c r="W4" s="6"/>
      <c r="X4" s="6"/>
      <c r="Y4" s="6"/>
      <c r="Z4" s="6"/>
      <c r="AA4" s="6"/>
      <c r="AB4" s="6"/>
      <c r="AC4" s="6"/>
      <c r="AD4" s="6" t="s">
        <v>607</v>
      </c>
      <c r="AE4" s="6"/>
      <c r="AF4" s="6" t="s">
        <v>603</v>
      </c>
      <c r="AG4" s="38">
        <v>9800</v>
      </c>
      <c r="AH4" s="38">
        <v>32.659999999999997</v>
      </c>
      <c r="AI4" s="38">
        <v>9359.0400000000009</v>
      </c>
      <c r="AJ4" s="38">
        <v>440.96</v>
      </c>
      <c r="AK4" s="38">
        <v>0</v>
      </c>
      <c r="AL4" s="38">
        <v>0</v>
      </c>
      <c r="AM4" s="38">
        <v>0</v>
      </c>
      <c r="AN4" s="38">
        <v>0</v>
      </c>
      <c r="AO4" s="6"/>
      <c r="AP4" s="6"/>
      <c r="AQ4" s="39">
        <v>4</v>
      </c>
      <c r="AR4" s="6"/>
      <c r="AS4" s="6">
        <v>25</v>
      </c>
      <c r="AT4" s="40">
        <f t="shared" si="0"/>
        <v>-24.955004081632651</v>
      </c>
      <c r="AU4" s="40">
        <f t="shared" si="1"/>
        <v>4.4995918367346933E-2</v>
      </c>
      <c r="AV4" s="41">
        <f t="shared" si="2"/>
        <v>3.3333333333333331E-3</v>
      </c>
      <c r="AW4" s="42">
        <f t="shared" si="3"/>
        <v>32.666666666666664</v>
      </c>
      <c r="AX4" s="6"/>
      <c r="AY4" s="43">
        <v>40</v>
      </c>
      <c r="AZ4" s="44">
        <v>1</v>
      </c>
      <c r="BA4" s="45">
        <f t="shared" si="4"/>
        <v>0</v>
      </c>
      <c r="BB4" s="46">
        <f t="shared" si="5"/>
        <v>0</v>
      </c>
      <c r="BC4" s="6"/>
      <c r="BD4" s="47">
        <f t="shared" si="6"/>
        <v>-32.666666666666664</v>
      </c>
      <c r="BG4" s="41">
        <f t="shared" si="7"/>
        <v>0</v>
      </c>
      <c r="BH4" s="51">
        <f t="shared" si="8"/>
        <v>0</v>
      </c>
      <c r="BI4" s="52">
        <f t="shared" si="9"/>
        <v>32.659999999999997</v>
      </c>
    </row>
    <row r="5" spans="1:62" x14ac:dyDescent="0.25">
      <c r="A5" s="6" t="s">
        <v>592</v>
      </c>
      <c r="B5" s="6">
        <v>100043</v>
      </c>
      <c r="C5" s="6">
        <v>14</v>
      </c>
      <c r="D5" s="6">
        <v>7786</v>
      </c>
      <c r="E5" s="6" t="s">
        <v>608</v>
      </c>
      <c r="F5" s="6" t="s">
        <v>594</v>
      </c>
      <c r="G5" s="6" t="s">
        <v>595</v>
      </c>
      <c r="H5" s="6" t="s">
        <v>595</v>
      </c>
      <c r="I5" s="6">
        <v>740</v>
      </c>
      <c r="J5" s="6" t="s">
        <v>596</v>
      </c>
      <c r="K5" s="6">
        <v>1000</v>
      </c>
      <c r="L5" s="6" t="s">
        <v>597</v>
      </c>
      <c r="M5" s="33">
        <v>1010</v>
      </c>
      <c r="N5" s="6" t="s">
        <v>598</v>
      </c>
      <c r="O5" s="33">
        <v>116082</v>
      </c>
      <c r="P5" s="6" t="s">
        <v>599</v>
      </c>
      <c r="Q5" s="6" t="s">
        <v>600</v>
      </c>
      <c r="R5" s="6">
        <v>1</v>
      </c>
      <c r="S5" s="33">
        <v>2010</v>
      </c>
      <c r="T5" s="37" t="s">
        <v>601</v>
      </c>
      <c r="U5" s="6"/>
      <c r="V5" s="6"/>
      <c r="W5" s="6"/>
      <c r="X5" s="6"/>
      <c r="Y5" s="6"/>
      <c r="Z5" s="6"/>
      <c r="AA5" s="6"/>
      <c r="AB5" s="6"/>
      <c r="AC5" s="6"/>
      <c r="AD5" s="6" t="s">
        <v>609</v>
      </c>
      <c r="AE5" s="6"/>
      <c r="AF5" s="6" t="s">
        <v>603</v>
      </c>
      <c r="AG5" s="38">
        <v>4800</v>
      </c>
      <c r="AH5" s="38">
        <v>16</v>
      </c>
      <c r="AI5" s="38">
        <v>4544</v>
      </c>
      <c r="AJ5" s="38">
        <v>256</v>
      </c>
      <c r="AK5" s="38">
        <v>0</v>
      </c>
      <c r="AL5" s="38">
        <v>0</v>
      </c>
      <c r="AM5" s="38">
        <v>0</v>
      </c>
      <c r="AN5" s="38">
        <v>0</v>
      </c>
      <c r="AO5" s="6"/>
      <c r="AP5" s="6"/>
      <c r="AQ5" s="39">
        <v>4</v>
      </c>
      <c r="AR5" s="6"/>
      <c r="AS5" s="6">
        <v>25</v>
      </c>
      <c r="AT5" s="40">
        <f t="shared" si="0"/>
        <v>-24.946666666666665</v>
      </c>
      <c r="AU5" s="40">
        <f t="shared" si="1"/>
        <v>5.3333333333333337E-2</v>
      </c>
      <c r="AV5" s="41">
        <f t="shared" si="2"/>
        <v>3.3333333333333331E-3</v>
      </c>
      <c r="AW5" s="42">
        <f t="shared" si="3"/>
        <v>15.999999999999998</v>
      </c>
      <c r="AX5" s="6"/>
      <c r="AY5" s="43">
        <v>40</v>
      </c>
      <c r="AZ5" s="44">
        <v>1</v>
      </c>
      <c r="BA5" s="45">
        <f t="shared" si="4"/>
        <v>0</v>
      </c>
      <c r="BB5" s="46">
        <f t="shared" si="5"/>
        <v>0</v>
      </c>
      <c r="BC5" s="6"/>
      <c r="BD5" s="47">
        <f t="shared" si="6"/>
        <v>-15.999999999999998</v>
      </c>
      <c r="BG5" s="41">
        <f t="shared" si="7"/>
        <v>0</v>
      </c>
      <c r="BH5" s="51">
        <f t="shared" si="8"/>
        <v>0</v>
      </c>
      <c r="BI5" s="52">
        <f t="shared" si="9"/>
        <v>16</v>
      </c>
    </row>
    <row r="6" spans="1:62" x14ac:dyDescent="0.25">
      <c r="A6" s="6" t="s">
        <v>592</v>
      </c>
      <c r="B6" s="6">
        <v>100043</v>
      </c>
      <c r="C6" s="6">
        <v>15</v>
      </c>
      <c r="D6" s="6">
        <v>7787</v>
      </c>
      <c r="E6" s="6" t="s">
        <v>610</v>
      </c>
      <c r="F6" s="6" t="s">
        <v>594</v>
      </c>
      <c r="G6" s="6" t="s">
        <v>595</v>
      </c>
      <c r="H6" s="6" t="s">
        <v>595</v>
      </c>
      <c r="I6" s="6">
        <v>740</v>
      </c>
      <c r="J6" s="6" t="s">
        <v>596</v>
      </c>
      <c r="K6" s="6">
        <v>1000</v>
      </c>
      <c r="L6" s="6" t="s">
        <v>597</v>
      </c>
      <c r="M6" s="33">
        <v>1010</v>
      </c>
      <c r="N6" s="6" t="s">
        <v>598</v>
      </c>
      <c r="O6" s="33">
        <v>116082</v>
      </c>
      <c r="P6" s="6" t="s">
        <v>599</v>
      </c>
      <c r="Q6" s="6" t="s">
        <v>600</v>
      </c>
      <c r="R6" s="6">
        <v>1</v>
      </c>
      <c r="S6" s="33">
        <v>2010</v>
      </c>
      <c r="T6" s="37" t="s">
        <v>601</v>
      </c>
      <c r="U6" s="6"/>
      <c r="V6" s="6"/>
      <c r="W6" s="6"/>
      <c r="X6" s="6"/>
      <c r="Y6" s="6"/>
      <c r="Z6" s="6"/>
      <c r="AA6" s="6"/>
      <c r="AB6" s="6"/>
      <c r="AC6" s="6"/>
      <c r="AD6" s="6" t="s">
        <v>609</v>
      </c>
      <c r="AE6" s="6"/>
      <c r="AF6" s="6" t="s">
        <v>603</v>
      </c>
      <c r="AG6" s="38">
        <v>1600</v>
      </c>
      <c r="AH6" s="38">
        <v>5.34</v>
      </c>
      <c r="AI6" s="38">
        <v>1514.62</v>
      </c>
      <c r="AJ6" s="38">
        <v>85.38</v>
      </c>
      <c r="AK6" s="38">
        <v>0</v>
      </c>
      <c r="AL6" s="38">
        <v>0</v>
      </c>
      <c r="AM6" s="38">
        <v>0</v>
      </c>
      <c r="AN6" s="38">
        <v>0</v>
      </c>
      <c r="AO6" s="6"/>
      <c r="AP6" s="6"/>
      <c r="AQ6" s="39">
        <v>4</v>
      </c>
      <c r="AR6" s="6"/>
      <c r="AS6" s="6">
        <v>25</v>
      </c>
      <c r="AT6" s="40">
        <f t="shared" si="0"/>
        <v>-24.946637500000001</v>
      </c>
      <c r="AU6" s="40">
        <f t="shared" si="1"/>
        <v>5.33625E-2</v>
      </c>
      <c r="AV6" s="41">
        <f t="shared" si="2"/>
        <v>3.3333333333333331E-3</v>
      </c>
      <c r="AW6" s="42">
        <f t="shared" si="3"/>
        <v>5.333333333333333</v>
      </c>
      <c r="AX6" s="6"/>
      <c r="AY6" s="43">
        <v>40</v>
      </c>
      <c r="AZ6" s="44">
        <v>1</v>
      </c>
      <c r="BA6" s="45">
        <f t="shared" si="4"/>
        <v>0</v>
      </c>
      <c r="BB6" s="46">
        <f t="shared" si="5"/>
        <v>0</v>
      </c>
      <c r="BC6" s="6"/>
      <c r="BD6" s="47">
        <f t="shared" si="6"/>
        <v>-5.333333333333333</v>
      </c>
      <c r="BG6" s="41">
        <f t="shared" si="7"/>
        <v>0</v>
      </c>
      <c r="BH6" s="51">
        <f t="shared" si="8"/>
        <v>0</v>
      </c>
      <c r="BI6" s="52">
        <f t="shared" si="9"/>
        <v>5.34</v>
      </c>
    </row>
    <row r="7" spans="1:62" x14ac:dyDescent="0.25">
      <c r="A7" s="6" t="s">
        <v>592</v>
      </c>
      <c r="B7" s="6">
        <v>100043</v>
      </c>
      <c r="C7" s="6">
        <v>16</v>
      </c>
      <c r="D7" s="6">
        <v>7788</v>
      </c>
      <c r="E7" s="6" t="s">
        <v>611</v>
      </c>
      <c r="F7" s="6" t="s">
        <v>594</v>
      </c>
      <c r="G7" s="6" t="s">
        <v>595</v>
      </c>
      <c r="H7" s="6" t="s">
        <v>595</v>
      </c>
      <c r="I7" s="6">
        <v>740</v>
      </c>
      <c r="J7" s="6" t="s">
        <v>596</v>
      </c>
      <c r="K7" s="6">
        <v>1000</v>
      </c>
      <c r="L7" s="6" t="s">
        <v>597</v>
      </c>
      <c r="M7" s="33">
        <v>1010</v>
      </c>
      <c r="N7" s="6" t="s">
        <v>598</v>
      </c>
      <c r="O7" s="33">
        <v>116082</v>
      </c>
      <c r="P7" s="6" t="s">
        <v>599</v>
      </c>
      <c r="Q7" s="6" t="s">
        <v>600</v>
      </c>
      <c r="R7" s="6">
        <v>1</v>
      </c>
      <c r="S7" s="33">
        <v>2010</v>
      </c>
      <c r="T7" s="37" t="s">
        <v>601</v>
      </c>
      <c r="U7" s="6"/>
      <c r="V7" s="6"/>
      <c r="W7" s="6"/>
      <c r="X7" s="6"/>
      <c r="Y7" s="6"/>
      <c r="Z7" s="6"/>
      <c r="AA7" s="6"/>
      <c r="AB7" s="6"/>
      <c r="AC7" s="6"/>
      <c r="AD7" s="6" t="s">
        <v>612</v>
      </c>
      <c r="AE7" s="6"/>
      <c r="AF7" s="6" t="s">
        <v>603</v>
      </c>
      <c r="AG7" s="38">
        <v>6760</v>
      </c>
      <c r="AH7" s="38">
        <v>22.54</v>
      </c>
      <c r="AI7" s="38">
        <v>6343.09</v>
      </c>
      <c r="AJ7" s="38">
        <v>416.91</v>
      </c>
      <c r="AK7" s="38">
        <v>0</v>
      </c>
      <c r="AL7" s="38">
        <v>0</v>
      </c>
      <c r="AM7" s="38">
        <v>0</v>
      </c>
      <c r="AN7" s="38">
        <v>0</v>
      </c>
      <c r="AO7" s="6"/>
      <c r="AP7" s="6"/>
      <c r="AQ7" s="39">
        <v>4</v>
      </c>
      <c r="AR7" s="6"/>
      <c r="AS7" s="6">
        <v>25</v>
      </c>
      <c r="AT7" s="40">
        <f t="shared" si="0"/>
        <v>-24.938326923076922</v>
      </c>
      <c r="AU7" s="40">
        <f t="shared" si="1"/>
        <v>6.1673076923076928E-2</v>
      </c>
      <c r="AV7" s="41">
        <f t="shared" si="2"/>
        <v>3.3333333333333331E-3</v>
      </c>
      <c r="AW7" s="42">
        <f t="shared" si="3"/>
        <v>22.533333333333331</v>
      </c>
      <c r="AX7" s="6"/>
      <c r="AY7" s="43">
        <v>40</v>
      </c>
      <c r="AZ7" s="44">
        <v>1</v>
      </c>
      <c r="BA7" s="45">
        <f t="shared" si="4"/>
        <v>0</v>
      </c>
      <c r="BB7" s="46">
        <f t="shared" si="5"/>
        <v>0</v>
      </c>
      <c r="BC7" s="6"/>
      <c r="BD7" s="47">
        <f t="shared" si="6"/>
        <v>-22.533333333333331</v>
      </c>
      <c r="BG7" s="41">
        <f t="shared" si="7"/>
        <v>0</v>
      </c>
      <c r="BH7" s="51">
        <f t="shared" si="8"/>
        <v>0</v>
      </c>
      <c r="BI7" s="52">
        <f t="shared" si="9"/>
        <v>22.54</v>
      </c>
    </row>
    <row r="8" spans="1:62" x14ac:dyDescent="0.25">
      <c r="A8" s="6" t="s">
        <v>592</v>
      </c>
      <c r="B8" s="6">
        <v>100043</v>
      </c>
      <c r="C8" s="6">
        <v>17</v>
      </c>
      <c r="D8" s="6">
        <v>7789</v>
      </c>
      <c r="E8" s="6" t="s">
        <v>613</v>
      </c>
      <c r="F8" s="6" t="s">
        <v>594</v>
      </c>
      <c r="G8" s="6" t="s">
        <v>595</v>
      </c>
      <c r="H8" s="6" t="s">
        <v>595</v>
      </c>
      <c r="I8" s="6">
        <v>740</v>
      </c>
      <c r="J8" s="6" t="s">
        <v>596</v>
      </c>
      <c r="K8" s="6">
        <v>1000</v>
      </c>
      <c r="L8" s="6" t="s">
        <v>597</v>
      </c>
      <c r="M8" s="33">
        <v>1010</v>
      </c>
      <c r="N8" s="6" t="s">
        <v>598</v>
      </c>
      <c r="O8" s="33">
        <v>116082</v>
      </c>
      <c r="P8" s="6" t="s">
        <v>599</v>
      </c>
      <c r="Q8" s="6" t="s">
        <v>600</v>
      </c>
      <c r="R8" s="6">
        <v>1</v>
      </c>
      <c r="S8" s="33">
        <v>2010</v>
      </c>
      <c r="T8" s="37" t="s">
        <v>601</v>
      </c>
      <c r="U8" s="6"/>
      <c r="V8" s="6"/>
      <c r="W8" s="6"/>
      <c r="X8" s="6"/>
      <c r="Y8" s="6"/>
      <c r="Z8" s="6"/>
      <c r="AA8" s="6"/>
      <c r="AB8" s="6"/>
      <c r="AC8" s="6"/>
      <c r="AD8" s="6" t="s">
        <v>614</v>
      </c>
      <c r="AE8" s="6"/>
      <c r="AF8" s="6" t="s">
        <v>603</v>
      </c>
      <c r="AG8" s="38">
        <v>102560</v>
      </c>
      <c r="AH8" s="38">
        <v>341.86</v>
      </c>
      <c r="AI8" s="38">
        <v>77945.64</v>
      </c>
      <c r="AJ8" s="38">
        <v>24614.36</v>
      </c>
      <c r="AK8" s="38">
        <v>0</v>
      </c>
      <c r="AL8" s="38">
        <v>0</v>
      </c>
      <c r="AM8" s="38">
        <v>0</v>
      </c>
      <c r="AN8" s="38">
        <v>0</v>
      </c>
      <c r="AO8" s="6"/>
      <c r="AP8" s="6"/>
      <c r="AQ8" s="39">
        <v>4</v>
      </c>
      <c r="AR8" s="6"/>
      <c r="AS8" s="6">
        <v>25</v>
      </c>
      <c r="AT8" s="40">
        <f t="shared" si="0"/>
        <v>-24.760000390015602</v>
      </c>
      <c r="AU8" s="40">
        <f t="shared" si="1"/>
        <v>0.23999960998439937</v>
      </c>
      <c r="AV8" s="41">
        <f t="shared" si="2"/>
        <v>3.3333333333333331E-3</v>
      </c>
      <c r="AW8" s="42">
        <f t="shared" si="3"/>
        <v>341.86666666666662</v>
      </c>
      <c r="AX8" s="6"/>
      <c r="AY8" s="43">
        <v>40</v>
      </c>
      <c r="AZ8" s="44">
        <v>1</v>
      </c>
      <c r="BA8" s="45">
        <f t="shared" si="4"/>
        <v>0</v>
      </c>
      <c r="BB8" s="46">
        <f t="shared" si="5"/>
        <v>0</v>
      </c>
      <c r="BC8" s="6"/>
      <c r="BD8" s="47">
        <f t="shared" si="6"/>
        <v>-341.86666666666662</v>
      </c>
      <c r="BG8" s="41">
        <f t="shared" si="7"/>
        <v>0</v>
      </c>
      <c r="BH8" s="51">
        <f t="shared" si="8"/>
        <v>0</v>
      </c>
      <c r="BI8" s="52">
        <f t="shared" si="9"/>
        <v>341.86</v>
      </c>
    </row>
    <row r="9" spans="1:62" x14ac:dyDescent="0.25">
      <c r="A9" s="6" t="s">
        <v>592</v>
      </c>
      <c r="B9" s="6">
        <v>100043</v>
      </c>
      <c r="C9" s="6">
        <v>18</v>
      </c>
      <c r="D9" s="6">
        <v>60576</v>
      </c>
      <c r="E9" s="6" t="s">
        <v>615</v>
      </c>
      <c r="F9" s="6"/>
      <c r="G9" s="6"/>
      <c r="H9" s="6" t="s">
        <v>616</v>
      </c>
      <c r="I9" s="6">
        <v>740</v>
      </c>
      <c r="J9" s="6" t="s">
        <v>596</v>
      </c>
      <c r="K9" s="6">
        <v>1000</v>
      </c>
      <c r="L9" s="6" t="s">
        <v>597</v>
      </c>
      <c r="M9" s="33">
        <v>1010</v>
      </c>
      <c r="N9" s="6" t="s">
        <v>598</v>
      </c>
      <c r="O9" s="33">
        <v>116082</v>
      </c>
      <c r="P9" s="6" t="s">
        <v>599</v>
      </c>
      <c r="Q9" s="6" t="s">
        <v>600</v>
      </c>
      <c r="R9" s="6">
        <v>1</v>
      </c>
      <c r="S9" s="33">
        <v>2010</v>
      </c>
      <c r="T9" s="37" t="s">
        <v>601</v>
      </c>
      <c r="U9" s="6"/>
      <c r="V9" s="6"/>
      <c r="W9" s="6" t="s">
        <v>617</v>
      </c>
      <c r="X9" s="6" t="s">
        <v>618</v>
      </c>
      <c r="Y9" s="6" t="s">
        <v>619</v>
      </c>
      <c r="Z9" s="6" t="s">
        <v>620</v>
      </c>
      <c r="AA9" s="6">
        <v>279</v>
      </c>
      <c r="AB9" s="6" t="s">
        <v>621</v>
      </c>
      <c r="AC9" s="6" t="s">
        <v>617</v>
      </c>
      <c r="AD9" s="6" t="s">
        <v>617</v>
      </c>
      <c r="AE9" s="6"/>
      <c r="AF9" s="6" t="s">
        <v>603</v>
      </c>
      <c r="AG9" s="38">
        <v>5600</v>
      </c>
      <c r="AH9" s="38">
        <v>18.66</v>
      </c>
      <c r="AI9" s="38">
        <v>4056.1</v>
      </c>
      <c r="AJ9" s="38">
        <v>1543.9</v>
      </c>
      <c r="AK9" s="38">
        <v>0</v>
      </c>
      <c r="AL9" s="38">
        <v>0</v>
      </c>
      <c r="AM9" s="38">
        <v>0</v>
      </c>
      <c r="AN9" s="38">
        <v>0</v>
      </c>
      <c r="AO9" s="6"/>
      <c r="AP9" s="6"/>
      <c r="AQ9" s="39">
        <v>4</v>
      </c>
      <c r="AR9" s="6"/>
      <c r="AS9" s="6">
        <v>25</v>
      </c>
      <c r="AT9" s="40">
        <f t="shared" si="0"/>
        <v>-24.724303571428571</v>
      </c>
      <c r="AU9" s="40">
        <f t="shared" si="1"/>
        <v>0.27569642857142856</v>
      </c>
      <c r="AV9" s="41">
        <f t="shared" si="2"/>
        <v>3.3333333333333331E-3</v>
      </c>
      <c r="AW9" s="42">
        <f t="shared" si="3"/>
        <v>18.666666666666664</v>
      </c>
      <c r="AX9" s="6"/>
      <c r="AY9" s="43">
        <v>40</v>
      </c>
      <c r="AZ9" s="44">
        <v>1</v>
      </c>
      <c r="BA9" s="45">
        <f t="shared" si="4"/>
        <v>0</v>
      </c>
      <c r="BB9" s="46">
        <f t="shared" si="5"/>
        <v>0</v>
      </c>
      <c r="BC9" s="6"/>
      <c r="BD9" s="47">
        <f t="shared" si="6"/>
        <v>-18.666666666666664</v>
      </c>
      <c r="BG9" s="41">
        <f t="shared" si="7"/>
        <v>0</v>
      </c>
      <c r="BH9" s="51">
        <f t="shared" si="8"/>
        <v>0</v>
      </c>
      <c r="BI9" s="52">
        <f t="shared" si="9"/>
        <v>18.66</v>
      </c>
    </row>
    <row r="10" spans="1:62" x14ac:dyDescent="0.25">
      <c r="A10" s="6" t="s">
        <v>592</v>
      </c>
      <c r="B10" s="6">
        <v>100043</v>
      </c>
      <c r="C10" s="6">
        <v>19</v>
      </c>
      <c r="D10" s="6">
        <v>60577</v>
      </c>
      <c r="E10" s="6" t="s">
        <v>622</v>
      </c>
      <c r="F10" s="6"/>
      <c r="G10" s="6"/>
      <c r="H10" s="6" t="s">
        <v>616</v>
      </c>
      <c r="I10" s="6">
        <v>740</v>
      </c>
      <c r="J10" s="6" t="s">
        <v>596</v>
      </c>
      <c r="K10" s="6">
        <v>1000</v>
      </c>
      <c r="L10" s="6" t="s">
        <v>597</v>
      </c>
      <c r="M10" s="33">
        <v>1010</v>
      </c>
      <c r="N10" s="6" t="s">
        <v>598</v>
      </c>
      <c r="O10" s="33">
        <v>116082</v>
      </c>
      <c r="P10" s="6" t="s">
        <v>599</v>
      </c>
      <c r="Q10" s="6" t="s">
        <v>600</v>
      </c>
      <c r="R10" s="6">
        <v>360</v>
      </c>
      <c r="S10" s="33">
        <v>2010</v>
      </c>
      <c r="T10" s="37" t="s">
        <v>601</v>
      </c>
      <c r="U10" s="6"/>
      <c r="V10" s="6"/>
      <c r="W10" s="6" t="s">
        <v>617</v>
      </c>
      <c r="X10" s="6" t="s">
        <v>623</v>
      </c>
      <c r="Y10" s="6" t="s">
        <v>624</v>
      </c>
      <c r="Z10" s="6" t="s">
        <v>625</v>
      </c>
      <c r="AA10" s="6">
        <v>6827</v>
      </c>
      <c r="AB10" s="6" t="s">
        <v>626</v>
      </c>
      <c r="AC10" s="6" t="s">
        <v>617</v>
      </c>
      <c r="AD10" s="6" t="s">
        <v>617</v>
      </c>
      <c r="AE10" s="6"/>
      <c r="AF10" s="6" t="s">
        <v>603</v>
      </c>
      <c r="AG10" s="38">
        <v>5760</v>
      </c>
      <c r="AH10" s="38">
        <v>19.2</v>
      </c>
      <c r="AI10" s="38">
        <v>4171.97</v>
      </c>
      <c r="AJ10" s="38">
        <v>1588.03</v>
      </c>
      <c r="AK10" s="38">
        <v>0</v>
      </c>
      <c r="AL10" s="38">
        <v>0</v>
      </c>
      <c r="AM10" s="38">
        <v>0</v>
      </c>
      <c r="AN10" s="38">
        <v>0</v>
      </c>
      <c r="AO10" s="6"/>
      <c r="AP10" s="6"/>
      <c r="AQ10" s="39">
        <v>4</v>
      </c>
      <c r="AR10" s="6"/>
      <c r="AS10" s="6">
        <v>25</v>
      </c>
      <c r="AT10" s="40">
        <f t="shared" si="0"/>
        <v>-24.724300347222222</v>
      </c>
      <c r="AU10" s="40">
        <f t="shared" si="1"/>
        <v>0.27569965277777775</v>
      </c>
      <c r="AV10" s="41">
        <f t="shared" si="2"/>
        <v>3.3333333333333331E-3</v>
      </c>
      <c r="AW10" s="42">
        <f t="shared" si="3"/>
        <v>19.2</v>
      </c>
      <c r="AX10" s="6"/>
      <c r="AY10" s="43">
        <v>40</v>
      </c>
      <c r="AZ10" s="44">
        <v>1</v>
      </c>
      <c r="BA10" s="45">
        <f t="shared" si="4"/>
        <v>0</v>
      </c>
      <c r="BB10" s="46">
        <f t="shared" si="5"/>
        <v>0</v>
      </c>
      <c r="BC10" s="6"/>
      <c r="BD10" s="47">
        <f t="shared" si="6"/>
        <v>-19.2</v>
      </c>
      <c r="BG10" s="41">
        <f t="shared" si="7"/>
        <v>0</v>
      </c>
      <c r="BH10" s="51">
        <f t="shared" si="8"/>
        <v>0</v>
      </c>
      <c r="BI10" s="52">
        <f t="shared" si="9"/>
        <v>19.2</v>
      </c>
    </row>
    <row r="11" spans="1:62" x14ac:dyDescent="0.25">
      <c r="A11" s="6" t="s">
        <v>592</v>
      </c>
      <c r="B11" s="6">
        <v>100043</v>
      </c>
      <c r="C11" s="6">
        <v>20</v>
      </c>
      <c r="D11" s="6">
        <v>60578</v>
      </c>
      <c r="E11" s="6" t="s">
        <v>627</v>
      </c>
      <c r="F11" s="6"/>
      <c r="G11" s="6"/>
      <c r="H11" s="6" t="s">
        <v>616</v>
      </c>
      <c r="I11" s="6">
        <v>740</v>
      </c>
      <c r="J11" s="6" t="s">
        <v>596</v>
      </c>
      <c r="K11" s="6">
        <v>1000</v>
      </c>
      <c r="L11" s="6" t="s">
        <v>597</v>
      </c>
      <c r="M11" s="33">
        <v>1010</v>
      </c>
      <c r="N11" s="6" t="s">
        <v>598</v>
      </c>
      <c r="O11" s="33">
        <v>116082</v>
      </c>
      <c r="P11" s="6" t="s">
        <v>599</v>
      </c>
      <c r="Q11" s="6" t="s">
        <v>600</v>
      </c>
      <c r="R11" s="6">
        <v>1</v>
      </c>
      <c r="S11" s="33">
        <v>2010</v>
      </c>
      <c r="T11" s="37" t="s">
        <v>601</v>
      </c>
      <c r="U11" s="6"/>
      <c r="V11" s="6"/>
      <c r="W11" s="6" t="s">
        <v>617</v>
      </c>
      <c r="X11" s="6" t="s">
        <v>628</v>
      </c>
      <c r="Y11" s="6" t="s">
        <v>629</v>
      </c>
      <c r="Z11" s="6" t="s">
        <v>630</v>
      </c>
      <c r="AA11" s="6">
        <v>731754</v>
      </c>
      <c r="AB11" s="6" t="s">
        <v>631</v>
      </c>
      <c r="AC11" s="6" t="s">
        <v>617</v>
      </c>
      <c r="AD11" s="6" t="s">
        <v>617</v>
      </c>
      <c r="AE11" s="6"/>
      <c r="AF11" s="6" t="s">
        <v>603</v>
      </c>
      <c r="AG11" s="38">
        <v>184.26</v>
      </c>
      <c r="AH11" s="38">
        <v>0.62</v>
      </c>
      <c r="AI11" s="38">
        <v>133.43</v>
      </c>
      <c r="AJ11" s="38">
        <v>50.83</v>
      </c>
      <c r="AK11" s="38">
        <v>0</v>
      </c>
      <c r="AL11" s="38">
        <v>0</v>
      </c>
      <c r="AM11" s="38">
        <v>0</v>
      </c>
      <c r="AN11" s="38">
        <v>0</v>
      </c>
      <c r="AO11" s="6"/>
      <c r="AP11" s="6"/>
      <c r="AQ11" s="39">
        <v>4</v>
      </c>
      <c r="AR11" s="6"/>
      <c r="AS11" s="6">
        <v>25</v>
      </c>
      <c r="AT11" s="40">
        <f t="shared" si="0"/>
        <v>-24.724139802453056</v>
      </c>
      <c r="AU11" s="40">
        <f t="shared" si="1"/>
        <v>0.27586019754694452</v>
      </c>
      <c r="AV11" s="41">
        <f t="shared" si="2"/>
        <v>3.3333333333333331E-3</v>
      </c>
      <c r="AW11" s="42">
        <f t="shared" si="3"/>
        <v>0.61419999999999997</v>
      </c>
      <c r="AX11" s="6"/>
      <c r="AY11" s="43">
        <v>40</v>
      </c>
      <c r="AZ11" s="44">
        <v>1</v>
      </c>
      <c r="BA11" s="45">
        <f t="shared" si="4"/>
        <v>0</v>
      </c>
      <c r="BB11" s="46">
        <f t="shared" si="5"/>
        <v>0</v>
      </c>
      <c r="BC11" s="6"/>
      <c r="BD11" s="47">
        <f>BB11-AW11</f>
        <v>-0.61419999999999997</v>
      </c>
      <c r="BG11" s="41">
        <f t="shared" si="7"/>
        <v>0</v>
      </c>
      <c r="BH11" s="51">
        <f t="shared" si="8"/>
        <v>0</v>
      </c>
      <c r="BI11" s="52">
        <f t="shared" si="9"/>
        <v>0.62</v>
      </c>
    </row>
    <row r="12" spans="1:62" x14ac:dyDescent="0.25">
      <c r="A12" s="6" t="s">
        <v>592</v>
      </c>
      <c r="B12" s="6">
        <v>108243</v>
      </c>
      <c r="C12" s="6">
        <v>0</v>
      </c>
      <c r="D12" s="6">
        <v>110986</v>
      </c>
      <c r="E12" s="6" t="s">
        <v>632</v>
      </c>
      <c r="F12" s="6"/>
      <c r="G12" s="6"/>
      <c r="H12" s="6" t="s">
        <v>616</v>
      </c>
      <c r="I12" s="6">
        <v>39</v>
      </c>
      <c r="J12" s="6" t="s">
        <v>633</v>
      </c>
      <c r="K12" s="6">
        <v>2050</v>
      </c>
      <c r="L12" s="6" t="s">
        <v>634</v>
      </c>
      <c r="M12" s="33">
        <v>2080</v>
      </c>
      <c r="N12" s="6" t="s">
        <v>634</v>
      </c>
      <c r="O12" s="33">
        <v>116084</v>
      </c>
      <c r="P12" s="6" t="s">
        <v>599</v>
      </c>
      <c r="Q12" s="6" t="s">
        <v>600</v>
      </c>
      <c r="R12" s="6">
        <v>1</v>
      </c>
      <c r="S12" s="33">
        <v>3030</v>
      </c>
      <c r="T12" s="37" t="s">
        <v>635</v>
      </c>
      <c r="U12" s="6" t="s">
        <v>636</v>
      </c>
      <c r="V12" s="6" t="s">
        <v>637</v>
      </c>
      <c r="W12" s="6" t="s">
        <v>638</v>
      </c>
      <c r="X12" s="6" t="s">
        <v>639</v>
      </c>
      <c r="Y12" s="6" t="s">
        <v>640</v>
      </c>
      <c r="Z12" s="6" t="s">
        <v>641</v>
      </c>
      <c r="AA12" s="6">
        <v>254</v>
      </c>
      <c r="AB12" s="6" t="s">
        <v>642</v>
      </c>
      <c r="AC12" s="6" t="s">
        <v>638</v>
      </c>
      <c r="AD12" s="6" t="s">
        <v>638</v>
      </c>
      <c r="AE12" s="6"/>
      <c r="AF12" s="6" t="s">
        <v>603</v>
      </c>
      <c r="AG12" s="38">
        <v>4800</v>
      </c>
      <c r="AH12" s="38">
        <v>40</v>
      </c>
      <c r="AI12" s="38">
        <v>4520</v>
      </c>
      <c r="AJ12" s="38">
        <v>280</v>
      </c>
      <c r="AK12" s="38">
        <v>0</v>
      </c>
      <c r="AL12" s="38">
        <v>0</v>
      </c>
      <c r="AM12" s="38">
        <v>0</v>
      </c>
      <c r="AN12" s="38">
        <v>0</v>
      </c>
      <c r="AO12" s="6"/>
      <c r="AP12" s="6"/>
      <c r="AQ12" s="39">
        <v>10</v>
      </c>
      <c r="AR12" s="6"/>
      <c r="AS12" s="6">
        <v>10</v>
      </c>
      <c r="AT12" s="40">
        <f>AJ12/AG12-AS12</f>
        <v>-9.9416666666666664</v>
      </c>
      <c r="AU12" s="40">
        <f>AJ12/AG12</f>
        <v>5.8333333333333334E-2</v>
      </c>
      <c r="AV12" s="41">
        <f>(AQ12/12)/100</f>
        <v>8.3333333333333332E-3</v>
      </c>
      <c r="AW12" s="42">
        <f>IF(AJ12&gt;0,AG12*AV12,0)</f>
        <v>40</v>
      </c>
      <c r="AX12" s="6"/>
      <c r="AY12" s="43">
        <v>10</v>
      </c>
      <c r="AZ12" s="44">
        <v>0</v>
      </c>
      <c r="BA12" s="45">
        <f t="shared" si="4"/>
        <v>4.1788549937317176E-3</v>
      </c>
      <c r="BB12" s="46">
        <f t="shared" si="5"/>
        <v>1.1700793982448809</v>
      </c>
      <c r="BC12" s="6"/>
      <c r="BD12" s="47">
        <f>BB12-AH12</f>
        <v>-38.82992060175512</v>
      </c>
      <c r="BG12" s="41">
        <f>((10/12)/100)</f>
        <v>8.3333333333333332E-3</v>
      </c>
      <c r="BH12" s="51">
        <f t="shared" si="8"/>
        <v>40</v>
      </c>
      <c r="BI12" s="52">
        <f t="shared" si="9"/>
        <v>0</v>
      </c>
    </row>
    <row r="13" spans="1:62" x14ac:dyDescent="0.25">
      <c r="A13" s="6" t="s">
        <v>592</v>
      </c>
      <c r="B13" s="6">
        <v>108243</v>
      </c>
      <c r="C13" s="6">
        <v>1</v>
      </c>
      <c r="D13" s="6">
        <v>111219</v>
      </c>
      <c r="E13" s="6" t="s">
        <v>643</v>
      </c>
      <c r="F13" s="6"/>
      <c r="G13" s="6"/>
      <c r="H13" s="6" t="s">
        <v>616</v>
      </c>
      <c r="I13" s="6">
        <v>678</v>
      </c>
      <c r="J13" s="6" t="s">
        <v>644</v>
      </c>
      <c r="K13" s="6">
        <v>2050</v>
      </c>
      <c r="L13" s="6" t="s">
        <v>634</v>
      </c>
      <c r="M13" s="33">
        <v>2080</v>
      </c>
      <c r="N13" s="6" t="s">
        <v>634</v>
      </c>
      <c r="O13" s="33">
        <v>116084</v>
      </c>
      <c r="P13" s="6" t="s">
        <v>599</v>
      </c>
      <c r="Q13" s="6" t="s">
        <v>600</v>
      </c>
      <c r="R13" s="6">
        <v>1</v>
      </c>
      <c r="S13" s="33">
        <v>3030</v>
      </c>
      <c r="T13" s="37" t="s">
        <v>635</v>
      </c>
      <c r="U13" s="6" t="s">
        <v>636</v>
      </c>
      <c r="V13" s="6" t="s">
        <v>637</v>
      </c>
      <c r="W13" s="6" t="s">
        <v>645</v>
      </c>
      <c r="X13" s="6" t="s">
        <v>646</v>
      </c>
      <c r="Y13" s="6" t="s">
        <v>647</v>
      </c>
      <c r="Z13" s="6" t="s">
        <v>648</v>
      </c>
      <c r="AA13" s="6">
        <v>321</v>
      </c>
      <c r="AB13" s="6" t="s">
        <v>649</v>
      </c>
      <c r="AC13" s="6" t="s">
        <v>645</v>
      </c>
      <c r="AD13" s="6" t="s">
        <v>645</v>
      </c>
      <c r="AE13" s="6"/>
      <c r="AF13" s="6" t="s">
        <v>603</v>
      </c>
      <c r="AG13" s="48">
        <v>3200</v>
      </c>
      <c r="AH13" s="38">
        <v>26.67</v>
      </c>
      <c r="AI13" s="38">
        <v>3013.33</v>
      </c>
      <c r="AJ13" s="38">
        <v>186.67</v>
      </c>
      <c r="AK13" s="38">
        <v>0</v>
      </c>
      <c r="AL13" s="38">
        <v>0</v>
      </c>
      <c r="AM13" s="38">
        <v>0</v>
      </c>
      <c r="AN13" s="38">
        <v>0</v>
      </c>
      <c r="AO13" s="6"/>
      <c r="AP13" s="6"/>
      <c r="AQ13" s="39">
        <v>10</v>
      </c>
      <c r="AR13" s="6"/>
      <c r="AS13" s="6">
        <v>10</v>
      </c>
      <c r="AT13" s="40">
        <f t="shared" ref="AT13:AT76" si="10">AJ13/AG13-AS13</f>
        <v>-9.9416656250000006</v>
      </c>
      <c r="AU13" s="40">
        <f t="shared" ref="AU13:AU76" si="11">AJ13/AG13</f>
        <v>5.8334374999999994E-2</v>
      </c>
      <c r="AV13" s="41">
        <f t="shared" ref="AV13:AV76" si="12">(AQ13/12)/100</f>
        <v>8.3333333333333332E-3</v>
      </c>
      <c r="AW13" s="42">
        <f t="shared" ref="AW13:AW76" si="13">IF(AJ13&gt;0,AG13*AV13,0)</f>
        <v>26.666666666666668</v>
      </c>
      <c r="AX13" s="6"/>
      <c r="AY13" s="43">
        <v>10</v>
      </c>
      <c r="AZ13" s="44">
        <v>0</v>
      </c>
      <c r="BA13" s="45">
        <f t="shared" si="4"/>
        <v>4.1788552120170927E-3</v>
      </c>
      <c r="BB13" s="46">
        <f t="shared" si="5"/>
        <v>0.78006690242723065</v>
      </c>
      <c r="BC13" s="6"/>
      <c r="BD13" s="47">
        <f t="shared" ref="BD13:BD76" si="14">BB13-AW13</f>
        <v>-25.886599764239438</v>
      </c>
      <c r="BG13" s="41">
        <f t="shared" ref="BG13:BG31" si="15">((10/12)/100)</f>
        <v>8.3333333333333332E-3</v>
      </c>
      <c r="BH13" s="51">
        <f t="shared" si="8"/>
        <v>26.666666666666668</v>
      </c>
      <c r="BI13" s="52">
        <f t="shared" si="9"/>
        <v>3.3333333333338544E-3</v>
      </c>
    </row>
    <row r="14" spans="1:62" x14ac:dyDescent="0.25">
      <c r="A14" s="6" t="s">
        <v>592</v>
      </c>
      <c r="B14" s="6">
        <v>108243</v>
      </c>
      <c r="C14" s="6">
        <v>2</v>
      </c>
      <c r="D14" s="6">
        <v>111243</v>
      </c>
      <c r="E14" s="6" t="s">
        <v>650</v>
      </c>
      <c r="F14" s="6" t="s">
        <v>595</v>
      </c>
      <c r="G14" s="6" t="s">
        <v>595</v>
      </c>
      <c r="H14" s="6" t="s">
        <v>595</v>
      </c>
      <c r="I14" s="6">
        <v>39</v>
      </c>
      <c r="J14" s="6" t="s">
        <v>633</v>
      </c>
      <c r="K14" s="6">
        <v>2050</v>
      </c>
      <c r="L14" s="6" t="s">
        <v>634</v>
      </c>
      <c r="M14" s="33">
        <v>2080</v>
      </c>
      <c r="N14" s="6" t="s">
        <v>634</v>
      </c>
      <c r="O14" s="33">
        <v>116084</v>
      </c>
      <c r="P14" s="6" t="s">
        <v>599</v>
      </c>
      <c r="Q14" s="6" t="s">
        <v>600</v>
      </c>
      <c r="R14" s="6">
        <v>2</v>
      </c>
      <c r="S14" s="33">
        <v>3030</v>
      </c>
      <c r="T14" s="37" t="s">
        <v>635</v>
      </c>
      <c r="U14" s="6" t="s">
        <v>636</v>
      </c>
      <c r="V14" s="6" t="s">
        <v>637</v>
      </c>
      <c r="W14" s="6" t="s">
        <v>651</v>
      </c>
      <c r="X14" s="6" t="s">
        <v>652</v>
      </c>
      <c r="Y14" s="6" t="s">
        <v>653</v>
      </c>
      <c r="Z14" s="6" t="s">
        <v>654</v>
      </c>
      <c r="AA14" s="6">
        <v>19283</v>
      </c>
      <c r="AB14" s="6" t="s">
        <v>655</v>
      </c>
      <c r="AC14" s="6" t="s">
        <v>651</v>
      </c>
      <c r="AD14" s="6" t="s">
        <v>651</v>
      </c>
      <c r="AE14" s="6"/>
      <c r="AF14" s="6" t="s">
        <v>603</v>
      </c>
      <c r="AG14" s="38">
        <v>98</v>
      </c>
      <c r="AH14" s="38">
        <v>0.82</v>
      </c>
      <c r="AI14" s="38">
        <v>92.28</v>
      </c>
      <c r="AJ14" s="38">
        <v>5.72</v>
      </c>
      <c r="AK14" s="38">
        <v>0</v>
      </c>
      <c r="AL14" s="38">
        <v>0</v>
      </c>
      <c r="AM14" s="38">
        <v>0</v>
      </c>
      <c r="AN14" s="38">
        <v>0</v>
      </c>
      <c r="AO14" s="6"/>
      <c r="AP14" s="6"/>
      <c r="AQ14" s="39">
        <v>10</v>
      </c>
      <c r="AR14" s="6"/>
      <c r="AS14" s="6">
        <v>10</v>
      </c>
      <c r="AT14" s="40">
        <f t="shared" si="10"/>
        <v>-9.9416326530612249</v>
      </c>
      <c r="AU14" s="40">
        <f t="shared" si="11"/>
        <v>5.8367346938775509E-2</v>
      </c>
      <c r="AV14" s="41">
        <f t="shared" si="12"/>
        <v>8.3333333333333332E-3</v>
      </c>
      <c r="AW14" s="42">
        <f t="shared" si="13"/>
        <v>0.81666666666666665</v>
      </c>
      <c r="AX14" s="6"/>
      <c r="AY14" s="43">
        <v>10</v>
      </c>
      <c r="AZ14" s="44">
        <v>0</v>
      </c>
      <c r="BA14" s="45">
        <f t="shared" si="4"/>
        <v>4.1788621214292046E-3</v>
      </c>
      <c r="BB14" s="46">
        <f t="shared" si="5"/>
        <v>2.390309133457505E-2</v>
      </c>
      <c r="BC14" s="6"/>
      <c r="BD14" s="47">
        <f t="shared" si="14"/>
        <v>-0.79276357533209163</v>
      </c>
      <c r="BG14" s="41">
        <f t="shared" si="15"/>
        <v>8.3333333333333332E-3</v>
      </c>
      <c r="BH14" s="51">
        <f t="shared" si="8"/>
        <v>0.81666666666666665</v>
      </c>
      <c r="BI14" s="52">
        <f t="shared" si="9"/>
        <v>3.3333333333332993E-3</v>
      </c>
    </row>
    <row r="15" spans="1:62" x14ac:dyDescent="0.25">
      <c r="A15" s="6" t="s">
        <v>592</v>
      </c>
      <c r="B15" s="6">
        <v>108243</v>
      </c>
      <c r="C15" s="6">
        <v>3</v>
      </c>
      <c r="D15" s="6">
        <v>111244</v>
      </c>
      <c r="E15" s="6" t="s">
        <v>650</v>
      </c>
      <c r="F15" s="6" t="s">
        <v>595</v>
      </c>
      <c r="G15" s="6" t="s">
        <v>595</v>
      </c>
      <c r="H15" s="6" t="s">
        <v>595</v>
      </c>
      <c r="I15" s="6">
        <v>39</v>
      </c>
      <c r="J15" s="6" t="s">
        <v>633</v>
      </c>
      <c r="K15" s="6">
        <v>2050</v>
      </c>
      <c r="L15" s="6" t="s">
        <v>634</v>
      </c>
      <c r="M15" s="33">
        <v>2080</v>
      </c>
      <c r="N15" s="6" t="s">
        <v>634</v>
      </c>
      <c r="O15" s="33">
        <v>116084</v>
      </c>
      <c r="P15" s="6" t="s">
        <v>599</v>
      </c>
      <c r="Q15" s="6" t="s">
        <v>600</v>
      </c>
      <c r="R15" s="6">
        <v>24</v>
      </c>
      <c r="S15" s="33">
        <v>3030</v>
      </c>
      <c r="T15" s="37" t="s">
        <v>635</v>
      </c>
      <c r="U15" s="6" t="s">
        <v>636</v>
      </c>
      <c r="V15" s="6" t="s">
        <v>637</v>
      </c>
      <c r="W15" s="6" t="s">
        <v>651</v>
      </c>
      <c r="X15" s="6" t="s">
        <v>652</v>
      </c>
      <c r="Y15" s="6" t="s">
        <v>653</v>
      </c>
      <c r="Z15" s="6" t="s">
        <v>654</v>
      </c>
      <c r="AA15" s="6">
        <v>19235</v>
      </c>
      <c r="AB15" s="6" t="s">
        <v>645</v>
      </c>
      <c r="AC15" s="6" t="s">
        <v>651</v>
      </c>
      <c r="AD15" s="6" t="s">
        <v>651</v>
      </c>
      <c r="AE15" s="6"/>
      <c r="AF15" s="6" t="s">
        <v>603</v>
      </c>
      <c r="AG15" s="38">
        <v>1176</v>
      </c>
      <c r="AH15" s="38">
        <v>9.8000000000000007</v>
      </c>
      <c r="AI15" s="38">
        <v>1107.4000000000001</v>
      </c>
      <c r="AJ15" s="38">
        <v>68.599999999999994</v>
      </c>
      <c r="AK15" s="38">
        <v>0</v>
      </c>
      <c r="AL15" s="38">
        <v>0</v>
      </c>
      <c r="AM15" s="38">
        <v>0</v>
      </c>
      <c r="AN15" s="38">
        <v>0</v>
      </c>
      <c r="AO15" s="6"/>
      <c r="AP15" s="6"/>
      <c r="AQ15" s="39">
        <v>10</v>
      </c>
      <c r="AR15" s="6"/>
      <c r="AS15" s="6">
        <v>10</v>
      </c>
      <c r="AT15" s="40">
        <f t="shared" si="10"/>
        <v>-9.9416666666666664</v>
      </c>
      <c r="AU15" s="40">
        <f t="shared" si="11"/>
        <v>5.8333333333333327E-2</v>
      </c>
      <c r="AV15" s="41">
        <f t="shared" si="12"/>
        <v>8.3333333333333332E-3</v>
      </c>
      <c r="AW15" s="42">
        <f t="shared" si="13"/>
        <v>9.8000000000000007</v>
      </c>
      <c r="AX15" s="6"/>
      <c r="AY15" s="43">
        <v>10</v>
      </c>
      <c r="AZ15" s="44">
        <v>0</v>
      </c>
      <c r="BA15" s="45">
        <f t="shared" si="4"/>
        <v>4.1788549937317176E-3</v>
      </c>
      <c r="BB15" s="46">
        <f t="shared" si="5"/>
        <v>0.28666945256999582</v>
      </c>
      <c r="BC15" s="6"/>
      <c r="BD15" s="47">
        <f t="shared" si="14"/>
        <v>-9.5133305474300052</v>
      </c>
      <c r="BG15" s="41">
        <f t="shared" si="15"/>
        <v>8.3333333333333332E-3</v>
      </c>
      <c r="BH15" s="51">
        <f t="shared" si="8"/>
        <v>9.8000000000000007</v>
      </c>
      <c r="BI15" s="52">
        <f t="shared" si="9"/>
        <v>0</v>
      </c>
    </row>
    <row r="16" spans="1:62" x14ac:dyDescent="0.25">
      <c r="A16" s="6" t="s">
        <v>592</v>
      </c>
      <c r="B16" s="6">
        <v>108243</v>
      </c>
      <c r="C16" s="6">
        <v>4</v>
      </c>
      <c r="D16" s="6">
        <v>111271</v>
      </c>
      <c r="E16" s="6" t="s">
        <v>656</v>
      </c>
      <c r="F16" s="6" t="s">
        <v>595</v>
      </c>
      <c r="G16" s="6" t="s">
        <v>595</v>
      </c>
      <c r="H16" s="6" t="s">
        <v>595</v>
      </c>
      <c r="I16" s="6">
        <v>39</v>
      </c>
      <c r="J16" s="6" t="s">
        <v>633</v>
      </c>
      <c r="K16" s="6">
        <v>2050</v>
      </c>
      <c r="L16" s="6" t="s">
        <v>634</v>
      </c>
      <c r="M16" s="33">
        <v>2080</v>
      </c>
      <c r="N16" s="6" t="s">
        <v>634</v>
      </c>
      <c r="O16" s="33">
        <v>116084</v>
      </c>
      <c r="P16" s="6" t="s">
        <v>599</v>
      </c>
      <c r="Q16" s="6" t="s">
        <v>600</v>
      </c>
      <c r="R16" s="6">
        <v>1</v>
      </c>
      <c r="S16" s="33">
        <v>3030</v>
      </c>
      <c r="T16" s="37" t="s">
        <v>635</v>
      </c>
      <c r="U16" s="6" t="s">
        <v>636</v>
      </c>
      <c r="V16" s="6" t="s">
        <v>637</v>
      </c>
      <c r="W16" s="6" t="s">
        <v>657</v>
      </c>
      <c r="X16" s="6" t="s">
        <v>658</v>
      </c>
      <c r="Y16" s="6" t="s">
        <v>659</v>
      </c>
      <c r="Z16" s="6" t="s">
        <v>660</v>
      </c>
      <c r="AA16" s="6">
        <v>189</v>
      </c>
      <c r="AB16" s="6" t="s">
        <v>661</v>
      </c>
      <c r="AC16" s="6" t="s">
        <v>657</v>
      </c>
      <c r="AD16" s="6" t="s">
        <v>657</v>
      </c>
      <c r="AE16" s="6"/>
      <c r="AF16" s="6" t="s">
        <v>603</v>
      </c>
      <c r="AG16" s="38">
        <v>4265.2</v>
      </c>
      <c r="AH16" s="38">
        <v>35.54</v>
      </c>
      <c r="AI16" s="38">
        <v>4016.39</v>
      </c>
      <c r="AJ16" s="38">
        <v>248.81</v>
      </c>
      <c r="AK16" s="38">
        <v>0</v>
      </c>
      <c r="AL16" s="38">
        <v>0</v>
      </c>
      <c r="AM16" s="38">
        <v>0</v>
      </c>
      <c r="AN16" s="38">
        <v>0</v>
      </c>
      <c r="AO16" s="6"/>
      <c r="AP16" s="6"/>
      <c r="AQ16" s="39">
        <v>10</v>
      </c>
      <c r="AR16" s="6"/>
      <c r="AS16" s="6">
        <v>10</v>
      </c>
      <c r="AT16" s="40">
        <f t="shared" si="10"/>
        <v>-9.9416651036293722</v>
      </c>
      <c r="AU16" s="40">
        <f t="shared" si="11"/>
        <v>5.8334896370627408E-2</v>
      </c>
      <c r="AV16" s="41">
        <f t="shared" si="12"/>
        <v>8.3333333333333332E-3</v>
      </c>
      <c r="AW16" s="42">
        <f t="shared" si="13"/>
        <v>35.543333333333329</v>
      </c>
      <c r="AX16" s="6"/>
      <c r="AY16" s="43">
        <v>10</v>
      </c>
      <c r="AZ16" s="44">
        <v>0</v>
      </c>
      <c r="BA16" s="45">
        <f t="shared" si="4"/>
        <v>4.1788553212723806E-3</v>
      </c>
      <c r="BB16" s="46">
        <f t="shared" si="5"/>
        <v>1.039740992485781</v>
      </c>
      <c r="BC16" s="6"/>
      <c r="BD16" s="47">
        <f t="shared" si="14"/>
        <v>-34.503592340847547</v>
      </c>
      <c r="BG16" s="41">
        <f t="shared" si="15"/>
        <v>8.3333333333333332E-3</v>
      </c>
      <c r="BH16" s="51">
        <f t="shared" si="8"/>
        <v>35.543333333333329</v>
      </c>
      <c r="BI16" s="52">
        <f t="shared" si="9"/>
        <v>-3.3333333333303017E-3</v>
      </c>
    </row>
    <row r="17" spans="1:61" x14ac:dyDescent="0.25">
      <c r="A17" s="6" t="s">
        <v>592</v>
      </c>
      <c r="B17" s="6">
        <v>108243</v>
      </c>
      <c r="C17" s="6">
        <v>5</v>
      </c>
      <c r="D17" s="6">
        <v>111272</v>
      </c>
      <c r="E17" s="6" t="s">
        <v>662</v>
      </c>
      <c r="F17" s="6" t="s">
        <v>595</v>
      </c>
      <c r="G17" s="6" t="s">
        <v>595</v>
      </c>
      <c r="H17" s="6" t="s">
        <v>595</v>
      </c>
      <c r="I17" s="6">
        <v>39</v>
      </c>
      <c r="J17" s="6" t="s">
        <v>633</v>
      </c>
      <c r="K17" s="6">
        <v>2050</v>
      </c>
      <c r="L17" s="6" t="s">
        <v>634</v>
      </c>
      <c r="M17" s="33">
        <v>2080</v>
      </c>
      <c r="N17" s="6" t="s">
        <v>634</v>
      </c>
      <c r="O17" s="33">
        <v>116084</v>
      </c>
      <c r="P17" s="6" t="s">
        <v>599</v>
      </c>
      <c r="Q17" s="6" t="s">
        <v>600</v>
      </c>
      <c r="R17" s="6">
        <v>1</v>
      </c>
      <c r="S17" s="33">
        <v>3030</v>
      </c>
      <c r="T17" s="37" t="s">
        <v>635</v>
      </c>
      <c r="U17" s="6" t="s">
        <v>636</v>
      </c>
      <c r="V17" s="6" t="s">
        <v>637</v>
      </c>
      <c r="W17" s="6" t="s">
        <v>657</v>
      </c>
      <c r="X17" s="6" t="s">
        <v>663</v>
      </c>
      <c r="Y17" s="6" t="s">
        <v>664</v>
      </c>
      <c r="Z17" s="6" t="s">
        <v>665</v>
      </c>
      <c r="AA17" s="6">
        <v>726521</v>
      </c>
      <c r="AB17" s="6" t="s">
        <v>661</v>
      </c>
      <c r="AC17" s="6" t="s">
        <v>657</v>
      </c>
      <c r="AD17" s="6" t="s">
        <v>657</v>
      </c>
      <c r="AE17" s="6"/>
      <c r="AF17" s="6" t="s">
        <v>603</v>
      </c>
      <c r="AG17" s="38">
        <v>133.11000000000001</v>
      </c>
      <c r="AH17" s="38">
        <v>1.1100000000000001</v>
      </c>
      <c r="AI17" s="38">
        <v>125.34</v>
      </c>
      <c r="AJ17" s="38">
        <v>7.77</v>
      </c>
      <c r="AK17" s="38">
        <v>0</v>
      </c>
      <c r="AL17" s="38">
        <v>0</v>
      </c>
      <c r="AM17" s="38">
        <v>0</v>
      </c>
      <c r="AN17" s="38">
        <v>0</v>
      </c>
      <c r="AO17" s="6"/>
      <c r="AP17" s="6"/>
      <c r="AQ17" s="39">
        <v>10</v>
      </c>
      <c r="AR17" s="6"/>
      <c r="AS17" s="6">
        <v>10</v>
      </c>
      <c r="AT17" s="40">
        <f t="shared" si="10"/>
        <v>-9.9416272256028844</v>
      </c>
      <c r="AU17" s="40">
        <f t="shared" si="11"/>
        <v>5.8372774397115156E-2</v>
      </c>
      <c r="AV17" s="41">
        <f t="shared" si="12"/>
        <v>8.3333333333333332E-3</v>
      </c>
      <c r="AW17" s="42">
        <f t="shared" si="13"/>
        <v>1.1092500000000001</v>
      </c>
      <c r="AX17" s="6"/>
      <c r="AY17" s="43">
        <v>10</v>
      </c>
      <c r="AZ17" s="44">
        <v>0</v>
      </c>
      <c r="BA17" s="45">
        <f t="shared" si="4"/>
        <v>4.1788632587787203E-3</v>
      </c>
      <c r="BB17" s="46">
        <f t="shared" si="5"/>
        <v>3.2469767520710659E-2</v>
      </c>
      <c r="BC17" s="6"/>
      <c r="BD17" s="47">
        <f t="shared" si="14"/>
        <v>-1.0767802324792894</v>
      </c>
      <c r="BG17" s="41">
        <f t="shared" si="15"/>
        <v>8.3333333333333332E-3</v>
      </c>
      <c r="BH17" s="51">
        <f t="shared" si="8"/>
        <v>1.1092500000000001</v>
      </c>
      <c r="BI17" s="52">
        <f t="shared" si="9"/>
        <v>7.5000000000002842E-4</v>
      </c>
    </row>
    <row r="18" spans="1:61" x14ac:dyDescent="0.25">
      <c r="A18" s="6" t="s">
        <v>592</v>
      </c>
      <c r="B18" s="6">
        <v>108243</v>
      </c>
      <c r="C18" s="6">
        <v>6</v>
      </c>
      <c r="D18" s="6">
        <v>111416</v>
      </c>
      <c r="E18" s="6" t="s">
        <v>666</v>
      </c>
      <c r="F18" s="6" t="s">
        <v>595</v>
      </c>
      <c r="G18" s="6" t="s">
        <v>595</v>
      </c>
      <c r="H18" s="6" t="s">
        <v>595</v>
      </c>
      <c r="I18" s="6">
        <v>678</v>
      </c>
      <c r="J18" s="6" t="s">
        <v>644</v>
      </c>
      <c r="K18" s="6">
        <v>2050</v>
      </c>
      <c r="L18" s="6" t="s">
        <v>634</v>
      </c>
      <c r="M18" s="33">
        <v>2080</v>
      </c>
      <c r="N18" s="6" t="s">
        <v>634</v>
      </c>
      <c r="O18" s="33">
        <v>116084</v>
      </c>
      <c r="P18" s="6" t="s">
        <v>599</v>
      </c>
      <c r="Q18" s="6" t="s">
        <v>600</v>
      </c>
      <c r="R18" s="6">
        <v>1</v>
      </c>
      <c r="S18" s="33">
        <v>3030</v>
      </c>
      <c r="T18" s="37" t="s">
        <v>635</v>
      </c>
      <c r="U18" s="6" t="s">
        <v>636</v>
      </c>
      <c r="V18" s="6" t="s">
        <v>637</v>
      </c>
      <c r="W18" s="6" t="s">
        <v>667</v>
      </c>
      <c r="X18" s="6" t="s">
        <v>668</v>
      </c>
      <c r="Y18" s="6" t="s">
        <v>669</v>
      </c>
      <c r="Z18" s="6" t="s">
        <v>670</v>
      </c>
      <c r="AA18" s="6">
        <v>5</v>
      </c>
      <c r="AB18" s="6" t="s">
        <v>671</v>
      </c>
      <c r="AC18" s="6" t="s">
        <v>667</v>
      </c>
      <c r="AD18" s="6" t="s">
        <v>667</v>
      </c>
      <c r="AE18" s="6"/>
      <c r="AF18" s="6" t="s">
        <v>603</v>
      </c>
      <c r="AG18" s="38">
        <v>6908</v>
      </c>
      <c r="AH18" s="38">
        <v>57.57</v>
      </c>
      <c r="AI18" s="38">
        <v>6505.03</v>
      </c>
      <c r="AJ18" s="38">
        <v>402.97</v>
      </c>
      <c r="AK18" s="38">
        <v>0</v>
      </c>
      <c r="AL18" s="38">
        <v>0</v>
      </c>
      <c r="AM18" s="38">
        <v>0</v>
      </c>
      <c r="AN18" s="38">
        <v>0</v>
      </c>
      <c r="AO18" s="6"/>
      <c r="AP18" s="6"/>
      <c r="AQ18" s="39">
        <v>10</v>
      </c>
      <c r="AR18" s="6"/>
      <c r="AS18" s="6">
        <v>10</v>
      </c>
      <c r="AT18" s="40">
        <f t="shared" si="10"/>
        <v>-9.9416661841343377</v>
      </c>
      <c r="AU18" s="40">
        <f t="shared" si="11"/>
        <v>5.8333815865663004E-2</v>
      </c>
      <c r="AV18" s="41">
        <f t="shared" si="12"/>
        <v>8.3333333333333332E-3</v>
      </c>
      <c r="AW18" s="42">
        <f t="shared" si="13"/>
        <v>57.566666666666663</v>
      </c>
      <c r="AX18" s="6"/>
      <c r="AY18" s="43">
        <v>10</v>
      </c>
      <c r="AZ18" s="44">
        <v>0</v>
      </c>
      <c r="BA18" s="45">
        <f t="shared" si="4"/>
        <v>4.1788550948482746E-3</v>
      </c>
      <c r="BB18" s="46">
        <f t="shared" si="5"/>
        <v>1.6839532375710093</v>
      </c>
      <c r="BC18" s="6"/>
      <c r="BD18" s="47">
        <f t="shared" si="14"/>
        <v>-55.882713429095652</v>
      </c>
      <c r="BG18" s="41">
        <f t="shared" si="15"/>
        <v>8.3333333333333332E-3</v>
      </c>
      <c r="BH18" s="51">
        <f t="shared" si="8"/>
        <v>57.566666666666663</v>
      </c>
      <c r="BI18" s="52">
        <f t="shared" si="9"/>
        <v>3.3333333333374071E-3</v>
      </c>
    </row>
    <row r="19" spans="1:61" x14ac:dyDescent="0.25">
      <c r="A19" s="6" t="s">
        <v>592</v>
      </c>
      <c r="B19" s="6">
        <v>108243</v>
      </c>
      <c r="C19" s="6">
        <v>7</v>
      </c>
      <c r="D19" s="6">
        <v>111423</v>
      </c>
      <c r="E19" s="6" t="s">
        <v>672</v>
      </c>
      <c r="F19" s="6"/>
      <c r="G19" s="6"/>
      <c r="H19" s="6" t="s">
        <v>616</v>
      </c>
      <c r="I19" s="6">
        <v>39</v>
      </c>
      <c r="J19" s="6" t="s">
        <v>633</v>
      </c>
      <c r="K19" s="6">
        <v>2050</v>
      </c>
      <c r="L19" s="6" t="s">
        <v>634</v>
      </c>
      <c r="M19" s="33">
        <v>2080</v>
      </c>
      <c r="N19" s="6" t="s">
        <v>634</v>
      </c>
      <c r="O19" s="33">
        <v>116084</v>
      </c>
      <c r="P19" s="6" t="s">
        <v>599</v>
      </c>
      <c r="Q19" s="6" t="s">
        <v>600</v>
      </c>
      <c r="R19" s="6">
        <v>1</v>
      </c>
      <c r="S19" s="33">
        <v>3030</v>
      </c>
      <c r="T19" s="37" t="s">
        <v>635</v>
      </c>
      <c r="U19" s="6" t="s">
        <v>636</v>
      </c>
      <c r="V19" s="6" t="s">
        <v>637</v>
      </c>
      <c r="W19" s="6" t="s">
        <v>673</v>
      </c>
      <c r="X19" s="6" t="s">
        <v>639</v>
      </c>
      <c r="Y19" s="6" t="s">
        <v>640</v>
      </c>
      <c r="Z19" s="6" t="s">
        <v>641</v>
      </c>
      <c r="AA19" s="6">
        <v>261</v>
      </c>
      <c r="AB19" s="6" t="s">
        <v>674</v>
      </c>
      <c r="AC19" s="6" t="s">
        <v>673</v>
      </c>
      <c r="AD19" s="6" t="s">
        <v>673</v>
      </c>
      <c r="AE19" s="6"/>
      <c r="AF19" s="6" t="s">
        <v>603</v>
      </c>
      <c r="AG19" s="38">
        <v>7200</v>
      </c>
      <c r="AH19" s="38">
        <v>60</v>
      </c>
      <c r="AI19" s="38">
        <v>6780</v>
      </c>
      <c r="AJ19" s="38">
        <v>420</v>
      </c>
      <c r="AK19" s="38">
        <v>0</v>
      </c>
      <c r="AL19" s="38">
        <v>0</v>
      </c>
      <c r="AM19" s="38">
        <v>0</v>
      </c>
      <c r="AN19" s="38">
        <v>0</v>
      </c>
      <c r="AO19" s="6"/>
      <c r="AP19" s="6"/>
      <c r="AQ19" s="39">
        <v>10</v>
      </c>
      <c r="AR19" s="6"/>
      <c r="AS19" s="6">
        <v>10</v>
      </c>
      <c r="AT19" s="40">
        <f t="shared" si="10"/>
        <v>-9.9416666666666664</v>
      </c>
      <c r="AU19" s="40">
        <f t="shared" si="11"/>
        <v>5.8333333333333334E-2</v>
      </c>
      <c r="AV19" s="41">
        <f t="shared" si="12"/>
        <v>8.3333333333333332E-3</v>
      </c>
      <c r="AW19" s="42">
        <f t="shared" si="13"/>
        <v>60</v>
      </c>
      <c r="AX19" s="6"/>
      <c r="AY19" s="43">
        <v>10</v>
      </c>
      <c r="AZ19" s="44">
        <v>0</v>
      </c>
      <c r="BA19" s="45">
        <f t="shared" si="4"/>
        <v>4.1788549937317176E-3</v>
      </c>
      <c r="BB19" s="46">
        <f t="shared" si="5"/>
        <v>1.7551190973673214</v>
      </c>
      <c r="BC19" s="6"/>
      <c r="BD19" s="47">
        <f t="shared" si="14"/>
        <v>-58.24488090263268</v>
      </c>
      <c r="BG19" s="41">
        <f t="shared" si="15"/>
        <v>8.3333333333333332E-3</v>
      </c>
      <c r="BH19" s="51">
        <f t="shared" si="8"/>
        <v>60</v>
      </c>
      <c r="BI19" s="52">
        <f t="shared" si="9"/>
        <v>0</v>
      </c>
    </row>
    <row r="20" spans="1:61" x14ac:dyDescent="0.25">
      <c r="A20" s="6" t="s">
        <v>592</v>
      </c>
      <c r="B20" s="6">
        <v>108243</v>
      </c>
      <c r="C20" s="6">
        <v>8</v>
      </c>
      <c r="D20" s="6">
        <v>111428</v>
      </c>
      <c r="E20" s="6" t="s">
        <v>675</v>
      </c>
      <c r="F20" s="6" t="s">
        <v>595</v>
      </c>
      <c r="G20" s="6" t="s">
        <v>595</v>
      </c>
      <c r="H20" s="6" t="s">
        <v>595</v>
      </c>
      <c r="I20" s="6">
        <v>39</v>
      </c>
      <c r="J20" s="6" t="s">
        <v>633</v>
      </c>
      <c r="K20" s="6">
        <v>2050</v>
      </c>
      <c r="L20" s="6" t="s">
        <v>634</v>
      </c>
      <c r="M20" s="33">
        <v>2080</v>
      </c>
      <c r="N20" s="6" t="s">
        <v>634</v>
      </c>
      <c r="O20" s="33">
        <v>116084</v>
      </c>
      <c r="P20" s="6" t="s">
        <v>599</v>
      </c>
      <c r="Q20" s="6" t="s">
        <v>600</v>
      </c>
      <c r="R20" s="6">
        <v>10</v>
      </c>
      <c r="S20" s="33">
        <v>3030</v>
      </c>
      <c r="T20" s="37" t="s">
        <v>635</v>
      </c>
      <c r="U20" s="6" t="s">
        <v>636</v>
      </c>
      <c r="V20" s="6" t="s">
        <v>637</v>
      </c>
      <c r="W20" s="6" t="s">
        <v>676</v>
      </c>
      <c r="X20" s="6" t="s">
        <v>677</v>
      </c>
      <c r="Y20" s="6" t="s">
        <v>678</v>
      </c>
      <c r="Z20" s="6" t="s">
        <v>679</v>
      </c>
      <c r="AA20" s="6">
        <v>49</v>
      </c>
      <c r="AB20" s="6" t="s">
        <v>676</v>
      </c>
      <c r="AC20" s="6" t="s">
        <v>676</v>
      </c>
      <c r="AD20" s="6" t="s">
        <v>676</v>
      </c>
      <c r="AE20" s="6"/>
      <c r="AF20" s="6" t="s">
        <v>603</v>
      </c>
      <c r="AG20" s="38">
        <v>280</v>
      </c>
      <c r="AH20" s="38">
        <v>2.33</v>
      </c>
      <c r="AI20" s="38">
        <v>263.66000000000003</v>
      </c>
      <c r="AJ20" s="38">
        <v>16.34</v>
      </c>
      <c r="AK20" s="38">
        <v>0</v>
      </c>
      <c r="AL20" s="38">
        <v>0</v>
      </c>
      <c r="AM20" s="38">
        <v>0</v>
      </c>
      <c r="AN20" s="38">
        <v>0</v>
      </c>
      <c r="AO20" s="6"/>
      <c r="AP20" s="6"/>
      <c r="AQ20" s="39">
        <v>10</v>
      </c>
      <c r="AR20" s="6"/>
      <c r="AS20" s="6">
        <v>10</v>
      </c>
      <c r="AT20" s="40">
        <f t="shared" si="10"/>
        <v>-9.9416428571428579</v>
      </c>
      <c r="AU20" s="40">
        <f t="shared" si="11"/>
        <v>5.8357142857142857E-2</v>
      </c>
      <c r="AV20" s="41">
        <f t="shared" si="12"/>
        <v>8.3333333333333332E-3</v>
      </c>
      <c r="AW20" s="42">
        <f t="shared" si="13"/>
        <v>2.3333333333333335</v>
      </c>
      <c r="AX20" s="6"/>
      <c r="AY20" s="43">
        <v>10</v>
      </c>
      <c r="AZ20" s="44">
        <v>0</v>
      </c>
      <c r="BA20" s="45">
        <f t="shared" si="4"/>
        <v>4.1788599831174052E-3</v>
      </c>
      <c r="BB20" s="46">
        <f t="shared" si="5"/>
        <v>6.8282572124138408E-2</v>
      </c>
      <c r="BC20" s="6"/>
      <c r="BD20" s="47">
        <f t="shared" si="14"/>
        <v>-2.2650507612091952</v>
      </c>
      <c r="BG20" s="41">
        <f t="shared" si="15"/>
        <v>8.3333333333333332E-3</v>
      </c>
      <c r="BH20" s="51">
        <f t="shared" si="8"/>
        <v>2.3333333333333335</v>
      </c>
      <c r="BI20" s="52">
        <f t="shared" si="9"/>
        <v>-3.3333333333334103E-3</v>
      </c>
    </row>
    <row r="21" spans="1:61" x14ac:dyDescent="0.25">
      <c r="A21" s="6" t="s">
        <v>592</v>
      </c>
      <c r="B21" s="6">
        <v>108243</v>
      </c>
      <c r="C21" s="6">
        <v>9</v>
      </c>
      <c r="D21" s="6">
        <v>111531</v>
      </c>
      <c r="E21" s="6" t="s">
        <v>110</v>
      </c>
      <c r="F21" s="6" t="s">
        <v>595</v>
      </c>
      <c r="G21" s="6" t="s">
        <v>595</v>
      </c>
      <c r="H21" s="6" t="s">
        <v>595</v>
      </c>
      <c r="I21" s="6">
        <v>678</v>
      </c>
      <c r="J21" s="6" t="s">
        <v>644</v>
      </c>
      <c r="K21" s="6">
        <v>2050</v>
      </c>
      <c r="L21" s="6" t="s">
        <v>634</v>
      </c>
      <c r="M21" s="33">
        <v>2080</v>
      </c>
      <c r="N21" s="6" t="s">
        <v>634</v>
      </c>
      <c r="O21" s="33">
        <v>116084</v>
      </c>
      <c r="P21" s="6" t="s">
        <v>599</v>
      </c>
      <c r="Q21" s="6" t="s">
        <v>600</v>
      </c>
      <c r="R21" s="6">
        <v>1</v>
      </c>
      <c r="S21" s="33">
        <v>3030</v>
      </c>
      <c r="T21" s="37" t="s">
        <v>635</v>
      </c>
      <c r="U21" s="6" t="s">
        <v>636</v>
      </c>
      <c r="V21" s="6" t="s">
        <v>637</v>
      </c>
      <c r="W21" s="6" t="s">
        <v>680</v>
      </c>
      <c r="X21" s="6" t="s">
        <v>668</v>
      </c>
      <c r="Y21" s="6" t="s">
        <v>669</v>
      </c>
      <c r="Z21" s="6" t="s">
        <v>670</v>
      </c>
      <c r="AA21" s="6">
        <v>6</v>
      </c>
      <c r="AB21" s="6" t="s">
        <v>681</v>
      </c>
      <c r="AC21" s="6" t="s">
        <v>680</v>
      </c>
      <c r="AD21" s="6" t="s">
        <v>680</v>
      </c>
      <c r="AE21" s="6"/>
      <c r="AF21" s="6" t="s">
        <v>603</v>
      </c>
      <c r="AG21" s="38">
        <v>9394</v>
      </c>
      <c r="AH21" s="38">
        <v>78.28</v>
      </c>
      <c r="AI21" s="38">
        <v>8846.01</v>
      </c>
      <c r="AJ21" s="38">
        <v>547.99</v>
      </c>
      <c r="AK21" s="38">
        <v>0</v>
      </c>
      <c r="AL21" s="38">
        <v>0</v>
      </c>
      <c r="AM21" s="38">
        <v>0</v>
      </c>
      <c r="AN21" s="38">
        <v>0</v>
      </c>
      <c r="AO21" s="6"/>
      <c r="AP21" s="6"/>
      <c r="AQ21" s="39">
        <v>10</v>
      </c>
      <c r="AR21" s="6"/>
      <c r="AS21" s="6">
        <v>10</v>
      </c>
      <c r="AT21" s="40">
        <f t="shared" si="10"/>
        <v>-9.941665956993825</v>
      </c>
      <c r="AU21" s="40">
        <f t="shared" si="11"/>
        <v>5.8334043006174154E-2</v>
      </c>
      <c r="AV21" s="41">
        <f t="shared" si="12"/>
        <v>8.3333333333333332E-3</v>
      </c>
      <c r="AW21" s="42">
        <f t="shared" si="13"/>
        <v>78.283333333333331</v>
      </c>
      <c r="AX21" s="6"/>
      <c r="AY21" s="43">
        <v>10</v>
      </c>
      <c r="AZ21" s="44">
        <v>0</v>
      </c>
      <c r="BA21" s="45">
        <f t="shared" si="4"/>
        <v>4.1788551424464691E-3</v>
      </c>
      <c r="BB21" s="46">
        <f t="shared" si="5"/>
        <v>2.2899708295092407</v>
      </c>
      <c r="BC21" s="6"/>
      <c r="BD21" s="47">
        <f t="shared" si="14"/>
        <v>-75.993362503824088</v>
      </c>
      <c r="BG21" s="41">
        <f t="shared" si="15"/>
        <v>8.3333333333333332E-3</v>
      </c>
      <c r="BH21" s="51">
        <f t="shared" si="8"/>
        <v>78.283333333333331</v>
      </c>
      <c r="BI21" s="52">
        <f t="shared" si="9"/>
        <v>-3.3333333333303017E-3</v>
      </c>
    </row>
    <row r="22" spans="1:61" x14ac:dyDescent="0.25">
      <c r="A22" s="6" t="s">
        <v>592</v>
      </c>
      <c r="B22" s="6">
        <v>110485</v>
      </c>
      <c r="C22" s="6">
        <v>0</v>
      </c>
      <c r="D22" s="6">
        <v>124667</v>
      </c>
      <c r="E22" s="6" t="s">
        <v>682</v>
      </c>
      <c r="F22" s="6" t="s">
        <v>683</v>
      </c>
      <c r="G22" s="6" t="s">
        <v>684</v>
      </c>
      <c r="H22" s="6" t="s">
        <v>595</v>
      </c>
      <c r="I22" s="6">
        <v>628</v>
      </c>
      <c r="J22" s="6" t="s">
        <v>685</v>
      </c>
      <c r="K22" s="6">
        <v>4030</v>
      </c>
      <c r="L22" s="6" t="s">
        <v>686</v>
      </c>
      <c r="M22" s="33">
        <v>4710</v>
      </c>
      <c r="N22" s="6" t="s">
        <v>687</v>
      </c>
      <c r="O22" s="33">
        <v>118110</v>
      </c>
      <c r="P22" s="6" t="s">
        <v>688</v>
      </c>
      <c r="Q22" s="6" t="s">
        <v>689</v>
      </c>
      <c r="R22" s="6">
        <v>1</v>
      </c>
      <c r="S22" s="33">
        <v>6985</v>
      </c>
      <c r="T22" s="37" t="s">
        <v>690</v>
      </c>
      <c r="U22" s="6"/>
      <c r="V22" s="6"/>
      <c r="W22" s="6" t="s">
        <v>691</v>
      </c>
      <c r="X22" s="6" t="s">
        <v>692</v>
      </c>
      <c r="Y22" s="6" t="s">
        <v>693</v>
      </c>
      <c r="Z22" s="6" t="s">
        <v>694</v>
      </c>
      <c r="AA22" s="6">
        <v>81287</v>
      </c>
      <c r="AB22" s="6" t="s">
        <v>695</v>
      </c>
      <c r="AC22" s="6" t="s">
        <v>691</v>
      </c>
      <c r="AD22" s="6" t="s">
        <v>691</v>
      </c>
      <c r="AE22" s="6"/>
      <c r="AF22" s="6" t="s">
        <v>603</v>
      </c>
      <c r="AG22" s="38">
        <v>1839</v>
      </c>
      <c r="AH22" s="38">
        <v>15.33</v>
      </c>
      <c r="AI22" s="38">
        <v>908.26</v>
      </c>
      <c r="AJ22" s="38">
        <v>930.74</v>
      </c>
      <c r="AK22" s="38">
        <v>0</v>
      </c>
      <c r="AL22" s="38">
        <v>0</v>
      </c>
      <c r="AM22" s="38">
        <v>0</v>
      </c>
      <c r="AN22" s="38">
        <v>0</v>
      </c>
      <c r="AO22" s="6"/>
      <c r="AP22" s="6"/>
      <c r="AQ22" s="39">
        <v>10</v>
      </c>
      <c r="AR22" s="6"/>
      <c r="AS22" s="6">
        <v>10</v>
      </c>
      <c r="AT22" s="40">
        <f t="shared" si="10"/>
        <v>-9.4938879825992384</v>
      </c>
      <c r="AU22" s="40">
        <f t="shared" si="11"/>
        <v>0.50611201740076128</v>
      </c>
      <c r="AV22" s="41">
        <f t="shared" si="12"/>
        <v>8.3333333333333332E-3</v>
      </c>
      <c r="AW22" s="42">
        <f t="shared" si="13"/>
        <v>15.324999999999999</v>
      </c>
      <c r="AX22" s="6"/>
      <c r="AY22" s="43">
        <v>10</v>
      </c>
      <c r="AZ22" s="44">
        <v>0</v>
      </c>
      <c r="BA22" s="45">
        <f t="shared" si="4"/>
        <v>4.2748441669367785E-3</v>
      </c>
      <c r="BB22" s="46">
        <f t="shared" si="5"/>
        <v>3.978768459934737</v>
      </c>
      <c r="BC22" s="6"/>
      <c r="BD22" s="47">
        <f t="shared" si="14"/>
        <v>-11.346231540065261</v>
      </c>
      <c r="BG22" s="41">
        <f t="shared" si="15"/>
        <v>8.3333333333333332E-3</v>
      </c>
      <c r="BH22" s="51">
        <f t="shared" si="8"/>
        <v>15.324999999999999</v>
      </c>
      <c r="BI22" s="52">
        <f t="shared" si="9"/>
        <v>5.0000000000007816E-3</v>
      </c>
    </row>
    <row r="23" spans="1:61" x14ac:dyDescent="0.25">
      <c r="A23" s="6" t="s">
        <v>592</v>
      </c>
      <c r="B23" s="6">
        <v>110485</v>
      </c>
      <c r="C23" s="6">
        <v>1</v>
      </c>
      <c r="D23" s="6">
        <v>124669</v>
      </c>
      <c r="E23" s="6" t="s">
        <v>696</v>
      </c>
      <c r="F23" s="6" t="s">
        <v>595</v>
      </c>
      <c r="G23" s="6" t="s">
        <v>595</v>
      </c>
      <c r="H23" s="6" t="s">
        <v>595</v>
      </c>
      <c r="I23" s="6">
        <v>628</v>
      </c>
      <c r="J23" s="6" t="s">
        <v>685</v>
      </c>
      <c r="K23" s="6">
        <v>4030</v>
      </c>
      <c r="L23" s="6" t="s">
        <v>686</v>
      </c>
      <c r="M23" s="33">
        <v>4710</v>
      </c>
      <c r="N23" s="6" t="s">
        <v>687</v>
      </c>
      <c r="O23" s="33">
        <v>118110</v>
      </c>
      <c r="P23" s="6" t="s">
        <v>688</v>
      </c>
      <c r="Q23" s="6" t="s">
        <v>689</v>
      </c>
      <c r="R23" s="6">
        <v>1</v>
      </c>
      <c r="S23" s="33">
        <v>6985</v>
      </c>
      <c r="T23" s="37" t="s">
        <v>690</v>
      </c>
      <c r="U23" s="6"/>
      <c r="V23" s="6"/>
      <c r="W23" s="6" t="s">
        <v>691</v>
      </c>
      <c r="X23" s="6" t="s">
        <v>663</v>
      </c>
      <c r="Y23" s="6" t="s">
        <v>664</v>
      </c>
      <c r="Z23" s="6" t="s">
        <v>665</v>
      </c>
      <c r="AA23" s="6">
        <v>1008575</v>
      </c>
      <c r="AB23" s="6" t="s">
        <v>697</v>
      </c>
      <c r="AC23" s="6" t="s">
        <v>691</v>
      </c>
      <c r="AD23" s="6" t="s">
        <v>691</v>
      </c>
      <c r="AE23" s="6"/>
      <c r="AF23" s="6" t="s">
        <v>603</v>
      </c>
      <c r="AG23" s="38">
        <v>119.57</v>
      </c>
      <c r="AH23" s="38">
        <v>1</v>
      </c>
      <c r="AI23" s="38">
        <v>59.05</v>
      </c>
      <c r="AJ23" s="38">
        <v>60.52</v>
      </c>
      <c r="AK23" s="38">
        <v>0</v>
      </c>
      <c r="AL23" s="38">
        <v>0</v>
      </c>
      <c r="AM23" s="38">
        <v>0</v>
      </c>
      <c r="AN23" s="38">
        <v>0</v>
      </c>
      <c r="AO23" s="6"/>
      <c r="AP23" s="6"/>
      <c r="AQ23" s="39">
        <v>10</v>
      </c>
      <c r="AR23" s="6"/>
      <c r="AS23" s="6">
        <v>10</v>
      </c>
      <c r="AT23" s="40">
        <f t="shared" si="10"/>
        <v>-9.4938529731538015</v>
      </c>
      <c r="AU23" s="40">
        <f t="shared" si="11"/>
        <v>0.50614702684619894</v>
      </c>
      <c r="AV23" s="41">
        <f t="shared" si="12"/>
        <v>8.3333333333333332E-3</v>
      </c>
      <c r="AW23" s="42">
        <f t="shared" si="13"/>
        <v>0.99641666666666662</v>
      </c>
      <c r="AX23" s="6"/>
      <c r="AY23" s="43">
        <v>10</v>
      </c>
      <c r="AZ23" s="44">
        <v>0</v>
      </c>
      <c r="BA23" s="45">
        <f t="shared" si="4"/>
        <v>4.2748518442247852E-3</v>
      </c>
      <c r="BB23" s="46">
        <f t="shared" si="5"/>
        <v>0.25871403361248402</v>
      </c>
      <c r="BC23" s="6"/>
      <c r="BD23" s="47">
        <f t="shared" si="14"/>
        <v>-0.7377026330541826</v>
      </c>
      <c r="BG23" s="41">
        <f t="shared" si="15"/>
        <v>8.3333333333333332E-3</v>
      </c>
      <c r="BH23" s="51">
        <f t="shared" si="8"/>
        <v>0.99641666666666662</v>
      </c>
      <c r="BI23" s="52">
        <f t="shared" si="9"/>
        <v>3.5833333333333828E-3</v>
      </c>
    </row>
    <row r="24" spans="1:61" x14ac:dyDescent="0.25">
      <c r="A24" s="6" t="s">
        <v>592</v>
      </c>
      <c r="B24" s="6">
        <v>110999</v>
      </c>
      <c r="C24" s="6">
        <v>0</v>
      </c>
      <c r="D24" s="6">
        <v>125511</v>
      </c>
      <c r="E24" s="6" t="s">
        <v>682</v>
      </c>
      <c r="F24" s="6" t="s">
        <v>683</v>
      </c>
      <c r="G24" s="6" t="s">
        <v>684</v>
      </c>
      <c r="H24" s="6" t="s">
        <v>595</v>
      </c>
      <c r="I24" s="6">
        <v>678</v>
      </c>
      <c r="J24" s="6" t="s">
        <v>644</v>
      </c>
      <c r="K24" s="6">
        <v>4030</v>
      </c>
      <c r="L24" s="6" t="s">
        <v>686</v>
      </c>
      <c r="M24" s="33">
        <v>4710</v>
      </c>
      <c r="N24" s="6" t="s">
        <v>687</v>
      </c>
      <c r="O24" s="33">
        <v>118110</v>
      </c>
      <c r="P24" s="6" t="s">
        <v>599</v>
      </c>
      <c r="Q24" s="6" t="s">
        <v>600</v>
      </c>
      <c r="R24" s="6">
        <v>1</v>
      </c>
      <c r="S24" s="33">
        <v>6985</v>
      </c>
      <c r="T24" s="37" t="s">
        <v>690</v>
      </c>
      <c r="U24" s="6"/>
      <c r="V24" s="6"/>
      <c r="W24" s="6" t="s">
        <v>698</v>
      </c>
      <c r="X24" s="6" t="s">
        <v>692</v>
      </c>
      <c r="Y24" s="6" t="s">
        <v>693</v>
      </c>
      <c r="Z24" s="6" t="s">
        <v>694</v>
      </c>
      <c r="AA24" s="6">
        <v>82969</v>
      </c>
      <c r="AB24" s="6" t="s">
        <v>699</v>
      </c>
      <c r="AC24" s="6" t="s">
        <v>698</v>
      </c>
      <c r="AD24" s="6" t="s">
        <v>698</v>
      </c>
      <c r="AE24" s="6"/>
      <c r="AF24" s="6" t="s">
        <v>603</v>
      </c>
      <c r="AG24" s="38">
        <v>1839</v>
      </c>
      <c r="AH24" s="38">
        <v>15.33</v>
      </c>
      <c r="AI24" s="38">
        <v>870.06</v>
      </c>
      <c r="AJ24" s="38">
        <v>968.94</v>
      </c>
      <c r="AK24" s="38">
        <v>0</v>
      </c>
      <c r="AL24" s="38">
        <v>0</v>
      </c>
      <c r="AM24" s="38">
        <v>0</v>
      </c>
      <c r="AN24" s="38">
        <v>0</v>
      </c>
      <c r="AO24" s="6"/>
      <c r="AP24" s="6"/>
      <c r="AQ24" s="39">
        <v>10</v>
      </c>
      <c r="AR24" s="6"/>
      <c r="AS24" s="6">
        <v>10</v>
      </c>
      <c r="AT24" s="40">
        <f t="shared" si="10"/>
        <v>-9.4731158238172917</v>
      </c>
      <c r="AU24" s="40">
        <f t="shared" si="11"/>
        <v>0.526884176182708</v>
      </c>
      <c r="AV24" s="41">
        <f t="shared" si="12"/>
        <v>8.3333333333333332E-3</v>
      </c>
      <c r="AW24" s="42">
        <f t="shared" si="13"/>
        <v>15.324999999999999</v>
      </c>
      <c r="AX24" s="6"/>
      <c r="AY24" s="43">
        <v>10</v>
      </c>
      <c r="AZ24" s="44">
        <v>0</v>
      </c>
      <c r="BA24" s="45">
        <f t="shared" si="4"/>
        <v>4.2794041840705085E-3</v>
      </c>
      <c r="BB24" s="46">
        <f t="shared" si="5"/>
        <v>4.1464858901132784</v>
      </c>
      <c r="BC24" s="6"/>
      <c r="BD24" s="47">
        <f t="shared" si="14"/>
        <v>-11.17851410988672</v>
      </c>
      <c r="BG24" s="41">
        <f t="shared" si="15"/>
        <v>8.3333333333333332E-3</v>
      </c>
      <c r="BH24" s="51">
        <f t="shared" si="8"/>
        <v>15.324999999999999</v>
      </c>
      <c r="BI24" s="52">
        <f t="shared" si="9"/>
        <v>5.0000000000007816E-3</v>
      </c>
    </row>
    <row r="25" spans="1:61" x14ac:dyDescent="0.25">
      <c r="A25" s="6" t="s">
        <v>592</v>
      </c>
      <c r="B25" s="6">
        <v>110999</v>
      </c>
      <c r="C25" s="6">
        <v>1</v>
      </c>
      <c r="D25" s="6">
        <v>125513</v>
      </c>
      <c r="E25" s="6" t="s">
        <v>700</v>
      </c>
      <c r="F25" s="6" t="s">
        <v>595</v>
      </c>
      <c r="G25" s="6" t="s">
        <v>595</v>
      </c>
      <c r="H25" s="6" t="s">
        <v>595</v>
      </c>
      <c r="I25" s="6">
        <v>678</v>
      </c>
      <c r="J25" s="6" t="s">
        <v>644</v>
      </c>
      <c r="K25" s="6">
        <v>4030</v>
      </c>
      <c r="L25" s="6" t="s">
        <v>686</v>
      </c>
      <c r="M25" s="33">
        <v>4710</v>
      </c>
      <c r="N25" s="6" t="s">
        <v>687</v>
      </c>
      <c r="O25" s="33">
        <v>118110</v>
      </c>
      <c r="P25" s="6" t="s">
        <v>599</v>
      </c>
      <c r="Q25" s="6" t="s">
        <v>600</v>
      </c>
      <c r="R25" s="6">
        <v>1</v>
      </c>
      <c r="S25" s="33">
        <v>6985</v>
      </c>
      <c r="T25" s="37" t="s">
        <v>690</v>
      </c>
      <c r="U25" s="6"/>
      <c r="V25" s="6"/>
      <c r="W25" s="6" t="s">
        <v>698</v>
      </c>
      <c r="X25" s="6" t="s">
        <v>663</v>
      </c>
      <c r="Y25" s="6" t="s">
        <v>664</v>
      </c>
      <c r="Z25" s="6" t="s">
        <v>665</v>
      </c>
      <c r="AA25" s="6">
        <v>1017248</v>
      </c>
      <c r="AB25" s="6" t="s">
        <v>701</v>
      </c>
      <c r="AC25" s="6" t="s">
        <v>698</v>
      </c>
      <c r="AD25" s="6" t="s">
        <v>698</v>
      </c>
      <c r="AE25" s="6"/>
      <c r="AF25" s="6" t="s">
        <v>603</v>
      </c>
      <c r="AG25" s="38">
        <v>88.85</v>
      </c>
      <c r="AH25" s="38">
        <v>0.74</v>
      </c>
      <c r="AI25" s="38">
        <v>42.03</v>
      </c>
      <c r="AJ25" s="38">
        <v>46.82</v>
      </c>
      <c r="AK25" s="38">
        <v>0</v>
      </c>
      <c r="AL25" s="38">
        <v>0</v>
      </c>
      <c r="AM25" s="38">
        <v>0</v>
      </c>
      <c r="AN25" s="38">
        <v>0</v>
      </c>
      <c r="AO25" s="6"/>
      <c r="AP25" s="6"/>
      <c r="AQ25" s="39">
        <v>10</v>
      </c>
      <c r="AR25" s="6"/>
      <c r="AS25" s="6">
        <v>10</v>
      </c>
      <c r="AT25" s="40">
        <f t="shared" si="10"/>
        <v>-9.4730444569499159</v>
      </c>
      <c r="AU25" s="40">
        <f t="shared" si="11"/>
        <v>0.52695554305008441</v>
      </c>
      <c r="AV25" s="41">
        <f t="shared" si="12"/>
        <v>8.3333333333333332E-3</v>
      </c>
      <c r="AW25" s="42">
        <f t="shared" si="13"/>
        <v>0.74041666666666661</v>
      </c>
      <c r="AX25" s="6"/>
      <c r="AY25" s="43">
        <v>10</v>
      </c>
      <c r="AZ25" s="44">
        <v>0</v>
      </c>
      <c r="BA25" s="45">
        <f t="shared" si="4"/>
        <v>4.2794198676823613E-3</v>
      </c>
      <c r="BB25" s="46">
        <f t="shared" si="5"/>
        <v>0.20036243820488817</v>
      </c>
      <c r="BC25" s="6"/>
      <c r="BD25" s="47">
        <f t="shared" si="14"/>
        <v>-0.54005422846177842</v>
      </c>
      <c r="BG25" s="41">
        <f t="shared" si="15"/>
        <v>8.3333333333333332E-3</v>
      </c>
      <c r="BH25" s="51">
        <f t="shared" si="8"/>
        <v>0.74041666666666661</v>
      </c>
      <c r="BI25" s="52">
        <f t="shared" si="9"/>
        <v>-4.1666666666662078E-4</v>
      </c>
    </row>
    <row r="26" spans="1:61" x14ac:dyDescent="0.25">
      <c r="A26" s="6" t="s">
        <v>592</v>
      </c>
      <c r="B26" s="6">
        <v>111000</v>
      </c>
      <c r="C26" s="6">
        <v>0</v>
      </c>
      <c r="D26" s="6">
        <v>125512</v>
      </c>
      <c r="E26" s="6" t="s">
        <v>682</v>
      </c>
      <c r="F26" s="6" t="s">
        <v>683</v>
      </c>
      <c r="G26" s="6" t="s">
        <v>684</v>
      </c>
      <c r="H26" s="6" t="s">
        <v>595</v>
      </c>
      <c r="I26" s="6">
        <v>678</v>
      </c>
      <c r="J26" s="6" t="s">
        <v>644</v>
      </c>
      <c r="K26" s="6">
        <v>4030</v>
      </c>
      <c r="L26" s="6" t="s">
        <v>686</v>
      </c>
      <c r="M26" s="33">
        <v>4710</v>
      </c>
      <c r="N26" s="6" t="s">
        <v>687</v>
      </c>
      <c r="O26" s="33">
        <v>118110</v>
      </c>
      <c r="P26" s="6" t="s">
        <v>599</v>
      </c>
      <c r="Q26" s="6" t="s">
        <v>600</v>
      </c>
      <c r="R26" s="6">
        <v>1</v>
      </c>
      <c r="S26" s="33">
        <v>6985</v>
      </c>
      <c r="T26" s="37" t="s">
        <v>690</v>
      </c>
      <c r="U26" s="6"/>
      <c r="V26" s="6"/>
      <c r="W26" s="6" t="s">
        <v>698</v>
      </c>
      <c r="X26" s="6" t="s">
        <v>692</v>
      </c>
      <c r="Y26" s="6" t="s">
        <v>693</v>
      </c>
      <c r="Z26" s="6" t="s">
        <v>694</v>
      </c>
      <c r="AA26" s="6">
        <v>82969</v>
      </c>
      <c r="AB26" s="6" t="s">
        <v>699</v>
      </c>
      <c r="AC26" s="6" t="s">
        <v>698</v>
      </c>
      <c r="AD26" s="6" t="s">
        <v>698</v>
      </c>
      <c r="AE26" s="6"/>
      <c r="AF26" s="6" t="s">
        <v>603</v>
      </c>
      <c r="AG26" s="38">
        <v>1839</v>
      </c>
      <c r="AH26" s="38">
        <v>15.33</v>
      </c>
      <c r="AI26" s="38">
        <v>870.06</v>
      </c>
      <c r="AJ26" s="38">
        <v>968.94</v>
      </c>
      <c r="AK26" s="38">
        <v>0</v>
      </c>
      <c r="AL26" s="38">
        <v>0</v>
      </c>
      <c r="AM26" s="38">
        <v>0</v>
      </c>
      <c r="AN26" s="38">
        <v>0</v>
      </c>
      <c r="AO26" s="6"/>
      <c r="AP26" s="6"/>
      <c r="AQ26" s="39">
        <v>10</v>
      </c>
      <c r="AR26" s="6"/>
      <c r="AS26" s="6">
        <v>10</v>
      </c>
      <c r="AT26" s="40">
        <f t="shared" si="10"/>
        <v>-9.4731158238172917</v>
      </c>
      <c r="AU26" s="40">
        <f t="shared" si="11"/>
        <v>0.526884176182708</v>
      </c>
      <c r="AV26" s="41">
        <f t="shared" si="12"/>
        <v>8.3333333333333332E-3</v>
      </c>
      <c r="AW26" s="42">
        <f t="shared" si="13"/>
        <v>15.324999999999999</v>
      </c>
      <c r="AX26" s="6"/>
      <c r="AY26" s="43">
        <v>10</v>
      </c>
      <c r="AZ26" s="44">
        <v>0</v>
      </c>
      <c r="BA26" s="45">
        <f t="shared" si="4"/>
        <v>4.2794041840705085E-3</v>
      </c>
      <c r="BB26" s="46">
        <f t="shared" si="5"/>
        <v>4.1464858901132784</v>
      </c>
      <c r="BC26" s="6"/>
      <c r="BD26" s="47">
        <f t="shared" si="14"/>
        <v>-11.17851410988672</v>
      </c>
      <c r="BG26" s="41">
        <f t="shared" si="15"/>
        <v>8.3333333333333332E-3</v>
      </c>
      <c r="BH26" s="51">
        <f t="shared" si="8"/>
        <v>15.324999999999999</v>
      </c>
      <c r="BI26" s="52">
        <f t="shared" si="9"/>
        <v>5.0000000000007816E-3</v>
      </c>
    </row>
    <row r="27" spans="1:61" x14ac:dyDescent="0.25">
      <c r="A27" s="6" t="s">
        <v>592</v>
      </c>
      <c r="B27" s="6">
        <v>111000</v>
      </c>
      <c r="C27" s="6">
        <v>1</v>
      </c>
      <c r="D27" s="6">
        <v>125514</v>
      </c>
      <c r="E27" s="6" t="s">
        <v>700</v>
      </c>
      <c r="F27" s="6" t="s">
        <v>595</v>
      </c>
      <c r="G27" s="6" t="s">
        <v>595</v>
      </c>
      <c r="H27" s="6" t="s">
        <v>595</v>
      </c>
      <c r="I27" s="6">
        <v>678</v>
      </c>
      <c r="J27" s="6" t="s">
        <v>644</v>
      </c>
      <c r="K27" s="6">
        <v>4030</v>
      </c>
      <c r="L27" s="6" t="s">
        <v>686</v>
      </c>
      <c r="M27" s="33">
        <v>4710</v>
      </c>
      <c r="N27" s="6" t="s">
        <v>687</v>
      </c>
      <c r="O27" s="33">
        <v>118110</v>
      </c>
      <c r="P27" s="6" t="s">
        <v>599</v>
      </c>
      <c r="Q27" s="6" t="s">
        <v>600</v>
      </c>
      <c r="R27" s="6">
        <v>1</v>
      </c>
      <c r="S27" s="33">
        <v>6985</v>
      </c>
      <c r="T27" s="37" t="s">
        <v>690</v>
      </c>
      <c r="U27" s="6"/>
      <c r="V27" s="6"/>
      <c r="W27" s="6" t="s">
        <v>698</v>
      </c>
      <c r="X27" s="6" t="s">
        <v>663</v>
      </c>
      <c r="Y27" s="6" t="s">
        <v>664</v>
      </c>
      <c r="Z27" s="6" t="s">
        <v>665</v>
      </c>
      <c r="AA27" s="6">
        <v>1017248</v>
      </c>
      <c r="AB27" s="6" t="s">
        <v>701</v>
      </c>
      <c r="AC27" s="6" t="s">
        <v>698</v>
      </c>
      <c r="AD27" s="6" t="s">
        <v>698</v>
      </c>
      <c r="AE27" s="6"/>
      <c r="AF27" s="6" t="s">
        <v>603</v>
      </c>
      <c r="AG27" s="38">
        <v>88.85</v>
      </c>
      <c r="AH27" s="38">
        <v>0.74</v>
      </c>
      <c r="AI27" s="38">
        <v>42.03</v>
      </c>
      <c r="AJ27" s="38">
        <v>46.82</v>
      </c>
      <c r="AK27" s="38">
        <v>0</v>
      </c>
      <c r="AL27" s="38">
        <v>0</v>
      </c>
      <c r="AM27" s="38">
        <v>0</v>
      </c>
      <c r="AN27" s="38">
        <v>0</v>
      </c>
      <c r="AO27" s="6"/>
      <c r="AP27" s="6"/>
      <c r="AQ27" s="39">
        <v>10</v>
      </c>
      <c r="AR27" s="6"/>
      <c r="AS27" s="6">
        <v>10</v>
      </c>
      <c r="AT27" s="40">
        <f t="shared" si="10"/>
        <v>-9.4730444569499159</v>
      </c>
      <c r="AU27" s="40">
        <f t="shared" si="11"/>
        <v>0.52695554305008441</v>
      </c>
      <c r="AV27" s="41">
        <f t="shared" si="12"/>
        <v>8.3333333333333332E-3</v>
      </c>
      <c r="AW27" s="42">
        <f t="shared" si="13"/>
        <v>0.74041666666666661</v>
      </c>
      <c r="AX27" s="6"/>
      <c r="AY27" s="43">
        <v>10</v>
      </c>
      <c r="AZ27" s="44">
        <v>0</v>
      </c>
      <c r="BA27" s="45">
        <f t="shared" si="4"/>
        <v>4.2794198676823613E-3</v>
      </c>
      <c r="BB27" s="46">
        <f t="shared" si="5"/>
        <v>0.20036243820488817</v>
      </c>
      <c r="BC27" s="6"/>
      <c r="BD27" s="47">
        <f t="shared" si="14"/>
        <v>-0.54005422846177842</v>
      </c>
      <c r="BG27" s="41">
        <f t="shared" si="15"/>
        <v>8.3333333333333332E-3</v>
      </c>
      <c r="BH27" s="51">
        <f t="shared" si="8"/>
        <v>0.74041666666666661</v>
      </c>
      <c r="BI27" s="52">
        <f t="shared" si="9"/>
        <v>-4.1666666666662078E-4</v>
      </c>
    </row>
    <row r="28" spans="1:61" x14ac:dyDescent="0.25">
      <c r="A28" s="6" t="s">
        <v>592</v>
      </c>
      <c r="B28" s="6">
        <v>111089</v>
      </c>
      <c r="C28" s="6">
        <v>0</v>
      </c>
      <c r="D28" s="6">
        <v>126045</v>
      </c>
      <c r="E28" s="6" t="s">
        <v>702</v>
      </c>
      <c r="F28" s="6" t="s">
        <v>703</v>
      </c>
      <c r="G28" s="6" t="s">
        <v>704</v>
      </c>
      <c r="H28" s="6" t="s">
        <v>595</v>
      </c>
      <c r="I28" s="6">
        <v>781</v>
      </c>
      <c r="J28" s="6" t="s">
        <v>705</v>
      </c>
      <c r="K28" s="6">
        <v>4740</v>
      </c>
      <c r="L28" s="6" t="s">
        <v>706</v>
      </c>
      <c r="M28" s="33">
        <v>4770</v>
      </c>
      <c r="N28" s="6" t="s">
        <v>707</v>
      </c>
      <c r="O28" s="33">
        <v>118110</v>
      </c>
      <c r="P28" s="6" t="s">
        <v>708</v>
      </c>
      <c r="Q28" s="6" t="s">
        <v>709</v>
      </c>
      <c r="R28" s="6">
        <v>1</v>
      </c>
      <c r="S28" s="33">
        <v>6510</v>
      </c>
      <c r="T28" s="37" t="s">
        <v>690</v>
      </c>
      <c r="U28" s="6"/>
      <c r="V28" s="6"/>
      <c r="W28" s="6" t="s">
        <v>710</v>
      </c>
      <c r="X28" s="6" t="s">
        <v>711</v>
      </c>
      <c r="Y28" s="6" t="s">
        <v>712</v>
      </c>
      <c r="Z28" s="6" t="s">
        <v>713</v>
      </c>
      <c r="AA28" s="6">
        <v>758</v>
      </c>
      <c r="AB28" s="6" t="s">
        <v>714</v>
      </c>
      <c r="AC28" s="6" t="s">
        <v>710</v>
      </c>
      <c r="AD28" s="6" t="s">
        <v>710</v>
      </c>
      <c r="AE28" s="6"/>
      <c r="AF28" s="6" t="s">
        <v>603</v>
      </c>
      <c r="AG28" s="38">
        <v>209</v>
      </c>
      <c r="AH28" s="38">
        <v>1.74</v>
      </c>
      <c r="AI28" s="38">
        <v>97.64</v>
      </c>
      <c r="AJ28" s="38">
        <v>111.36</v>
      </c>
      <c r="AK28" s="38">
        <v>0</v>
      </c>
      <c r="AL28" s="38">
        <v>0</v>
      </c>
      <c r="AM28" s="38">
        <v>0</v>
      </c>
      <c r="AN28" s="38">
        <v>0</v>
      </c>
      <c r="AO28" s="6"/>
      <c r="AP28" s="6"/>
      <c r="AQ28" s="39">
        <v>10</v>
      </c>
      <c r="AR28" s="6"/>
      <c r="AS28" s="6">
        <v>10</v>
      </c>
      <c r="AT28" s="40">
        <f t="shared" si="10"/>
        <v>-9.4671770334928222</v>
      </c>
      <c r="AU28" s="40">
        <f t="shared" si="11"/>
        <v>0.53282296650717698</v>
      </c>
      <c r="AV28" s="41">
        <f t="shared" si="12"/>
        <v>8.3333333333333332E-3</v>
      </c>
      <c r="AW28" s="42">
        <f t="shared" si="13"/>
        <v>1.7416666666666667</v>
      </c>
      <c r="AX28" s="6"/>
      <c r="AY28" s="43">
        <v>10</v>
      </c>
      <c r="AZ28" s="44">
        <v>0</v>
      </c>
      <c r="BA28" s="45">
        <f t="shared" si="4"/>
        <v>4.2807096884134909E-3</v>
      </c>
      <c r="BB28" s="46">
        <f t="shared" si="5"/>
        <v>0.47669983090172635</v>
      </c>
      <c r="BC28" s="6"/>
      <c r="BD28" s="47">
        <f t="shared" si="14"/>
        <v>-1.2649668357649404</v>
      </c>
      <c r="BG28" s="41">
        <f t="shared" si="15"/>
        <v>8.3333333333333332E-3</v>
      </c>
      <c r="BH28" s="51">
        <f t="shared" si="8"/>
        <v>1.7416666666666667</v>
      </c>
      <c r="BI28" s="52">
        <f t="shared" si="9"/>
        <v>-1.6666666666667052E-3</v>
      </c>
    </row>
    <row r="29" spans="1:61" x14ac:dyDescent="0.25">
      <c r="A29" s="6" t="s">
        <v>592</v>
      </c>
      <c r="B29" s="6">
        <v>111089</v>
      </c>
      <c r="C29" s="6">
        <v>1</v>
      </c>
      <c r="D29" s="6">
        <v>126049</v>
      </c>
      <c r="E29" s="6" t="s">
        <v>715</v>
      </c>
      <c r="F29" s="6" t="s">
        <v>595</v>
      </c>
      <c r="G29" s="6" t="s">
        <v>595</v>
      </c>
      <c r="H29" s="6" t="s">
        <v>595</v>
      </c>
      <c r="I29" s="6">
        <v>781</v>
      </c>
      <c r="J29" s="6" t="s">
        <v>705</v>
      </c>
      <c r="K29" s="6">
        <v>4740</v>
      </c>
      <c r="L29" s="6" t="s">
        <v>706</v>
      </c>
      <c r="M29" s="33">
        <v>4770</v>
      </c>
      <c r="N29" s="6" t="s">
        <v>707</v>
      </c>
      <c r="O29" s="33">
        <v>118110</v>
      </c>
      <c r="P29" s="6" t="s">
        <v>708</v>
      </c>
      <c r="Q29" s="6" t="s">
        <v>709</v>
      </c>
      <c r="R29" s="6">
        <v>1</v>
      </c>
      <c r="S29" s="33">
        <v>6510</v>
      </c>
      <c r="T29" s="37" t="s">
        <v>690</v>
      </c>
      <c r="U29" s="6"/>
      <c r="V29" s="6"/>
      <c r="W29" s="6" t="s">
        <v>710</v>
      </c>
      <c r="X29" s="6" t="s">
        <v>711</v>
      </c>
      <c r="Y29" s="6" t="s">
        <v>712</v>
      </c>
      <c r="Z29" s="6" t="s">
        <v>713</v>
      </c>
      <c r="AA29" s="6">
        <v>758</v>
      </c>
      <c r="AB29" s="6" t="s">
        <v>714</v>
      </c>
      <c r="AC29" s="6" t="s">
        <v>710</v>
      </c>
      <c r="AD29" s="6" t="s">
        <v>710</v>
      </c>
      <c r="AE29" s="6"/>
      <c r="AF29" s="6" t="s">
        <v>603</v>
      </c>
      <c r="AG29" s="38">
        <v>96</v>
      </c>
      <c r="AH29" s="38">
        <v>0.8</v>
      </c>
      <c r="AI29" s="38">
        <v>44.85</v>
      </c>
      <c r="AJ29" s="38">
        <v>51.15</v>
      </c>
      <c r="AK29" s="38">
        <v>0</v>
      </c>
      <c r="AL29" s="38">
        <v>0</v>
      </c>
      <c r="AM29" s="38">
        <v>0</v>
      </c>
      <c r="AN29" s="38">
        <v>0</v>
      </c>
      <c r="AO29" s="6"/>
      <c r="AP29" s="6"/>
      <c r="AQ29" s="39">
        <v>10</v>
      </c>
      <c r="AR29" s="6"/>
      <c r="AS29" s="6">
        <v>10</v>
      </c>
      <c r="AT29" s="40">
        <f t="shared" si="10"/>
        <v>-9.4671874999999996</v>
      </c>
      <c r="AU29" s="40">
        <f t="shared" si="11"/>
        <v>0.53281250000000002</v>
      </c>
      <c r="AV29" s="41">
        <f t="shared" si="12"/>
        <v>8.3333333333333332E-3</v>
      </c>
      <c r="AW29" s="42">
        <f t="shared" si="13"/>
        <v>0.8</v>
      </c>
      <c r="AX29" s="6"/>
      <c r="AY29" s="43">
        <v>10</v>
      </c>
      <c r="AZ29" s="44">
        <v>0</v>
      </c>
      <c r="BA29" s="45">
        <f t="shared" si="4"/>
        <v>4.2807073868956838E-3</v>
      </c>
      <c r="BB29" s="46">
        <f t="shared" si="5"/>
        <v>0.21895818283971422</v>
      </c>
      <c r="BC29" s="6"/>
      <c r="BD29" s="47">
        <f t="shared" si="14"/>
        <v>-0.5810418171602858</v>
      </c>
      <c r="BG29" s="41">
        <f t="shared" si="15"/>
        <v>8.3333333333333332E-3</v>
      </c>
      <c r="BH29" s="51">
        <f t="shared" si="8"/>
        <v>0.8</v>
      </c>
      <c r="BI29" s="52">
        <f t="shared" si="9"/>
        <v>0</v>
      </c>
    </row>
    <row r="30" spans="1:61" x14ac:dyDescent="0.25">
      <c r="A30" s="6" t="s">
        <v>592</v>
      </c>
      <c r="B30" s="6">
        <v>111090</v>
      </c>
      <c r="C30" s="6">
        <v>0</v>
      </c>
      <c r="D30" s="6">
        <v>126046</v>
      </c>
      <c r="E30" s="6" t="s">
        <v>702</v>
      </c>
      <c r="F30" s="6" t="s">
        <v>703</v>
      </c>
      <c r="G30" s="6" t="s">
        <v>704</v>
      </c>
      <c r="H30" s="6" t="s">
        <v>595</v>
      </c>
      <c r="I30" s="6">
        <v>781</v>
      </c>
      <c r="J30" s="6" t="s">
        <v>705</v>
      </c>
      <c r="K30" s="6">
        <v>4740</v>
      </c>
      <c r="L30" s="6" t="s">
        <v>706</v>
      </c>
      <c r="M30" s="33">
        <v>4770</v>
      </c>
      <c r="N30" s="6" t="s">
        <v>707</v>
      </c>
      <c r="O30" s="33">
        <v>118110</v>
      </c>
      <c r="P30" s="6" t="s">
        <v>708</v>
      </c>
      <c r="Q30" s="6" t="s">
        <v>709</v>
      </c>
      <c r="R30" s="6">
        <v>1</v>
      </c>
      <c r="S30" s="33">
        <v>6510</v>
      </c>
      <c r="T30" s="37" t="s">
        <v>690</v>
      </c>
      <c r="U30" s="6"/>
      <c r="V30" s="6"/>
      <c r="W30" s="6" t="s">
        <v>710</v>
      </c>
      <c r="X30" s="6" t="s">
        <v>711</v>
      </c>
      <c r="Y30" s="6" t="s">
        <v>712</v>
      </c>
      <c r="Z30" s="6" t="s">
        <v>713</v>
      </c>
      <c r="AA30" s="6">
        <v>758</v>
      </c>
      <c r="AB30" s="6" t="s">
        <v>714</v>
      </c>
      <c r="AC30" s="6" t="s">
        <v>710</v>
      </c>
      <c r="AD30" s="6" t="s">
        <v>710</v>
      </c>
      <c r="AE30" s="6"/>
      <c r="AF30" s="6" t="s">
        <v>603</v>
      </c>
      <c r="AG30" s="38">
        <v>209</v>
      </c>
      <c r="AH30" s="38">
        <v>1.74</v>
      </c>
      <c r="AI30" s="38">
        <v>97.64</v>
      </c>
      <c r="AJ30" s="38">
        <v>111.36</v>
      </c>
      <c r="AK30" s="38">
        <v>0</v>
      </c>
      <c r="AL30" s="38">
        <v>0</v>
      </c>
      <c r="AM30" s="38">
        <v>0</v>
      </c>
      <c r="AN30" s="38">
        <v>0</v>
      </c>
      <c r="AO30" s="6"/>
      <c r="AP30" s="6"/>
      <c r="AQ30" s="39">
        <v>10</v>
      </c>
      <c r="AR30" s="6"/>
      <c r="AS30" s="6">
        <v>10</v>
      </c>
      <c r="AT30" s="40">
        <f t="shared" si="10"/>
        <v>-9.4671770334928222</v>
      </c>
      <c r="AU30" s="40">
        <f t="shared" si="11"/>
        <v>0.53282296650717698</v>
      </c>
      <c r="AV30" s="41">
        <f t="shared" si="12"/>
        <v>8.3333333333333332E-3</v>
      </c>
      <c r="AW30" s="42">
        <f t="shared" si="13"/>
        <v>1.7416666666666667</v>
      </c>
      <c r="AX30" s="6"/>
      <c r="AY30" s="43">
        <v>10</v>
      </c>
      <c r="AZ30" s="44">
        <v>0</v>
      </c>
      <c r="BA30" s="45">
        <f t="shared" si="4"/>
        <v>4.2807096884134909E-3</v>
      </c>
      <c r="BB30" s="46">
        <f t="shared" si="5"/>
        <v>0.47669983090172635</v>
      </c>
      <c r="BC30" s="6"/>
      <c r="BD30" s="47">
        <f t="shared" si="14"/>
        <v>-1.2649668357649404</v>
      </c>
      <c r="BG30" s="41">
        <f t="shared" si="15"/>
        <v>8.3333333333333332E-3</v>
      </c>
      <c r="BH30" s="51">
        <f t="shared" si="8"/>
        <v>1.7416666666666667</v>
      </c>
      <c r="BI30" s="52">
        <f t="shared" si="9"/>
        <v>-1.6666666666667052E-3</v>
      </c>
    </row>
    <row r="31" spans="1:61" x14ac:dyDescent="0.25">
      <c r="A31" s="6" t="s">
        <v>592</v>
      </c>
      <c r="B31" s="6">
        <v>111091</v>
      </c>
      <c r="C31" s="6">
        <v>0</v>
      </c>
      <c r="D31" s="6">
        <v>126047</v>
      </c>
      <c r="E31" s="6" t="s">
        <v>702</v>
      </c>
      <c r="F31" s="6" t="s">
        <v>703</v>
      </c>
      <c r="G31" s="6" t="s">
        <v>704</v>
      </c>
      <c r="H31" s="6" t="s">
        <v>595</v>
      </c>
      <c r="I31" s="6">
        <v>781</v>
      </c>
      <c r="J31" s="6" t="s">
        <v>705</v>
      </c>
      <c r="K31" s="6">
        <v>4740</v>
      </c>
      <c r="L31" s="6" t="s">
        <v>706</v>
      </c>
      <c r="M31" s="33">
        <v>4770</v>
      </c>
      <c r="N31" s="6" t="s">
        <v>707</v>
      </c>
      <c r="O31" s="33">
        <v>118110</v>
      </c>
      <c r="P31" s="6" t="s">
        <v>708</v>
      </c>
      <c r="Q31" s="6" t="s">
        <v>709</v>
      </c>
      <c r="R31" s="6">
        <v>1</v>
      </c>
      <c r="S31" s="33">
        <v>6510</v>
      </c>
      <c r="T31" s="37" t="s">
        <v>690</v>
      </c>
      <c r="U31" s="6"/>
      <c r="V31" s="6"/>
      <c r="W31" s="6" t="s">
        <v>710</v>
      </c>
      <c r="X31" s="6" t="s">
        <v>711</v>
      </c>
      <c r="Y31" s="6" t="s">
        <v>712</v>
      </c>
      <c r="Z31" s="6" t="s">
        <v>713</v>
      </c>
      <c r="AA31" s="6">
        <v>758</v>
      </c>
      <c r="AB31" s="6" t="s">
        <v>714</v>
      </c>
      <c r="AC31" s="6" t="s">
        <v>710</v>
      </c>
      <c r="AD31" s="6" t="s">
        <v>710</v>
      </c>
      <c r="AE31" s="6"/>
      <c r="AF31" s="6" t="s">
        <v>603</v>
      </c>
      <c r="AG31" s="38">
        <v>209</v>
      </c>
      <c r="AH31" s="38">
        <v>1.74</v>
      </c>
      <c r="AI31" s="38">
        <v>97.64</v>
      </c>
      <c r="AJ31" s="38">
        <v>111.36</v>
      </c>
      <c r="AK31" s="38">
        <v>0</v>
      </c>
      <c r="AL31" s="38">
        <v>0</v>
      </c>
      <c r="AM31" s="38">
        <v>0</v>
      </c>
      <c r="AN31" s="38">
        <v>0</v>
      </c>
      <c r="AO31" s="6"/>
      <c r="AP31" s="6"/>
      <c r="AQ31" s="39">
        <v>10</v>
      </c>
      <c r="AR31" s="6"/>
      <c r="AS31" s="6">
        <v>10</v>
      </c>
      <c r="AT31" s="40">
        <f t="shared" si="10"/>
        <v>-9.4671770334928222</v>
      </c>
      <c r="AU31" s="40">
        <f t="shared" si="11"/>
        <v>0.53282296650717698</v>
      </c>
      <c r="AV31" s="41">
        <f t="shared" si="12"/>
        <v>8.3333333333333332E-3</v>
      </c>
      <c r="AW31" s="42">
        <f t="shared" si="13"/>
        <v>1.7416666666666667</v>
      </c>
      <c r="AX31" s="6"/>
      <c r="AY31" s="43">
        <v>10</v>
      </c>
      <c r="AZ31" s="44">
        <v>0</v>
      </c>
      <c r="BA31" s="45">
        <f t="shared" si="4"/>
        <v>4.2807096884134909E-3</v>
      </c>
      <c r="BB31" s="46">
        <f t="shared" si="5"/>
        <v>0.47669983090172635</v>
      </c>
      <c r="BC31" s="6"/>
      <c r="BD31" s="47">
        <f t="shared" si="14"/>
        <v>-1.2649668357649404</v>
      </c>
      <c r="BG31" s="41">
        <f t="shared" si="15"/>
        <v>8.3333333333333332E-3</v>
      </c>
      <c r="BH31" s="51">
        <f t="shared" si="8"/>
        <v>1.7416666666666667</v>
      </c>
      <c r="BI31" s="52">
        <f t="shared" si="9"/>
        <v>-1.6666666666667052E-3</v>
      </c>
    </row>
    <row r="32" spans="1:61" x14ac:dyDescent="0.25">
      <c r="A32" s="6" t="s">
        <v>592</v>
      </c>
      <c r="B32" s="6">
        <v>110903</v>
      </c>
      <c r="C32" s="6">
        <v>0</v>
      </c>
      <c r="D32" s="6">
        <v>125153</v>
      </c>
      <c r="E32" s="6" t="s">
        <v>716</v>
      </c>
      <c r="F32" s="6" t="s">
        <v>595</v>
      </c>
      <c r="G32" s="6" t="s">
        <v>595</v>
      </c>
      <c r="H32" s="6" t="s">
        <v>595</v>
      </c>
      <c r="I32" s="6">
        <v>92</v>
      </c>
      <c r="J32" s="6" t="s">
        <v>717</v>
      </c>
      <c r="K32" s="6">
        <v>6000</v>
      </c>
      <c r="L32" s="6" t="s">
        <v>718</v>
      </c>
      <c r="M32" s="33">
        <v>6260</v>
      </c>
      <c r="N32" s="6" t="s">
        <v>719</v>
      </c>
      <c r="O32" s="33">
        <v>118135</v>
      </c>
      <c r="P32" s="6" t="s">
        <v>599</v>
      </c>
      <c r="Q32" s="6" t="s">
        <v>600</v>
      </c>
      <c r="R32" s="6">
        <v>1</v>
      </c>
      <c r="S32" s="33">
        <v>7175</v>
      </c>
      <c r="T32" s="37" t="s">
        <v>720</v>
      </c>
      <c r="U32" s="6" t="s">
        <v>721</v>
      </c>
      <c r="V32" s="6" t="s">
        <v>637</v>
      </c>
      <c r="W32" s="6" t="s">
        <v>722</v>
      </c>
      <c r="X32" s="6" t="s">
        <v>723</v>
      </c>
      <c r="Y32" s="6" t="s">
        <v>724</v>
      </c>
      <c r="Z32" s="6" t="s">
        <v>725</v>
      </c>
      <c r="AA32" s="6">
        <v>201600012</v>
      </c>
      <c r="AB32" s="6" t="s">
        <v>726</v>
      </c>
      <c r="AC32" s="6" t="s">
        <v>722</v>
      </c>
      <c r="AD32" s="6" t="s">
        <v>722</v>
      </c>
      <c r="AE32" s="6"/>
      <c r="AF32" s="6" t="s">
        <v>603</v>
      </c>
      <c r="AG32" s="38">
        <v>7722.86</v>
      </c>
      <c r="AH32" s="38">
        <v>128.71</v>
      </c>
      <c r="AI32" s="38">
        <v>7336.71</v>
      </c>
      <c r="AJ32" s="38">
        <v>386.15</v>
      </c>
      <c r="AK32" s="38">
        <v>0</v>
      </c>
      <c r="AL32" s="38">
        <v>0</v>
      </c>
      <c r="AM32" s="38">
        <v>0</v>
      </c>
      <c r="AN32" s="38">
        <v>0</v>
      </c>
      <c r="AO32" s="6"/>
      <c r="AP32" s="6"/>
      <c r="AQ32" s="39">
        <v>20</v>
      </c>
      <c r="AR32" s="6"/>
      <c r="AS32" s="6">
        <v>5</v>
      </c>
      <c r="AT32" s="40">
        <f t="shared" si="10"/>
        <v>-4.9499990936000398</v>
      </c>
      <c r="AU32" s="40">
        <f t="shared" si="11"/>
        <v>5.0000906399960639E-2</v>
      </c>
      <c r="AV32" s="41">
        <f t="shared" si="12"/>
        <v>1.6666666666666666E-2</v>
      </c>
      <c r="AW32" s="42">
        <f t="shared" si="13"/>
        <v>128.71433333333331</v>
      </c>
      <c r="AX32" s="6"/>
      <c r="AY32" s="43">
        <v>5</v>
      </c>
      <c r="AZ32" s="44">
        <v>0</v>
      </c>
      <c r="BA32" s="45">
        <f t="shared" si="4"/>
        <v>8.3752101431782393E-3</v>
      </c>
      <c r="BB32" s="46">
        <f t="shared" si="5"/>
        <v>3.2340873967882771</v>
      </c>
      <c r="BC32" s="6"/>
      <c r="BD32" s="47">
        <f t="shared" si="14"/>
        <v>-125.48024593654503</v>
      </c>
      <c r="BG32" s="41">
        <f>((20/12)/100)</f>
        <v>1.6666666666666666E-2</v>
      </c>
      <c r="BH32" s="51">
        <f t="shared" si="8"/>
        <v>128.71433333333331</v>
      </c>
      <c r="BI32" s="52">
        <f t="shared" si="9"/>
        <v>-4.3333333333066548E-3</v>
      </c>
    </row>
    <row r="33" spans="1:61" x14ac:dyDescent="0.25">
      <c r="A33" s="6" t="s">
        <v>592</v>
      </c>
      <c r="B33" s="6">
        <v>110904</v>
      </c>
      <c r="C33" s="6">
        <v>0</v>
      </c>
      <c r="D33" s="6">
        <v>125154</v>
      </c>
      <c r="E33" s="6" t="s">
        <v>727</v>
      </c>
      <c r="F33" s="6" t="s">
        <v>595</v>
      </c>
      <c r="G33" s="6" t="s">
        <v>595</v>
      </c>
      <c r="H33" s="6" t="s">
        <v>595</v>
      </c>
      <c r="I33" s="6">
        <v>92</v>
      </c>
      <c r="J33" s="6" t="s">
        <v>717</v>
      </c>
      <c r="K33" s="6">
        <v>6000</v>
      </c>
      <c r="L33" s="6" t="s">
        <v>718</v>
      </c>
      <c r="M33" s="33">
        <v>6045</v>
      </c>
      <c r="N33" s="6" t="s">
        <v>728</v>
      </c>
      <c r="O33" s="33">
        <v>118135</v>
      </c>
      <c r="P33" s="6" t="s">
        <v>599</v>
      </c>
      <c r="Q33" s="6" t="s">
        <v>600</v>
      </c>
      <c r="R33" s="6">
        <v>1</v>
      </c>
      <c r="S33" s="33">
        <v>7165</v>
      </c>
      <c r="T33" s="37" t="s">
        <v>720</v>
      </c>
      <c r="U33" s="6" t="s">
        <v>721</v>
      </c>
      <c r="V33" s="6" t="s">
        <v>637</v>
      </c>
      <c r="W33" s="6" t="s">
        <v>722</v>
      </c>
      <c r="X33" s="6" t="s">
        <v>723</v>
      </c>
      <c r="Y33" s="6" t="s">
        <v>724</v>
      </c>
      <c r="Z33" s="6" t="s">
        <v>725</v>
      </c>
      <c r="AA33" s="6">
        <v>201600012</v>
      </c>
      <c r="AB33" s="6" t="s">
        <v>726</v>
      </c>
      <c r="AC33" s="6" t="s">
        <v>722</v>
      </c>
      <c r="AD33" s="6" t="s">
        <v>722</v>
      </c>
      <c r="AE33" s="6"/>
      <c r="AF33" s="6" t="s">
        <v>603</v>
      </c>
      <c r="AG33" s="38">
        <v>9528.75</v>
      </c>
      <c r="AH33" s="38">
        <v>158.81</v>
      </c>
      <c r="AI33" s="38">
        <v>9052.31</v>
      </c>
      <c r="AJ33" s="38">
        <v>476.44</v>
      </c>
      <c r="AK33" s="38">
        <v>0</v>
      </c>
      <c r="AL33" s="38">
        <v>0</v>
      </c>
      <c r="AM33" s="38">
        <v>0</v>
      </c>
      <c r="AN33" s="38">
        <v>0</v>
      </c>
      <c r="AO33" s="6"/>
      <c r="AP33" s="6"/>
      <c r="AQ33" s="39">
        <v>20</v>
      </c>
      <c r="AR33" s="6"/>
      <c r="AS33" s="6">
        <v>5</v>
      </c>
      <c r="AT33" s="40">
        <f t="shared" si="10"/>
        <v>-4.9499997376361016</v>
      </c>
      <c r="AU33" s="40">
        <f t="shared" si="11"/>
        <v>5.0000262363898727E-2</v>
      </c>
      <c r="AV33" s="41">
        <f t="shared" si="12"/>
        <v>1.6666666666666666E-2</v>
      </c>
      <c r="AW33" s="42">
        <f t="shared" si="13"/>
        <v>158.8125</v>
      </c>
      <c r="AX33" s="6"/>
      <c r="AY33" s="43">
        <v>5</v>
      </c>
      <c r="AZ33" s="44">
        <v>0</v>
      </c>
      <c r="BA33" s="45">
        <f t="shared" si="4"/>
        <v>8.3752096010739664E-3</v>
      </c>
      <c r="BB33" s="46">
        <f t="shared" si="5"/>
        <v>3.9902848623356806</v>
      </c>
      <c r="BC33" s="6"/>
      <c r="BD33" s="47">
        <f t="shared" si="14"/>
        <v>-154.82221513766433</v>
      </c>
      <c r="BG33" s="41">
        <f t="shared" ref="BG33:BG41" si="16">((20/12)/100)</f>
        <v>1.6666666666666666E-2</v>
      </c>
      <c r="BH33" s="51">
        <f t="shared" si="8"/>
        <v>158.8125</v>
      </c>
      <c r="BI33" s="52">
        <f t="shared" si="9"/>
        <v>-2.4999999999977263E-3</v>
      </c>
    </row>
    <row r="34" spans="1:61" x14ac:dyDescent="0.25">
      <c r="A34" s="6" t="s">
        <v>592</v>
      </c>
      <c r="B34" s="6">
        <v>110905</v>
      </c>
      <c r="C34" s="6">
        <v>0</v>
      </c>
      <c r="D34" s="6">
        <v>125155</v>
      </c>
      <c r="E34" s="6" t="s">
        <v>727</v>
      </c>
      <c r="F34" s="6" t="s">
        <v>595</v>
      </c>
      <c r="G34" s="6" t="s">
        <v>595</v>
      </c>
      <c r="H34" s="6" t="s">
        <v>595</v>
      </c>
      <c r="I34" s="6">
        <v>92</v>
      </c>
      <c r="J34" s="6" t="s">
        <v>717</v>
      </c>
      <c r="K34" s="6">
        <v>6000</v>
      </c>
      <c r="L34" s="6" t="s">
        <v>718</v>
      </c>
      <c r="M34" s="33">
        <v>6045</v>
      </c>
      <c r="N34" s="6" t="s">
        <v>728</v>
      </c>
      <c r="O34" s="33">
        <v>118135</v>
      </c>
      <c r="P34" s="6" t="s">
        <v>599</v>
      </c>
      <c r="Q34" s="6" t="s">
        <v>600</v>
      </c>
      <c r="R34" s="6">
        <v>1</v>
      </c>
      <c r="S34" s="33">
        <v>7165</v>
      </c>
      <c r="T34" s="37" t="s">
        <v>720</v>
      </c>
      <c r="U34" s="6" t="s">
        <v>721</v>
      </c>
      <c r="V34" s="6" t="s">
        <v>637</v>
      </c>
      <c r="W34" s="6" t="s">
        <v>722</v>
      </c>
      <c r="X34" s="6" t="s">
        <v>723</v>
      </c>
      <c r="Y34" s="6" t="s">
        <v>724</v>
      </c>
      <c r="Z34" s="6" t="s">
        <v>725</v>
      </c>
      <c r="AA34" s="6">
        <v>201600012</v>
      </c>
      <c r="AB34" s="6" t="s">
        <v>726</v>
      </c>
      <c r="AC34" s="6" t="s">
        <v>722</v>
      </c>
      <c r="AD34" s="6" t="s">
        <v>722</v>
      </c>
      <c r="AE34" s="6"/>
      <c r="AF34" s="6" t="s">
        <v>603</v>
      </c>
      <c r="AG34" s="38">
        <v>9528.75</v>
      </c>
      <c r="AH34" s="38">
        <v>158.81</v>
      </c>
      <c r="AI34" s="38">
        <v>9052.31</v>
      </c>
      <c r="AJ34" s="38">
        <v>476.44</v>
      </c>
      <c r="AK34" s="38">
        <v>0</v>
      </c>
      <c r="AL34" s="38">
        <v>0</v>
      </c>
      <c r="AM34" s="38">
        <v>0</v>
      </c>
      <c r="AN34" s="38">
        <v>0</v>
      </c>
      <c r="AO34" s="6"/>
      <c r="AP34" s="6"/>
      <c r="AQ34" s="39">
        <v>20</v>
      </c>
      <c r="AR34" s="6"/>
      <c r="AS34" s="6">
        <v>5</v>
      </c>
      <c r="AT34" s="40">
        <f t="shared" si="10"/>
        <v>-4.9499997376361016</v>
      </c>
      <c r="AU34" s="40">
        <f t="shared" si="11"/>
        <v>5.0000262363898727E-2</v>
      </c>
      <c r="AV34" s="41">
        <f t="shared" si="12"/>
        <v>1.6666666666666666E-2</v>
      </c>
      <c r="AW34" s="42">
        <f t="shared" si="13"/>
        <v>158.8125</v>
      </c>
      <c r="AX34" s="6"/>
      <c r="AY34" s="43">
        <v>5</v>
      </c>
      <c r="AZ34" s="44">
        <v>0</v>
      </c>
      <c r="BA34" s="45">
        <f t="shared" si="4"/>
        <v>8.3752096010739664E-3</v>
      </c>
      <c r="BB34" s="46">
        <f t="shared" si="5"/>
        <v>3.9902848623356806</v>
      </c>
      <c r="BC34" s="6"/>
      <c r="BD34" s="47">
        <f t="shared" si="14"/>
        <v>-154.82221513766433</v>
      </c>
      <c r="BG34" s="41">
        <f t="shared" si="16"/>
        <v>1.6666666666666666E-2</v>
      </c>
      <c r="BH34" s="51">
        <f t="shared" si="8"/>
        <v>158.8125</v>
      </c>
      <c r="BI34" s="52">
        <f t="shared" si="9"/>
        <v>-2.4999999999977263E-3</v>
      </c>
    </row>
    <row r="35" spans="1:61" x14ac:dyDescent="0.25">
      <c r="A35" s="6" t="s">
        <v>592</v>
      </c>
      <c r="B35" s="6">
        <v>110906</v>
      </c>
      <c r="C35" s="6">
        <v>0</v>
      </c>
      <c r="D35" s="6">
        <v>125156</v>
      </c>
      <c r="E35" s="6" t="s">
        <v>727</v>
      </c>
      <c r="F35" s="6" t="s">
        <v>595</v>
      </c>
      <c r="G35" s="6" t="s">
        <v>595</v>
      </c>
      <c r="H35" s="6" t="s">
        <v>595</v>
      </c>
      <c r="I35" s="6">
        <v>92</v>
      </c>
      <c r="J35" s="6" t="s">
        <v>717</v>
      </c>
      <c r="K35" s="6">
        <v>6000</v>
      </c>
      <c r="L35" s="6" t="s">
        <v>718</v>
      </c>
      <c r="M35" s="33">
        <v>6045</v>
      </c>
      <c r="N35" s="6" t="s">
        <v>728</v>
      </c>
      <c r="O35" s="33">
        <v>118135</v>
      </c>
      <c r="P35" s="6" t="s">
        <v>599</v>
      </c>
      <c r="Q35" s="6" t="s">
        <v>600</v>
      </c>
      <c r="R35" s="6">
        <v>1</v>
      </c>
      <c r="S35" s="33">
        <v>7165</v>
      </c>
      <c r="T35" s="37" t="s">
        <v>720</v>
      </c>
      <c r="U35" s="6" t="s">
        <v>721</v>
      </c>
      <c r="V35" s="6" t="s">
        <v>637</v>
      </c>
      <c r="W35" s="6" t="s">
        <v>722</v>
      </c>
      <c r="X35" s="6" t="s">
        <v>723</v>
      </c>
      <c r="Y35" s="6" t="s">
        <v>724</v>
      </c>
      <c r="Z35" s="6" t="s">
        <v>725</v>
      </c>
      <c r="AA35" s="6">
        <v>201600012</v>
      </c>
      <c r="AB35" s="6" t="s">
        <v>726</v>
      </c>
      <c r="AC35" s="6" t="s">
        <v>722</v>
      </c>
      <c r="AD35" s="6" t="s">
        <v>722</v>
      </c>
      <c r="AE35" s="6"/>
      <c r="AF35" s="6" t="s">
        <v>603</v>
      </c>
      <c r="AG35" s="38">
        <v>9528.75</v>
      </c>
      <c r="AH35" s="38">
        <v>158.81</v>
      </c>
      <c r="AI35" s="38">
        <v>9052.31</v>
      </c>
      <c r="AJ35" s="38">
        <v>476.44</v>
      </c>
      <c r="AK35" s="38">
        <v>0</v>
      </c>
      <c r="AL35" s="38">
        <v>0</v>
      </c>
      <c r="AM35" s="38">
        <v>0</v>
      </c>
      <c r="AN35" s="38">
        <v>0</v>
      </c>
      <c r="AO35" s="6"/>
      <c r="AP35" s="6"/>
      <c r="AQ35" s="39">
        <v>20</v>
      </c>
      <c r="AR35" s="6"/>
      <c r="AS35" s="6">
        <v>5</v>
      </c>
      <c r="AT35" s="40">
        <f t="shared" si="10"/>
        <v>-4.9499997376361016</v>
      </c>
      <c r="AU35" s="40">
        <f t="shared" si="11"/>
        <v>5.0000262363898727E-2</v>
      </c>
      <c r="AV35" s="41">
        <f t="shared" si="12"/>
        <v>1.6666666666666666E-2</v>
      </c>
      <c r="AW35" s="42">
        <f t="shared" si="13"/>
        <v>158.8125</v>
      </c>
      <c r="AX35" s="6"/>
      <c r="AY35" s="43">
        <v>5</v>
      </c>
      <c r="AZ35" s="44">
        <v>0</v>
      </c>
      <c r="BA35" s="45">
        <f t="shared" si="4"/>
        <v>8.3752096010739664E-3</v>
      </c>
      <c r="BB35" s="46">
        <f t="shared" si="5"/>
        <v>3.9902848623356806</v>
      </c>
      <c r="BC35" s="6"/>
      <c r="BD35" s="47">
        <f t="shared" si="14"/>
        <v>-154.82221513766433</v>
      </c>
      <c r="BG35" s="41">
        <f t="shared" si="16"/>
        <v>1.6666666666666666E-2</v>
      </c>
      <c r="BH35" s="51">
        <f t="shared" si="8"/>
        <v>158.8125</v>
      </c>
      <c r="BI35" s="52">
        <f t="shared" si="9"/>
        <v>-2.4999999999977263E-3</v>
      </c>
    </row>
    <row r="36" spans="1:61" x14ac:dyDescent="0.25">
      <c r="A36" s="6" t="s">
        <v>592</v>
      </c>
      <c r="B36" s="6">
        <v>110907</v>
      </c>
      <c r="C36" s="6">
        <v>0</v>
      </c>
      <c r="D36" s="6">
        <v>125157</v>
      </c>
      <c r="E36" s="6" t="s">
        <v>727</v>
      </c>
      <c r="F36" s="6" t="s">
        <v>595</v>
      </c>
      <c r="G36" s="6" t="s">
        <v>595</v>
      </c>
      <c r="H36" s="6" t="s">
        <v>595</v>
      </c>
      <c r="I36" s="6">
        <v>92</v>
      </c>
      <c r="J36" s="6" t="s">
        <v>717</v>
      </c>
      <c r="K36" s="6">
        <v>6000</v>
      </c>
      <c r="L36" s="6" t="s">
        <v>718</v>
      </c>
      <c r="M36" s="33">
        <v>6045</v>
      </c>
      <c r="N36" s="6" t="s">
        <v>728</v>
      </c>
      <c r="O36" s="33">
        <v>118135</v>
      </c>
      <c r="P36" s="6" t="s">
        <v>599</v>
      </c>
      <c r="Q36" s="6" t="s">
        <v>600</v>
      </c>
      <c r="R36" s="6">
        <v>1</v>
      </c>
      <c r="S36" s="33">
        <v>7165</v>
      </c>
      <c r="T36" s="37" t="s">
        <v>720</v>
      </c>
      <c r="U36" s="6" t="s">
        <v>721</v>
      </c>
      <c r="V36" s="6" t="s">
        <v>637</v>
      </c>
      <c r="W36" s="6" t="s">
        <v>722</v>
      </c>
      <c r="X36" s="6" t="s">
        <v>723</v>
      </c>
      <c r="Y36" s="6" t="s">
        <v>724</v>
      </c>
      <c r="Z36" s="6" t="s">
        <v>725</v>
      </c>
      <c r="AA36" s="6">
        <v>201600012</v>
      </c>
      <c r="AB36" s="6" t="s">
        <v>726</v>
      </c>
      <c r="AC36" s="6" t="s">
        <v>722</v>
      </c>
      <c r="AD36" s="6" t="s">
        <v>722</v>
      </c>
      <c r="AE36" s="6"/>
      <c r="AF36" s="6" t="s">
        <v>603</v>
      </c>
      <c r="AG36" s="38">
        <v>9528.75</v>
      </c>
      <c r="AH36" s="38">
        <v>158.81</v>
      </c>
      <c r="AI36" s="38">
        <v>9052.31</v>
      </c>
      <c r="AJ36" s="38">
        <v>476.44</v>
      </c>
      <c r="AK36" s="38">
        <v>0</v>
      </c>
      <c r="AL36" s="38">
        <v>0</v>
      </c>
      <c r="AM36" s="38">
        <v>0</v>
      </c>
      <c r="AN36" s="38">
        <v>0</v>
      </c>
      <c r="AO36" s="6"/>
      <c r="AP36" s="6"/>
      <c r="AQ36" s="39">
        <v>20</v>
      </c>
      <c r="AR36" s="6"/>
      <c r="AS36" s="6">
        <v>5</v>
      </c>
      <c r="AT36" s="40">
        <f t="shared" si="10"/>
        <v>-4.9499997376361016</v>
      </c>
      <c r="AU36" s="40">
        <f t="shared" si="11"/>
        <v>5.0000262363898727E-2</v>
      </c>
      <c r="AV36" s="41">
        <f t="shared" si="12"/>
        <v>1.6666666666666666E-2</v>
      </c>
      <c r="AW36" s="42">
        <f t="shared" si="13"/>
        <v>158.8125</v>
      </c>
      <c r="AX36" s="6"/>
      <c r="AY36" s="43">
        <v>5</v>
      </c>
      <c r="AZ36" s="44">
        <v>0</v>
      </c>
      <c r="BA36" s="45">
        <f t="shared" si="4"/>
        <v>8.3752096010739664E-3</v>
      </c>
      <c r="BB36" s="46">
        <f t="shared" si="5"/>
        <v>3.9902848623356806</v>
      </c>
      <c r="BC36" s="6"/>
      <c r="BD36" s="47">
        <f t="shared" si="14"/>
        <v>-154.82221513766433</v>
      </c>
      <c r="BG36" s="41">
        <f t="shared" si="16"/>
        <v>1.6666666666666666E-2</v>
      </c>
      <c r="BH36" s="51">
        <f t="shared" si="8"/>
        <v>158.8125</v>
      </c>
      <c r="BI36" s="52">
        <f t="shared" si="9"/>
        <v>-2.4999999999977263E-3</v>
      </c>
    </row>
    <row r="37" spans="1:61" x14ac:dyDescent="0.25">
      <c r="A37" s="6" t="s">
        <v>592</v>
      </c>
      <c r="B37" s="6">
        <v>110908</v>
      </c>
      <c r="C37" s="6">
        <v>0</v>
      </c>
      <c r="D37" s="6">
        <v>125158</v>
      </c>
      <c r="E37" s="6" t="s">
        <v>729</v>
      </c>
      <c r="F37" s="6" t="s">
        <v>595</v>
      </c>
      <c r="G37" s="6" t="s">
        <v>595</v>
      </c>
      <c r="H37" s="6" t="s">
        <v>595</v>
      </c>
      <c r="I37" s="6">
        <v>92</v>
      </c>
      <c r="J37" s="6" t="s">
        <v>717</v>
      </c>
      <c r="K37" s="6">
        <v>6000</v>
      </c>
      <c r="L37" s="6" t="s">
        <v>718</v>
      </c>
      <c r="M37" s="33">
        <v>6045</v>
      </c>
      <c r="N37" s="6" t="s">
        <v>728</v>
      </c>
      <c r="O37" s="33">
        <v>118135</v>
      </c>
      <c r="P37" s="6" t="s">
        <v>599</v>
      </c>
      <c r="Q37" s="6" t="s">
        <v>600</v>
      </c>
      <c r="R37" s="6">
        <v>1</v>
      </c>
      <c r="S37" s="33">
        <v>7165</v>
      </c>
      <c r="T37" s="37" t="s">
        <v>720</v>
      </c>
      <c r="U37" s="6" t="s">
        <v>721</v>
      </c>
      <c r="V37" s="6" t="s">
        <v>637</v>
      </c>
      <c r="W37" s="6" t="s">
        <v>722</v>
      </c>
      <c r="X37" s="6" t="s">
        <v>723</v>
      </c>
      <c r="Y37" s="6" t="s">
        <v>724</v>
      </c>
      <c r="Z37" s="6" t="s">
        <v>725</v>
      </c>
      <c r="AA37" s="6">
        <v>201600012</v>
      </c>
      <c r="AB37" s="6" t="s">
        <v>726</v>
      </c>
      <c r="AC37" s="6" t="s">
        <v>722</v>
      </c>
      <c r="AD37" s="6" t="s">
        <v>722</v>
      </c>
      <c r="AE37" s="6"/>
      <c r="AF37" s="6" t="s">
        <v>603</v>
      </c>
      <c r="AG37" s="38">
        <v>15527.33</v>
      </c>
      <c r="AH37" s="38">
        <v>258.79000000000002</v>
      </c>
      <c r="AI37" s="38">
        <v>14750.96</v>
      </c>
      <c r="AJ37" s="38">
        <v>776.37</v>
      </c>
      <c r="AK37" s="38">
        <v>0</v>
      </c>
      <c r="AL37" s="38">
        <v>0</v>
      </c>
      <c r="AM37" s="38">
        <v>0</v>
      </c>
      <c r="AN37" s="38">
        <v>0</v>
      </c>
      <c r="AO37" s="6"/>
      <c r="AP37" s="6"/>
      <c r="AQ37" s="39">
        <v>20</v>
      </c>
      <c r="AR37" s="6"/>
      <c r="AS37" s="6">
        <v>5</v>
      </c>
      <c r="AT37" s="40">
        <f t="shared" si="10"/>
        <v>-4.9499997745909949</v>
      </c>
      <c r="AU37" s="40">
        <f t="shared" si="11"/>
        <v>5.0000225409004638E-2</v>
      </c>
      <c r="AV37" s="41">
        <f t="shared" si="12"/>
        <v>1.6666666666666666E-2</v>
      </c>
      <c r="AW37" s="42">
        <f t="shared" si="13"/>
        <v>258.78883333333334</v>
      </c>
      <c r="AX37" s="6"/>
      <c r="AY37" s="43">
        <v>5</v>
      </c>
      <c r="AZ37" s="44">
        <v>0</v>
      </c>
      <c r="BA37" s="45">
        <f t="shared" si="4"/>
        <v>8.3752095699679372E-3</v>
      </c>
      <c r="BB37" s="46">
        <f t="shared" si="5"/>
        <v>6.5022614538360077</v>
      </c>
      <c r="BC37" s="6"/>
      <c r="BD37" s="47">
        <f t="shared" si="14"/>
        <v>-252.28657187949733</v>
      </c>
      <c r="BG37" s="41">
        <f t="shared" si="16"/>
        <v>1.6666666666666666E-2</v>
      </c>
      <c r="BH37" s="51">
        <f t="shared" si="8"/>
        <v>258.78883333333334</v>
      </c>
      <c r="BI37" s="52">
        <f t="shared" si="9"/>
        <v>1.1666666666769743E-3</v>
      </c>
    </row>
    <row r="38" spans="1:61" x14ac:dyDescent="0.25">
      <c r="A38" s="6" t="s">
        <v>592</v>
      </c>
      <c r="B38" s="6">
        <v>110909</v>
      </c>
      <c r="C38" s="6">
        <v>0</v>
      </c>
      <c r="D38" s="6">
        <v>125159</v>
      </c>
      <c r="E38" s="6" t="s">
        <v>729</v>
      </c>
      <c r="F38" s="6" t="s">
        <v>595</v>
      </c>
      <c r="G38" s="6" t="s">
        <v>595</v>
      </c>
      <c r="H38" s="6" t="s">
        <v>595</v>
      </c>
      <c r="I38" s="6">
        <v>92</v>
      </c>
      <c r="J38" s="6" t="s">
        <v>717</v>
      </c>
      <c r="K38" s="6">
        <v>6000</v>
      </c>
      <c r="L38" s="6" t="s">
        <v>718</v>
      </c>
      <c r="M38" s="33">
        <v>6045</v>
      </c>
      <c r="N38" s="6" t="s">
        <v>728</v>
      </c>
      <c r="O38" s="33">
        <v>118135</v>
      </c>
      <c r="P38" s="6" t="s">
        <v>599</v>
      </c>
      <c r="Q38" s="6" t="s">
        <v>600</v>
      </c>
      <c r="R38" s="6">
        <v>1</v>
      </c>
      <c r="S38" s="33">
        <v>7165</v>
      </c>
      <c r="T38" s="37" t="s">
        <v>720</v>
      </c>
      <c r="U38" s="6" t="s">
        <v>721</v>
      </c>
      <c r="V38" s="6" t="s">
        <v>637</v>
      </c>
      <c r="W38" s="6" t="s">
        <v>722</v>
      </c>
      <c r="X38" s="6" t="s">
        <v>723</v>
      </c>
      <c r="Y38" s="6" t="s">
        <v>724</v>
      </c>
      <c r="Z38" s="6" t="s">
        <v>725</v>
      </c>
      <c r="AA38" s="6">
        <v>201600012</v>
      </c>
      <c r="AB38" s="6" t="s">
        <v>726</v>
      </c>
      <c r="AC38" s="6" t="s">
        <v>722</v>
      </c>
      <c r="AD38" s="6" t="s">
        <v>722</v>
      </c>
      <c r="AE38" s="6"/>
      <c r="AF38" s="6" t="s">
        <v>603</v>
      </c>
      <c r="AG38" s="38">
        <v>15527.32</v>
      </c>
      <c r="AH38" s="38">
        <v>258.79000000000002</v>
      </c>
      <c r="AI38" s="38">
        <v>14750.95</v>
      </c>
      <c r="AJ38" s="38">
        <v>776.37</v>
      </c>
      <c r="AK38" s="38">
        <v>0</v>
      </c>
      <c r="AL38" s="38">
        <v>0</v>
      </c>
      <c r="AM38" s="38">
        <v>0</v>
      </c>
      <c r="AN38" s="38">
        <v>0</v>
      </c>
      <c r="AO38" s="6"/>
      <c r="AP38" s="6"/>
      <c r="AQ38" s="39">
        <v>20</v>
      </c>
      <c r="AR38" s="6"/>
      <c r="AS38" s="6">
        <v>5</v>
      </c>
      <c r="AT38" s="40">
        <f t="shared" si="10"/>
        <v>-4.9499997423895428</v>
      </c>
      <c r="AU38" s="40">
        <f t="shared" si="11"/>
        <v>5.0000257610456927E-2</v>
      </c>
      <c r="AV38" s="41">
        <f t="shared" si="12"/>
        <v>1.6666666666666666E-2</v>
      </c>
      <c r="AW38" s="42">
        <f t="shared" si="13"/>
        <v>258.78866666666664</v>
      </c>
      <c r="AX38" s="6"/>
      <c r="AY38" s="43">
        <v>5</v>
      </c>
      <c r="AZ38" s="44">
        <v>0</v>
      </c>
      <c r="BA38" s="45">
        <f t="shared" si="4"/>
        <v>8.3752095970728545E-3</v>
      </c>
      <c r="BB38" s="46">
        <f t="shared" si="5"/>
        <v>6.5022614748794521</v>
      </c>
      <c r="BC38" s="6"/>
      <c r="BD38" s="47">
        <f t="shared" si="14"/>
        <v>-252.2864051917872</v>
      </c>
      <c r="BG38" s="41">
        <f t="shared" si="16"/>
        <v>1.6666666666666666E-2</v>
      </c>
      <c r="BH38" s="51">
        <f t="shared" si="8"/>
        <v>258.78866666666664</v>
      </c>
      <c r="BI38" s="52">
        <f t="shared" si="9"/>
        <v>1.3333333333775954E-3</v>
      </c>
    </row>
    <row r="39" spans="1:61" x14ac:dyDescent="0.25">
      <c r="A39" s="6" t="s">
        <v>592</v>
      </c>
      <c r="B39" s="6">
        <v>110910</v>
      </c>
      <c r="C39" s="6">
        <v>0</v>
      </c>
      <c r="D39" s="6">
        <v>125160</v>
      </c>
      <c r="E39" s="6" t="s">
        <v>729</v>
      </c>
      <c r="F39" s="6" t="s">
        <v>595</v>
      </c>
      <c r="G39" s="6" t="s">
        <v>595</v>
      </c>
      <c r="H39" s="6" t="s">
        <v>595</v>
      </c>
      <c r="I39" s="6">
        <v>92</v>
      </c>
      <c r="J39" s="6" t="s">
        <v>717</v>
      </c>
      <c r="K39" s="6">
        <v>6000</v>
      </c>
      <c r="L39" s="6" t="s">
        <v>718</v>
      </c>
      <c r="M39" s="33">
        <v>6045</v>
      </c>
      <c r="N39" s="6" t="s">
        <v>728</v>
      </c>
      <c r="O39" s="33">
        <v>118135</v>
      </c>
      <c r="P39" s="6" t="s">
        <v>599</v>
      </c>
      <c r="Q39" s="6" t="s">
        <v>600</v>
      </c>
      <c r="R39" s="6">
        <v>1</v>
      </c>
      <c r="S39" s="33">
        <v>7165</v>
      </c>
      <c r="T39" s="37" t="s">
        <v>720</v>
      </c>
      <c r="U39" s="6" t="s">
        <v>721</v>
      </c>
      <c r="V39" s="6" t="s">
        <v>637</v>
      </c>
      <c r="W39" s="6" t="s">
        <v>722</v>
      </c>
      <c r="X39" s="6" t="s">
        <v>723</v>
      </c>
      <c r="Y39" s="6" t="s">
        <v>724</v>
      </c>
      <c r="Z39" s="6" t="s">
        <v>725</v>
      </c>
      <c r="AA39" s="6">
        <v>201600012</v>
      </c>
      <c r="AB39" s="6" t="s">
        <v>726</v>
      </c>
      <c r="AC39" s="6" t="s">
        <v>722</v>
      </c>
      <c r="AD39" s="6" t="s">
        <v>722</v>
      </c>
      <c r="AE39" s="6"/>
      <c r="AF39" s="6" t="s">
        <v>603</v>
      </c>
      <c r="AG39" s="38">
        <v>15527.32</v>
      </c>
      <c r="AH39" s="38">
        <v>258.79000000000002</v>
      </c>
      <c r="AI39" s="38">
        <v>14750.95</v>
      </c>
      <c r="AJ39" s="38">
        <v>776.37</v>
      </c>
      <c r="AK39" s="38">
        <v>0</v>
      </c>
      <c r="AL39" s="38">
        <v>0</v>
      </c>
      <c r="AM39" s="38">
        <v>0</v>
      </c>
      <c r="AN39" s="38">
        <v>0</v>
      </c>
      <c r="AO39" s="6"/>
      <c r="AP39" s="6"/>
      <c r="AQ39" s="39">
        <v>20</v>
      </c>
      <c r="AR39" s="6"/>
      <c r="AS39" s="6">
        <v>5</v>
      </c>
      <c r="AT39" s="40">
        <f t="shared" si="10"/>
        <v>-4.9499997423895428</v>
      </c>
      <c r="AU39" s="40">
        <f t="shared" si="11"/>
        <v>5.0000257610456927E-2</v>
      </c>
      <c r="AV39" s="41">
        <f t="shared" si="12"/>
        <v>1.6666666666666666E-2</v>
      </c>
      <c r="AW39" s="42">
        <f t="shared" si="13"/>
        <v>258.78866666666664</v>
      </c>
      <c r="AX39" s="6"/>
      <c r="AY39" s="43">
        <v>5</v>
      </c>
      <c r="AZ39" s="44">
        <v>0</v>
      </c>
      <c r="BA39" s="45">
        <f t="shared" si="4"/>
        <v>8.3752095970728545E-3</v>
      </c>
      <c r="BB39" s="46">
        <f t="shared" si="5"/>
        <v>6.5022614748794521</v>
      </c>
      <c r="BC39" s="6"/>
      <c r="BD39" s="47">
        <f t="shared" si="14"/>
        <v>-252.2864051917872</v>
      </c>
      <c r="BG39" s="41">
        <f t="shared" si="16"/>
        <v>1.6666666666666666E-2</v>
      </c>
      <c r="BH39" s="51">
        <f t="shared" si="8"/>
        <v>258.78866666666664</v>
      </c>
      <c r="BI39" s="52">
        <f t="shared" si="9"/>
        <v>1.3333333333775954E-3</v>
      </c>
    </row>
    <row r="40" spans="1:61" x14ac:dyDescent="0.25">
      <c r="A40" s="6" t="s">
        <v>592</v>
      </c>
      <c r="B40" s="6">
        <v>110911</v>
      </c>
      <c r="C40" s="6">
        <v>0</v>
      </c>
      <c r="D40" s="6">
        <v>125161</v>
      </c>
      <c r="E40" s="6" t="s">
        <v>730</v>
      </c>
      <c r="F40" s="6" t="s">
        <v>595</v>
      </c>
      <c r="G40" s="6" t="s">
        <v>595</v>
      </c>
      <c r="H40" s="6" t="s">
        <v>595</v>
      </c>
      <c r="I40" s="6">
        <v>92</v>
      </c>
      <c r="J40" s="6" t="s">
        <v>717</v>
      </c>
      <c r="K40" s="6">
        <v>6000</v>
      </c>
      <c r="L40" s="6" t="s">
        <v>718</v>
      </c>
      <c r="M40" s="33">
        <v>6045</v>
      </c>
      <c r="N40" s="6" t="s">
        <v>728</v>
      </c>
      <c r="O40" s="33">
        <v>118135</v>
      </c>
      <c r="P40" s="6" t="s">
        <v>599</v>
      </c>
      <c r="Q40" s="6" t="s">
        <v>600</v>
      </c>
      <c r="R40" s="6">
        <v>1</v>
      </c>
      <c r="S40" s="33">
        <v>7165</v>
      </c>
      <c r="T40" s="37" t="s">
        <v>720</v>
      </c>
      <c r="U40" s="6" t="s">
        <v>721</v>
      </c>
      <c r="V40" s="6" t="s">
        <v>637</v>
      </c>
      <c r="W40" s="6" t="s">
        <v>722</v>
      </c>
      <c r="X40" s="6" t="s">
        <v>723</v>
      </c>
      <c r="Y40" s="6" t="s">
        <v>724</v>
      </c>
      <c r="Z40" s="6" t="s">
        <v>725</v>
      </c>
      <c r="AA40" s="6">
        <v>201600012</v>
      </c>
      <c r="AB40" s="6" t="s">
        <v>726</v>
      </c>
      <c r="AC40" s="6" t="s">
        <v>722</v>
      </c>
      <c r="AD40" s="6" t="s">
        <v>722</v>
      </c>
      <c r="AE40" s="6"/>
      <c r="AF40" s="6" t="s">
        <v>603</v>
      </c>
      <c r="AG40" s="38">
        <v>9528.75</v>
      </c>
      <c r="AH40" s="38">
        <v>158.81</v>
      </c>
      <c r="AI40" s="38">
        <v>9052.31</v>
      </c>
      <c r="AJ40" s="38">
        <v>476.44</v>
      </c>
      <c r="AK40" s="38">
        <v>0</v>
      </c>
      <c r="AL40" s="38">
        <v>0</v>
      </c>
      <c r="AM40" s="38">
        <v>0</v>
      </c>
      <c r="AN40" s="38">
        <v>0</v>
      </c>
      <c r="AO40" s="6"/>
      <c r="AP40" s="6"/>
      <c r="AQ40" s="39">
        <v>20</v>
      </c>
      <c r="AR40" s="6"/>
      <c r="AS40" s="6">
        <v>5</v>
      </c>
      <c r="AT40" s="40">
        <f t="shared" si="10"/>
        <v>-4.9499997376361016</v>
      </c>
      <c r="AU40" s="40">
        <f t="shared" si="11"/>
        <v>5.0000262363898727E-2</v>
      </c>
      <c r="AV40" s="41">
        <f t="shared" si="12"/>
        <v>1.6666666666666666E-2</v>
      </c>
      <c r="AW40" s="42">
        <f t="shared" si="13"/>
        <v>158.8125</v>
      </c>
      <c r="AX40" s="6"/>
      <c r="AY40" s="43">
        <v>5</v>
      </c>
      <c r="AZ40" s="44">
        <v>0</v>
      </c>
      <c r="BA40" s="45">
        <f t="shared" si="4"/>
        <v>8.3752096010739664E-3</v>
      </c>
      <c r="BB40" s="46">
        <f t="shared" si="5"/>
        <v>3.9902848623356806</v>
      </c>
      <c r="BC40" s="6"/>
      <c r="BD40" s="47">
        <f t="shared" si="14"/>
        <v>-154.82221513766433</v>
      </c>
      <c r="BG40" s="41">
        <f t="shared" si="16"/>
        <v>1.6666666666666666E-2</v>
      </c>
      <c r="BH40" s="51">
        <f t="shared" si="8"/>
        <v>158.8125</v>
      </c>
      <c r="BI40" s="52">
        <f t="shared" si="9"/>
        <v>-2.4999999999977263E-3</v>
      </c>
    </row>
    <row r="41" spans="1:61" x14ac:dyDescent="0.25">
      <c r="A41" s="6" t="s">
        <v>592</v>
      </c>
      <c r="B41" s="6">
        <v>110912</v>
      </c>
      <c r="C41" s="6">
        <v>0</v>
      </c>
      <c r="D41" s="6">
        <v>125162</v>
      </c>
      <c r="E41" s="6" t="s">
        <v>730</v>
      </c>
      <c r="F41" s="6" t="s">
        <v>595</v>
      </c>
      <c r="G41" s="6" t="s">
        <v>595</v>
      </c>
      <c r="H41" s="6" t="s">
        <v>595</v>
      </c>
      <c r="I41" s="6">
        <v>92</v>
      </c>
      <c r="J41" s="6" t="s">
        <v>717</v>
      </c>
      <c r="K41" s="6">
        <v>6000</v>
      </c>
      <c r="L41" s="6" t="s">
        <v>718</v>
      </c>
      <c r="M41" s="33">
        <v>6045</v>
      </c>
      <c r="N41" s="6" t="s">
        <v>728</v>
      </c>
      <c r="O41" s="33">
        <v>118135</v>
      </c>
      <c r="P41" s="6" t="s">
        <v>599</v>
      </c>
      <c r="Q41" s="6" t="s">
        <v>600</v>
      </c>
      <c r="R41" s="6">
        <v>1</v>
      </c>
      <c r="S41" s="33">
        <v>7165</v>
      </c>
      <c r="T41" s="37" t="s">
        <v>720</v>
      </c>
      <c r="U41" s="6" t="s">
        <v>721</v>
      </c>
      <c r="V41" s="6" t="s">
        <v>637</v>
      </c>
      <c r="W41" s="6" t="s">
        <v>722</v>
      </c>
      <c r="X41" s="6" t="s">
        <v>723</v>
      </c>
      <c r="Y41" s="6" t="s">
        <v>724</v>
      </c>
      <c r="Z41" s="6" t="s">
        <v>725</v>
      </c>
      <c r="AA41" s="6">
        <v>201600012</v>
      </c>
      <c r="AB41" s="6" t="s">
        <v>726</v>
      </c>
      <c r="AC41" s="6" t="s">
        <v>722</v>
      </c>
      <c r="AD41" s="6" t="s">
        <v>722</v>
      </c>
      <c r="AE41" s="6"/>
      <c r="AF41" s="6" t="s">
        <v>603</v>
      </c>
      <c r="AG41" s="38">
        <v>9528.75</v>
      </c>
      <c r="AH41" s="38">
        <v>158.81</v>
      </c>
      <c r="AI41" s="38">
        <v>9052.31</v>
      </c>
      <c r="AJ41" s="38">
        <v>476.44</v>
      </c>
      <c r="AK41" s="38">
        <v>0</v>
      </c>
      <c r="AL41" s="38">
        <v>0</v>
      </c>
      <c r="AM41" s="38">
        <v>0</v>
      </c>
      <c r="AN41" s="38">
        <v>0</v>
      </c>
      <c r="AO41" s="6"/>
      <c r="AP41" s="6"/>
      <c r="AQ41" s="39">
        <v>20</v>
      </c>
      <c r="AR41" s="6"/>
      <c r="AS41" s="6">
        <v>5</v>
      </c>
      <c r="AT41" s="40">
        <f t="shared" si="10"/>
        <v>-4.9499997376361016</v>
      </c>
      <c r="AU41" s="40">
        <f t="shared" si="11"/>
        <v>5.0000262363898727E-2</v>
      </c>
      <c r="AV41" s="41">
        <f t="shared" si="12"/>
        <v>1.6666666666666666E-2</v>
      </c>
      <c r="AW41" s="42">
        <f t="shared" si="13"/>
        <v>158.8125</v>
      </c>
      <c r="AX41" s="6"/>
      <c r="AY41" s="43">
        <v>5</v>
      </c>
      <c r="AZ41" s="44">
        <v>0</v>
      </c>
      <c r="BA41" s="45">
        <f t="shared" si="4"/>
        <v>8.3752096010739664E-3</v>
      </c>
      <c r="BB41" s="46">
        <f t="shared" si="5"/>
        <v>3.9902848623356806</v>
      </c>
      <c r="BC41" s="6"/>
      <c r="BD41" s="47">
        <f t="shared" si="14"/>
        <v>-154.82221513766433</v>
      </c>
      <c r="BG41" s="41">
        <f t="shared" si="16"/>
        <v>1.6666666666666666E-2</v>
      </c>
      <c r="BH41" s="51">
        <f t="shared" si="8"/>
        <v>158.8125</v>
      </c>
      <c r="BI41" s="52">
        <f t="shared" si="9"/>
        <v>-2.4999999999977263E-3</v>
      </c>
    </row>
    <row r="42" spans="1:61" x14ac:dyDescent="0.25">
      <c r="A42" s="6" t="s">
        <v>592</v>
      </c>
      <c r="B42" s="6">
        <v>110918</v>
      </c>
      <c r="C42" s="6">
        <v>0</v>
      </c>
      <c r="D42" s="6">
        <v>125183</v>
      </c>
      <c r="E42" s="6" t="s">
        <v>731</v>
      </c>
      <c r="F42" s="6" t="s">
        <v>732</v>
      </c>
      <c r="G42" s="6" t="s">
        <v>595</v>
      </c>
      <c r="H42" s="6" t="s">
        <v>733</v>
      </c>
      <c r="I42" s="6">
        <v>392</v>
      </c>
      <c r="J42" s="6" t="s">
        <v>734</v>
      </c>
      <c r="K42" s="6">
        <v>7010</v>
      </c>
      <c r="L42" s="6" t="s">
        <v>735</v>
      </c>
      <c r="M42" s="33">
        <v>7200</v>
      </c>
      <c r="N42" s="6" t="s">
        <v>736</v>
      </c>
      <c r="O42" s="33">
        <v>119155</v>
      </c>
      <c r="P42" s="6" t="s">
        <v>688</v>
      </c>
      <c r="Q42" s="6" t="s">
        <v>689</v>
      </c>
      <c r="R42" s="6">
        <v>1</v>
      </c>
      <c r="S42" s="33">
        <v>5105</v>
      </c>
      <c r="T42" s="37" t="s">
        <v>737</v>
      </c>
      <c r="U42" s="6"/>
      <c r="V42" s="6"/>
      <c r="W42" s="6" t="s">
        <v>738</v>
      </c>
      <c r="X42" s="6" t="s">
        <v>739</v>
      </c>
      <c r="Y42" s="6" t="s">
        <v>740</v>
      </c>
      <c r="Z42" s="6" t="s">
        <v>741</v>
      </c>
      <c r="AA42" s="6">
        <v>62750</v>
      </c>
      <c r="AB42" s="6" t="s">
        <v>722</v>
      </c>
      <c r="AC42" s="6" t="s">
        <v>738</v>
      </c>
      <c r="AD42" s="6" t="s">
        <v>738</v>
      </c>
      <c r="AE42" s="6"/>
      <c r="AF42" s="6" t="s">
        <v>603</v>
      </c>
      <c r="AG42" s="38">
        <v>1179</v>
      </c>
      <c r="AH42" s="38">
        <v>9.82</v>
      </c>
      <c r="AI42" s="38">
        <v>576.5</v>
      </c>
      <c r="AJ42" s="38">
        <v>602.5</v>
      </c>
      <c r="AK42" s="38">
        <v>0</v>
      </c>
      <c r="AL42" s="38">
        <v>0</v>
      </c>
      <c r="AM42" s="38">
        <v>0</v>
      </c>
      <c r="AN42" s="38">
        <v>0</v>
      </c>
      <c r="AO42" s="6"/>
      <c r="AP42" s="6"/>
      <c r="AQ42" s="39">
        <v>10</v>
      </c>
      <c r="AR42" s="6"/>
      <c r="AS42" s="6">
        <v>10</v>
      </c>
      <c r="AT42" s="40">
        <f t="shared" si="10"/>
        <v>-9.4889737065309578</v>
      </c>
      <c r="AU42" s="40">
        <f t="shared" si="11"/>
        <v>0.5110262934690416</v>
      </c>
      <c r="AV42" s="41">
        <f t="shared" si="12"/>
        <v>8.3333333333333332E-3</v>
      </c>
      <c r="AW42" s="42">
        <f t="shared" si="13"/>
        <v>9.8249999999999993</v>
      </c>
      <c r="AX42" s="6"/>
      <c r="AY42" s="43">
        <v>10</v>
      </c>
      <c r="AZ42" s="44">
        <v>0</v>
      </c>
      <c r="BA42" s="45">
        <f t="shared" si="4"/>
        <v>4.2759220977042767E-3</v>
      </c>
      <c r="BB42" s="46">
        <f t="shared" si="5"/>
        <v>2.5762430638668268</v>
      </c>
      <c r="BC42" s="6"/>
      <c r="BD42" s="47">
        <f t="shared" si="14"/>
        <v>-7.248756936133173</v>
      </c>
      <c r="BG42" s="41">
        <f t="shared" ref="BG42:BG51" si="17">((10/12)/100)</f>
        <v>8.3333333333333332E-3</v>
      </c>
      <c r="BH42" s="51">
        <f t="shared" si="8"/>
        <v>9.8249999999999993</v>
      </c>
      <c r="BI42" s="52">
        <f t="shared" si="9"/>
        <v>-4.9999999999990052E-3</v>
      </c>
    </row>
    <row r="43" spans="1:61" x14ac:dyDescent="0.25">
      <c r="A43" s="6" t="s">
        <v>592</v>
      </c>
      <c r="B43" s="6">
        <v>110918</v>
      </c>
      <c r="C43" s="6">
        <v>1</v>
      </c>
      <c r="D43" s="6">
        <v>125188</v>
      </c>
      <c r="E43" s="6" t="s">
        <v>742</v>
      </c>
      <c r="F43" s="6" t="s">
        <v>595</v>
      </c>
      <c r="G43" s="6" t="s">
        <v>595</v>
      </c>
      <c r="H43" s="6" t="s">
        <v>595</v>
      </c>
      <c r="I43" s="6">
        <v>392</v>
      </c>
      <c r="J43" s="6" t="s">
        <v>734</v>
      </c>
      <c r="K43" s="6">
        <v>7010</v>
      </c>
      <c r="L43" s="6" t="s">
        <v>735</v>
      </c>
      <c r="M43" s="33">
        <v>7200</v>
      </c>
      <c r="N43" s="6" t="s">
        <v>736</v>
      </c>
      <c r="O43" s="33">
        <v>119155</v>
      </c>
      <c r="P43" s="6" t="s">
        <v>688</v>
      </c>
      <c r="Q43" s="6" t="s">
        <v>689</v>
      </c>
      <c r="R43" s="6">
        <v>1</v>
      </c>
      <c r="S43" s="33">
        <v>5105</v>
      </c>
      <c r="T43" s="37" t="s">
        <v>737</v>
      </c>
      <c r="U43" s="6"/>
      <c r="V43" s="6"/>
      <c r="W43" s="6" t="s">
        <v>738</v>
      </c>
      <c r="X43" s="6" t="s">
        <v>663</v>
      </c>
      <c r="Y43" s="6" t="s">
        <v>664</v>
      </c>
      <c r="Z43" s="6" t="s">
        <v>665</v>
      </c>
      <c r="AA43" s="6">
        <v>1010280</v>
      </c>
      <c r="AB43" s="6" t="s">
        <v>743</v>
      </c>
      <c r="AC43" s="6" t="s">
        <v>738</v>
      </c>
      <c r="AD43" s="6" t="s">
        <v>738</v>
      </c>
      <c r="AE43" s="6"/>
      <c r="AF43" s="6" t="s">
        <v>603</v>
      </c>
      <c r="AG43" s="38">
        <v>269.63</v>
      </c>
      <c r="AH43" s="38">
        <v>2.25</v>
      </c>
      <c r="AI43" s="38">
        <v>131.84</v>
      </c>
      <c r="AJ43" s="38">
        <v>137.79</v>
      </c>
      <c r="AK43" s="38">
        <v>0</v>
      </c>
      <c r="AL43" s="38">
        <v>0</v>
      </c>
      <c r="AM43" s="38">
        <v>0</v>
      </c>
      <c r="AN43" s="38">
        <v>0</v>
      </c>
      <c r="AO43" s="6"/>
      <c r="AP43" s="6"/>
      <c r="AQ43" s="39">
        <v>10</v>
      </c>
      <c r="AR43" s="6"/>
      <c r="AS43" s="6">
        <v>10</v>
      </c>
      <c r="AT43" s="40">
        <f t="shared" si="10"/>
        <v>-9.4889663613099433</v>
      </c>
      <c r="AU43" s="40">
        <f t="shared" si="11"/>
        <v>0.51103363869005669</v>
      </c>
      <c r="AV43" s="41">
        <f t="shared" si="12"/>
        <v>8.3333333333333332E-3</v>
      </c>
      <c r="AW43" s="42">
        <f t="shared" si="13"/>
        <v>2.2469166666666665</v>
      </c>
      <c r="AX43" s="6"/>
      <c r="AY43" s="43">
        <v>10</v>
      </c>
      <c r="AZ43" s="44">
        <v>0</v>
      </c>
      <c r="BA43" s="45">
        <f t="shared" si="4"/>
        <v>4.275923709261927E-3</v>
      </c>
      <c r="BB43" s="46">
        <f t="shared" si="5"/>
        <v>0.58917952789920092</v>
      </c>
      <c r="BC43" s="6"/>
      <c r="BD43" s="47">
        <f t="shared" si="14"/>
        <v>-1.6577371387674655</v>
      </c>
      <c r="BG43" s="41">
        <f t="shared" si="17"/>
        <v>8.3333333333333332E-3</v>
      </c>
      <c r="BH43" s="51">
        <f t="shared" si="8"/>
        <v>2.2469166666666665</v>
      </c>
      <c r="BI43" s="52">
        <f t="shared" si="9"/>
        <v>3.0833333333335489E-3</v>
      </c>
    </row>
    <row r="44" spans="1:61" x14ac:dyDescent="0.25">
      <c r="A44" s="6" t="s">
        <v>592</v>
      </c>
      <c r="B44" s="6">
        <v>110919</v>
      </c>
      <c r="C44" s="6">
        <v>0</v>
      </c>
      <c r="D44" s="6">
        <v>125184</v>
      </c>
      <c r="E44" s="6" t="s">
        <v>731</v>
      </c>
      <c r="F44" s="6" t="s">
        <v>732</v>
      </c>
      <c r="G44" s="6" t="s">
        <v>595</v>
      </c>
      <c r="H44" s="6" t="s">
        <v>744</v>
      </c>
      <c r="I44" s="6">
        <v>393</v>
      </c>
      <c r="J44" s="6" t="s">
        <v>745</v>
      </c>
      <c r="K44" s="6">
        <v>7010</v>
      </c>
      <c r="L44" s="6" t="s">
        <v>735</v>
      </c>
      <c r="M44" s="33">
        <v>7200</v>
      </c>
      <c r="N44" s="6" t="s">
        <v>736</v>
      </c>
      <c r="O44" s="33">
        <v>119155</v>
      </c>
      <c r="P44" s="6" t="s">
        <v>688</v>
      </c>
      <c r="Q44" s="6" t="s">
        <v>689</v>
      </c>
      <c r="R44" s="6">
        <v>1</v>
      </c>
      <c r="S44" s="33">
        <v>5105</v>
      </c>
      <c r="T44" s="37" t="s">
        <v>737</v>
      </c>
      <c r="U44" s="6"/>
      <c r="V44" s="6"/>
      <c r="W44" s="6" t="s">
        <v>738</v>
      </c>
      <c r="X44" s="6" t="s">
        <v>739</v>
      </c>
      <c r="Y44" s="6" t="s">
        <v>740</v>
      </c>
      <c r="Z44" s="6" t="s">
        <v>741</v>
      </c>
      <c r="AA44" s="6">
        <v>62750</v>
      </c>
      <c r="AB44" s="6" t="s">
        <v>722</v>
      </c>
      <c r="AC44" s="6" t="s">
        <v>738</v>
      </c>
      <c r="AD44" s="6" t="s">
        <v>738</v>
      </c>
      <c r="AE44" s="6"/>
      <c r="AF44" s="6" t="s">
        <v>603</v>
      </c>
      <c r="AG44" s="38">
        <v>1179</v>
      </c>
      <c r="AH44" s="38">
        <v>9.82</v>
      </c>
      <c r="AI44" s="38">
        <v>576.5</v>
      </c>
      <c r="AJ44" s="38">
        <v>602.5</v>
      </c>
      <c r="AK44" s="38">
        <v>0</v>
      </c>
      <c r="AL44" s="38">
        <v>0</v>
      </c>
      <c r="AM44" s="38">
        <v>0</v>
      </c>
      <c r="AN44" s="38">
        <v>0</v>
      </c>
      <c r="AO44" s="6"/>
      <c r="AP44" s="6"/>
      <c r="AQ44" s="39">
        <v>10</v>
      </c>
      <c r="AR44" s="6"/>
      <c r="AS44" s="6">
        <v>10</v>
      </c>
      <c r="AT44" s="40">
        <f t="shared" si="10"/>
        <v>-9.4889737065309578</v>
      </c>
      <c r="AU44" s="40">
        <f t="shared" si="11"/>
        <v>0.5110262934690416</v>
      </c>
      <c r="AV44" s="41">
        <f t="shared" si="12"/>
        <v>8.3333333333333332E-3</v>
      </c>
      <c r="AW44" s="42">
        <f t="shared" si="13"/>
        <v>9.8249999999999993</v>
      </c>
      <c r="AX44" s="6"/>
      <c r="AY44" s="43">
        <v>10</v>
      </c>
      <c r="AZ44" s="44">
        <v>0</v>
      </c>
      <c r="BA44" s="45">
        <f t="shared" si="4"/>
        <v>4.2759220977042767E-3</v>
      </c>
      <c r="BB44" s="46">
        <f t="shared" si="5"/>
        <v>2.5762430638668268</v>
      </c>
      <c r="BC44" s="6"/>
      <c r="BD44" s="47">
        <f t="shared" si="14"/>
        <v>-7.248756936133173</v>
      </c>
      <c r="BG44" s="41">
        <f t="shared" si="17"/>
        <v>8.3333333333333332E-3</v>
      </c>
      <c r="BH44" s="51">
        <f t="shared" si="8"/>
        <v>9.8249999999999993</v>
      </c>
      <c r="BI44" s="52">
        <f t="shared" si="9"/>
        <v>-4.9999999999990052E-3</v>
      </c>
    </row>
    <row r="45" spans="1:61" x14ac:dyDescent="0.25">
      <c r="A45" s="6" t="s">
        <v>592</v>
      </c>
      <c r="B45" s="6">
        <v>110919</v>
      </c>
      <c r="C45" s="6">
        <v>1</v>
      </c>
      <c r="D45" s="6">
        <v>125189</v>
      </c>
      <c r="E45" s="6" t="s">
        <v>742</v>
      </c>
      <c r="F45" s="6" t="s">
        <v>595</v>
      </c>
      <c r="G45" s="6" t="s">
        <v>595</v>
      </c>
      <c r="H45" s="6" t="s">
        <v>595</v>
      </c>
      <c r="I45" s="6">
        <v>393</v>
      </c>
      <c r="J45" s="6" t="s">
        <v>745</v>
      </c>
      <c r="K45" s="6">
        <v>7010</v>
      </c>
      <c r="L45" s="6" t="s">
        <v>735</v>
      </c>
      <c r="M45" s="33">
        <v>7200</v>
      </c>
      <c r="N45" s="6" t="s">
        <v>736</v>
      </c>
      <c r="O45" s="33">
        <v>119155</v>
      </c>
      <c r="P45" s="6" t="s">
        <v>688</v>
      </c>
      <c r="Q45" s="6" t="s">
        <v>689</v>
      </c>
      <c r="R45" s="6">
        <v>1</v>
      </c>
      <c r="S45" s="33">
        <v>5105</v>
      </c>
      <c r="T45" s="37" t="s">
        <v>737</v>
      </c>
      <c r="U45" s="6"/>
      <c r="V45" s="6"/>
      <c r="W45" s="6" t="s">
        <v>738</v>
      </c>
      <c r="X45" s="6" t="s">
        <v>663</v>
      </c>
      <c r="Y45" s="6" t="s">
        <v>664</v>
      </c>
      <c r="Z45" s="6" t="s">
        <v>665</v>
      </c>
      <c r="AA45" s="6">
        <v>1010280</v>
      </c>
      <c r="AB45" s="6" t="s">
        <v>743</v>
      </c>
      <c r="AC45" s="6" t="s">
        <v>738</v>
      </c>
      <c r="AD45" s="6" t="s">
        <v>738</v>
      </c>
      <c r="AE45" s="6"/>
      <c r="AF45" s="6" t="s">
        <v>603</v>
      </c>
      <c r="AG45" s="38">
        <v>269.63</v>
      </c>
      <c r="AH45" s="38">
        <v>2.25</v>
      </c>
      <c r="AI45" s="38">
        <v>131.84</v>
      </c>
      <c r="AJ45" s="38">
        <v>137.79</v>
      </c>
      <c r="AK45" s="38">
        <v>0</v>
      </c>
      <c r="AL45" s="38">
        <v>0</v>
      </c>
      <c r="AM45" s="38">
        <v>0</v>
      </c>
      <c r="AN45" s="38">
        <v>0</v>
      </c>
      <c r="AO45" s="6"/>
      <c r="AP45" s="6"/>
      <c r="AQ45" s="39">
        <v>10</v>
      </c>
      <c r="AR45" s="6"/>
      <c r="AS45" s="6">
        <v>10</v>
      </c>
      <c r="AT45" s="40">
        <f t="shared" si="10"/>
        <v>-9.4889663613099433</v>
      </c>
      <c r="AU45" s="40">
        <f t="shared" si="11"/>
        <v>0.51103363869005669</v>
      </c>
      <c r="AV45" s="41">
        <f t="shared" si="12"/>
        <v>8.3333333333333332E-3</v>
      </c>
      <c r="AW45" s="42">
        <f t="shared" si="13"/>
        <v>2.2469166666666665</v>
      </c>
      <c r="AX45" s="6"/>
      <c r="AY45" s="43">
        <v>10</v>
      </c>
      <c r="AZ45" s="44">
        <v>0</v>
      </c>
      <c r="BA45" s="45">
        <f t="shared" si="4"/>
        <v>4.275923709261927E-3</v>
      </c>
      <c r="BB45" s="46">
        <f t="shared" si="5"/>
        <v>0.58917952789920092</v>
      </c>
      <c r="BC45" s="6"/>
      <c r="BD45" s="47">
        <f t="shared" si="14"/>
        <v>-1.6577371387674655</v>
      </c>
      <c r="BG45" s="41">
        <f t="shared" si="17"/>
        <v>8.3333333333333332E-3</v>
      </c>
      <c r="BH45" s="51">
        <f t="shared" si="8"/>
        <v>2.2469166666666665</v>
      </c>
      <c r="BI45" s="52">
        <f t="shared" si="9"/>
        <v>3.0833333333335489E-3</v>
      </c>
    </row>
    <row r="46" spans="1:61" x14ac:dyDescent="0.25">
      <c r="A46" s="6" t="s">
        <v>592</v>
      </c>
      <c r="B46" s="6">
        <v>110920</v>
      </c>
      <c r="C46" s="6">
        <v>0</v>
      </c>
      <c r="D46" s="6">
        <v>125185</v>
      </c>
      <c r="E46" s="6" t="s">
        <v>731</v>
      </c>
      <c r="F46" s="6" t="s">
        <v>732</v>
      </c>
      <c r="G46" s="6" t="s">
        <v>595</v>
      </c>
      <c r="H46" s="6" t="s">
        <v>746</v>
      </c>
      <c r="I46" s="6">
        <v>394</v>
      </c>
      <c r="J46" s="6" t="s">
        <v>747</v>
      </c>
      <c r="K46" s="6">
        <v>7010</v>
      </c>
      <c r="L46" s="6" t="s">
        <v>735</v>
      </c>
      <c r="M46" s="33">
        <v>7200</v>
      </c>
      <c r="N46" s="6" t="s">
        <v>736</v>
      </c>
      <c r="O46" s="33">
        <v>119155</v>
      </c>
      <c r="P46" s="6" t="s">
        <v>688</v>
      </c>
      <c r="Q46" s="6" t="s">
        <v>689</v>
      </c>
      <c r="R46" s="6">
        <v>1</v>
      </c>
      <c r="S46" s="33">
        <v>5105</v>
      </c>
      <c r="T46" s="37" t="s">
        <v>737</v>
      </c>
      <c r="U46" s="6"/>
      <c r="V46" s="6"/>
      <c r="W46" s="6" t="s">
        <v>738</v>
      </c>
      <c r="X46" s="6" t="s">
        <v>739</v>
      </c>
      <c r="Y46" s="6" t="s">
        <v>740</v>
      </c>
      <c r="Z46" s="6" t="s">
        <v>741</v>
      </c>
      <c r="AA46" s="6">
        <v>62750</v>
      </c>
      <c r="AB46" s="6" t="s">
        <v>722</v>
      </c>
      <c r="AC46" s="6" t="s">
        <v>738</v>
      </c>
      <c r="AD46" s="6" t="s">
        <v>738</v>
      </c>
      <c r="AE46" s="6"/>
      <c r="AF46" s="6" t="s">
        <v>603</v>
      </c>
      <c r="AG46" s="38">
        <v>1179</v>
      </c>
      <c r="AH46" s="38">
        <v>9.82</v>
      </c>
      <c r="AI46" s="38">
        <v>576.5</v>
      </c>
      <c r="AJ46" s="38">
        <v>602.5</v>
      </c>
      <c r="AK46" s="38">
        <v>0</v>
      </c>
      <c r="AL46" s="38">
        <v>0</v>
      </c>
      <c r="AM46" s="38">
        <v>0</v>
      </c>
      <c r="AN46" s="38">
        <v>0</v>
      </c>
      <c r="AO46" s="6"/>
      <c r="AP46" s="6"/>
      <c r="AQ46" s="39">
        <v>10</v>
      </c>
      <c r="AR46" s="6"/>
      <c r="AS46" s="6">
        <v>10</v>
      </c>
      <c r="AT46" s="40">
        <f t="shared" si="10"/>
        <v>-9.4889737065309578</v>
      </c>
      <c r="AU46" s="40">
        <f t="shared" si="11"/>
        <v>0.5110262934690416</v>
      </c>
      <c r="AV46" s="41">
        <f t="shared" si="12"/>
        <v>8.3333333333333332E-3</v>
      </c>
      <c r="AW46" s="42">
        <f t="shared" si="13"/>
        <v>9.8249999999999993</v>
      </c>
      <c r="AX46" s="6"/>
      <c r="AY46" s="43">
        <v>10</v>
      </c>
      <c r="AZ46" s="44">
        <v>0</v>
      </c>
      <c r="BA46" s="45">
        <f t="shared" si="4"/>
        <v>4.2759220977042767E-3</v>
      </c>
      <c r="BB46" s="46">
        <f t="shared" si="5"/>
        <v>2.5762430638668268</v>
      </c>
      <c r="BC46" s="6"/>
      <c r="BD46" s="47">
        <f t="shared" si="14"/>
        <v>-7.248756936133173</v>
      </c>
      <c r="BG46" s="41">
        <f t="shared" si="17"/>
        <v>8.3333333333333332E-3</v>
      </c>
      <c r="BH46" s="51">
        <f t="shared" si="8"/>
        <v>9.8249999999999993</v>
      </c>
      <c r="BI46" s="52">
        <f t="shared" si="9"/>
        <v>-4.9999999999990052E-3</v>
      </c>
    </row>
    <row r="47" spans="1:61" x14ac:dyDescent="0.25">
      <c r="A47" s="6" t="s">
        <v>592</v>
      </c>
      <c r="B47" s="6">
        <v>110920</v>
      </c>
      <c r="C47" s="6">
        <v>1</v>
      </c>
      <c r="D47" s="6">
        <v>125190</v>
      </c>
      <c r="E47" s="6" t="s">
        <v>742</v>
      </c>
      <c r="F47" s="6" t="s">
        <v>595</v>
      </c>
      <c r="G47" s="6" t="s">
        <v>595</v>
      </c>
      <c r="H47" s="6" t="s">
        <v>595</v>
      </c>
      <c r="I47" s="6">
        <v>394</v>
      </c>
      <c r="J47" s="6" t="s">
        <v>747</v>
      </c>
      <c r="K47" s="6">
        <v>7010</v>
      </c>
      <c r="L47" s="6" t="s">
        <v>735</v>
      </c>
      <c r="M47" s="33">
        <v>7200</v>
      </c>
      <c r="N47" s="6" t="s">
        <v>736</v>
      </c>
      <c r="O47" s="33">
        <v>119155</v>
      </c>
      <c r="P47" s="6" t="s">
        <v>688</v>
      </c>
      <c r="Q47" s="6" t="s">
        <v>689</v>
      </c>
      <c r="R47" s="6">
        <v>1</v>
      </c>
      <c r="S47" s="33">
        <v>5105</v>
      </c>
      <c r="T47" s="37" t="s">
        <v>737</v>
      </c>
      <c r="U47" s="6"/>
      <c r="V47" s="6"/>
      <c r="W47" s="6" t="s">
        <v>738</v>
      </c>
      <c r="X47" s="6" t="s">
        <v>663</v>
      </c>
      <c r="Y47" s="6" t="s">
        <v>664</v>
      </c>
      <c r="Z47" s="6" t="s">
        <v>665</v>
      </c>
      <c r="AA47" s="6">
        <v>1010280</v>
      </c>
      <c r="AB47" s="6" t="s">
        <v>743</v>
      </c>
      <c r="AC47" s="6" t="s">
        <v>738</v>
      </c>
      <c r="AD47" s="6" t="s">
        <v>738</v>
      </c>
      <c r="AE47" s="6"/>
      <c r="AF47" s="6" t="s">
        <v>603</v>
      </c>
      <c r="AG47" s="38">
        <v>269.63</v>
      </c>
      <c r="AH47" s="38">
        <v>2.25</v>
      </c>
      <c r="AI47" s="38">
        <v>131.84</v>
      </c>
      <c r="AJ47" s="38">
        <v>137.79</v>
      </c>
      <c r="AK47" s="38">
        <v>0</v>
      </c>
      <c r="AL47" s="38">
        <v>0</v>
      </c>
      <c r="AM47" s="38">
        <v>0</v>
      </c>
      <c r="AN47" s="38">
        <v>0</v>
      </c>
      <c r="AO47" s="6"/>
      <c r="AP47" s="6"/>
      <c r="AQ47" s="39">
        <v>10</v>
      </c>
      <c r="AR47" s="6"/>
      <c r="AS47" s="6">
        <v>10</v>
      </c>
      <c r="AT47" s="40">
        <f t="shared" si="10"/>
        <v>-9.4889663613099433</v>
      </c>
      <c r="AU47" s="40">
        <f t="shared" si="11"/>
        <v>0.51103363869005669</v>
      </c>
      <c r="AV47" s="41">
        <f t="shared" si="12"/>
        <v>8.3333333333333332E-3</v>
      </c>
      <c r="AW47" s="42">
        <f t="shared" si="13"/>
        <v>2.2469166666666665</v>
      </c>
      <c r="AX47" s="6"/>
      <c r="AY47" s="43">
        <v>10</v>
      </c>
      <c r="AZ47" s="44">
        <v>0</v>
      </c>
      <c r="BA47" s="45">
        <f t="shared" si="4"/>
        <v>4.275923709261927E-3</v>
      </c>
      <c r="BB47" s="46">
        <f t="shared" si="5"/>
        <v>0.58917952789920092</v>
      </c>
      <c r="BC47" s="6"/>
      <c r="BD47" s="47">
        <f t="shared" si="14"/>
        <v>-1.6577371387674655</v>
      </c>
      <c r="BG47" s="41">
        <f t="shared" si="17"/>
        <v>8.3333333333333332E-3</v>
      </c>
      <c r="BH47" s="51">
        <f t="shared" si="8"/>
        <v>2.2469166666666665</v>
      </c>
      <c r="BI47" s="52">
        <f t="shared" si="9"/>
        <v>3.0833333333335489E-3</v>
      </c>
    </row>
    <row r="48" spans="1:61" x14ac:dyDescent="0.25">
      <c r="A48" s="6" t="s">
        <v>592</v>
      </c>
      <c r="B48" s="6">
        <v>110921</v>
      </c>
      <c r="C48" s="6">
        <v>0</v>
      </c>
      <c r="D48" s="6">
        <v>125186</v>
      </c>
      <c r="E48" s="6" t="s">
        <v>731</v>
      </c>
      <c r="F48" s="6" t="s">
        <v>732</v>
      </c>
      <c r="G48" s="6" t="s">
        <v>595</v>
      </c>
      <c r="H48" s="6" t="s">
        <v>748</v>
      </c>
      <c r="I48" s="6">
        <v>395</v>
      </c>
      <c r="J48" s="6" t="s">
        <v>749</v>
      </c>
      <c r="K48" s="6">
        <v>7010</v>
      </c>
      <c r="L48" s="6" t="s">
        <v>735</v>
      </c>
      <c r="M48" s="33">
        <v>7200</v>
      </c>
      <c r="N48" s="6" t="s">
        <v>736</v>
      </c>
      <c r="O48" s="33">
        <v>119155</v>
      </c>
      <c r="P48" s="6" t="s">
        <v>688</v>
      </c>
      <c r="Q48" s="6" t="s">
        <v>689</v>
      </c>
      <c r="R48" s="6">
        <v>1</v>
      </c>
      <c r="S48" s="33">
        <v>5105</v>
      </c>
      <c r="T48" s="37" t="s">
        <v>737</v>
      </c>
      <c r="U48" s="6"/>
      <c r="V48" s="6"/>
      <c r="W48" s="6" t="s">
        <v>738</v>
      </c>
      <c r="X48" s="6" t="s">
        <v>739</v>
      </c>
      <c r="Y48" s="6" t="s">
        <v>740</v>
      </c>
      <c r="Z48" s="6" t="s">
        <v>741</v>
      </c>
      <c r="AA48" s="6">
        <v>62750</v>
      </c>
      <c r="AB48" s="6" t="s">
        <v>722</v>
      </c>
      <c r="AC48" s="6" t="s">
        <v>738</v>
      </c>
      <c r="AD48" s="6" t="s">
        <v>738</v>
      </c>
      <c r="AE48" s="6"/>
      <c r="AF48" s="6" t="s">
        <v>603</v>
      </c>
      <c r="AG48" s="38">
        <v>1179</v>
      </c>
      <c r="AH48" s="38">
        <v>9.82</v>
      </c>
      <c r="AI48" s="38">
        <v>576.5</v>
      </c>
      <c r="AJ48" s="38">
        <v>602.5</v>
      </c>
      <c r="AK48" s="38">
        <v>0</v>
      </c>
      <c r="AL48" s="38">
        <v>0</v>
      </c>
      <c r="AM48" s="38">
        <v>0</v>
      </c>
      <c r="AN48" s="38">
        <v>0</v>
      </c>
      <c r="AO48" s="6"/>
      <c r="AP48" s="6"/>
      <c r="AQ48" s="39">
        <v>10</v>
      </c>
      <c r="AR48" s="6"/>
      <c r="AS48" s="6">
        <v>10</v>
      </c>
      <c r="AT48" s="40">
        <f t="shared" si="10"/>
        <v>-9.4889737065309578</v>
      </c>
      <c r="AU48" s="40">
        <f t="shared" si="11"/>
        <v>0.5110262934690416</v>
      </c>
      <c r="AV48" s="41">
        <f t="shared" si="12"/>
        <v>8.3333333333333332E-3</v>
      </c>
      <c r="AW48" s="42">
        <f t="shared" si="13"/>
        <v>9.8249999999999993</v>
      </c>
      <c r="AX48" s="6"/>
      <c r="AY48" s="43">
        <v>10</v>
      </c>
      <c r="AZ48" s="44">
        <v>0</v>
      </c>
      <c r="BA48" s="45">
        <f t="shared" si="4"/>
        <v>4.2759220977042767E-3</v>
      </c>
      <c r="BB48" s="46">
        <f t="shared" si="5"/>
        <v>2.5762430638668268</v>
      </c>
      <c r="BC48" s="6"/>
      <c r="BD48" s="47">
        <f t="shared" si="14"/>
        <v>-7.248756936133173</v>
      </c>
      <c r="BG48" s="41">
        <f t="shared" si="17"/>
        <v>8.3333333333333332E-3</v>
      </c>
      <c r="BH48" s="51">
        <f t="shared" si="8"/>
        <v>9.8249999999999993</v>
      </c>
      <c r="BI48" s="52">
        <f t="shared" si="9"/>
        <v>-4.9999999999990052E-3</v>
      </c>
    </row>
    <row r="49" spans="1:61" x14ac:dyDescent="0.25">
      <c r="A49" s="6" t="s">
        <v>592</v>
      </c>
      <c r="B49" s="6">
        <v>110921</v>
      </c>
      <c r="C49" s="6">
        <v>1</v>
      </c>
      <c r="D49" s="6">
        <v>125191</v>
      </c>
      <c r="E49" s="6" t="s">
        <v>742</v>
      </c>
      <c r="F49" s="6" t="s">
        <v>595</v>
      </c>
      <c r="G49" s="6" t="s">
        <v>595</v>
      </c>
      <c r="H49" s="6" t="s">
        <v>595</v>
      </c>
      <c r="I49" s="6">
        <v>395</v>
      </c>
      <c r="J49" s="6" t="s">
        <v>749</v>
      </c>
      <c r="K49" s="6">
        <v>7010</v>
      </c>
      <c r="L49" s="6" t="s">
        <v>735</v>
      </c>
      <c r="M49" s="33">
        <v>7200</v>
      </c>
      <c r="N49" s="6" t="s">
        <v>736</v>
      </c>
      <c r="O49" s="33">
        <v>119155</v>
      </c>
      <c r="P49" s="6" t="s">
        <v>688</v>
      </c>
      <c r="Q49" s="6" t="s">
        <v>689</v>
      </c>
      <c r="R49" s="6">
        <v>1</v>
      </c>
      <c r="S49" s="33">
        <v>5105</v>
      </c>
      <c r="T49" s="37" t="s">
        <v>737</v>
      </c>
      <c r="U49" s="6"/>
      <c r="V49" s="6"/>
      <c r="W49" s="6" t="s">
        <v>738</v>
      </c>
      <c r="X49" s="6" t="s">
        <v>663</v>
      </c>
      <c r="Y49" s="6" t="s">
        <v>664</v>
      </c>
      <c r="Z49" s="6" t="s">
        <v>665</v>
      </c>
      <c r="AA49" s="6">
        <v>1010280</v>
      </c>
      <c r="AB49" s="6" t="s">
        <v>743</v>
      </c>
      <c r="AC49" s="6" t="s">
        <v>738</v>
      </c>
      <c r="AD49" s="6" t="s">
        <v>738</v>
      </c>
      <c r="AE49" s="6"/>
      <c r="AF49" s="6" t="s">
        <v>603</v>
      </c>
      <c r="AG49" s="38">
        <v>269.64</v>
      </c>
      <c r="AH49" s="38">
        <v>2.2400000000000002</v>
      </c>
      <c r="AI49" s="38">
        <v>131.84</v>
      </c>
      <c r="AJ49" s="38">
        <v>137.80000000000001</v>
      </c>
      <c r="AK49" s="38">
        <v>0</v>
      </c>
      <c r="AL49" s="38">
        <v>0</v>
      </c>
      <c r="AM49" s="38">
        <v>0</v>
      </c>
      <c r="AN49" s="38">
        <v>0</v>
      </c>
      <c r="AO49" s="6"/>
      <c r="AP49" s="6"/>
      <c r="AQ49" s="39">
        <v>10</v>
      </c>
      <c r="AR49" s="6"/>
      <c r="AS49" s="6">
        <v>10</v>
      </c>
      <c r="AT49" s="40">
        <f t="shared" si="10"/>
        <v>-9.4889482272659844</v>
      </c>
      <c r="AU49" s="40">
        <f t="shared" si="11"/>
        <v>0.51105177273401581</v>
      </c>
      <c r="AV49" s="41">
        <f t="shared" si="12"/>
        <v>8.3333333333333332E-3</v>
      </c>
      <c r="AW49" s="42">
        <f t="shared" si="13"/>
        <v>2.2469999999999999</v>
      </c>
      <c r="AX49" s="6"/>
      <c r="AY49" s="43">
        <v>10</v>
      </c>
      <c r="AZ49" s="44">
        <v>0</v>
      </c>
      <c r="BA49" s="45">
        <f t="shared" si="4"/>
        <v>4.2759276879162696E-3</v>
      </c>
      <c r="BB49" s="46">
        <f t="shared" si="5"/>
        <v>0.58922283539486198</v>
      </c>
      <c r="BC49" s="6"/>
      <c r="BD49" s="47">
        <f t="shared" si="14"/>
        <v>-1.6577771646051378</v>
      </c>
      <c r="BG49" s="41">
        <f t="shared" si="17"/>
        <v>8.3333333333333332E-3</v>
      </c>
      <c r="BH49" s="51">
        <f t="shared" si="8"/>
        <v>2.2469999999999999</v>
      </c>
      <c r="BI49" s="52">
        <f t="shared" si="9"/>
        <v>-6.9999999999996732E-3</v>
      </c>
    </row>
    <row r="50" spans="1:61" x14ac:dyDescent="0.25">
      <c r="A50" s="6" t="s">
        <v>592</v>
      </c>
      <c r="B50" s="6">
        <v>110922</v>
      </c>
      <c r="C50" s="6">
        <v>0</v>
      </c>
      <c r="D50" s="6">
        <v>125187</v>
      </c>
      <c r="E50" s="6" t="s">
        <v>731</v>
      </c>
      <c r="F50" s="6" t="s">
        <v>732</v>
      </c>
      <c r="G50" s="6" t="s">
        <v>595</v>
      </c>
      <c r="H50" s="6" t="s">
        <v>750</v>
      </c>
      <c r="I50" s="6">
        <v>401</v>
      </c>
      <c r="J50" s="6" t="s">
        <v>751</v>
      </c>
      <c r="K50" s="6">
        <v>7010</v>
      </c>
      <c r="L50" s="6" t="s">
        <v>735</v>
      </c>
      <c r="M50" s="33">
        <v>7200</v>
      </c>
      <c r="N50" s="6" t="s">
        <v>736</v>
      </c>
      <c r="O50" s="33">
        <v>119155</v>
      </c>
      <c r="P50" s="6" t="s">
        <v>688</v>
      </c>
      <c r="Q50" s="6" t="s">
        <v>689</v>
      </c>
      <c r="R50" s="6">
        <v>1</v>
      </c>
      <c r="S50" s="33">
        <v>5105</v>
      </c>
      <c r="T50" s="37" t="s">
        <v>737</v>
      </c>
      <c r="U50" s="6"/>
      <c r="V50" s="6"/>
      <c r="W50" s="6" t="s">
        <v>738</v>
      </c>
      <c r="X50" s="6" t="s">
        <v>739</v>
      </c>
      <c r="Y50" s="6" t="s">
        <v>740</v>
      </c>
      <c r="Z50" s="6" t="s">
        <v>741</v>
      </c>
      <c r="AA50" s="6">
        <v>62750</v>
      </c>
      <c r="AB50" s="6" t="s">
        <v>722</v>
      </c>
      <c r="AC50" s="6" t="s">
        <v>738</v>
      </c>
      <c r="AD50" s="6" t="s">
        <v>738</v>
      </c>
      <c r="AE50" s="6"/>
      <c r="AF50" s="6" t="s">
        <v>603</v>
      </c>
      <c r="AG50" s="38">
        <v>1179</v>
      </c>
      <c r="AH50" s="38">
        <v>9.82</v>
      </c>
      <c r="AI50" s="38">
        <v>576.5</v>
      </c>
      <c r="AJ50" s="38">
        <v>602.5</v>
      </c>
      <c r="AK50" s="38">
        <v>0</v>
      </c>
      <c r="AL50" s="38">
        <v>0</v>
      </c>
      <c r="AM50" s="38">
        <v>0</v>
      </c>
      <c r="AN50" s="38">
        <v>0</v>
      </c>
      <c r="AO50" s="6"/>
      <c r="AP50" s="6"/>
      <c r="AQ50" s="39">
        <v>10</v>
      </c>
      <c r="AR50" s="6"/>
      <c r="AS50" s="6">
        <v>10</v>
      </c>
      <c r="AT50" s="40">
        <f t="shared" si="10"/>
        <v>-9.4889737065309578</v>
      </c>
      <c r="AU50" s="40">
        <f t="shared" si="11"/>
        <v>0.5110262934690416</v>
      </c>
      <c r="AV50" s="41">
        <f t="shared" si="12"/>
        <v>8.3333333333333332E-3</v>
      </c>
      <c r="AW50" s="42">
        <f t="shared" si="13"/>
        <v>9.8249999999999993</v>
      </c>
      <c r="AX50" s="6"/>
      <c r="AY50" s="43">
        <v>10</v>
      </c>
      <c r="AZ50" s="44">
        <v>0</v>
      </c>
      <c r="BA50" s="45">
        <f t="shared" si="4"/>
        <v>4.2759220977042767E-3</v>
      </c>
      <c r="BB50" s="46">
        <f t="shared" si="5"/>
        <v>2.5762430638668268</v>
      </c>
      <c r="BC50" s="6"/>
      <c r="BD50" s="47">
        <f t="shared" si="14"/>
        <v>-7.248756936133173</v>
      </c>
      <c r="BG50" s="41">
        <f t="shared" si="17"/>
        <v>8.3333333333333332E-3</v>
      </c>
      <c r="BH50" s="51">
        <f t="shared" si="8"/>
        <v>9.8249999999999993</v>
      </c>
      <c r="BI50" s="52">
        <f t="shared" si="9"/>
        <v>-4.9999999999990052E-3</v>
      </c>
    </row>
    <row r="51" spans="1:61" x14ac:dyDescent="0.25">
      <c r="A51" s="6" t="s">
        <v>592</v>
      </c>
      <c r="B51" s="6">
        <v>110922</v>
      </c>
      <c r="C51" s="6">
        <v>1</v>
      </c>
      <c r="D51" s="6">
        <v>125192</v>
      </c>
      <c r="E51" s="6" t="s">
        <v>742</v>
      </c>
      <c r="F51" s="6" t="s">
        <v>595</v>
      </c>
      <c r="G51" s="6" t="s">
        <v>595</v>
      </c>
      <c r="H51" s="6" t="s">
        <v>595</v>
      </c>
      <c r="I51" s="6">
        <v>401</v>
      </c>
      <c r="J51" s="6" t="s">
        <v>751</v>
      </c>
      <c r="K51" s="6">
        <v>7010</v>
      </c>
      <c r="L51" s="6" t="s">
        <v>735</v>
      </c>
      <c r="M51" s="33">
        <v>7200</v>
      </c>
      <c r="N51" s="6" t="s">
        <v>736</v>
      </c>
      <c r="O51" s="33">
        <v>119155</v>
      </c>
      <c r="P51" s="6" t="s">
        <v>688</v>
      </c>
      <c r="Q51" s="6" t="s">
        <v>689</v>
      </c>
      <c r="R51" s="6">
        <v>1</v>
      </c>
      <c r="S51" s="33">
        <v>5105</v>
      </c>
      <c r="T51" s="37" t="s">
        <v>737</v>
      </c>
      <c r="U51" s="6"/>
      <c r="V51" s="6"/>
      <c r="W51" s="6" t="s">
        <v>738</v>
      </c>
      <c r="X51" s="6" t="s">
        <v>663</v>
      </c>
      <c r="Y51" s="6" t="s">
        <v>664</v>
      </c>
      <c r="Z51" s="6" t="s">
        <v>665</v>
      </c>
      <c r="AA51" s="6">
        <v>1010280</v>
      </c>
      <c r="AB51" s="6" t="s">
        <v>743</v>
      </c>
      <c r="AC51" s="6" t="s">
        <v>738</v>
      </c>
      <c r="AD51" s="6" t="s">
        <v>738</v>
      </c>
      <c r="AE51" s="6"/>
      <c r="AF51" s="6" t="s">
        <v>603</v>
      </c>
      <c r="AG51" s="38">
        <v>269.64</v>
      </c>
      <c r="AH51" s="38">
        <v>2.2400000000000002</v>
      </c>
      <c r="AI51" s="38">
        <v>131.84</v>
      </c>
      <c r="AJ51" s="38">
        <v>137.80000000000001</v>
      </c>
      <c r="AK51" s="38">
        <v>0</v>
      </c>
      <c r="AL51" s="38">
        <v>0</v>
      </c>
      <c r="AM51" s="38">
        <v>0</v>
      </c>
      <c r="AN51" s="38">
        <v>0</v>
      </c>
      <c r="AO51" s="6"/>
      <c r="AP51" s="6"/>
      <c r="AQ51" s="39">
        <v>10</v>
      </c>
      <c r="AR51" s="6"/>
      <c r="AS51" s="6">
        <v>10</v>
      </c>
      <c r="AT51" s="40">
        <f t="shared" si="10"/>
        <v>-9.4889482272659844</v>
      </c>
      <c r="AU51" s="40">
        <f t="shared" si="11"/>
        <v>0.51105177273401581</v>
      </c>
      <c r="AV51" s="41">
        <f t="shared" si="12"/>
        <v>8.3333333333333332E-3</v>
      </c>
      <c r="AW51" s="42">
        <f t="shared" si="13"/>
        <v>2.2469999999999999</v>
      </c>
      <c r="AX51" s="6"/>
      <c r="AY51" s="43">
        <v>10</v>
      </c>
      <c r="AZ51" s="44">
        <v>0</v>
      </c>
      <c r="BA51" s="45">
        <f t="shared" si="4"/>
        <v>4.2759276879162696E-3</v>
      </c>
      <c r="BB51" s="46">
        <f t="shared" si="5"/>
        <v>0.58922283539486198</v>
      </c>
      <c r="BC51" s="6"/>
      <c r="BD51" s="47">
        <f t="shared" si="14"/>
        <v>-1.6577771646051378</v>
      </c>
      <c r="BG51" s="41">
        <f t="shared" si="17"/>
        <v>8.3333333333333332E-3</v>
      </c>
      <c r="BH51" s="51">
        <f t="shared" si="8"/>
        <v>2.2469999999999999</v>
      </c>
      <c r="BI51" s="52">
        <f t="shared" si="9"/>
        <v>-6.9999999999996732E-3</v>
      </c>
    </row>
    <row r="52" spans="1:61" x14ac:dyDescent="0.25">
      <c r="A52" s="6" t="s">
        <v>592</v>
      </c>
      <c r="B52" s="6">
        <v>111994</v>
      </c>
      <c r="C52" s="6">
        <v>0</v>
      </c>
      <c r="D52" s="6">
        <v>128351</v>
      </c>
      <c r="E52" s="6" t="s">
        <v>752</v>
      </c>
      <c r="F52" s="6" t="s">
        <v>753</v>
      </c>
      <c r="G52" s="6" t="s">
        <v>754</v>
      </c>
      <c r="H52" s="6" t="s">
        <v>595</v>
      </c>
      <c r="I52" s="6">
        <v>34</v>
      </c>
      <c r="J52" s="6" t="s">
        <v>755</v>
      </c>
      <c r="K52" s="6">
        <v>9000</v>
      </c>
      <c r="L52" s="6" t="s">
        <v>756</v>
      </c>
      <c r="M52" s="33">
        <v>9010</v>
      </c>
      <c r="N52" s="6" t="s">
        <v>756</v>
      </c>
      <c r="O52" s="33">
        <v>120185</v>
      </c>
      <c r="P52" s="6" t="s">
        <v>757</v>
      </c>
      <c r="Q52" s="6" t="s">
        <v>758</v>
      </c>
      <c r="R52" s="6">
        <v>1</v>
      </c>
      <c r="S52" s="33">
        <v>8005</v>
      </c>
      <c r="T52" s="37" t="s">
        <v>759</v>
      </c>
      <c r="U52" s="6"/>
      <c r="V52" s="6"/>
      <c r="W52" s="6" t="s">
        <v>760</v>
      </c>
      <c r="X52" s="6" t="s">
        <v>761</v>
      </c>
      <c r="Y52" s="6" t="s">
        <v>762</v>
      </c>
      <c r="Z52" s="6" t="s">
        <v>763</v>
      </c>
      <c r="AA52" s="6">
        <v>15</v>
      </c>
      <c r="AB52" s="6" t="s">
        <v>760</v>
      </c>
      <c r="AC52" s="6" t="s">
        <v>760</v>
      </c>
      <c r="AD52" s="6" t="s">
        <v>760</v>
      </c>
      <c r="AE52" s="6"/>
      <c r="AF52" s="6" t="s">
        <v>603</v>
      </c>
      <c r="AG52" s="38">
        <v>42000</v>
      </c>
      <c r="AH52" s="38">
        <v>700</v>
      </c>
      <c r="AI52" s="38">
        <v>28583.33</v>
      </c>
      <c r="AJ52" s="38">
        <v>13416.67</v>
      </c>
      <c r="AK52" s="38">
        <v>0</v>
      </c>
      <c r="AL52" s="38">
        <v>0</v>
      </c>
      <c r="AM52" s="38">
        <v>0</v>
      </c>
      <c r="AN52" s="38">
        <v>0</v>
      </c>
      <c r="AO52" s="6"/>
      <c r="AP52" s="6"/>
      <c r="AQ52" s="39">
        <v>20</v>
      </c>
      <c r="AR52" s="6"/>
      <c r="AS52" s="6">
        <v>5</v>
      </c>
      <c r="AT52" s="40">
        <f t="shared" si="10"/>
        <v>-4.6805554761904764</v>
      </c>
      <c r="AU52" s="40">
        <f t="shared" si="11"/>
        <v>0.31944452380952382</v>
      </c>
      <c r="AV52" s="41">
        <f t="shared" si="12"/>
        <v>1.6666666666666666E-2</v>
      </c>
      <c r="AW52" s="42">
        <f t="shared" si="13"/>
        <v>700</v>
      </c>
      <c r="AX52" s="6"/>
      <c r="AY52" s="43">
        <v>7</v>
      </c>
      <c r="AZ52" s="44">
        <v>0.2</v>
      </c>
      <c r="BA52" s="45">
        <f t="shared" si="4"/>
        <v>2.6676328292631101E-3</v>
      </c>
      <c r="BB52" s="46">
        <f t="shared" si="5"/>
        <v>35.790749351389493</v>
      </c>
      <c r="BC52" s="6"/>
      <c r="BD52" s="47">
        <f t="shared" si="14"/>
        <v>-664.20925064861046</v>
      </c>
      <c r="BG52" s="41">
        <f>((14.29/12)/100)*0.8</f>
        <v>9.5266666666666659E-3</v>
      </c>
      <c r="BH52" s="51">
        <f t="shared" si="8"/>
        <v>400.11999999999995</v>
      </c>
      <c r="BI52" s="52">
        <f t="shared" si="9"/>
        <v>299.88000000000005</v>
      </c>
    </row>
    <row r="53" spans="1:61" x14ac:dyDescent="0.25">
      <c r="A53" s="6" t="s">
        <v>592</v>
      </c>
      <c r="B53" s="6">
        <v>112047</v>
      </c>
      <c r="C53" s="6">
        <v>0</v>
      </c>
      <c r="D53" s="6">
        <v>130107</v>
      </c>
      <c r="E53" s="6" t="s">
        <v>764</v>
      </c>
      <c r="F53" s="6" t="s">
        <v>765</v>
      </c>
      <c r="G53" s="6" t="s">
        <v>766</v>
      </c>
      <c r="H53" s="6" t="s">
        <v>767</v>
      </c>
      <c r="I53" s="6">
        <v>34</v>
      </c>
      <c r="J53" s="6" t="s">
        <v>755</v>
      </c>
      <c r="K53" s="6">
        <v>9000</v>
      </c>
      <c r="L53" s="6" t="s">
        <v>756</v>
      </c>
      <c r="M53" s="33">
        <v>9010</v>
      </c>
      <c r="N53" s="6" t="s">
        <v>756</v>
      </c>
      <c r="O53" s="33">
        <v>120185</v>
      </c>
      <c r="P53" s="6" t="s">
        <v>757</v>
      </c>
      <c r="Q53" s="6" t="s">
        <v>758</v>
      </c>
      <c r="R53" s="6">
        <v>1</v>
      </c>
      <c r="S53" s="33">
        <v>8005</v>
      </c>
      <c r="T53" s="37" t="s">
        <v>759</v>
      </c>
      <c r="U53" s="6"/>
      <c r="V53" s="6"/>
      <c r="W53" s="6" t="s">
        <v>768</v>
      </c>
      <c r="X53" s="6" t="s">
        <v>769</v>
      </c>
      <c r="Y53" s="6" t="s">
        <v>770</v>
      </c>
      <c r="Z53" s="6" t="s">
        <v>771</v>
      </c>
      <c r="AA53" s="6">
        <v>250</v>
      </c>
      <c r="AB53" s="6" t="s">
        <v>768</v>
      </c>
      <c r="AC53" s="6" t="s">
        <v>768</v>
      </c>
      <c r="AD53" s="6" t="s">
        <v>768</v>
      </c>
      <c r="AE53" s="6"/>
      <c r="AF53" s="6" t="s">
        <v>603</v>
      </c>
      <c r="AG53" s="38">
        <v>47000</v>
      </c>
      <c r="AH53" s="38">
        <v>783.33</v>
      </c>
      <c r="AI53" s="38">
        <v>24637.09</v>
      </c>
      <c r="AJ53" s="38">
        <v>22362.91</v>
      </c>
      <c r="AK53" s="38">
        <v>0</v>
      </c>
      <c r="AL53" s="38">
        <v>0</v>
      </c>
      <c r="AM53" s="38">
        <v>0</v>
      </c>
      <c r="AN53" s="38">
        <v>0</v>
      </c>
      <c r="AO53" s="6"/>
      <c r="AP53" s="6"/>
      <c r="AQ53" s="39">
        <v>20</v>
      </c>
      <c r="AR53" s="6"/>
      <c r="AS53" s="6">
        <v>5</v>
      </c>
      <c r="AT53" s="40">
        <f t="shared" si="10"/>
        <v>-4.5241934042553194</v>
      </c>
      <c r="AU53" s="40">
        <f t="shared" si="11"/>
        <v>0.47580659574468087</v>
      </c>
      <c r="AV53" s="41">
        <f t="shared" si="12"/>
        <v>1.6666666666666666E-2</v>
      </c>
      <c r="AW53" s="42">
        <f t="shared" si="13"/>
        <v>783.33333333333337</v>
      </c>
      <c r="AX53" s="6"/>
      <c r="AY53" s="43">
        <v>7</v>
      </c>
      <c r="AZ53" s="44">
        <v>0.2</v>
      </c>
      <c r="BA53" s="45">
        <f t="shared" si="4"/>
        <v>4.1916248419360726E-3</v>
      </c>
      <c r="BB53" s="46">
        <f t="shared" si="5"/>
        <v>93.736929093980621</v>
      </c>
      <c r="BC53" s="6"/>
      <c r="BD53" s="47">
        <f t="shared" si="14"/>
        <v>-689.59640423935275</v>
      </c>
      <c r="BG53" s="41">
        <f t="shared" ref="BG53:BG57" si="18">((14.29/12)/100)*0.8</f>
        <v>9.5266666666666659E-3</v>
      </c>
      <c r="BH53" s="51">
        <f t="shared" si="8"/>
        <v>447.75333333333327</v>
      </c>
      <c r="BI53" s="52">
        <f t="shared" si="9"/>
        <v>335.57666666666677</v>
      </c>
    </row>
    <row r="54" spans="1:61" x14ac:dyDescent="0.25">
      <c r="A54" s="6" t="s">
        <v>592</v>
      </c>
      <c r="B54" s="6">
        <v>112820</v>
      </c>
      <c r="C54" s="6">
        <v>0</v>
      </c>
      <c r="D54" s="6">
        <v>129149</v>
      </c>
      <c r="E54" s="6" t="s">
        <v>772</v>
      </c>
      <c r="F54" s="6" t="s">
        <v>765</v>
      </c>
      <c r="G54" s="6" t="s">
        <v>773</v>
      </c>
      <c r="H54" s="6" t="s">
        <v>774</v>
      </c>
      <c r="I54" s="6">
        <v>34</v>
      </c>
      <c r="J54" s="6" t="s">
        <v>755</v>
      </c>
      <c r="K54" s="6">
        <v>9000</v>
      </c>
      <c r="L54" s="6" t="s">
        <v>756</v>
      </c>
      <c r="M54" s="33">
        <v>9010</v>
      </c>
      <c r="N54" s="6" t="s">
        <v>756</v>
      </c>
      <c r="O54" s="33">
        <v>120185</v>
      </c>
      <c r="P54" s="6" t="s">
        <v>757</v>
      </c>
      <c r="Q54" s="6" t="s">
        <v>758</v>
      </c>
      <c r="R54" s="6">
        <v>1</v>
      </c>
      <c r="S54" s="33">
        <v>8005</v>
      </c>
      <c r="T54" s="37" t="s">
        <v>759</v>
      </c>
      <c r="U54" s="6"/>
      <c r="V54" s="6"/>
      <c r="W54" s="6" t="s">
        <v>775</v>
      </c>
      <c r="X54" s="6" t="s">
        <v>776</v>
      </c>
      <c r="Y54" s="6" t="s">
        <v>777</v>
      </c>
      <c r="Z54" s="6" t="s">
        <v>778</v>
      </c>
      <c r="AA54" s="6">
        <v>236</v>
      </c>
      <c r="AB54" s="6" t="s">
        <v>775</v>
      </c>
      <c r="AC54" s="6" t="s">
        <v>775</v>
      </c>
      <c r="AD54" s="6" t="s">
        <v>775</v>
      </c>
      <c r="AE54" s="6"/>
      <c r="AF54" s="6" t="s">
        <v>603</v>
      </c>
      <c r="AG54" s="38">
        <v>49500</v>
      </c>
      <c r="AH54" s="38">
        <v>825</v>
      </c>
      <c r="AI54" s="38">
        <v>27747.5</v>
      </c>
      <c r="AJ54" s="38">
        <v>21752.5</v>
      </c>
      <c r="AK54" s="38">
        <v>0</v>
      </c>
      <c r="AL54" s="38">
        <v>0</v>
      </c>
      <c r="AM54" s="38">
        <v>0</v>
      </c>
      <c r="AN54" s="38">
        <v>0</v>
      </c>
      <c r="AO54" s="6"/>
      <c r="AP54" s="6"/>
      <c r="AQ54" s="39">
        <v>20</v>
      </c>
      <c r="AR54" s="6"/>
      <c r="AS54" s="6">
        <v>5</v>
      </c>
      <c r="AT54" s="40">
        <f t="shared" si="10"/>
        <v>-4.5605555555555553</v>
      </c>
      <c r="AU54" s="40">
        <f t="shared" si="11"/>
        <v>0.43944444444444447</v>
      </c>
      <c r="AV54" s="41">
        <f t="shared" si="12"/>
        <v>1.6666666666666666E-2</v>
      </c>
      <c r="AW54" s="42">
        <f t="shared" si="13"/>
        <v>825</v>
      </c>
      <c r="AX54" s="6"/>
      <c r="AY54" s="43">
        <v>7</v>
      </c>
      <c r="AZ54" s="44">
        <v>0.2</v>
      </c>
      <c r="BA54" s="45">
        <f t="shared" si="4"/>
        <v>3.927722852099089E-3</v>
      </c>
      <c r="BB54" s="46">
        <f>IF(($AY54-$AT54)=0,0,IF(($AJ54-$AG54*$AZ54)&lt;0,0,(1/(($AY54-$AT54)*12))*($AJ54-$AG54*$AZ54)))</f>
        <v>85.437791340285443</v>
      </c>
      <c r="BC54" s="6"/>
      <c r="BD54" s="47">
        <f t="shared" si="14"/>
        <v>-739.56220865971454</v>
      </c>
      <c r="BG54" s="41">
        <f t="shared" si="18"/>
        <v>9.5266666666666659E-3</v>
      </c>
      <c r="BH54" s="51">
        <f t="shared" si="8"/>
        <v>471.56999999999994</v>
      </c>
      <c r="BI54" s="52">
        <f t="shared" si="9"/>
        <v>353.43000000000006</v>
      </c>
    </row>
    <row r="55" spans="1:61" x14ac:dyDescent="0.25">
      <c r="A55" s="6" t="s">
        <v>592</v>
      </c>
      <c r="B55" s="6">
        <v>112821</v>
      </c>
      <c r="C55" s="6">
        <v>0</v>
      </c>
      <c r="D55" s="6">
        <v>129150</v>
      </c>
      <c r="E55" s="6" t="s">
        <v>779</v>
      </c>
      <c r="F55" s="6" t="s">
        <v>780</v>
      </c>
      <c r="G55" s="6" t="s">
        <v>781</v>
      </c>
      <c r="H55" s="6" t="s">
        <v>782</v>
      </c>
      <c r="I55" s="6">
        <v>34</v>
      </c>
      <c r="J55" s="6" t="s">
        <v>755</v>
      </c>
      <c r="K55" s="6">
        <v>9000</v>
      </c>
      <c r="L55" s="6" t="s">
        <v>756</v>
      </c>
      <c r="M55" s="33">
        <v>9010</v>
      </c>
      <c r="N55" s="6" t="s">
        <v>756</v>
      </c>
      <c r="O55" s="33">
        <v>120185</v>
      </c>
      <c r="P55" s="6" t="s">
        <v>757</v>
      </c>
      <c r="Q55" s="6" t="s">
        <v>758</v>
      </c>
      <c r="R55" s="6">
        <v>1</v>
      </c>
      <c r="S55" s="33">
        <v>8005</v>
      </c>
      <c r="T55" s="37" t="s">
        <v>759</v>
      </c>
      <c r="U55" s="6"/>
      <c r="V55" s="6"/>
      <c r="W55" s="6" t="s">
        <v>783</v>
      </c>
      <c r="X55" s="6" t="s">
        <v>784</v>
      </c>
      <c r="Y55" s="6" t="s">
        <v>785</v>
      </c>
      <c r="Z55" s="6" t="s">
        <v>786</v>
      </c>
      <c r="AA55" s="6">
        <v>237</v>
      </c>
      <c r="AB55" s="6" t="s">
        <v>783</v>
      </c>
      <c r="AC55" s="6" t="s">
        <v>783</v>
      </c>
      <c r="AD55" s="6" t="s">
        <v>783</v>
      </c>
      <c r="AE55" s="6"/>
      <c r="AF55" s="6" t="s">
        <v>603</v>
      </c>
      <c r="AG55" s="38">
        <v>15000</v>
      </c>
      <c r="AH55" s="38">
        <v>250</v>
      </c>
      <c r="AI55" s="38">
        <v>8400</v>
      </c>
      <c r="AJ55" s="38">
        <v>6600</v>
      </c>
      <c r="AK55" s="38">
        <v>0</v>
      </c>
      <c r="AL55" s="38">
        <v>0</v>
      </c>
      <c r="AM55" s="38">
        <v>0</v>
      </c>
      <c r="AN55" s="38">
        <v>0</v>
      </c>
      <c r="AO55" s="6"/>
      <c r="AP55" s="6"/>
      <c r="AQ55" s="39">
        <v>20</v>
      </c>
      <c r="AR55" s="6"/>
      <c r="AS55" s="6">
        <v>5</v>
      </c>
      <c r="AT55" s="40">
        <f t="shared" si="10"/>
        <v>-4.5599999999999996</v>
      </c>
      <c r="AU55" s="40">
        <f t="shared" si="11"/>
        <v>0.44</v>
      </c>
      <c r="AV55" s="41">
        <f t="shared" si="12"/>
        <v>1.6666666666666666E-2</v>
      </c>
      <c r="AW55" s="42">
        <f t="shared" si="13"/>
        <v>250</v>
      </c>
      <c r="AX55" s="6"/>
      <c r="AY55" s="43">
        <v>7</v>
      </c>
      <c r="AZ55" s="44">
        <v>0.2</v>
      </c>
      <c r="BA55" s="45">
        <f t="shared" si="4"/>
        <v>3.9320541050644866E-3</v>
      </c>
      <c r="BB55" s="46">
        <f t="shared" si="5"/>
        <v>25.951557093425613</v>
      </c>
      <c r="BC55" s="6"/>
      <c r="BD55" s="47">
        <f t="shared" si="14"/>
        <v>-224.04844290657439</v>
      </c>
      <c r="BG55" s="41">
        <f t="shared" si="18"/>
        <v>9.5266666666666659E-3</v>
      </c>
      <c r="BH55" s="51">
        <f t="shared" si="8"/>
        <v>142.89999999999998</v>
      </c>
      <c r="BI55" s="52">
        <f t="shared" si="9"/>
        <v>107.10000000000002</v>
      </c>
    </row>
    <row r="56" spans="1:61" x14ac:dyDescent="0.25">
      <c r="A56" s="6" t="s">
        <v>592</v>
      </c>
      <c r="B56" s="6">
        <v>112983</v>
      </c>
      <c r="C56" s="6">
        <v>0</v>
      </c>
      <c r="D56" s="6">
        <v>131103</v>
      </c>
      <c r="E56" s="6" t="s">
        <v>787</v>
      </c>
      <c r="F56" s="6" t="s">
        <v>788</v>
      </c>
      <c r="G56" s="6" t="s">
        <v>789</v>
      </c>
      <c r="H56" s="6" t="s">
        <v>790</v>
      </c>
      <c r="I56" s="6">
        <v>97</v>
      </c>
      <c r="J56" s="6" t="s">
        <v>791</v>
      </c>
      <c r="K56" s="6">
        <v>9000</v>
      </c>
      <c r="L56" s="6" t="s">
        <v>756</v>
      </c>
      <c r="M56" s="33">
        <v>9010</v>
      </c>
      <c r="N56" s="6" t="s">
        <v>756</v>
      </c>
      <c r="O56" s="33">
        <v>120185</v>
      </c>
      <c r="P56" s="6" t="s">
        <v>792</v>
      </c>
      <c r="Q56" s="6" t="s">
        <v>793</v>
      </c>
      <c r="R56" s="6">
        <v>1</v>
      </c>
      <c r="S56" s="33">
        <v>8005</v>
      </c>
      <c r="T56" s="37" t="s">
        <v>759</v>
      </c>
      <c r="U56" s="6"/>
      <c r="V56" s="6"/>
      <c r="W56" s="6" t="s">
        <v>794</v>
      </c>
      <c r="X56" s="6" t="s">
        <v>795</v>
      </c>
      <c r="Y56" s="6" t="s">
        <v>796</v>
      </c>
      <c r="Z56" s="6" t="s">
        <v>797</v>
      </c>
      <c r="AA56" s="6">
        <v>294</v>
      </c>
      <c r="AB56" s="6" t="s">
        <v>798</v>
      </c>
      <c r="AC56" s="6" t="s">
        <v>794</v>
      </c>
      <c r="AD56" s="6" t="s">
        <v>794</v>
      </c>
      <c r="AE56" s="6"/>
      <c r="AF56" s="6" t="s">
        <v>603</v>
      </c>
      <c r="AG56" s="38">
        <v>16000</v>
      </c>
      <c r="AH56" s="38">
        <v>266.67</v>
      </c>
      <c r="AI56" s="38">
        <v>5795.55</v>
      </c>
      <c r="AJ56" s="38">
        <v>10204.450000000001</v>
      </c>
      <c r="AK56" s="38">
        <v>0</v>
      </c>
      <c r="AL56" s="38">
        <v>0</v>
      </c>
      <c r="AM56" s="38">
        <v>0</v>
      </c>
      <c r="AN56" s="38">
        <v>0</v>
      </c>
      <c r="AO56" s="6"/>
      <c r="AP56" s="6"/>
      <c r="AQ56" s="39">
        <v>20</v>
      </c>
      <c r="AR56" s="6"/>
      <c r="AS56" s="6">
        <v>5</v>
      </c>
      <c r="AT56" s="40">
        <f t="shared" si="10"/>
        <v>-4.3622218749999995</v>
      </c>
      <c r="AU56" s="40">
        <f t="shared" si="11"/>
        <v>0.63777812500000008</v>
      </c>
      <c r="AV56" s="41">
        <f t="shared" si="12"/>
        <v>1.6666666666666666E-2</v>
      </c>
      <c r="AW56" s="42">
        <f t="shared" si="13"/>
        <v>266.66666666666669</v>
      </c>
      <c r="AX56" s="6"/>
      <c r="AY56" s="43">
        <v>7</v>
      </c>
      <c r="AZ56" s="44">
        <v>0.2</v>
      </c>
      <c r="BA56" s="45">
        <f t="shared" si="4"/>
        <v>5.034309663071718E-3</v>
      </c>
      <c r="BB56" s="46">
        <f t="shared" si="5"/>
        <v>51.372361241332193</v>
      </c>
      <c r="BC56" s="6"/>
      <c r="BD56" s="47">
        <f t="shared" si="14"/>
        <v>-215.2943054253345</v>
      </c>
      <c r="BG56" s="41">
        <f t="shared" si="18"/>
        <v>9.5266666666666659E-3</v>
      </c>
      <c r="BH56" s="51">
        <f t="shared" si="8"/>
        <v>152.42666666666665</v>
      </c>
      <c r="BI56" s="52">
        <f t="shared" si="9"/>
        <v>114.24333333333337</v>
      </c>
    </row>
    <row r="57" spans="1:61" x14ac:dyDescent="0.25">
      <c r="A57" s="6" t="s">
        <v>592</v>
      </c>
      <c r="B57" s="6">
        <v>113019</v>
      </c>
      <c r="C57" s="6">
        <v>0</v>
      </c>
      <c r="D57" s="6">
        <v>131356</v>
      </c>
      <c r="E57" s="6" t="s">
        <v>799</v>
      </c>
      <c r="F57" s="6" t="s">
        <v>788</v>
      </c>
      <c r="G57" s="6" t="s">
        <v>789</v>
      </c>
      <c r="H57" s="6" t="s">
        <v>800</v>
      </c>
      <c r="I57" s="6">
        <v>97</v>
      </c>
      <c r="J57" s="6" t="s">
        <v>791</v>
      </c>
      <c r="K57" s="6">
        <v>9000</v>
      </c>
      <c r="L57" s="6" t="s">
        <v>756</v>
      </c>
      <c r="M57" s="33">
        <v>9010</v>
      </c>
      <c r="N57" s="6" t="s">
        <v>756</v>
      </c>
      <c r="O57" s="33">
        <v>120185</v>
      </c>
      <c r="P57" s="6" t="s">
        <v>792</v>
      </c>
      <c r="Q57" s="6" t="s">
        <v>793</v>
      </c>
      <c r="R57" s="6">
        <v>1</v>
      </c>
      <c r="S57" s="33">
        <v>8005</v>
      </c>
      <c r="T57" s="37" t="s">
        <v>759</v>
      </c>
      <c r="U57" s="6"/>
      <c r="V57" s="6"/>
      <c r="W57" s="6" t="s">
        <v>801</v>
      </c>
      <c r="X57" s="6" t="s">
        <v>802</v>
      </c>
      <c r="Y57" s="6" t="s">
        <v>803</v>
      </c>
      <c r="Z57" s="6" t="s">
        <v>804</v>
      </c>
      <c r="AA57" s="6">
        <v>295</v>
      </c>
      <c r="AB57" s="6" t="s">
        <v>805</v>
      </c>
      <c r="AC57" s="6" t="s">
        <v>801</v>
      </c>
      <c r="AD57" s="6" t="s">
        <v>801</v>
      </c>
      <c r="AE57" s="6"/>
      <c r="AF57" s="6" t="s">
        <v>603</v>
      </c>
      <c r="AG57" s="38">
        <v>15500</v>
      </c>
      <c r="AH57" s="38">
        <v>258.33999999999997</v>
      </c>
      <c r="AI57" s="38">
        <v>5358.33</v>
      </c>
      <c r="AJ57" s="38">
        <v>10141.67</v>
      </c>
      <c r="AK57" s="38">
        <v>0</v>
      </c>
      <c r="AL57" s="38">
        <v>0</v>
      </c>
      <c r="AM57" s="38">
        <v>0</v>
      </c>
      <c r="AN57" s="38">
        <v>0</v>
      </c>
      <c r="AO57" s="6"/>
      <c r="AP57" s="6"/>
      <c r="AQ57" s="39">
        <v>20</v>
      </c>
      <c r="AR57" s="6"/>
      <c r="AS57" s="6">
        <v>5</v>
      </c>
      <c r="AT57" s="40">
        <f t="shared" si="10"/>
        <v>-4.3456987096774196</v>
      </c>
      <c r="AU57" s="40">
        <f t="shared" si="11"/>
        <v>0.65430129032258066</v>
      </c>
      <c r="AV57" s="41">
        <f t="shared" si="12"/>
        <v>1.6666666666666666E-2</v>
      </c>
      <c r="AW57" s="42">
        <f t="shared" si="13"/>
        <v>258.33333333333331</v>
      </c>
      <c r="AX57" s="6"/>
      <c r="AY57" s="43">
        <v>7</v>
      </c>
      <c r="AZ57" s="44">
        <v>0.2</v>
      </c>
      <c r="BA57" s="45">
        <f t="shared" si="4"/>
        <v>5.099806533837176E-3</v>
      </c>
      <c r="BB57" s="46">
        <f t="shared" si="5"/>
        <v>51.720554930020477</v>
      </c>
      <c r="BC57" s="6"/>
      <c r="BD57" s="47">
        <f t="shared" si="14"/>
        <v>-206.61277840331283</v>
      </c>
      <c r="BG57" s="41">
        <f t="shared" si="18"/>
        <v>9.5266666666666659E-3</v>
      </c>
      <c r="BH57" s="51">
        <f t="shared" si="8"/>
        <v>147.66333333333333</v>
      </c>
      <c r="BI57" s="52">
        <f t="shared" si="9"/>
        <v>110.67666666666665</v>
      </c>
    </row>
    <row r="58" spans="1:61" x14ac:dyDescent="0.25">
      <c r="A58" s="6" t="s">
        <v>592</v>
      </c>
      <c r="B58" s="6">
        <v>30682</v>
      </c>
      <c r="C58" s="6">
        <v>0</v>
      </c>
      <c r="D58" s="6">
        <v>67950</v>
      </c>
      <c r="E58" s="6" t="s">
        <v>806</v>
      </c>
      <c r="F58" s="6" t="s">
        <v>807</v>
      </c>
      <c r="G58" s="6" t="s">
        <v>808</v>
      </c>
      <c r="H58" s="6" t="s">
        <v>595</v>
      </c>
      <c r="I58" s="6">
        <v>53</v>
      </c>
      <c r="J58" s="6" t="s">
        <v>809</v>
      </c>
      <c r="K58" s="6">
        <v>14000</v>
      </c>
      <c r="L58" s="6" t="s">
        <v>810</v>
      </c>
      <c r="M58" s="33">
        <v>14050</v>
      </c>
      <c r="N58" s="6" t="s">
        <v>811</v>
      </c>
      <c r="O58" s="33">
        <v>121090</v>
      </c>
      <c r="P58" s="6" t="s">
        <v>812</v>
      </c>
      <c r="Q58" s="6" t="s">
        <v>813</v>
      </c>
      <c r="R58" s="6">
        <v>1</v>
      </c>
      <c r="S58" s="33">
        <v>9025</v>
      </c>
      <c r="T58" s="37" t="s">
        <v>814</v>
      </c>
      <c r="U58" s="6"/>
      <c r="V58" s="6"/>
      <c r="W58" s="6" t="s">
        <v>815</v>
      </c>
      <c r="X58" s="6" t="s">
        <v>816</v>
      </c>
      <c r="Y58" s="6" t="s">
        <v>817</v>
      </c>
      <c r="Z58" s="6" t="s">
        <v>818</v>
      </c>
      <c r="AA58" s="6">
        <v>138</v>
      </c>
      <c r="AB58" s="6" t="s">
        <v>819</v>
      </c>
      <c r="AC58" s="6" t="s">
        <v>815</v>
      </c>
      <c r="AD58" s="6" t="s">
        <v>815</v>
      </c>
      <c r="AE58" s="6"/>
      <c r="AF58" s="6" t="s">
        <v>603</v>
      </c>
      <c r="AG58" s="38">
        <v>120000</v>
      </c>
      <c r="AH58" s="38">
        <v>500</v>
      </c>
      <c r="AI58" s="38">
        <v>100516.66</v>
      </c>
      <c r="AJ58" s="38">
        <v>19483.34</v>
      </c>
      <c r="AK58" s="38">
        <v>0</v>
      </c>
      <c r="AL58" s="38">
        <v>0</v>
      </c>
      <c r="AM58" s="38">
        <v>0</v>
      </c>
      <c r="AN58" s="38">
        <v>0</v>
      </c>
      <c r="AO58" s="6"/>
      <c r="AP58" s="6"/>
      <c r="AQ58" s="39">
        <v>5</v>
      </c>
      <c r="AR58" s="6"/>
      <c r="AS58" s="6">
        <v>20</v>
      </c>
      <c r="AT58" s="40">
        <f t="shared" si="10"/>
        <v>-19.837638833333333</v>
      </c>
      <c r="AU58" s="40">
        <f t="shared" si="11"/>
        <v>0.16236116666666667</v>
      </c>
      <c r="AV58" s="41">
        <f t="shared" si="12"/>
        <v>4.1666666666666666E-3</v>
      </c>
      <c r="AW58" s="42">
        <f t="shared" si="13"/>
        <v>500</v>
      </c>
      <c r="AX58" s="6"/>
      <c r="AY58" s="43">
        <v>20</v>
      </c>
      <c r="AZ58" s="44">
        <v>0</v>
      </c>
      <c r="BA58" s="45">
        <f t="shared" si="4"/>
        <v>2.091824108400869E-3</v>
      </c>
      <c r="BB58" s="46">
        <f t="shared" si="5"/>
        <v>40.755720324170987</v>
      </c>
      <c r="BC58" s="6"/>
      <c r="BD58" s="47">
        <f t="shared" si="14"/>
        <v>-459.24427967582903</v>
      </c>
      <c r="BG58" s="41">
        <f>((5/12)/100)*0.8</f>
        <v>3.3333333333333335E-3</v>
      </c>
      <c r="BH58" s="51">
        <f t="shared" si="8"/>
        <v>400</v>
      </c>
      <c r="BI58" s="52">
        <f t="shared" si="9"/>
        <v>100</v>
      </c>
    </row>
    <row r="59" spans="1:61" x14ac:dyDescent="0.25">
      <c r="A59" s="6" t="s">
        <v>592</v>
      </c>
      <c r="B59" s="6">
        <v>30682</v>
      </c>
      <c r="C59" s="6">
        <v>1</v>
      </c>
      <c r="D59" s="6">
        <v>67951</v>
      </c>
      <c r="E59" s="6" t="s">
        <v>820</v>
      </c>
      <c r="F59" s="6"/>
      <c r="G59" s="6" t="s">
        <v>595</v>
      </c>
      <c r="H59" s="6" t="s">
        <v>595</v>
      </c>
      <c r="I59" s="6">
        <v>53</v>
      </c>
      <c r="J59" s="6" t="s">
        <v>809</v>
      </c>
      <c r="K59" s="6">
        <v>14000</v>
      </c>
      <c r="L59" s="6" t="s">
        <v>810</v>
      </c>
      <c r="M59" s="33">
        <v>14050</v>
      </c>
      <c r="N59" s="6" t="s">
        <v>811</v>
      </c>
      <c r="O59" s="33">
        <v>121090</v>
      </c>
      <c r="P59" s="6" t="s">
        <v>812</v>
      </c>
      <c r="Q59" s="6" t="s">
        <v>813</v>
      </c>
      <c r="R59" s="6">
        <v>1</v>
      </c>
      <c r="S59" s="33">
        <v>9025</v>
      </c>
      <c r="T59" s="37" t="s">
        <v>814</v>
      </c>
      <c r="U59" s="6"/>
      <c r="V59" s="6"/>
      <c r="W59" s="6" t="s">
        <v>815</v>
      </c>
      <c r="X59" s="6" t="s">
        <v>816</v>
      </c>
      <c r="Y59" s="6" t="s">
        <v>817</v>
      </c>
      <c r="Z59" s="6" t="s">
        <v>818</v>
      </c>
      <c r="AA59" s="6">
        <v>51</v>
      </c>
      <c r="AB59" s="6" t="s">
        <v>819</v>
      </c>
      <c r="AC59" s="6" t="s">
        <v>815</v>
      </c>
      <c r="AD59" s="6" t="s">
        <v>815</v>
      </c>
      <c r="AE59" s="6"/>
      <c r="AF59" s="6" t="s">
        <v>603</v>
      </c>
      <c r="AG59" s="38">
        <v>81272.73</v>
      </c>
      <c r="AH59" s="38">
        <v>338.63</v>
      </c>
      <c r="AI59" s="38">
        <v>68077.19</v>
      </c>
      <c r="AJ59" s="38">
        <v>13195.54</v>
      </c>
      <c r="AK59" s="38">
        <v>0</v>
      </c>
      <c r="AL59" s="38">
        <v>0</v>
      </c>
      <c r="AM59" s="38">
        <v>0</v>
      </c>
      <c r="AN59" s="38">
        <v>0</v>
      </c>
      <c r="AO59" s="6"/>
      <c r="AP59" s="6"/>
      <c r="AQ59" s="39">
        <v>5</v>
      </c>
      <c r="AR59" s="6"/>
      <c r="AS59" s="6">
        <v>20</v>
      </c>
      <c r="AT59" s="40">
        <f t="shared" si="10"/>
        <v>-19.837638775023308</v>
      </c>
      <c r="AU59" s="40">
        <f t="shared" si="11"/>
        <v>0.1623612249766927</v>
      </c>
      <c r="AV59" s="41">
        <f t="shared" si="12"/>
        <v>4.1666666666666666E-3</v>
      </c>
      <c r="AW59" s="42">
        <f t="shared" si="13"/>
        <v>338.63637499999999</v>
      </c>
      <c r="AX59" s="6"/>
      <c r="AY59" s="43">
        <v>20</v>
      </c>
      <c r="AZ59" s="44">
        <v>0</v>
      </c>
      <c r="BA59" s="45">
        <f t="shared" si="4"/>
        <v>2.0918241114626546E-3</v>
      </c>
      <c r="BB59" s="46">
        <f t="shared" si="5"/>
        <v>27.602748735769918</v>
      </c>
      <c r="BC59" s="6"/>
      <c r="BD59" s="47">
        <f t="shared" si="14"/>
        <v>-311.03362626423007</v>
      </c>
      <c r="BG59" s="41">
        <f t="shared" ref="BG59:BG67" si="19">((5/12)/100)*0.8</f>
        <v>3.3333333333333335E-3</v>
      </c>
      <c r="BH59" s="51">
        <f t="shared" si="8"/>
        <v>270.90910000000002</v>
      </c>
      <c r="BI59" s="52">
        <f t="shared" si="9"/>
        <v>67.720899999999972</v>
      </c>
    </row>
    <row r="60" spans="1:61" x14ac:dyDescent="0.25">
      <c r="A60" s="6" t="s">
        <v>592</v>
      </c>
      <c r="B60" s="6">
        <v>30682</v>
      </c>
      <c r="C60" s="6">
        <v>2</v>
      </c>
      <c r="D60" s="6">
        <v>67952</v>
      </c>
      <c r="E60" s="6" t="s">
        <v>821</v>
      </c>
      <c r="F60" s="6"/>
      <c r="G60" s="6" t="s">
        <v>595</v>
      </c>
      <c r="H60" s="6" t="s">
        <v>595</v>
      </c>
      <c r="I60" s="6">
        <v>53</v>
      </c>
      <c r="J60" s="6" t="s">
        <v>809</v>
      </c>
      <c r="K60" s="6">
        <v>14000</v>
      </c>
      <c r="L60" s="6" t="s">
        <v>810</v>
      </c>
      <c r="M60" s="33">
        <v>14050</v>
      </c>
      <c r="N60" s="6" t="s">
        <v>811</v>
      </c>
      <c r="O60" s="33">
        <v>121090</v>
      </c>
      <c r="P60" s="6" t="s">
        <v>812</v>
      </c>
      <c r="Q60" s="6" t="s">
        <v>813</v>
      </c>
      <c r="R60" s="6">
        <v>1</v>
      </c>
      <c r="S60" s="33">
        <v>9025</v>
      </c>
      <c r="T60" s="37" t="s">
        <v>814</v>
      </c>
      <c r="U60" s="6"/>
      <c r="V60" s="6"/>
      <c r="W60" s="6" t="s">
        <v>815</v>
      </c>
      <c r="X60" s="6" t="s">
        <v>816</v>
      </c>
      <c r="Y60" s="6" t="s">
        <v>817</v>
      </c>
      <c r="Z60" s="6" t="s">
        <v>818</v>
      </c>
      <c r="AA60" s="6">
        <v>52</v>
      </c>
      <c r="AB60" s="6" t="s">
        <v>819</v>
      </c>
      <c r="AC60" s="6" t="s">
        <v>815</v>
      </c>
      <c r="AD60" s="6" t="s">
        <v>815</v>
      </c>
      <c r="AE60" s="6"/>
      <c r="AF60" s="6" t="s">
        <v>603</v>
      </c>
      <c r="AG60" s="38">
        <v>85000</v>
      </c>
      <c r="AH60" s="38">
        <v>354.17</v>
      </c>
      <c r="AI60" s="38">
        <v>71199.3</v>
      </c>
      <c r="AJ60" s="38">
        <v>13800.7</v>
      </c>
      <c r="AK60" s="38">
        <v>0</v>
      </c>
      <c r="AL60" s="38">
        <v>0</v>
      </c>
      <c r="AM60" s="38">
        <v>0</v>
      </c>
      <c r="AN60" s="38">
        <v>0</v>
      </c>
      <c r="AO60" s="6"/>
      <c r="AP60" s="6"/>
      <c r="AQ60" s="39">
        <v>5</v>
      </c>
      <c r="AR60" s="6"/>
      <c r="AS60" s="6">
        <v>20</v>
      </c>
      <c r="AT60" s="40">
        <f t="shared" si="10"/>
        <v>-19.83763882352941</v>
      </c>
      <c r="AU60" s="40">
        <f t="shared" si="11"/>
        <v>0.16236117647058823</v>
      </c>
      <c r="AV60" s="41">
        <f t="shared" si="12"/>
        <v>4.1666666666666666E-3</v>
      </c>
      <c r="AW60" s="42">
        <f t="shared" si="13"/>
        <v>354.16666666666669</v>
      </c>
      <c r="AX60" s="6"/>
      <c r="AY60" s="43">
        <v>20</v>
      </c>
      <c r="AZ60" s="44">
        <v>0</v>
      </c>
      <c r="BA60" s="45">
        <f t="shared" si="4"/>
        <v>2.0918241089156603E-3</v>
      </c>
      <c r="BB60" s="46">
        <f t="shared" si="5"/>
        <v>28.868636979912356</v>
      </c>
      <c r="BC60" s="6"/>
      <c r="BD60" s="47">
        <f t="shared" si="14"/>
        <v>-325.29802968675432</v>
      </c>
      <c r="BG60" s="41">
        <f t="shared" si="19"/>
        <v>3.3333333333333335E-3</v>
      </c>
      <c r="BH60" s="51">
        <f t="shared" si="8"/>
        <v>283.33333333333337</v>
      </c>
      <c r="BI60" s="52">
        <f t="shared" si="9"/>
        <v>70.836666666666645</v>
      </c>
    </row>
    <row r="61" spans="1:61" x14ac:dyDescent="0.25">
      <c r="A61" s="6" t="s">
        <v>592</v>
      </c>
      <c r="B61" s="6">
        <v>30682</v>
      </c>
      <c r="C61" s="6">
        <v>5</v>
      </c>
      <c r="D61" s="6">
        <v>67953</v>
      </c>
      <c r="E61" s="6" t="s">
        <v>822</v>
      </c>
      <c r="F61" s="6"/>
      <c r="G61" s="6" t="s">
        <v>595</v>
      </c>
      <c r="H61" s="6" t="s">
        <v>823</v>
      </c>
      <c r="I61" s="6">
        <v>53</v>
      </c>
      <c r="J61" s="6" t="s">
        <v>809</v>
      </c>
      <c r="K61" s="6">
        <v>14000</v>
      </c>
      <c r="L61" s="6" t="s">
        <v>810</v>
      </c>
      <c r="M61" s="33">
        <v>14050</v>
      </c>
      <c r="N61" s="6" t="s">
        <v>811</v>
      </c>
      <c r="O61" s="33">
        <v>121090</v>
      </c>
      <c r="P61" s="6" t="s">
        <v>812</v>
      </c>
      <c r="Q61" s="6" t="s">
        <v>813</v>
      </c>
      <c r="R61" s="6">
        <v>1</v>
      </c>
      <c r="S61" s="33">
        <v>9025</v>
      </c>
      <c r="T61" s="37" t="s">
        <v>814</v>
      </c>
      <c r="U61" s="6"/>
      <c r="V61" s="6"/>
      <c r="W61" s="6" t="s">
        <v>815</v>
      </c>
      <c r="X61" s="6" t="s">
        <v>824</v>
      </c>
      <c r="Y61" s="6" t="s">
        <v>825</v>
      </c>
      <c r="Z61" s="6" t="s">
        <v>826</v>
      </c>
      <c r="AA61" s="6">
        <v>4081</v>
      </c>
      <c r="AB61" s="6" t="s">
        <v>819</v>
      </c>
      <c r="AC61" s="6" t="s">
        <v>815</v>
      </c>
      <c r="AD61" s="6" t="s">
        <v>815</v>
      </c>
      <c r="AE61" s="6"/>
      <c r="AF61" s="6" t="s">
        <v>603</v>
      </c>
      <c r="AG61" s="38">
        <v>24363.64</v>
      </c>
      <c r="AH61" s="38">
        <v>101.52</v>
      </c>
      <c r="AI61" s="38">
        <v>20407.93</v>
      </c>
      <c r="AJ61" s="38">
        <v>3955.71</v>
      </c>
      <c r="AK61" s="38">
        <v>0</v>
      </c>
      <c r="AL61" s="38">
        <v>0</v>
      </c>
      <c r="AM61" s="38">
        <v>0</v>
      </c>
      <c r="AN61" s="38">
        <v>0</v>
      </c>
      <c r="AO61" s="6"/>
      <c r="AP61" s="6"/>
      <c r="AQ61" s="39">
        <v>5</v>
      </c>
      <c r="AR61" s="6"/>
      <c r="AS61" s="6">
        <v>20</v>
      </c>
      <c r="AT61" s="40">
        <f t="shared" si="10"/>
        <v>-19.837638792889731</v>
      </c>
      <c r="AU61" s="40">
        <f t="shared" si="11"/>
        <v>0.16236120711026761</v>
      </c>
      <c r="AV61" s="41">
        <f t="shared" si="12"/>
        <v>4.1666666666666666E-3</v>
      </c>
      <c r="AW61" s="42">
        <f t="shared" si="13"/>
        <v>101.51516666666666</v>
      </c>
      <c r="AX61" s="6"/>
      <c r="AY61" s="43">
        <v>20</v>
      </c>
      <c r="AZ61" s="44">
        <v>0</v>
      </c>
      <c r="BA61" s="45">
        <f t="shared" si="4"/>
        <v>2.0918241105245114E-3</v>
      </c>
      <c r="BB61" s="46">
        <f t="shared" si="5"/>
        <v>8.2746495522429147</v>
      </c>
      <c r="BC61" s="6"/>
      <c r="BD61" s="47">
        <f t="shared" si="14"/>
        <v>-93.240517114423739</v>
      </c>
      <c r="BG61" s="41">
        <f t="shared" si="19"/>
        <v>3.3333333333333335E-3</v>
      </c>
      <c r="BH61" s="51">
        <f t="shared" si="8"/>
        <v>81.212133333333341</v>
      </c>
      <c r="BI61" s="52">
        <f t="shared" si="9"/>
        <v>20.307866666666655</v>
      </c>
    </row>
    <row r="62" spans="1:61" x14ac:dyDescent="0.25">
      <c r="A62" s="6" t="s">
        <v>592</v>
      </c>
      <c r="B62" s="6">
        <v>30682</v>
      </c>
      <c r="C62" s="6">
        <v>6</v>
      </c>
      <c r="D62" s="6">
        <v>67954</v>
      </c>
      <c r="E62" s="6" t="s">
        <v>822</v>
      </c>
      <c r="F62" s="6"/>
      <c r="G62" s="6" t="s">
        <v>595</v>
      </c>
      <c r="H62" s="6" t="s">
        <v>827</v>
      </c>
      <c r="I62" s="6">
        <v>53</v>
      </c>
      <c r="J62" s="6" t="s">
        <v>809</v>
      </c>
      <c r="K62" s="6">
        <v>14000</v>
      </c>
      <c r="L62" s="6" t="s">
        <v>810</v>
      </c>
      <c r="M62" s="33">
        <v>14050</v>
      </c>
      <c r="N62" s="6" t="s">
        <v>811</v>
      </c>
      <c r="O62" s="33">
        <v>121090</v>
      </c>
      <c r="P62" s="6" t="s">
        <v>812</v>
      </c>
      <c r="Q62" s="6" t="s">
        <v>813</v>
      </c>
      <c r="R62" s="6">
        <v>1</v>
      </c>
      <c r="S62" s="33">
        <v>9025</v>
      </c>
      <c r="T62" s="37" t="s">
        <v>814</v>
      </c>
      <c r="U62" s="6"/>
      <c r="V62" s="6"/>
      <c r="W62" s="6" t="s">
        <v>815</v>
      </c>
      <c r="X62" s="6" t="s">
        <v>824</v>
      </c>
      <c r="Y62" s="6" t="s">
        <v>825</v>
      </c>
      <c r="Z62" s="6" t="s">
        <v>826</v>
      </c>
      <c r="AA62" s="6">
        <v>4081</v>
      </c>
      <c r="AB62" s="6" t="s">
        <v>819</v>
      </c>
      <c r="AC62" s="6" t="s">
        <v>815</v>
      </c>
      <c r="AD62" s="6" t="s">
        <v>815</v>
      </c>
      <c r="AE62" s="6"/>
      <c r="AF62" s="6" t="s">
        <v>603</v>
      </c>
      <c r="AG62" s="38">
        <v>24363.63</v>
      </c>
      <c r="AH62" s="38">
        <v>101.52</v>
      </c>
      <c r="AI62" s="38">
        <v>20407.919999999998</v>
      </c>
      <c r="AJ62" s="38">
        <v>3955.71</v>
      </c>
      <c r="AK62" s="38">
        <v>0</v>
      </c>
      <c r="AL62" s="38">
        <v>0</v>
      </c>
      <c r="AM62" s="38">
        <v>0</v>
      </c>
      <c r="AN62" s="38">
        <v>0</v>
      </c>
      <c r="AO62" s="6"/>
      <c r="AP62" s="6"/>
      <c r="AQ62" s="39">
        <v>5</v>
      </c>
      <c r="AR62" s="6"/>
      <c r="AS62" s="6">
        <v>20</v>
      </c>
      <c r="AT62" s="40">
        <f t="shared" si="10"/>
        <v>-19.837638726248922</v>
      </c>
      <c r="AU62" s="40">
        <f t="shared" si="11"/>
        <v>0.16236127375107895</v>
      </c>
      <c r="AV62" s="41">
        <f t="shared" si="12"/>
        <v>4.1666666666666666E-3</v>
      </c>
      <c r="AW62" s="42">
        <f t="shared" si="13"/>
        <v>101.515125</v>
      </c>
      <c r="AX62" s="6"/>
      <c r="AY62" s="43">
        <v>20</v>
      </c>
      <c r="AZ62" s="44">
        <v>0</v>
      </c>
      <c r="BA62" s="45">
        <f t="shared" si="4"/>
        <v>2.0918241140237357E-3</v>
      </c>
      <c r="BB62" s="46">
        <f t="shared" si="5"/>
        <v>8.2746495660848325</v>
      </c>
      <c r="BC62" s="6"/>
      <c r="BD62" s="47">
        <f t="shared" si="14"/>
        <v>-93.240475433915165</v>
      </c>
      <c r="BG62" s="41">
        <f t="shared" si="19"/>
        <v>3.3333333333333335E-3</v>
      </c>
      <c r="BH62" s="51">
        <f t="shared" si="8"/>
        <v>81.212100000000007</v>
      </c>
      <c r="BI62" s="52">
        <f t="shared" si="9"/>
        <v>20.307899999999989</v>
      </c>
    </row>
    <row r="63" spans="1:61" x14ac:dyDescent="0.25">
      <c r="A63" s="6" t="s">
        <v>592</v>
      </c>
      <c r="B63" s="6">
        <v>30682</v>
      </c>
      <c r="C63" s="6">
        <v>3</v>
      </c>
      <c r="D63" s="6">
        <v>67955</v>
      </c>
      <c r="E63" s="6" t="s">
        <v>828</v>
      </c>
      <c r="F63" s="6"/>
      <c r="G63" s="6" t="s">
        <v>595</v>
      </c>
      <c r="H63" s="6" t="s">
        <v>595</v>
      </c>
      <c r="I63" s="6">
        <v>53</v>
      </c>
      <c r="J63" s="6" t="s">
        <v>809</v>
      </c>
      <c r="K63" s="6">
        <v>14000</v>
      </c>
      <c r="L63" s="6" t="s">
        <v>810</v>
      </c>
      <c r="M63" s="33">
        <v>14050</v>
      </c>
      <c r="N63" s="6" t="s">
        <v>811</v>
      </c>
      <c r="O63" s="33">
        <v>121090</v>
      </c>
      <c r="P63" s="6" t="s">
        <v>812</v>
      </c>
      <c r="Q63" s="6" t="s">
        <v>813</v>
      </c>
      <c r="R63" s="6">
        <v>1</v>
      </c>
      <c r="S63" s="33">
        <v>9025</v>
      </c>
      <c r="T63" s="37" t="s">
        <v>814</v>
      </c>
      <c r="U63" s="6"/>
      <c r="V63" s="6"/>
      <c r="W63" s="6" t="s">
        <v>815</v>
      </c>
      <c r="X63" s="6" t="s">
        <v>829</v>
      </c>
      <c r="Y63" s="6" t="s">
        <v>830</v>
      </c>
      <c r="Z63" s="6" t="s">
        <v>831</v>
      </c>
      <c r="AA63" s="6">
        <v>1258</v>
      </c>
      <c r="AB63" s="6" t="s">
        <v>832</v>
      </c>
      <c r="AC63" s="6" t="s">
        <v>815</v>
      </c>
      <c r="AD63" s="6" t="s">
        <v>815</v>
      </c>
      <c r="AE63" s="6"/>
      <c r="AF63" s="6" t="s">
        <v>603</v>
      </c>
      <c r="AG63" s="38">
        <v>7000</v>
      </c>
      <c r="AH63" s="38">
        <v>29.17</v>
      </c>
      <c r="AI63" s="38">
        <v>5863.47</v>
      </c>
      <c r="AJ63" s="38">
        <v>1136.53</v>
      </c>
      <c r="AK63" s="38">
        <v>0</v>
      </c>
      <c r="AL63" s="38">
        <v>0</v>
      </c>
      <c r="AM63" s="38">
        <v>0</v>
      </c>
      <c r="AN63" s="38">
        <v>0</v>
      </c>
      <c r="AO63" s="6"/>
      <c r="AP63" s="6"/>
      <c r="AQ63" s="39">
        <v>5</v>
      </c>
      <c r="AR63" s="6"/>
      <c r="AS63" s="6">
        <v>20</v>
      </c>
      <c r="AT63" s="40">
        <f t="shared" si="10"/>
        <v>-19.83763857142857</v>
      </c>
      <c r="AU63" s="40">
        <f t="shared" si="11"/>
        <v>0.16236142857142857</v>
      </c>
      <c r="AV63" s="41">
        <f t="shared" si="12"/>
        <v>4.1666666666666666E-3</v>
      </c>
      <c r="AW63" s="42">
        <f t="shared" si="13"/>
        <v>29.166666666666668</v>
      </c>
      <c r="AX63" s="6"/>
      <c r="AY63" s="43">
        <v>20</v>
      </c>
      <c r="AZ63" s="44">
        <v>0</v>
      </c>
      <c r="BA63" s="45">
        <f t="shared" si="4"/>
        <v>2.0918241221531573E-3</v>
      </c>
      <c r="BB63" s="46">
        <f t="shared" si="5"/>
        <v>2.3774208695507277</v>
      </c>
      <c r="BC63" s="6"/>
      <c r="BD63" s="47">
        <f t="shared" si="14"/>
        <v>-26.789245797115939</v>
      </c>
      <c r="BG63" s="41">
        <f t="shared" si="19"/>
        <v>3.3333333333333335E-3</v>
      </c>
      <c r="BH63" s="51">
        <f t="shared" si="8"/>
        <v>23.333333333333336</v>
      </c>
      <c r="BI63" s="52">
        <f t="shared" si="9"/>
        <v>5.836666666666666</v>
      </c>
    </row>
    <row r="64" spans="1:61" x14ac:dyDescent="0.25">
      <c r="A64" s="6" t="s">
        <v>592</v>
      </c>
      <c r="B64" s="6">
        <v>30682</v>
      </c>
      <c r="C64" s="6">
        <v>4</v>
      </c>
      <c r="D64" s="6">
        <v>67957</v>
      </c>
      <c r="E64" s="6" t="s">
        <v>833</v>
      </c>
      <c r="F64" s="6"/>
      <c r="G64" s="6" t="s">
        <v>595</v>
      </c>
      <c r="H64" s="6" t="s">
        <v>595</v>
      </c>
      <c r="I64" s="6">
        <v>53</v>
      </c>
      <c r="J64" s="6" t="s">
        <v>809</v>
      </c>
      <c r="K64" s="6">
        <v>14000</v>
      </c>
      <c r="L64" s="6" t="s">
        <v>810</v>
      </c>
      <c r="M64" s="33">
        <v>14050</v>
      </c>
      <c r="N64" s="6" t="s">
        <v>811</v>
      </c>
      <c r="O64" s="33">
        <v>121090</v>
      </c>
      <c r="P64" s="6" t="s">
        <v>812</v>
      </c>
      <c r="Q64" s="6" t="s">
        <v>813</v>
      </c>
      <c r="R64" s="6">
        <v>1</v>
      </c>
      <c r="S64" s="33">
        <v>9025</v>
      </c>
      <c r="T64" s="37" t="s">
        <v>814</v>
      </c>
      <c r="U64" s="6"/>
      <c r="V64" s="6"/>
      <c r="W64" s="6" t="s">
        <v>815</v>
      </c>
      <c r="X64" s="6" t="s">
        <v>816</v>
      </c>
      <c r="Y64" s="6" t="s">
        <v>817</v>
      </c>
      <c r="Z64" s="6" t="s">
        <v>818</v>
      </c>
      <c r="AA64" s="6">
        <v>53</v>
      </c>
      <c r="AB64" s="6" t="s">
        <v>819</v>
      </c>
      <c r="AC64" s="6" t="s">
        <v>815</v>
      </c>
      <c r="AD64" s="6" t="s">
        <v>815</v>
      </c>
      <c r="AE64" s="6"/>
      <c r="AF64" s="6" t="s">
        <v>603</v>
      </c>
      <c r="AG64" s="38">
        <v>85000</v>
      </c>
      <c r="AH64" s="38">
        <v>354.17</v>
      </c>
      <c r="AI64" s="38">
        <v>71199.3</v>
      </c>
      <c r="AJ64" s="38">
        <v>13800.7</v>
      </c>
      <c r="AK64" s="38">
        <v>0</v>
      </c>
      <c r="AL64" s="38">
        <v>0</v>
      </c>
      <c r="AM64" s="38">
        <v>0</v>
      </c>
      <c r="AN64" s="38">
        <v>0</v>
      </c>
      <c r="AO64" s="6"/>
      <c r="AP64" s="6"/>
      <c r="AQ64" s="39">
        <v>5</v>
      </c>
      <c r="AR64" s="6"/>
      <c r="AS64" s="6">
        <v>20</v>
      </c>
      <c r="AT64" s="40">
        <f t="shared" si="10"/>
        <v>-19.83763882352941</v>
      </c>
      <c r="AU64" s="40">
        <f t="shared" si="11"/>
        <v>0.16236117647058823</v>
      </c>
      <c r="AV64" s="41">
        <f t="shared" si="12"/>
        <v>4.1666666666666666E-3</v>
      </c>
      <c r="AW64" s="42">
        <f t="shared" si="13"/>
        <v>354.16666666666669</v>
      </c>
      <c r="AX64" s="6"/>
      <c r="AY64" s="43">
        <v>20</v>
      </c>
      <c r="AZ64" s="44">
        <v>0</v>
      </c>
      <c r="BA64" s="45">
        <f t="shared" si="4"/>
        <v>2.0918241089156603E-3</v>
      </c>
      <c r="BB64" s="46">
        <f t="shared" si="5"/>
        <v>28.868636979912356</v>
      </c>
      <c r="BC64" s="6"/>
      <c r="BD64" s="47">
        <f t="shared" si="14"/>
        <v>-325.29802968675432</v>
      </c>
      <c r="BG64" s="41">
        <f t="shared" si="19"/>
        <v>3.3333333333333335E-3</v>
      </c>
      <c r="BH64" s="51">
        <f t="shared" si="8"/>
        <v>283.33333333333337</v>
      </c>
      <c r="BI64" s="52">
        <f t="shared" si="9"/>
        <v>70.836666666666645</v>
      </c>
    </row>
    <row r="65" spans="1:61" x14ac:dyDescent="0.25">
      <c r="A65" s="6" t="s">
        <v>592</v>
      </c>
      <c r="B65" s="6">
        <v>30682</v>
      </c>
      <c r="C65" s="6">
        <v>7</v>
      </c>
      <c r="D65" s="6">
        <v>103045</v>
      </c>
      <c r="E65" s="6" t="s">
        <v>834</v>
      </c>
      <c r="F65" s="6" t="s">
        <v>595</v>
      </c>
      <c r="G65" s="6" t="s">
        <v>595</v>
      </c>
      <c r="H65" s="6" t="s">
        <v>595</v>
      </c>
      <c r="I65" s="6">
        <v>53</v>
      </c>
      <c r="J65" s="6" t="s">
        <v>809</v>
      </c>
      <c r="K65" s="6">
        <v>14000</v>
      </c>
      <c r="L65" s="6" t="s">
        <v>810</v>
      </c>
      <c r="M65" s="33">
        <v>14050</v>
      </c>
      <c r="N65" s="6" t="s">
        <v>811</v>
      </c>
      <c r="O65" s="33">
        <v>121090</v>
      </c>
      <c r="P65" s="6" t="s">
        <v>812</v>
      </c>
      <c r="Q65" s="6" t="s">
        <v>813</v>
      </c>
      <c r="R65" s="6">
        <v>1</v>
      </c>
      <c r="S65" s="33">
        <v>9025</v>
      </c>
      <c r="T65" s="37" t="s">
        <v>814</v>
      </c>
      <c r="U65" s="6"/>
      <c r="V65" s="6"/>
      <c r="W65" s="6" t="s">
        <v>835</v>
      </c>
      <c r="X65" s="6" t="s">
        <v>836</v>
      </c>
      <c r="Y65" s="6" t="s">
        <v>837</v>
      </c>
      <c r="Z65" s="6" t="s">
        <v>838</v>
      </c>
      <c r="AA65" s="6">
        <v>36829</v>
      </c>
      <c r="AB65" s="6" t="s">
        <v>839</v>
      </c>
      <c r="AC65" s="6" t="s">
        <v>835</v>
      </c>
      <c r="AD65" s="6" t="s">
        <v>835</v>
      </c>
      <c r="AE65" s="6"/>
      <c r="AF65" s="6" t="s">
        <v>603</v>
      </c>
      <c r="AG65" s="38">
        <v>2101.4</v>
      </c>
      <c r="AH65" s="38">
        <v>8.75</v>
      </c>
      <c r="AI65" s="38">
        <v>1331.16</v>
      </c>
      <c r="AJ65" s="38">
        <v>770.24</v>
      </c>
      <c r="AK65" s="38">
        <v>0</v>
      </c>
      <c r="AL65" s="38">
        <v>0</v>
      </c>
      <c r="AM65" s="38">
        <v>0</v>
      </c>
      <c r="AN65" s="38">
        <v>0</v>
      </c>
      <c r="AO65" s="6"/>
      <c r="AP65" s="6"/>
      <c r="AQ65" s="39">
        <v>5</v>
      </c>
      <c r="AR65" s="6"/>
      <c r="AS65" s="6">
        <v>20</v>
      </c>
      <c r="AT65" s="40">
        <f t="shared" si="10"/>
        <v>-19.633463405348817</v>
      </c>
      <c r="AU65" s="40">
        <f t="shared" si="11"/>
        <v>0.36653659465118493</v>
      </c>
      <c r="AV65" s="41">
        <f t="shared" si="12"/>
        <v>4.1666666666666666E-3</v>
      </c>
      <c r="AW65" s="42">
        <f t="shared" si="13"/>
        <v>8.7558333333333334</v>
      </c>
      <c r="AX65" s="6"/>
      <c r="AY65" s="43">
        <v>20</v>
      </c>
      <c r="AZ65" s="44">
        <v>0</v>
      </c>
      <c r="BA65" s="45">
        <f t="shared" si="4"/>
        <v>2.1026003324778044E-3</v>
      </c>
      <c r="BB65" s="46">
        <f t="shared" si="5"/>
        <v>1.6195068800877042</v>
      </c>
      <c r="BC65" s="6"/>
      <c r="BD65" s="47">
        <f t="shared" si="14"/>
        <v>-7.136326453245629</v>
      </c>
      <c r="BG65" s="41">
        <f t="shared" si="19"/>
        <v>3.3333333333333335E-3</v>
      </c>
      <c r="BH65" s="51">
        <f t="shared" si="8"/>
        <v>7.004666666666667</v>
      </c>
      <c r="BI65" s="52">
        <f t="shared" si="9"/>
        <v>1.745333333333333</v>
      </c>
    </row>
    <row r="66" spans="1:61" x14ac:dyDescent="0.25">
      <c r="A66" s="6" t="s">
        <v>592</v>
      </c>
      <c r="B66" s="6">
        <v>30682</v>
      </c>
      <c r="C66" s="6">
        <v>8</v>
      </c>
      <c r="D66" s="6">
        <v>103046</v>
      </c>
      <c r="E66" s="6" t="s">
        <v>840</v>
      </c>
      <c r="F66" s="6" t="s">
        <v>595</v>
      </c>
      <c r="G66" s="6" t="s">
        <v>595</v>
      </c>
      <c r="H66" s="6" t="s">
        <v>595</v>
      </c>
      <c r="I66" s="6">
        <v>53</v>
      </c>
      <c r="J66" s="6" t="s">
        <v>809</v>
      </c>
      <c r="K66" s="6">
        <v>14000</v>
      </c>
      <c r="L66" s="6" t="s">
        <v>810</v>
      </c>
      <c r="M66" s="33">
        <v>14050</v>
      </c>
      <c r="N66" s="6" t="s">
        <v>811</v>
      </c>
      <c r="O66" s="33">
        <v>121090</v>
      </c>
      <c r="P66" s="6" t="s">
        <v>812</v>
      </c>
      <c r="Q66" s="6" t="s">
        <v>813</v>
      </c>
      <c r="R66" s="6">
        <v>1</v>
      </c>
      <c r="S66" s="33">
        <v>9025</v>
      </c>
      <c r="T66" s="37" t="s">
        <v>814</v>
      </c>
      <c r="U66" s="6"/>
      <c r="V66" s="6"/>
      <c r="W66" s="6" t="s">
        <v>835</v>
      </c>
      <c r="X66" s="6" t="s">
        <v>836</v>
      </c>
      <c r="Y66" s="6" t="s">
        <v>837</v>
      </c>
      <c r="Z66" s="6" t="s">
        <v>838</v>
      </c>
      <c r="AA66" s="6">
        <v>36828</v>
      </c>
      <c r="AB66" s="6" t="s">
        <v>839</v>
      </c>
      <c r="AC66" s="6" t="s">
        <v>835</v>
      </c>
      <c r="AD66" s="6" t="s">
        <v>835</v>
      </c>
      <c r="AE66" s="6"/>
      <c r="AF66" s="6" t="s">
        <v>603</v>
      </c>
      <c r="AG66" s="38">
        <v>1057</v>
      </c>
      <c r="AH66" s="38">
        <v>4.4000000000000004</v>
      </c>
      <c r="AI66" s="38">
        <v>669.57</v>
      </c>
      <c r="AJ66" s="38">
        <v>387.43</v>
      </c>
      <c r="AK66" s="38">
        <v>0</v>
      </c>
      <c r="AL66" s="38">
        <v>0</v>
      </c>
      <c r="AM66" s="38">
        <v>0</v>
      </c>
      <c r="AN66" s="38">
        <v>0</v>
      </c>
      <c r="AO66" s="6"/>
      <c r="AP66" s="6"/>
      <c r="AQ66" s="39">
        <v>5</v>
      </c>
      <c r="AR66" s="6"/>
      <c r="AS66" s="6">
        <v>20</v>
      </c>
      <c r="AT66" s="40">
        <f t="shared" si="10"/>
        <v>-19.633462630085148</v>
      </c>
      <c r="AU66" s="40">
        <f t="shared" si="11"/>
        <v>0.36653736991485336</v>
      </c>
      <c r="AV66" s="41">
        <f t="shared" si="12"/>
        <v>4.1666666666666666E-3</v>
      </c>
      <c r="AW66" s="42">
        <f t="shared" si="13"/>
        <v>4.4041666666666668</v>
      </c>
      <c r="AX66" s="6"/>
      <c r="AY66" s="43">
        <v>20</v>
      </c>
      <c r="AZ66" s="44">
        <v>0</v>
      </c>
      <c r="BA66" s="45">
        <f t="shared" si="4"/>
        <v>2.1026003736064254E-3</v>
      </c>
      <c r="BB66" s="46">
        <f t="shared" si="5"/>
        <v>0.81461046274633742</v>
      </c>
      <c r="BC66" s="6"/>
      <c r="BD66" s="47">
        <f t="shared" si="14"/>
        <v>-3.5895562039203295</v>
      </c>
      <c r="BG66" s="41">
        <f t="shared" si="19"/>
        <v>3.3333333333333335E-3</v>
      </c>
      <c r="BH66" s="51">
        <f t="shared" si="8"/>
        <v>3.5233333333333334</v>
      </c>
      <c r="BI66" s="52">
        <f t="shared" si="9"/>
        <v>0.87666666666666693</v>
      </c>
    </row>
    <row r="67" spans="1:61" x14ac:dyDescent="0.25">
      <c r="A67" s="6" t="s">
        <v>592</v>
      </c>
      <c r="B67" s="6">
        <v>30682</v>
      </c>
      <c r="C67" s="6">
        <v>9</v>
      </c>
      <c r="D67" s="6">
        <v>103047</v>
      </c>
      <c r="E67" s="6" t="s">
        <v>841</v>
      </c>
      <c r="F67" s="6" t="s">
        <v>595</v>
      </c>
      <c r="G67" s="6" t="s">
        <v>595</v>
      </c>
      <c r="H67" s="6" t="s">
        <v>595</v>
      </c>
      <c r="I67" s="6">
        <v>53</v>
      </c>
      <c r="J67" s="6" t="s">
        <v>809</v>
      </c>
      <c r="K67" s="6">
        <v>14000</v>
      </c>
      <c r="L67" s="6" t="s">
        <v>810</v>
      </c>
      <c r="M67" s="33">
        <v>14050</v>
      </c>
      <c r="N67" s="6" t="s">
        <v>811</v>
      </c>
      <c r="O67" s="33">
        <v>121090</v>
      </c>
      <c r="P67" s="6" t="s">
        <v>812</v>
      </c>
      <c r="Q67" s="6" t="s">
        <v>813</v>
      </c>
      <c r="R67" s="6">
        <v>1</v>
      </c>
      <c r="S67" s="33">
        <v>9025</v>
      </c>
      <c r="T67" s="37" t="s">
        <v>814</v>
      </c>
      <c r="U67" s="6"/>
      <c r="V67" s="6"/>
      <c r="W67" s="6" t="s">
        <v>835</v>
      </c>
      <c r="X67" s="6" t="s">
        <v>836</v>
      </c>
      <c r="Y67" s="6" t="s">
        <v>837</v>
      </c>
      <c r="Z67" s="6" t="s">
        <v>838</v>
      </c>
      <c r="AA67" s="6">
        <v>36828</v>
      </c>
      <c r="AB67" s="6" t="s">
        <v>839</v>
      </c>
      <c r="AC67" s="6" t="s">
        <v>835</v>
      </c>
      <c r="AD67" s="6" t="s">
        <v>835</v>
      </c>
      <c r="AE67" s="6"/>
      <c r="AF67" s="6" t="s">
        <v>603</v>
      </c>
      <c r="AG67" s="38">
        <v>11159</v>
      </c>
      <c r="AH67" s="38">
        <v>46.49</v>
      </c>
      <c r="AI67" s="38">
        <v>7068.86</v>
      </c>
      <c r="AJ67" s="38">
        <v>4090.14</v>
      </c>
      <c r="AK67" s="38">
        <v>0</v>
      </c>
      <c r="AL67" s="38">
        <v>0</v>
      </c>
      <c r="AM67" s="38">
        <v>0</v>
      </c>
      <c r="AN67" s="38">
        <v>0</v>
      </c>
      <c r="AO67" s="6"/>
      <c r="AP67" s="6"/>
      <c r="AQ67" s="39">
        <v>5</v>
      </c>
      <c r="AR67" s="6"/>
      <c r="AS67" s="6">
        <v>20</v>
      </c>
      <c r="AT67" s="40">
        <f t="shared" si="10"/>
        <v>-19.633467156555248</v>
      </c>
      <c r="AU67" s="40">
        <f t="shared" si="11"/>
        <v>0.36653284344475312</v>
      </c>
      <c r="AV67" s="41">
        <f t="shared" si="12"/>
        <v>4.1666666666666666E-3</v>
      </c>
      <c r="AW67" s="42">
        <f t="shared" si="13"/>
        <v>46.49583333333333</v>
      </c>
      <c r="AX67" s="6"/>
      <c r="AY67" s="43">
        <v>20</v>
      </c>
      <c r="AZ67" s="44">
        <v>0</v>
      </c>
      <c r="BA67" s="45">
        <f t="shared" ref="BA67:BA101" si="20">IF(AJ67=0,0,BB67/AJ67)</f>
        <v>2.1026001334720538E-3</v>
      </c>
      <c r="BB67" s="46">
        <f t="shared" ref="BB67:BB101" si="21">IF(($AY67-$AT67)=0,0,IF(($AJ67-$AG67*$AZ67)&lt;0,0,(1/(($AY67-$AT67)*12))*($AJ67-$AG67*$AZ67)))</f>
        <v>8.5999289099193863</v>
      </c>
      <c r="BC67" s="6"/>
      <c r="BD67" s="47">
        <f t="shared" si="14"/>
        <v>-37.895904423413945</v>
      </c>
      <c r="BG67" s="41">
        <f t="shared" si="19"/>
        <v>3.3333333333333335E-3</v>
      </c>
      <c r="BH67" s="51">
        <f t="shared" ref="BH67:BH101" si="22">AG67*BG67</f>
        <v>37.196666666666673</v>
      </c>
      <c r="BI67" s="52">
        <f t="shared" ref="BI67:BI101" si="23">AH67-BH67</f>
        <v>9.2933333333333294</v>
      </c>
    </row>
    <row r="68" spans="1:61" x14ac:dyDescent="0.25">
      <c r="A68" s="6" t="s">
        <v>592</v>
      </c>
      <c r="B68" s="6">
        <v>110423</v>
      </c>
      <c r="C68" s="6">
        <v>0</v>
      </c>
      <c r="D68" s="6">
        <v>123459</v>
      </c>
      <c r="E68" s="6" t="s">
        <v>842</v>
      </c>
      <c r="F68" s="6" t="s">
        <v>595</v>
      </c>
      <c r="G68" s="6" t="s">
        <v>843</v>
      </c>
      <c r="H68" s="6" t="s">
        <v>595</v>
      </c>
      <c r="I68" s="6">
        <v>769</v>
      </c>
      <c r="J68" s="6" t="s">
        <v>844</v>
      </c>
      <c r="K68" s="6">
        <v>12000</v>
      </c>
      <c r="L68" s="6" t="s">
        <v>845</v>
      </c>
      <c r="M68" s="33">
        <v>12020</v>
      </c>
      <c r="N68" s="6" t="s">
        <v>846</v>
      </c>
      <c r="O68" s="33">
        <v>123505</v>
      </c>
      <c r="P68" s="6" t="s">
        <v>847</v>
      </c>
      <c r="Q68" s="6" t="s">
        <v>848</v>
      </c>
      <c r="R68" s="6">
        <v>100</v>
      </c>
      <c r="S68" s="33" t="s">
        <v>149</v>
      </c>
      <c r="T68" s="37" t="s">
        <v>849</v>
      </c>
      <c r="U68" s="6" t="s">
        <v>850</v>
      </c>
      <c r="V68" s="6" t="s">
        <v>637</v>
      </c>
      <c r="W68" s="6" t="s">
        <v>851</v>
      </c>
      <c r="X68" s="6" t="s">
        <v>852</v>
      </c>
      <c r="Y68" s="6" t="s">
        <v>853</v>
      </c>
      <c r="Z68" s="6" t="s">
        <v>854</v>
      </c>
      <c r="AA68" s="6">
        <v>23273</v>
      </c>
      <c r="AB68" s="6" t="s">
        <v>855</v>
      </c>
      <c r="AC68" s="6" t="s">
        <v>851</v>
      </c>
      <c r="AD68" s="6" t="s">
        <v>851</v>
      </c>
      <c r="AE68" s="6"/>
      <c r="AF68" s="6" t="s">
        <v>603</v>
      </c>
      <c r="AG68" s="38">
        <v>2634</v>
      </c>
      <c r="AH68" s="38">
        <v>43.9</v>
      </c>
      <c r="AI68" s="38">
        <v>2590.1</v>
      </c>
      <c r="AJ68" s="38">
        <v>43.9</v>
      </c>
      <c r="AK68" s="38">
        <v>0</v>
      </c>
      <c r="AL68" s="38">
        <v>0</v>
      </c>
      <c r="AM68" s="38">
        <v>0</v>
      </c>
      <c r="AN68" s="38">
        <v>0</v>
      </c>
      <c r="AO68" s="6"/>
      <c r="AP68" s="6"/>
      <c r="AQ68" s="39">
        <v>20</v>
      </c>
      <c r="AR68" s="6"/>
      <c r="AS68" s="6">
        <v>5</v>
      </c>
      <c r="AT68" s="40">
        <f t="shared" si="10"/>
        <v>-4.9833333333333334</v>
      </c>
      <c r="AU68" s="40">
        <f t="shared" si="11"/>
        <v>1.6666666666666666E-2</v>
      </c>
      <c r="AV68" s="41">
        <f t="shared" si="12"/>
        <v>1.6666666666666666E-2</v>
      </c>
      <c r="AW68" s="42">
        <f t="shared" si="13"/>
        <v>43.9</v>
      </c>
      <c r="AX68" s="6"/>
      <c r="AY68" s="43">
        <v>5</v>
      </c>
      <c r="AZ68" s="44">
        <v>0</v>
      </c>
      <c r="BA68" s="45">
        <f t="shared" si="20"/>
        <v>8.3472454090150246E-3</v>
      </c>
      <c r="BB68" s="46">
        <f t="shared" si="21"/>
        <v>0.36644407345575958</v>
      </c>
      <c r="BC68" s="6"/>
      <c r="BD68" s="47">
        <f t="shared" si="14"/>
        <v>-43.533555926544238</v>
      </c>
      <c r="BG68" s="41">
        <f>((20/12)/100)</f>
        <v>1.6666666666666666E-2</v>
      </c>
      <c r="BH68" s="51">
        <f t="shared" si="22"/>
        <v>43.9</v>
      </c>
      <c r="BI68" s="52">
        <f t="shared" si="23"/>
        <v>0</v>
      </c>
    </row>
    <row r="69" spans="1:61" x14ac:dyDescent="0.25">
      <c r="A69" s="6" t="s">
        <v>592</v>
      </c>
      <c r="B69" s="6">
        <v>110423</v>
      </c>
      <c r="C69" s="6">
        <v>1</v>
      </c>
      <c r="D69" s="6">
        <v>123460</v>
      </c>
      <c r="E69" s="6" t="s">
        <v>856</v>
      </c>
      <c r="F69" s="6" t="s">
        <v>595</v>
      </c>
      <c r="G69" s="6" t="s">
        <v>595</v>
      </c>
      <c r="H69" s="6" t="s">
        <v>595</v>
      </c>
      <c r="I69" s="6">
        <v>769</v>
      </c>
      <c r="J69" s="6" t="s">
        <v>844</v>
      </c>
      <c r="K69" s="6">
        <v>12000</v>
      </c>
      <c r="L69" s="6" t="s">
        <v>845</v>
      </c>
      <c r="M69" s="33">
        <v>12020</v>
      </c>
      <c r="N69" s="6" t="s">
        <v>846</v>
      </c>
      <c r="O69" s="33">
        <v>123505</v>
      </c>
      <c r="P69" s="6" t="s">
        <v>847</v>
      </c>
      <c r="Q69" s="6" t="s">
        <v>848</v>
      </c>
      <c r="R69" s="6">
        <v>1</v>
      </c>
      <c r="S69" s="33" t="s">
        <v>149</v>
      </c>
      <c r="T69" s="37" t="s">
        <v>849</v>
      </c>
      <c r="U69" s="6" t="s">
        <v>850</v>
      </c>
      <c r="V69" s="6" t="s">
        <v>637</v>
      </c>
      <c r="W69" s="6" t="s">
        <v>851</v>
      </c>
      <c r="X69" s="6" t="s">
        <v>663</v>
      </c>
      <c r="Y69" s="6" t="s">
        <v>664</v>
      </c>
      <c r="Z69" s="6" t="s">
        <v>665</v>
      </c>
      <c r="AA69" s="6">
        <v>994260</v>
      </c>
      <c r="AB69" s="6" t="s">
        <v>857</v>
      </c>
      <c r="AC69" s="6" t="s">
        <v>851</v>
      </c>
      <c r="AD69" s="6" t="s">
        <v>851</v>
      </c>
      <c r="AE69" s="6"/>
      <c r="AF69" s="6" t="s">
        <v>603</v>
      </c>
      <c r="AG69" s="38">
        <v>375.59</v>
      </c>
      <c r="AH69" s="38">
        <v>6.26</v>
      </c>
      <c r="AI69" s="38">
        <v>369.33</v>
      </c>
      <c r="AJ69" s="38">
        <v>6.26</v>
      </c>
      <c r="AK69" s="38">
        <v>0</v>
      </c>
      <c r="AL69" s="38">
        <v>0</v>
      </c>
      <c r="AM69" s="38">
        <v>0</v>
      </c>
      <c r="AN69" s="38">
        <v>0</v>
      </c>
      <c r="AO69" s="6"/>
      <c r="AP69" s="6"/>
      <c r="AQ69" s="39">
        <v>20</v>
      </c>
      <c r="AR69" s="6"/>
      <c r="AS69" s="6">
        <v>5</v>
      </c>
      <c r="AT69" s="40">
        <f t="shared" si="10"/>
        <v>-4.9833328895870501</v>
      </c>
      <c r="AU69" s="40">
        <f t="shared" si="11"/>
        <v>1.6667110412950291E-2</v>
      </c>
      <c r="AV69" s="41">
        <f t="shared" si="12"/>
        <v>1.6666666666666666E-2</v>
      </c>
      <c r="AW69" s="42">
        <f t="shared" si="13"/>
        <v>6.2598333333333329</v>
      </c>
      <c r="AX69" s="6"/>
      <c r="AY69" s="43">
        <v>5</v>
      </c>
      <c r="AZ69" s="44">
        <v>0</v>
      </c>
      <c r="BA69" s="45">
        <f t="shared" si="20"/>
        <v>8.3472457800393279E-3</v>
      </c>
      <c r="BB69" s="46">
        <f t="shared" si="21"/>
        <v>5.2253758583046192E-2</v>
      </c>
      <c r="BC69" s="6"/>
      <c r="BD69" s="47">
        <f t="shared" si="14"/>
        <v>-6.2075795747502864</v>
      </c>
      <c r="BG69" s="41">
        <f t="shared" ref="BG69:BG77" si="24">((20/12)/100)</f>
        <v>1.6666666666666666E-2</v>
      </c>
      <c r="BH69" s="51">
        <f t="shared" si="22"/>
        <v>6.2598333333333329</v>
      </c>
      <c r="BI69" s="52">
        <f t="shared" si="23"/>
        <v>1.6666666666687036E-4</v>
      </c>
    </row>
    <row r="70" spans="1:61" x14ac:dyDescent="0.25">
      <c r="A70" s="6" t="s">
        <v>592</v>
      </c>
      <c r="B70" s="6">
        <v>112097</v>
      </c>
      <c r="C70" s="6">
        <v>0</v>
      </c>
      <c r="D70" s="6">
        <v>127904</v>
      </c>
      <c r="E70" s="6" t="s">
        <v>111</v>
      </c>
      <c r="F70" s="6" t="s">
        <v>595</v>
      </c>
      <c r="G70" s="6" t="s">
        <v>595</v>
      </c>
      <c r="H70" s="6" t="s">
        <v>595</v>
      </c>
      <c r="I70" s="6">
        <v>732</v>
      </c>
      <c r="J70" s="6" t="s">
        <v>858</v>
      </c>
      <c r="K70" s="6">
        <v>12000</v>
      </c>
      <c r="L70" s="6" t="s">
        <v>845</v>
      </c>
      <c r="M70" s="33">
        <v>12020</v>
      </c>
      <c r="N70" s="6" t="s">
        <v>846</v>
      </c>
      <c r="O70" s="33">
        <v>123505</v>
      </c>
      <c r="P70" s="6" t="s">
        <v>859</v>
      </c>
      <c r="Q70" s="6" t="s">
        <v>860</v>
      </c>
      <c r="R70" s="6">
        <v>1</v>
      </c>
      <c r="S70" s="33" t="s">
        <v>149</v>
      </c>
      <c r="T70" s="37" t="s">
        <v>849</v>
      </c>
      <c r="U70" s="6"/>
      <c r="V70" s="6"/>
      <c r="W70" s="6" t="s">
        <v>861</v>
      </c>
      <c r="X70" s="6" t="s">
        <v>862</v>
      </c>
      <c r="Y70" s="6" t="s">
        <v>863</v>
      </c>
      <c r="Z70" s="6" t="s">
        <v>864</v>
      </c>
      <c r="AA70" s="6">
        <v>43928</v>
      </c>
      <c r="AB70" s="6" t="s">
        <v>865</v>
      </c>
      <c r="AC70" s="6" t="s">
        <v>861</v>
      </c>
      <c r="AD70" s="6" t="s">
        <v>861</v>
      </c>
      <c r="AE70" s="6"/>
      <c r="AF70" s="6" t="s">
        <v>603</v>
      </c>
      <c r="AG70" s="38">
        <v>495.5</v>
      </c>
      <c r="AH70" s="38">
        <v>8.26</v>
      </c>
      <c r="AI70" s="38">
        <v>373.55</v>
      </c>
      <c r="AJ70" s="38">
        <v>121.95</v>
      </c>
      <c r="AK70" s="38">
        <v>0</v>
      </c>
      <c r="AL70" s="38">
        <v>0</v>
      </c>
      <c r="AM70" s="38">
        <v>0</v>
      </c>
      <c r="AN70" s="38">
        <v>0</v>
      </c>
      <c r="AO70" s="6"/>
      <c r="AP70" s="6"/>
      <c r="AQ70" s="39">
        <v>20</v>
      </c>
      <c r="AR70" s="6"/>
      <c r="AS70" s="6">
        <v>5</v>
      </c>
      <c r="AT70" s="40">
        <f t="shared" si="10"/>
        <v>-4.7538849646821388</v>
      </c>
      <c r="AU70" s="40">
        <f t="shared" si="11"/>
        <v>0.24611503531786075</v>
      </c>
      <c r="AV70" s="41">
        <f t="shared" si="12"/>
        <v>1.6666666666666666E-2</v>
      </c>
      <c r="AW70" s="42">
        <f t="shared" si="13"/>
        <v>8.2583333333333329</v>
      </c>
      <c r="AX70" s="6"/>
      <c r="AY70" s="43">
        <v>5</v>
      </c>
      <c r="AZ70" s="44">
        <v>0</v>
      </c>
      <c r="BA70" s="45">
        <f t="shared" si="20"/>
        <v>8.5436042802509108E-3</v>
      </c>
      <c r="BB70" s="46">
        <f t="shared" si="21"/>
        <v>1.0418925419765985</v>
      </c>
      <c r="BC70" s="6"/>
      <c r="BD70" s="47">
        <f t="shared" si="14"/>
        <v>-7.2164407913567343</v>
      </c>
      <c r="BG70" s="41">
        <f t="shared" si="24"/>
        <v>1.6666666666666666E-2</v>
      </c>
      <c r="BH70" s="51">
        <f t="shared" si="22"/>
        <v>8.2583333333333329</v>
      </c>
      <c r="BI70" s="52">
        <f t="shared" si="23"/>
        <v>1.6666666666669272E-3</v>
      </c>
    </row>
    <row r="71" spans="1:61" x14ac:dyDescent="0.25">
      <c r="A71" s="6" t="s">
        <v>592</v>
      </c>
      <c r="B71" s="6">
        <v>112097</v>
      </c>
      <c r="C71" s="6">
        <v>1</v>
      </c>
      <c r="D71" s="6">
        <v>127910</v>
      </c>
      <c r="E71" s="6" t="s">
        <v>866</v>
      </c>
      <c r="F71" s="6" t="s">
        <v>595</v>
      </c>
      <c r="G71" s="6" t="s">
        <v>595</v>
      </c>
      <c r="H71" s="6" t="s">
        <v>595</v>
      </c>
      <c r="I71" s="6">
        <v>732</v>
      </c>
      <c r="J71" s="6" t="s">
        <v>858</v>
      </c>
      <c r="K71" s="6">
        <v>12000</v>
      </c>
      <c r="L71" s="6" t="s">
        <v>845</v>
      </c>
      <c r="M71" s="33">
        <v>12020</v>
      </c>
      <c r="N71" s="6" t="s">
        <v>846</v>
      </c>
      <c r="O71" s="33">
        <v>123505</v>
      </c>
      <c r="P71" s="6" t="s">
        <v>859</v>
      </c>
      <c r="Q71" s="6" t="s">
        <v>860</v>
      </c>
      <c r="R71" s="6">
        <v>1</v>
      </c>
      <c r="S71" s="33" t="s">
        <v>149</v>
      </c>
      <c r="T71" s="37" t="s">
        <v>849</v>
      </c>
      <c r="U71" s="6"/>
      <c r="V71" s="6"/>
      <c r="W71" s="6" t="s">
        <v>861</v>
      </c>
      <c r="X71" s="6" t="s">
        <v>867</v>
      </c>
      <c r="Y71" s="6" t="s">
        <v>868</v>
      </c>
      <c r="Z71" s="6" t="s">
        <v>869</v>
      </c>
      <c r="AA71" s="6">
        <v>20716</v>
      </c>
      <c r="AB71" s="6" t="s">
        <v>870</v>
      </c>
      <c r="AC71" s="6" t="s">
        <v>861</v>
      </c>
      <c r="AD71" s="6" t="s">
        <v>861</v>
      </c>
      <c r="AE71" s="6"/>
      <c r="AF71" s="6" t="s">
        <v>603</v>
      </c>
      <c r="AG71" s="38">
        <v>23.28</v>
      </c>
      <c r="AH71" s="38">
        <v>0.39</v>
      </c>
      <c r="AI71" s="38">
        <v>17.55</v>
      </c>
      <c r="AJ71" s="38">
        <v>5.73</v>
      </c>
      <c r="AK71" s="38">
        <v>0</v>
      </c>
      <c r="AL71" s="38">
        <v>0</v>
      </c>
      <c r="AM71" s="38">
        <v>0</v>
      </c>
      <c r="AN71" s="38">
        <v>0</v>
      </c>
      <c r="AO71" s="6"/>
      <c r="AP71" s="6"/>
      <c r="AQ71" s="39">
        <v>20</v>
      </c>
      <c r="AR71" s="6"/>
      <c r="AS71" s="6">
        <v>5</v>
      </c>
      <c r="AT71" s="40">
        <f t="shared" si="10"/>
        <v>-4.7538659793814428</v>
      </c>
      <c r="AU71" s="40">
        <f t="shared" si="11"/>
        <v>0.24613402061855671</v>
      </c>
      <c r="AV71" s="41">
        <f t="shared" si="12"/>
        <v>1.6666666666666666E-2</v>
      </c>
      <c r="AW71" s="42">
        <f t="shared" si="13"/>
        <v>0.38800000000000001</v>
      </c>
      <c r="AX71" s="6"/>
      <c r="AY71" s="43">
        <v>5</v>
      </c>
      <c r="AZ71" s="44">
        <v>0</v>
      </c>
      <c r="BA71" s="45">
        <f t="shared" si="20"/>
        <v>8.5436209098515882E-3</v>
      </c>
      <c r="BB71" s="46">
        <f t="shared" si="21"/>
        <v>4.8954947813449605E-2</v>
      </c>
      <c r="BC71" s="6"/>
      <c r="BD71" s="47">
        <f t="shared" si="14"/>
        <v>-0.3390450521865504</v>
      </c>
      <c r="BG71" s="41">
        <f t="shared" si="24"/>
        <v>1.6666666666666666E-2</v>
      </c>
      <c r="BH71" s="51">
        <f t="shared" si="22"/>
        <v>0.38800000000000001</v>
      </c>
      <c r="BI71" s="52">
        <f t="shared" si="23"/>
        <v>2.0000000000000018E-3</v>
      </c>
    </row>
    <row r="72" spans="1:61" x14ac:dyDescent="0.25">
      <c r="A72" s="6" t="s">
        <v>592</v>
      </c>
      <c r="B72" s="6">
        <v>112098</v>
      </c>
      <c r="C72" s="6">
        <v>0</v>
      </c>
      <c r="D72" s="6">
        <v>127905</v>
      </c>
      <c r="E72" s="6" t="s">
        <v>111</v>
      </c>
      <c r="F72" s="6" t="s">
        <v>595</v>
      </c>
      <c r="G72" s="6" t="s">
        <v>595</v>
      </c>
      <c r="H72" s="6" t="s">
        <v>595</v>
      </c>
      <c r="I72" s="6">
        <v>732</v>
      </c>
      <c r="J72" s="6" t="s">
        <v>858</v>
      </c>
      <c r="K72" s="6">
        <v>12000</v>
      </c>
      <c r="L72" s="6" t="s">
        <v>845</v>
      </c>
      <c r="M72" s="33">
        <v>12020</v>
      </c>
      <c r="N72" s="6" t="s">
        <v>846</v>
      </c>
      <c r="O72" s="33">
        <v>123505</v>
      </c>
      <c r="P72" s="6" t="s">
        <v>859</v>
      </c>
      <c r="Q72" s="6" t="s">
        <v>860</v>
      </c>
      <c r="R72" s="6">
        <v>1</v>
      </c>
      <c r="S72" s="33" t="s">
        <v>149</v>
      </c>
      <c r="T72" s="37" t="s">
        <v>849</v>
      </c>
      <c r="U72" s="6"/>
      <c r="V72" s="6"/>
      <c r="W72" s="6" t="s">
        <v>861</v>
      </c>
      <c r="X72" s="6" t="s">
        <v>862</v>
      </c>
      <c r="Y72" s="6" t="s">
        <v>863</v>
      </c>
      <c r="Z72" s="6" t="s">
        <v>864</v>
      </c>
      <c r="AA72" s="6">
        <v>43928</v>
      </c>
      <c r="AB72" s="6" t="s">
        <v>865</v>
      </c>
      <c r="AC72" s="6" t="s">
        <v>861</v>
      </c>
      <c r="AD72" s="6" t="s">
        <v>861</v>
      </c>
      <c r="AE72" s="6"/>
      <c r="AF72" s="6" t="s">
        <v>603</v>
      </c>
      <c r="AG72" s="38">
        <v>495.5</v>
      </c>
      <c r="AH72" s="38">
        <v>8.26</v>
      </c>
      <c r="AI72" s="38">
        <v>373.55</v>
      </c>
      <c r="AJ72" s="38">
        <v>121.95</v>
      </c>
      <c r="AK72" s="38">
        <v>0</v>
      </c>
      <c r="AL72" s="38">
        <v>0</v>
      </c>
      <c r="AM72" s="38">
        <v>0</v>
      </c>
      <c r="AN72" s="38">
        <v>0</v>
      </c>
      <c r="AO72" s="6"/>
      <c r="AP72" s="6"/>
      <c r="AQ72" s="39">
        <v>20</v>
      </c>
      <c r="AR72" s="6"/>
      <c r="AS72" s="6">
        <v>5</v>
      </c>
      <c r="AT72" s="40">
        <f t="shared" si="10"/>
        <v>-4.7538849646821388</v>
      </c>
      <c r="AU72" s="40">
        <f t="shared" si="11"/>
        <v>0.24611503531786075</v>
      </c>
      <c r="AV72" s="41">
        <f t="shared" si="12"/>
        <v>1.6666666666666666E-2</v>
      </c>
      <c r="AW72" s="42">
        <f t="shared" si="13"/>
        <v>8.2583333333333329</v>
      </c>
      <c r="AX72" s="6"/>
      <c r="AY72" s="43">
        <v>5</v>
      </c>
      <c r="AZ72" s="44">
        <v>0</v>
      </c>
      <c r="BA72" s="45">
        <f t="shared" si="20"/>
        <v>8.5436042802509108E-3</v>
      </c>
      <c r="BB72" s="46">
        <f t="shared" si="21"/>
        <v>1.0418925419765985</v>
      </c>
      <c r="BC72" s="6"/>
      <c r="BD72" s="47">
        <f t="shared" si="14"/>
        <v>-7.2164407913567343</v>
      </c>
      <c r="BG72" s="41">
        <f t="shared" si="24"/>
        <v>1.6666666666666666E-2</v>
      </c>
      <c r="BH72" s="51">
        <f t="shared" si="22"/>
        <v>8.2583333333333329</v>
      </c>
      <c r="BI72" s="52">
        <f t="shared" si="23"/>
        <v>1.6666666666669272E-3</v>
      </c>
    </row>
    <row r="73" spans="1:61" x14ac:dyDescent="0.25">
      <c r="A73" s="6" t="s">
        <v>592</v>
      </c>
      <c r="B73" s="6">
        <v>112098</v>
      </c>
      <c r="C73" s="6">
        <v>1</v>
      </c>
      <c r="D73" s="6">
        <v>127911</v>
      </c>
      <c r="E73" s="6" t="s">
        <v>866</v>
      </c>
      <c r="F73" s="6" t="s">
        <v>595</v>
      </c>
      <c r="G73" s="6" t="s">
        <v>595</v>
      </c>
      <c r="H73" s="6" t="s">
        <v>595</v>
      </c>
      <c r="I73" s="6">
        <v>732</v>
      </c>
      <c r="J73" s="6" t="s">
        <v>858</v>
      </c>
      <c r="K73" s="6">
        <v>12000</v>
      </c>
      <c r="L73" s="6" t="s">
        <v>845</v>
      </c>
      <c r="M73" s="33">
        <v>12020</v>
      </c>
      <c r="N73" s="6" t="s">
        <v>846</v>
      </c>
      <c r="O73" s="33">
        <v>123505</v>
      </c>
      <c r="P73" s="6" t="s">
        <v>859</v>
      </c>
      <c r="Q73" s="6" t="s">
        <v>860</v>
      </c>
      <c r="R73" s="6">
        <v>1</v>
      </c>
      <c r="S73" s="33" t="s">
        <v>149</v>
      </c>
      <c r="T73" s="37" t="s">
        <v>849</v>
      </c>
      <c r="U73" s="6"/>
      <c r="V73" s="6"/>
      <c r="W73" s="6" t="s">
        <v>861</v>
      </c>
      <c r="X73" s="6" t="s">
        <v>867</v>
      </c>
      <c r="Y73" s="6" t="s">
        <v>868</v>
      </c>
      <c r="Z73" s="6" t="s">
        <v>869</v>
      </c>
      <c r="AA73" s="6">
        <v>20716</v>
      </c>
      <c r="AB73" s="6" t="s">
        <v>870</v>
      </c>
      <c r="AC73" s="6" t="s">
        <v>861</v>
      </c>
      <c r="AD73" s="6" t="s">
        <v>861</v>
      </c>
      <c r="AE73" s="6"/>
      <c r="AF73" s="6" t="s">
        <v>603</v>
      </c>
      <c r="AG73" s="38">
        <v>23.28</v>
      </c>
      <c r="AH73" s="38">
        <v>0.39</v>
      </c>
      <c r="AI73" s="38">
        <v>17.55</v>
      </c>
      <c r="AJ73" s="38">
        <v>5.73</v>
      </c>
      <c r="AK73" s="38">
        <v>0</v>
      </c>
      <c r="AL73" s="38">
        <v>0</v>
      </c>
      <c r="AM73" s="38">
        <v>0</v>
      </c>
      <c r="AN73" s="38">
        <v>0</v>
      </c>
      <c r="AO73" s="6"/>
      <c r="AP73" s="6"/>
      <c r="AQ73" s="39">
        <v>20</v>
      </c>
      <c r="AR73" s="6"/>
      <c r="AS73" s="6">
        <v>5</v>
      </c>
      <c r="AT73" s="40">
        <f t="shared" si="10"/>
        <v>-4.7538659793814428</v>
      </c>
      <c r="AU73" s="40">
        <f t="shared" si="11"/>
        <v>0.24613402061855671</v>
      </c>
      <c r="AV73" s="41">
        <f t="shared" si="12"/>
        <v>1.6666666666666666E-2</v>
      </c>
      <c r="AW73" s="42">
        <f t="shared" si="13"/>
        <v>0.38800000000000001</v>
      </c>
      <c r="AX73" s="6"/>
      <c r="AY73" s="43">
        <v>5</v>
      </c>
      <c r="AZ73" s="44">
        <v>0</v>
      </c>
      <c r="BA73" s="45">
        <f t="shared" si="20"/>
        <v>8.5436209098515882E-3</v>
      </c>
      <c r="BB73" s="46">
        <f t="shared" si="21"/>
        <v>4.8954947813449605E-2</v>
      </c>
      <c r="BC73" s="6"/>
      <c r="BD73" s="47">
        <f t="shared" si="14"/>
        <v>-0.3390450521865504</v>
      </c>
      <c r="BG73" s="41">
        <f t="shared" si="24"/>
        <v>1.6666666666666666E-2</v>
      </c>
      <c r="BH73" s="51">
        <f t="shared" si="22"/>
        <v>0.38800000000000001</v>
      </c>
      <c r="BI73" s="52">
        <f t="shared" si="23"/>
        <v>2.0000000000000018E-3</v>
      </c>
    </row>
    <row r="74" spans="1:61" x14ac:dyDescent="0.25">
      <c r="A74" s="6" t="s">
        <v>592</v>
      </c>
      <c r="B74" s="6">
        <v>112099</v>
      </c>
      <c r="C74" s="6">
        <v>0</v>
      </c>
      <c r="D74" s="6">
        <v>127906</v>
      </c>
      <c r="E74" s="6" t="s">
        <v>111</v>
      </c>
      <c r="F74" s="6" t="s">
        <v>595</v>
      </c>
      <c r="G74" s="6" t="s">
        <v>595</v>
      </c>
      <c r="H74" s="6" t="s">
        <v>595</v>
      </c>
      <c r="I74" s="6">
        <v>732</v>
      </c>
      <c r="J74" s="6" t="s">
        <v>858</v>
      </c>
      <c r="K74" s="6">
        <v>12000</v>
      </c>
      <c r="L74" s="6" t="s">
        <v>845</v>
      </c>
      <c r="M74" s="33">
        <v>12020</v>
      </c>
      <c r="N74" s="6" t="s">
        <v>846</v>
      </c>
      <c r="O74" s="33">
        <v>123505</v>
      </c>
      <c r="P74" s="6" t="s">
        <v>859</v>
      </c>
      <c r="Q74" s="6" t="s">
        <v>860</v>
      </c>
      <c r="R74" s="6">
        <v>1</v>
      </c>
      <c r="S74" s="33" t="s">
        <v>149</v>
      </c>
      <c r="T74" s="37" t="s">
        <v>849</v>
      </c>
      <c r="U74" s="6"/>
      <c r="V74" s="6"/>
      <c r="W74" s="6" t="s">
        <v>861</v>
      </c>
      <c r="X74" s="6" t="s">
        <v>862</v>
      </c>
      <c r="Y74" s="6" t="s">
        <v>863</v>
      </c>
      <c r="Z74" s="6" t="s">
        <v>864</v>
      </c>
      <c r="AA74" s="6">
        <v>43928</v>
      </c>
      <c r="AB74" s="6" t="s">
        <v>865</v>
      </c>
      <c r="AC74" s="6" t="s">
        <v>861</v>
      </c>
      <c r="AD74" s="6" t="s">
        <v>861</v>
      </c>
      <c r="AE74" s="6"/>
      <c r="AF74" s="6" t="s">
        <v>603</v>
      </c>
      <c r="AG74" s="38">
        <v>495.5</v>
      </c>
      <c r="AH74" s="38">
        <v>8.26</v>
      </c>
      <c r="AI74" s="38">
        <v>373.55</v>
      </c>
      <c r="AJ74" s="38">
        <v>121.95</v>
      </c>
      <c r="AK74" s="38">
        <v>0</v>
      </c>
      <c r="AL74" s="38">
        <v>0</v>
      </c>
      <c r="AM74" s="38">
        <v>0</v>
      </c>
      <c r="AN74" s="38">
        <v>0</v>
      </c>
      <c r="AO74" s="6"/>
      <c r="AP74" s="6"/>
      <c r="AQ74" s="39">
        <v>20</v>
      </c>
      <c r="AR74" s="6"/>
      <c r="AS74" s="6">
        <v>5</v>
      </c>
      <c r="AT74" s="40">
        <f t="shared" si="10"/>
        <v>-4.7538849646821388</v>
      </c>
      <c r="AU74" s="40">
        <f t="shared" si="11"/>
        <v>0.24611503531786075</v>
      </c>
      <c r="AV74" s="41">
        <f t="shared" si="12"/>
        <v>1.6666666666666666E-2</v>
      </c>
      <c r="AW74" s="42">
        <f t="shared" si="13"/>
        <v>8.2583333333333329</v>
      </c>
      <c r="AX74" s="6"/>
      <c r="AY74" s="43">
        <v>5</v>
      </c>
      <c r="AZ74" s="44">
        <v>0</v>
      </c>
      <c r="BA74" s="45">
        <f t="shared" si="20"/>
        <v>8.5436042802509108E-3</v>
      </c>
      <c r="BB74" s="46">
        <f t="shared" si="21"/>
        <v>1.0418925419765985</v>
      </c>
      <c r="BC74" s="6"/>
      <c r="BD74" s="47">
        <f t="shared" si="14"/>
        <v>-7.2164407913567343</v>
      </c>
      <c r="BG74" s="41">
        <f t="shared" si="24"/>
        <v>1.6666666666666666E-2</v>
      </c>
      <c r="BH74" s="51">
        <f t="shared" si="22"/>
        <v>8.2583333333333329</v>
      </c>
      <c r="BI74" s="52">
        <f t="shared" si="23"/>
        <v>1.6666666666669272E-3</v>
      </c>
    </row>
    <row r="75" spans="1:61" x14ac:dyDescent="0.25">
      <c r="A75" s="6" t="s">
        <v>592</v>
      </c>
      <c r="B75" s="6">
        <v>112099</v>
      </c>
      <c r="C75" s="6">
        <v>1</v>
      </c>
      <c r="D75" s="6">
        <v>127912</v>
      </c>
      <c r="E75" s="6" t="s">
        <v>866</v>
      </c>
      <c r="F75" s="6" t="s">
        <v>595</v>
      </c>
      <c r="G75" s="6" t="s">
        <v>595</v>
      </c>
      <c r="H75" s="6" t="s">
        <v>595</v>
      </c>
      <c r="I75" s="6">
        <v>732</v>
      </c>
      <c r="J75" s="6" t="s">
        <v>858</v>
      </c>
      <c r="K75" s="6">
        <v>12000</v>
      </c>
      <c r="L75" s="6" t="s">
        <v>845</v>
      </c>
      <c r="M75" s="33">
        <v>12020</v>
      </c>
      <c r="N75" s="6" t="s">
        <v>846</v>
      </c>
      <c r="O75" s="33">
        <v>123505</v>
      </c>
      <c r="P75" s="6" t="s">
        <v>859</v>
      </c>
      <c r="Q75" s="6" t="s">
        <v>860</v>
      </c>
      <c r="R75" s="6">
        <v>1</v>
      </c>
      <c r="S75" s="33" t="s">
        <v>149</v>
      </c>
      <c r="T75" s="37" t="s">
        <v>849</v>
      </c>
      <c r="U75" s="6"/>
      <c r="V75" s="6"/>
      <c r="W75" s="6" t="s">
        <v>861</v>
      </c>
      <c r="X75" s="6" t="s">
        <v>867</v>
      </c>
      <c r="Y75" s="6" t="s">
        <v>868</v>
      </c>
      <c r="Z75" s="6" t="s">
        <v>869</v>
      </c>
      <c r="AA75" s="6">
        <v>20716</v>
      </c>
      <c r="AB75" s="6" t="s">
        <v>870</v>
      </c>
      <c r="AC75" s="6" t="s">
        <v>861</v>
      </c>
      <c r="AD75" s="6" t="s">
        <v>861</v>
      </c>
      <c r="AE75" s="6"/>
      <c r="AF75" s="6" t="s">
        <v>603</v>
      </c>
      <c r="AG75" s="38">
        <v>23.29</v>
      </c>
      <c r="AH75" s="38">
        <v>0.39</v>
      </c>
      <c r="AI75" s="38">
        <v>17.55</v>
      </c>
      <c r="AJ75" s="38">
        <v>5.74</v>
      </c>
      <c r="AK75" s="38">
        <v>0</v>
      </c>
      <c r="AL75" s="38">
        <v>0</v>
      </c>
      <c r="AM75" s="38">
        <v>0</v>
      </c>
      <c r="AN75" s="38">
        <v>0</v>
      </c>
      <c r="AO75" s="6"/>
      <c r="AP75" s="6"/>
      <c r="AQ75" s="39">
        <v>20</v>
      </c>
      <c r="AR75" s="6"/>
      <c r="AS75" s="6">
        <v>5</v>
      </c>
      <c r="AT75" s="40">
        <f t="shared" si="10"/>
        <v>-4.7535422928295405</v>
      </c>
      <c r="AU75" s="40">
        <f t="shared" si="11"/>
        <v>0.24645770717045945</v>
      </c>
      <c r="AV75" s="41">
        <f t="shared" si="12"/>
        <v>1.6666666666666666E-2</v>
      </c>
      <c r="AW75" s="42">
        <f t="shared" si="13"/>
        <v>0.38816666666666666</v>
      </c>
      <c r="AX75" s="6"/>
      <c r="AY75" s="43">
        <v>5</v>
      </c>
      <c r="AZ75" s="44">
        <v>0</v>
      </c>
      <c r="BA75" s="45">
        <f t="shared" si="20"/>
        <v>8.5439044432705294E-3</v>
      </c>
      <c r="BB75" s="46">
        <f t="shared" si="21"/>
        <v>4.9042011504372839E-2</v>
      </c>
      <c r="BC75" s="6"/>
      <c r="BD75" s="47">
        <f t="shared" si="14"/>
        <v>-0.33912465516229384</v>
      </c>
      <c r="BG75" s="41">
        <f t="shared" si="24"/>
        <v>1.6666666666666666E-2</v>
      </c>
      <c r="BH75" s="51">
        <f t="shared" si="22"/>
        <v>0.38816666666666666</v>
      </c>
      <c r="BI75" s="52">
        <f t="shared" si="23"/>
        <v>1.8333333333333535E-3</v>
      </c>
    </row>
    <row r="76" spans="1:61" x14ac:dyDescent="0.25">
      <c r="A76" s="6" t="s">
        <v>592</v>
      </c>
      <c r="B76" s="6">
        <v>112100</v>
      </c>
      <c r="C76" s="6">
        <v>0</v>
      </c>
      <c r="D76" s="6">
        <v>127907</v>
      </c>
      <c r="E76" s="6" t="s">
        <v>111</v>
      </c>
      <c r="F76" s="6" t="s">
        <v>595</v>
      </c>
      <c r="G76" s="6" t="s">
        <v>595</v>
      </c>
      <c r="H76" s="6" t="s">
        <v>595</v>
      </c>
      <c r="I76" s="6">
        <v>732</v>
      </c>
      <c r="J76" s="6" t="s">
        <v>858</v>
      </c>
      <c r="K76" s="6">
        <v>12000</v>
      </c>
      <c r="L76" s="6" t="s">
        <v>845</v>
      </c>
      <c r="M76" s="33">
        <v>12020</v>
      </c>
      <c r="N76" s="6" t="s">
        <v>846</v>
      </c>
      <c r="O76" s="33">
        <v>123505</v>
      </c>
      <c r="P76" s="6" t="s">
        <v>859</v>
      </c>
      <c r="Q76" s="6" t="s">
        <v>860</v>
      </c>
      <c r="R76" s="6">
        <v>1</v>
      </c>
      <c r="S76" s="33" t="s">
        <v>149</v>
      </c>
      <c r="T76" s="37" t="s">
        <v>849</v>
      </c>
      <c r="U76" s="6"/>
      <c r="V76" s="6"/>
      <c r="W76" s="6" t="s">
        <v>861</v>
      </c>
      <c r="X76" s="6" t="s">
        <v>862</v>
      </c>
      <c r="Y76" s="6" t="s">
        <v>863</v>
      </c>
      <c r="Z76" s="6" t="s">
        <v>864</v>
      </c>
      <c r="AA76" s="6">
        <v>43928</v>
      </c>
      <c r="AB76" s="6" t="s">
        <v>865</v>
      </c>
      <c r="AC76" s="6" t="s">
        <v>861</v>
      </c>
      <c r="AD76" s="6" t="s">
        <v>861</v>
      </c>
      <c r="AE76" s="6"/>
      <c r="AF76" s="6" t="s">
        <v>603</v>
      </c>
      <c r="AG76" s="38">
        <v>495.5</v>
      </c>
      <c r="AH76" s="38">
        <v>8.26</v>
      </c>
      <c r="AI76" s="38">
        <v>373.55</v>
      </c>
      <c r="AJ76" s="38">
        <v>121.95</v>
      </c>
      <c r="AK76" s="38">
        <v>0</v>
      </c>
      <c r="AL76" s="38">
        <v>0</v>
      </c>
      <c r="AM76" s="38">
        <v>0</v>
      </c>
      <c r="AN76" s="38">
        <v>0</v>
      </c>
      <c r="AO76" s="6"/>
      <c r="AP76" s="6"/>
      <c r="AQ76" s="39">
        <v>20</v>
      </c>
      <c r="AR76" s="6"/>
      <c r="AS76" s="6">
        <v>5</v>
      </c>
      <c r="AT76" s="40">
        <f t="shared" si="10"/>
        <v>-4.7538849646821388</v>
      </c>
      <c r="AU76" s="40">
        <f t="shared" si="11"/>
        <v>0.24611503531786075</v>
      </c>
      <c r="AV76" s="41">
        <f t="shared" si="12"/>
        <v>1.6666666666666666E-2</v>
      </c>
      <c r="AW76" s="42">
        <f t="shared" si="13"/>
        <v>8.2583333333333329</v>
      </c>
      <c r="AX76" s="6"/>
      <c r="AY76" s="43">
        <v>5</v>
      </c>
      <c r="AZ76" s="44">
        <v>0</v>
      </c>
      <c r="BA76" s="45">
        <f t="shared" si="20"/>
        <v>8.5436042802509108E-3</v>
      </c>
      <c r="BB76" s="46">
        <f t="shared" si="21"/>
        <v>1.0418925419765985</v>
      </c>
      <c r="BC76" s="6"/>
      <c r="BD76" s="47">
        <f t="shared" si="14"/>
        <v>-7.2164407913567343</v>
      </c>
      <c r="BG76" s="41">
        <f t="shared" si="24"/>
        <v>1.6666666666666666E-2</v>
      </c>
      <c r="BH76" s="51">
        <f t="shared" si="22"/>
        <v>8.2583333333333329</v>
      </c>
      <c r="BI76" s="52">
        <f t="shared" si="23"/>
        <v>1.6666666666669272E-3</v>
      </c>
    </row>
    <row r="77" spans="1:61" x14ac:dyDescent="0.25">
      <c r="A77" s="6" t="s">
        <v>592</v>
      </c>
      <c r="B77" s="6">
        <v>112100</v>
      </c>
      <c r="C77" s="6">
        <v>1</v>
      </c>
      <c r="D77" s="6">
        <v>127913</v>
      </c>
      <c r="E77" s="6" t="s">
        <v>866</v>
      </c>
      <c r="F77" s="6" t="s">
        <v>595</v>
      </c>
      <c r="G77" s="6" t="s">
        <v>595</v>
      </c>
      <c r="H77" s="6" t="s">
        <v>595</v>
      </c>
      <c r="I77" s="6">
        <v>732</v>
      </c>
      <c r="J77" s="6" t="s">
        <v>858</v>
      </c>
      <c r="K77" s="6">
        <v>12000</v>
      </c>
      <c r="L77" s="6" t="s">
        <v>845</v>
      </c>
      <c r="M77" s="33">
        <v>12020</v>
      </c>
      <c r="N77" s="6" t="s">
        <v>846</v>
      </c>
      <c r="O77" s="33">
        <v>123505</v>
      </c>
      <c r="P77" s="6" t="s">
        <v>859</v>
      </c>
      <c r="Q77" s="6" t="s">
        <v>860</v>
      </c>
      <c r="R77" s="6">
        <v>1</v>
      </c>
      <c r="S77" s="33" t="s">
        <v>149</v>
      </c>
      <c r="T77" s="37" t="s">
        <v>849</v>
      </c>
      <c r="U77" s="6"/>
      <c r="V77" s="6"/>
      <c r="W77" s="6" t="s">
        <v>861</v>
      </c>
      <c r="X77" s="6" t="s">
        <v>867</v>
      </c>
      <c r="Y77" s="6" t="s">
        <v>868</v>
      </c>
      <c r="Z77" s="6" t="s">
        <v>869</v>
      </c>
      <c r="AA77" s="6">
        <v>20716</v>
      </c>
      <c r="AB77" s="6" t="s">
        <v>870</v>
      </c>
      <c r="AC77" s="6" t="s">
        <v>861</v>
      </c>
      <c r="AD77" s="6" t="s">
        <v>861</v>
      </c>
      <c r="AE77" s="6"/>
      <c r="AF77" s="6" t="s">
        <v>603</v>
      </c>
      <c r="AG77" s="38">
        <v>23.29</v>
      </c>
      <c r="AH77" s="38">
        <v>0.39</v>
      </c>
      <c r="AI77" s="38">
        <v>17.55</v>
      </c>
      <c r="AJ77" s="38">
        <v>5.74</v>
      </c>
      <c r="AK77" s="38">
        <v>0</v>
      </c>
      <c r="AL77" s="38">
        <v>0</v>
      </c>
      <c r="AM77" s="38">
        <v>0</v>
      </c>
      <c r="AN77" s="38">
        <v>0</v>
      </c>
      <c r="AO77" s="6"/>
      <c r="AP77" s="6"/>
      <c r="AQ77" s="39">
        <v>20</v>
      </c>
      <c r="AR77" s="6"/>
      <c r="AS77" s="6">
        <v>5</v>
      </c>
      <c r="AT77" s="40">
        <f t="shared" ref="AT77:AT101" si="25">AJ77/AG77-AS77</f>
        <v>-4.7535422928295405</v>
      </c>
      <c r="AU77" s="40">
        <f t="shared" ref="AU77:AU101" si="26">AJ77/AG77</f>
        <v>0.24645770717045945</v>
      </c>
      <c r="AV77" s="41">
        <f t="shared" ref="AV77:AV101" si="27">(AQ77/12)/100</f>
        <v>1.6666666666666666E-2</v>
      </c>
      <c r="AW77" s="42">
        <f t="shared" ref="AW77:AW101" si="28">IF(AJ77&gt;0,AG77*AV77,0)</f>
        <v>0.38816666666666666</v>
      </c>
      <c r="AX77" s="6"/>
      <c r="AY77" s="43">
        <v>5</v>
      </c>
      <c r="AZ77" s="44">
        <v>0</v>
      </c>
      <c r="BA77" s="45">
        <f t="shared" si="20"/>
        <v>8.5439044432705294E-3</v>
      </c>
      <c r="BB77" s="46">
        <f t="shared" si="21"/>
        <v>4.9042011504372839E-2</v>
      </c>
      <c r="BC77" s="6"/>
      <c r="BD77" s="47">
        <f t="shared" ref="BD77:BD102" si="29">BB77-AW77</f>
        <v>-0.33912465516229384</v>
      </c>
      <c r="BG77" s="41">
        <f t="shared" si="24"/>
        <v>1.6666666666666666E-2</v>
      </c>
      <c r="BH77" s="51">
        <f t="shared" si="22"/>
        <v>0.38816666666666666</v>
      </c>
      <c r="BI77" s="52">
        <f t="shared" si="23"/>
        <v>1.8333333333333535E-3</v>
      </c>
    </row>
    <row r="78" spans="1:61" x14ac:dyDescent="0.25">
      <c r="A78" s="6" t="s">
        <v>592</v>
      </c>
      <c r="B78" s="6">
        <v>110442</v>
      </c>
      <c r="C78" s="6">
        <v>2</v>
      </c>
      <c r="D78" s="6">
        <v>124491</v>
      </c>
      <c r="E78" s="6" t="s">
        <v>871</v>
      </c>
      <c r="F78" s="6" t="s">
        <v>595</v>
      </c>
      <c r="G78" s="6" t="s">
        <v>595</v>
      </c>
      <c r="H78" s="6" t="s">
        <v>595</v>
      </c>
      <c r="I78" s="6">
        <v>112</v>
      </c>
      <c r="J78" s="6" t="s">
        <v>872</v>
      </c>
      <c r="K78" s="6">
        <v>2050</v>
      </c>
      <c r="L78" s="6" t="s">
        <v>634</v>
      </c>
      <c r="M78" s="33">
        <v>2080</v>
      </c>
      <c r="N78" s="6" t="s">
        <v>634</v>
      </c>
      <c r="O78" s="33">
        <v>125516</v>
      </c>
      <c r="P78" s="6" t="s">
        <v>599</v>
      </c>
      <c r="Q78" s="6" t="s">
        <v>600</v>
      </c>
      <c r="R78" s="6">
        <v>1</v>
      </c>
      <c r="S78" s="33">
        <v>3030</v>
      </c>
      <c r="T78" s="37" t="s">
        <v>873</v>
      </c>
      <c r="U78" s="6" t="s">
        <v>874</v>
      </c>
      <c r="V78" s="6" t="s">
        <v>875</v>
      </c>
      <c r="W78" s="6" t="s">
        <v>876</v>
      </c>
      <c r="X78" s="6" t="s">
        <v>877</v>
      </c>
      <c r="Y78" s="6" t="s">
        <v>878</v>
      </c>
      <c r="Z78" s="6" t="s">
        <v>879</v>
      </c>
      <c r="AA78" s="6">
        <v>1624852</v>
      </c>
      <c r="AB78" s="6" t="s">
        <v>880</v>
      </c>
      <c r="AC78" s="6" t="s">
        <v>876</v>
      </c>
      <c r="AD78" s="6" t="s">
        <v>876</v>
      </c>
      <c r="AE78" s="6"/>
      <c r="AF78" s="6" t="s">
        <v>603</v>
      </c>
      <c r="AG78" s="38">
        <v>2042.76</v>
      </c>
      <c r="AH78" s="38">
        <v>0</v>
      </c>
      <c r="AI78" s="38">
        <v>0</v>
      </c>
      <c r="AJ78" s="38">
        <v>2042.76</v>
      </c>
      <c r="AK78" s="38">
        <v>0</v>
      </c>
      <c r="AL78" s="38">
        <v>0</v>
      </c>
      <c r="AM78" s="38">
        <v>0</v>
      </c>
      <c r="AN78" s="38">
        <v>0</v>
      </c>
      <c r="AO78" s="6"/>
      <c r="AP78" s="6"/>
      <c r="AQ78" s="39">
        <v>0</v>
      </c>
      <c r="AR78" s="6"/>
      <c r="AS78" s="6">
        <v>0</v>
      </c>
      <c r="AT78" s="40">
        <f t="shared" si="25"/>
        <v>1</v>
      </c>
      <c r="AU78" s="40">
        <f t="shared" si="26"/>
        <v>1</v>
      </c>
      <c r="AV78" s="41">
        <f t="shared" si="27"/>
        <v>0</v>
      </c>
      <c r="AW78" s="42">
        <f t="shared" si="28"/>
        <v>0</v>
      </c>
      <c r="AX78" s="6"/>
      <c r="AY78" s="43">
        <v>0</v>
      </c>
      <c r="AZ78" s="44">
        <v>0</v>
      </c>
      <c r="BA78" s="45">
        <f t="shared" si="20"/>
        <v>-8.3333333333333329E-2</v>
      </c>
      <c r="BB78" s="46">
        <f t="shared" si="21"/>
        <v>-170.23</v>
      </c>
      <c r="BC78" s="6"/>
      <c r="BD78" s="47">
        <f t="shared" si="29"/>
        <v>-170.23</v>
      </c>
      <c r="BG78" s="53" t="s">
        <v>981</v>
      </c>
      <c r="BH78" s="53" t="s">
        <v>981</v>
      </c>
      <c r="BI78" s="53" t="s">
        <v>981</v>
      </c>
    </row>
    <row r="79" spans="1:61" x14ac:dyDescent="0.25">
      <c r="A79" s="6" t="s">
        <v>592</v>
      </c>
      <c r="B79" s="6">
        <v>110442</v>
      </c>
      <c r="C79" s="6">
        <v>3</v>
      </c>
      <c r="D79" s="6">
        <v>124497</v>
      </c>
      <c r="E79" s="6" t="s">
        <v>881</v>
      </c>
      <c r="F79" s="6" t="s">
        <v>595</v>
      </c>
      <c r="G79" s="6" t="s">
        <v>595</v>
      </c>
      <c r="H79" s="6" t="s">
        <v>595</v>
      </c>
      <c r="I79" s="6">
        <v>112</v>
      </c>
      <c r="J79" s="6" t="s">
        <v>872</v>
      </c>
      <c r="K79" s="6">
        <v>2050</v>
      </c>
      <c r="L79" s="6" t="s">
        <v>634</v>
      </c>
      <c r="M79" s="33">
        <v>2080</v>
      </c>
      <c r="N79" s="6" t="s">
        <v>634</v>
      </c>
      <c r="O79" s="33">
        <v>125516</v>
      </c>
      <c r="P79" s="6" t="s">
        <v>599</v>
      </c>
      <c r="Q79" s="6" t="s">
        <v>600</v>
      </c>
      <c r="R79" s="6">
        <v>1</v>
      </c>
      <c r="S79" s="33">
        <v>3030</v>
      </c>
      <c r="T79" s="37" t="s">
        <v>873</v>
      </c>
      <c r="U79" s="6" t="s">
        <v>874</v>
      </c>
      <c r="V79" s="6" t="s">
        <v>875</v>
      </c>
      <c r="W79" s="6" t="s">
        <v>882</v>
      </c>
      <c r="X79" s="6" t="s">
        <v>883</v>
      </c>
      <c r="Y79" s="6" t="s">
        <v>884</v>
      </c>
      <c r="Z79" s="6" t="s">
        <v>885</v>
      </c>
      <c r="AA79" s="6">
        <v>43080</v>
      </c>
      <c r="AB79" s="6" t="s">
        <v>886</v>
      </c>
      <c r="AC79" s="6" t="s">
        <v>882</v>
      </c>
      <c r="AD79" s="6" t="s">
        <v>882</v>
      </c>
      <c r="AE79" s="6"/>
      <c r="AF79" s="6" t="s">
        <v>603</v>
      </c>
      <c r="AG79" s="38">
        <v>583.38</v>
      </c>
      <c r="AH79" s="38">
        <v>0</v>
      </c>
      <c r="AI79" s="38">
        <v>0</v>
      </c>
      <c r="AJ79" s="38">
        <v>583.38</v>
      </c>
      <c r="AK79" s="38">
        <v>0</v>
      </c>
      <c r="AL79" s="38">
        <v>0</v>
      </c>
      <c r="AM79" s="38">
        <v>0</v>
      </c>
      <c r="AN79" s="38">
        <v>0</v>
      </c>
      <c r="AO79" s="6"/>
      <c r="AP79" s="6"/>
      <c r="AQ79" s="39">
        <v>0</v>
      </c>
      <c r="AR79" s="6"/>
      <c r="AS79" s="6">
        <v>0</v>
      </c>
      <c r="AT79" s="40">
        <f t="shared" si="25"/>
        <v>1</v>
      </c>
      <c r="AU79" s="40">
        <f t="shared" si="26"/>
        <v>1</v>
      </c>
      <c r="AV79" s="41">
        <f t="shared" si="27"/>
        <v>0</v>
      </c>
      <c r="AW79" s="42">
        <f t="shared" si="28"/>
        <v>0</v>
      </c>
      <c r="AX79" s="6"/>
      <c r="AY79" s="43">
        <v>0</v>
      </c>
      <c r="AZ79" s="44">
        <v>0</v>
      </c>
      <c r="BA79" s="45">
        <f t="shared" si="20"/>
        <v>-8.3333333333333329E-2</v>
      </c>
      <c r="BB79" s="46">
        <f t="shared" si="21"/>
        <v>-48.614999999999995</v>
      </c>
      <c r="BC79" s="6"/>
      <c r="BD79" s="47">
        <f t="shared" si="29"/>
        <v>-48.614999999999995</v>
      </c>
      <c r="BG79" s="53" t="s">
        <v>981</v>
      </c>
      <c r="BH79" s="53" t="s">
        <v>981</v>
      </c>
      <c r="BI79" s="53" t="s">
        <v>981</v>
      </c>
    </row>
    <row r="80" spans="1:61" x14ac:dyDescent="0.25">
      <c r="A80" s="6" t="s">
        <v>592</v>
      </c>
      <c r="B80" s="6">
        <v>110442</v>
      </c>
      <c r="C80" s="6">
        <v>4</v>
      </c>
      <c r="D80" s="6">
        <v>124498</v>
      </c>
      <c r="E80" s="6" t="s">
        <v>887</v>
      </c>
      <c r="F80" s="6" t="s">
        <v>595</v>
      </c>
      <c r="G80" s="6" t="s">
        <v>595</v>
      </c>
      <c r="H80" s="6" t="s">
        <v>595</v>
      </c>
      <c r="I80" s="6">
        <v>112</v>
      </c>
      <c r="J80" s="6" t="s">
        <v>872</v>
      </c>
      <c r="K80" s="6">
        <v>2050</v>
      </c>
      <c r="L80" s="6" t="s">
        <v>634</v>
      </c>
      <c r="M80" s="33">
        <v>2080</v>
      </c>
      <c r="N80" s="6" t="s">
        <v>634</v>
      </c>
      <c r="O80" s="33">
        <v>125516</v>
      </c>
      <c r="P80" s="6" t="s">
        <v>599</v>
      </c>
      <c r="Q80" s="6" t="s">
        <v>600</v>
      </c>
      <c r="R80" s="6">
        <v>1</v>
      </c>
      <c r="S80" s="33">
        <v>3030</v>
      </c>
      <c r="T80" s="37" t="s">
        <v>873</v>
      </c>
      <c r="U80" s="6" t="s">
        <v>874</v>
      </c>
      <c r="V80" s="6" t="s">
        <v>875</v>
      </c>
      <c r="W80" s="6" t="s">
        <v>882</v>
      </c>
      <c r="X80" s="6" t="s">
        <v>883</v>
      </c>
      <c r="Y80" s="6" t="s">
        <v>884</v>
      </c>
      <c r="Z80" s="6" t="s">
        <v>885</v>
      </c>
      <c r="AA80" s="6">
        <v>43083</v>
      </c>
      <c r="AB80" s="6" t="s">
        <v>886</v>
      </c>
      <c r="AC80" s="6" t="s">
        <v>882</v>
      </c>
      <c r="AD80" s="6" t="s">
        <v>882</v>
      </c>
      <c r="AE80" s="6"/>
      <c r="AF80" s="6" t="s">
        <v>603</v>
      </c>
      <c r="AG80" s="38">
        <v>2906.29</v>
      </c>
      <c r="AH80" s="38">
        <v>0</v>
      </c>
      <c r="AI80" s="38">
        <v>0</v>
      </c>
      <c r="AJ80" s="38">
        <v>2906.29</v>
      </c>
      <c r="AK80" s="38">
        <v>0</v>
      </c>
      <c r="AL80" s="38">
        <v>0</v>
      </c>
      <c r="AM80" s="38">
        <v>0</v>
      </c>
      <c r="AN80" s="38">
        <v>0</v>
      </c>
      <c r="AO80" s="6"/>
      <c r="AP80" s="6"/>
      <c r="AQ80" s="39">
        <v>0</v>
      </c>
      <c r="AR80" s="6"/>
      <c r="AS80" s="6">
        <v>0</v>
      </c>
      <c r="AT80" s="40">
        <f t="shared" si="25"/>
        <v>1</v>
      </c>
      <c r="AU80" s="40">
        <f t="shared" si="26"/>
        <v>1</v>
      </c>
      <c r="AV80" s="41">
        <f t="shared" si="27"/>
        <v>0</v>
      </c>
      <c r="AW80" s="42">
        <f t="shared" si="28"/>
        <v>0</v>
      </c>
      <c r="AX80" s="6"/>
      <c r="AY80" s="43">
        <v>0</v>
      </c>
      <c r="AZ80" s="44">
        <v>0</v>
      </c>
      <c r="BA80" s="45">
        <f t="shared" si="20"/>
        <v>-8.3333333333333329E-2</v>
      </c>
      <c r="BB80" s="46">
        <f t="shared" si="21"/>
        <v>-242.19083333333333</v>
      </c>
      <c r="BC80" s="6"/>
      <c r="BD80" s="47">
        <f t="shared" si="29"/>
        <v>-242.19083333333333</v>
      </c>
      <c r="BG80" s="53" t="s">
        <v>981</v>
      </c>
      <c r="BH80" s="53" t="s">
        <v>981</v>
      </c>
      <c r="BI80" s="53" t="s">
        <v>981</v>
      </c>
    </row>
    <row r="81" spans="1:61" x14ac:dyDescent="0.25">
      <c r="A81" s="6" t="s">
        <v>592</v>
      </c>
      <c r="B81" s="6">
        <v>110442</v>
      </c>
      <c r="C81" s="6">
        <v>5</v>
      </c>
      <c r="D81" s="6">
        <v>124516</v>
      </c>
      <c r="E81" s="6" t="s">
        <v>888</v>
      </c>
      <c r="F81" s="6" t="s">
        <v>595</v>
      </c>
      <c r="G81" s="6" t="s">
        <v>595</v>
      </c>
      <c r="H81" s="6" t="s">
        <v>595</v>
      </c>
      <c r="I81" s="6">
        <v>112</v>
      </c>
      <c r="J81" s="6" t="s">
        <v>872</v>
      </c>
      <c r="K81" s="6">
        <v>2050</v>
      </c>
      <c r="L81" s="6" t="s">
        <v>634</v>
      </c>
      <c r="M81" s="33">
        <v>2080</v>
      </c>
      <c r="N81" s="6" t="s">
        <v>634</v>
      </c>
      <c r="O81" s="33">
        <v>125516</v>
      </c>
      <c r="P81" s="6" t="s">
        <v>599</v>
      </c>
      <c r="Q81" s="6" t="s">
        <v>600</v>
      </c>
      <c r="R81" s="6">
        <v>1</v>
      </c>
      <c r="S81" s="33">
        <v>3030</v>
      </c>
      <c r="T81" s="37" t="s">
        <v>873</v>
      </c>
      <c r="U81" s="6" t="s">
        <v>874</v>
      </c>
      <c r="V81" s="6" t="s">
        <v>875</v>
      </c>
      <c r="W81" s="6" t="s">
        <v>889</v>
      </c>
      <c r="X81" s="6" t="s">
        <v>890</v>
      </c>
      <c r="Y81" s="6" t="s">
        <v>878</v>
      </c>
      <c r="Z81" s="6" t="s">
        <v>891</v>
      </c>
      <c r="AA81" s="6">
        <v>174340</v>
      </c>
      <c r="AB81" s="6" t="s">
        <v>892</v>
      </c>
      <c r="AC81" s="6" t="s">
        <v>889</v>
      </c>
      <c r="AD81" s="6" t="s">
        <v>889</v>
      </c>
      <c r="AE81" s="6"/>
      <c r="AF81" s="6" t="s">
        <v>603</v>
      </c>
      <c r="AG81" s="38">
        <v>1595.8</v>
      </c>
      <c r="AH81" s="38">
        <v>0</v>
      </c>
      <c r="AI81" s="38">
        <v>0</v>
      </c>
      <c r="AJ81" s="38">
        <v>1595.8</v>
      </c>
      <c r="AK81" s="38">
        <v>0</v>
      </c>
      <c r="AL81" s="38">
        <v>0</v>
      </c>
      <c r="AM81" s="38">
        <v>0</v>
      </c>
      <c r="AN81" s="38">
        <v>0</v>
      </c>
      <c r="AO81" s="6"/>
      <c r="AP81" s="6"/>
      <c r="AQ81" s="39">
        <v>0</v>
      </c>
      <c r="AR81" s="6"/>
      <c r="AS81" s="6">
        <v>0</v>
      </c>
      <c r="AT81" s="40">
        <f t="shared" si="25"/>
        <v>1</v>
      </c>
      <c r="AU81" s="40">
        <f t="shared" si="26"/>
        <v>1</v>
      </c>
      <c r="AV81" s="41">
        <f t="shared" si="27"/>
        <v>0</v>
      </c>
      <c r="AW81" s="42">
        <f t="shared" si="28"/>
        <v>0</v>
      </c>
      <c r="AX81" s="6"/>
      <c r="AY81" s="43">
        <v>0</v>
      </c>
      <c r="AZ81" s="44">
        <v>0</v>
      </c>
      <c r="BA81" s="45">
        <f t="shared" si="20"/>
        <v>-8.3333333333333329E-2</v>
      </c>
      <c r="BB81" s="46">
        <f t="shared" si="21"/>
        <v>-132.98333333333332</v>
      </c>
      <c r="BC81" s="6"/>
      <c r="BD81" s="47">
        <f t="shared" si="29"/>
        <v>-132.98333333333332</v>
      </c>
      <c r="BG81" s="53" t="s">
        <v>981</v>
      </c>
      <c r="BH81" s="53" t="s">
        <v>981</v>
      </c>
      <c r="BI81" s="53" t="s">
        <v>981</v>
      </c>
    </row>
    <row r="82" spans="1:61" x14ac:dyDescent="0.25">
      <c r="A82" s="6" t="s">
        <v>592</v>
      </c>
      <c r="B82" s="6">
        <v>110442</v>
      </c>
      <c r="C82" s="6">
        <v>7</v>
      </c>
      <c r="D82" s="6">
        <v>124520</v>
      </c>
      <c r="E82" s="6" t="s">
        <v>893</v>
      </c>
      <c r="F82" s="6" t="s">
        <v>595</v>
      </c>
      <c r="G82" s="6" t="s">
        <v>595</v>
      </c>
      <c r="H82" s="6" t="s">
        <v>595</v>
      </c>
      <c r="I82" s="6">
        <v>112</v>
      </c>
      <c r="J82" s="6" t="s">
        <v>872</v>
      </c>
      <c r="K82" s="6">
        <v>2050</v>
      </c>
      <c r="L82" s="6" t="s">
        <v>634</v>
      </c>
      <c r="M82" s="33">
        <v>2080</v>
      </c>
      <c r="N82" s="6" t="s">
        <v>634</v>
      </c>
      <c r="O82" s="33">
        <v>125516</v>
      </c>
      <c r="P82" s="6" t="s">
        <v>599</v>
      </c>
      <c r="Q82" s="6" t="s">
        <v>600</v>
      </c>
      <c r="R82" s="6">
        <v>6</v>
      </c>
      <c r="S82" s="33">
        <v>3030</v>
      </c>
      <c r="T82" s="37" t="s">
        <v>873</v>
      </c>
      <c r="U82" s="6" t="s">
        <v>874</v>
      </c>
      <c r="V82" s="6" t="s">
        <v>875</v>
      </c>
      <c r="W82" s="6" t="s">
        <v>894</v>
      </c>
      <c r="X82" s="6" t="s">
        <v>895</v>
      </c>
      <c r="Y82" s="6" t="s">
        <v>896</v>
      </c>
      <c r="Z82" s="6" t="s">
        <v>897</v>
      </c>
      <c r="AA82" s="6">
        <v>293</v>
      </c>
      <c r="AB82" s="6" t="s">
        <v>889</v>
      </c>
      <c r="AC82" s="6" t="s">
        <v>894</v>
      </c>
      <c r="AD82" s="6" t="s">
        <v>894</v>
      </c>
      <c r="AE82" s="6"/>
      <c r="AF82" s="6" t="s">
        <v>603</v>
      </c>
      <c r="AG82" s="38">
        <v>174</v>
      </c>
      <c r="AH82" s="38">
        <v>0</v>
      </c>
      <c r="AI82" s="38">
        <v>0</v>
      </c>
      <c r="AJ82" s="38">
        <v>174</v>
      </c>
      <c r="AK82" s="38">
        <v>0</v>
      </c>
      <c r="AL82" s="38">
        <v>0</v>
      </c>
      <c r="AM82" s="38">
        <v>0</v>
      </c>
      <c r="AN82" s="38">
        <v>0</v>
      </c>
      <c r="AO82" s="6"/>
      <c r="AP82" s="6"/>
      <c r="AQ82" s="39">
        <v>0</v>
      </c>
      <c r="AR82" s="6"/>
      <c r="AS82" s="6">
        <v>0</v>
      </c>
      <c r="AT82" s="40">
        <f t="shared" si="25"/>
        <v>1</v>
      </c>
      <c r="AU82" s="40">
        <f t="shared" si="26"/>
        <v>1</v>
      </c>
      <c r="AV82" s="41">
        <f t="shared" si="27"/>
        <v>0</v>
      </c>
      <c r="AW82" s="42">
        <f t="shared" si="28"/>
        <v>0</v>
      </c>
      <c r="AX82" s="6"/>
      <c r="AY82" s="43">
        <v>0</v>
      </c>
      <c r="AZ82" s="44">
        <v>0</v>
      </c>
      <c r="BA82" s="45">
        <f t="shared" si="20"/>
        <v>-8.3333333333333329E-2</v>
      </c>
      <c r="BB82" s="46">
        <f t="shared" si="21"/>
        <v>-14.5</v>
      </c>
      <c r="BC82" s="6"/>
      <c r="BD82" s="47">
        <f t="shared" si="29"/>
        <v>-14.5</v>
      </c>
      <c r="BG82" s="53" t="s">
        <v>981</v>
      </c>
      <c r="BH82" s="53" t="s">
        <v>981</v>
      </c>
      <c r="BI82" s="53" t="s">
        <v>981</v>
      </c>
    </row>
    <row r="83" spans="1:61" x14ac:dyDescent="0.25">
      <c r="A83" s="6" t="s">
        <v>592</v>
      </c>
      <c r="B83" s="6">
        <v>110442</v>
      </c>
      <c r="C83" s="6">
        <v>6</v>
      </c>
      <c r="D83" s="6">
        <v>124528</v>
      </c>
      <c r="E83" s="6" t="s">
        <v>898</v>
      </c>
      <c r="F83" s="6" t="s">
        <v>899</v>
      </c>
      <c r="G83" s="6" t="s">
        <v>595</v>
      </c>
      <c r="H83" s="6" t="s">
        <v>595</v>
      </c>
      <c r="I83" s="6">
        <v>112</v>
      </c>
      <c r="J83" s="6" t="s">
        <v>872</v>
      </c>
      <c r="K83" s="6">
        <v>2050</v>
      </c>
      <c r="L83" s="6" t="s">
        <v>634</v>
      </c>
      <c r="M83" s="33">
        <v>2080</v>
      </c>
      <c r="N83" s="6" t="s">
        <v>634</v>
      </c>
      <c r="O83" s="33">
        <v>125516</v>
      </c>
      <c r="P83" s="6" t="s">
        <v>599</v>
      </c>
      <c r="Q83" s="6" t="s">
        <v>600</v>
      </c>
      <c r="R83" s="6">
        <v>1</v>
      </c>
      <c r="S83" s="33">
        <v>3030</v>
      </c>
      <c r="T83" s="37" t="s">
        <v>873</v>
      </c>
      <c r="U83" s="6" t="s">
        <v>874</v>
      </c>
      <c r="V83" s="6" t="s">
        <v>875</v>
      </c>
      <c r="W83" s="6" t="s">
        <v>900</v>
      </c>
      <c r="X83" s="6" t="s">
        <v>901</v>
      </c>
      <c r="Y83" s="6" t="s">
        <v>902</v>
      </c>
      <c r="Z83" s="6" t="s">
        <v>903</v>
      </c>
      <c r="AA83" s="6">
        <v>120735</v>
      </c>
      <c r="AB83" s="6" t="s">
        <v>904</v>
      </c>
      <c r="AC83" s="6" t="s">
        <v>900</v>
      </c>
      <c r="AD83" s="6" t="s">
        <v>900</v>
      </c>
      <c r="AE83" s="6"/>
      <c r="AF83" s="6" t="s">
        <v>603</v>
      </c>
      <c r="AG83" s="38">
        <v>76.8</v>
      </c>
      <c r="AH83" s="38">
        <v>0</v>
      </c>
      <c r="AI83" s="38">
        <v>0</v>
      </c>
      <c r="AJ83" s="38">
        <v>76.8</v>
      </c>
      <c r="AK83" s="38">
        <v>0</v>
      </c>
      <c r="AL83" s="38">
        <v>0</v>
      </c>
      <c r="AM83" s="38">
        <v>0</v>
      </c>
      <c r="AN83" s="38">
        <v>0</v>
      </c>
      <c r="AO83" s="6"/>
      <c r="AP83" s="6"/>
      <c r="AQ83" s="39">
        <v>0</v>
      </c>
      <c r="AR83" s="6"/>
      <c r="AS83" s="6">
        <v>0</v>
      </c>
      <c r="AT83" s="40">
        <f t="shared" si="25"/>
        <v>1</v>
      </c>
      <c r="AU83" s="40">
        <f t="shared" si="26"/>
        <v>1</v>
      </c>
      <c r="AV83" s="41">
        <f t="shared" si="27"/>
        <v>0</v>
      </c>
      <c r="AW83" s="42">
        <f t="shared" si="28"/>
        <v>0</v>
      </c>
      <c r="AX83" s="6"/>
      <c r="AY83" s="43">
        <v>0</v>
      </c>
      <c r="AZ83" s="44">
        <v>0</v>
      </c>
      <c r="BA83" s="45">
        <f t="shared" si="20"/>
        <v>-8.3333333333333329E-2</v>
      </c>
      <c r="BB83" s="46">
        <f t="shared" si="21"/>
        <v>-6.3999999999999995</v>
      </c>
      <c r="BC83" s="6"/>
      <c r="BD83" s="47">
        <f t="shared" si="29"/>
        <v>-6.3999999999999995</v>
      </c>
      <c r="BG83" s="53" t="s">
        <v>981</v>
      </c>
      <c r="BH83" s="53" t="s">
        <v>981</v>
      </c>
      <c r="BI83" s="53" t="s">
        <v>981</v>
      </c>
    </row>
    <row r="84" spans="1:61" x14ac:dyDescent="0.25">
      <c r="A84" s="6" t="s">
        <v>592</v>
      </c>
      <c r="B84" s="6">
        <v>110442</v>
      </c>
      <c r="C84" s="6">
        <v>8</v>
      </c>
      <c r="D84" s="6">
        <v>124530</v>
      </c>
      <c r="E84" s="6" t="s">
        <v>905</v>
      </c>
      <c r="F84" s="6" t="s">
        <v>595</v>
      </c>
      <c r="G84" s="6" t="s">
        <v>595</v>
      </c>
      <c r="H84" s="6" t="s">
        <v>595</v>
      </c>
      <c r="I84" s="6">
        <v>112</v>
      </c>
      <c r="J84" s="6" t="s">
        <v>872</v>
      </c>
      <c r="K84" s="6">
        <v>2050</v>
      </c>
      <c r="L84" s="6" t="s">
        <v>634</v>
      </c>
      <c r="M84" s="33">
        <v>2080</v>
      </c>
      <c r="N84" s="6" t="s">
        <v>634</v>
      </c>
      <c r="O84" s="33">
        <v>125516</v>
      </c>
      <c r="P84" s="6" t="s">
        <v>599</v>
      </c>
      <c r="Q84" s="6" t="s">
        <v>600</v>
      </c>
      <c r="R84" s="6">
        <v>1</v>
      </c>
      <c r="S84" s="33">
        <v>3030</v>
      </c>
      <c r="T84" s="37" t="s">
        <v>873</v>
      </c>
      <c r="U84" s="6" t="s">
        <v>874</v>
      </c>
      <c r="V84" s="6" t="s">
        <v>875</v>
      </c>
      <c r="W84" s="6" t="s">
        <v>906</v>
      </c>
      <c r="X84" s="6" t="s">
        <v>907</v>
      </c>
      <c r="Y84" s="6" t="s">
        <v>908</v>
      </c>
      <c r="Z84" s="6" t="s">
        <v>909</v>
      </c>
      <c r="AA84" s="6">
        <v>3894</v>
      </c>
      <c r="AB84" s="6" t="s">
        <v>889</v>
      </c>
      <c r="AC84" s="6" t="s">
        <v>906</v>
      </c>
      <c r="AD84" s="6" t="s">
        <v>906</v>
      </c>
      <c r="AE84" s="6"/>
      <c r="AF84" s="6" t="s">
        <v>603</v>
      </c>
      <c r="AG84" s="38">
        <v>625.4</v>
      </c>
      <c r="AH84" s="38">
        <v>0</v>
      </c>
      <c r="AI84" s="38">
        <v>0</v>
      </c>
      <c r="AJ84" s="38">
        <v>625.4</v>
      </c>
      <c r="AK84" s="38">
        <v>0</v>
      </c>
      <c r="AL84" s="38">
        <v>0</v>
      </c>
      <c r="AM84" s="38">
        <v>0</v>
      </c>
      <c r="AN84" s="38">
        <v>0</v>
      </c>
      <c r="AO84" s="6"/>
      <c r="AP84" s="6"/>
      <c r="AQ84" s="39">
        <v>0</v>
      </c>
      <c r="AR84" s="6"/>
      <c r="AS84" s="6">
        <v>0</v>
      </c>
      <c r="AT84" s="40">
        <f t="shared" si="25"/>
        <v>1</v>
      </c>
      <c r="AU84" s="40">
        <f t="shared" si="26"/>
        <v>1</v>
      </c>
      <c r="AV84" s="41">
        <f t="shared" si="27"/>
        <v>0</v>
      </c>
      <c r="AW84" s="42">
        <f t="shared" si="28"/>
        <v>0</v>
      </c>
      <c r="AX84" s="6"/>
      <c r="AY84" s="43">
        <v>0</v>
      </c>
      <c r="AZ84" s="44">
        <v>0</v>
      </c>
      <c r="BA84" s="45">
        <f t="shared" si="20"/>
        <v>-8.3333333333333329E-2</v>
      </c>
      <c r="BB84" s="46">
        <f t="shared" si="21"/>
        <v>-52.11666666666666</v>
      </c>
      <c r="BC84" s="6"/>
      <c r="BD84" s="47">
        <f t="shared" si="29"/>
        <v>-52.11666666666666</v>
      </c>
      <c r="BG84" s="53" t="s">
        <v>981</v>
      </c>
      <c r="BH84" s="53" t="s">
        <v>981</v>
      </c>
      <c r="BI84" s="53" t="s">
        <v>981</v>
      </c>
    </row>
    <row r="85" spans="1:61" x14ac:dyDescent="0.25">
      <c r="A85" s="6" t="s">
        <v>592</v>
      </c>
      <c r="B85" s="6">
        <v>110442</v>
      </c>
      <c r="C85" s="6">
        <v>9</v>
      </c>
      <c r="D85" s="6">
        <v>124541</v>
      </c>
      <c r="E85" s="6" t="s">
        <v>910</v>
      </c>
      <c r="F85" s="6" t="s">
        <v>595</v>
      </c>
      <c r="G85" s="6" t="s">
        <v>595</v>
      </c>
      <c r="H85" s="6" t="s">
        <v>595</v>
      </c>
      <c r="I85" s="6">
        <v>112</v>
      </c>
      <c r="J85" s="6" t="s">
        <v>872</v>
      </c>
      <c r="K85" s="6">
        <v>2050</v>
      </c>
      <c r="L85" s="6" t="s">
        <v>634</v>
      </c>
      <c r="M85" s="33">
        <v>2080</v>
      </c>
      <c r="N85" s="6" t="s">
        <v>634</v>
      </c>
      <c r="O85" s="33">
        <v>125516</v>
      </c>
      <c r="P85" s="6" t="s">
        <v>599</v>
      </c>
      <c r="Q85" s="6" t="s">
        <v>600</v>
      </c>
      <c r="R85" s="6">
        <v>1</v>
      </c>
      <c r="S85" s="33">
        <v>3030</v>
      </c>
      <c r="T85" s="37" t="s">
        <v>873</v>
      </c>
      <c r="U85" s="6" t="s">
        <v>874</v>
      </c>
      <c r="V85" s="6" t="s">
        <v>875</v>
      </c>
      <c r="W85" s="6" t="s">
        <v>911</v>
      </c>
      <c r="X85" s="6" t="s">
        <v>912</v>
      </c>
      <c r="Y85" s="6" t="s">
        <v>913</v>
      </c>
      <c r="Z85" s="6" t="s">
        <v>914</v>
      </c>
      <c r="AA85" s="6">
        <v>82640</v>
      </c>
      <c r="AB85" s="6" t="s">
        <v>900</v>
      </c>
      <c r="AC85" s="6" t="s">
        <v>911</v>
      </c>
      <c r="AD85" s="6" t="s">
        <v>911</v>
      </c>
      <c r="AE85" s="6"/>
      <c r="AF85" s="6" t="s">
        <v>603</v>
      </c>
      <c r="AG85" s="38">
        <v>374.4</v>
      </c>
      <c r="AH85" s="38">
        <v>0</v>
      </c>
      <c r="AI85" s="38">
        <v>0</v>
      </c>
      <c r="AJ85" s="38">
        <v>374.4</v>
      </c>
      <c r="AK85" s="38">
        <v>0</v>
      </c>
      <c r="AL85" s="38">
        <v>0</v>
      </c>
      <c r="AM85" s="38">
        <v>0</v>
      </c>
      <c r="AN85" s="38">
        <v>0</v>
      </c>
      <c r="AO85" s="6"/>
      <c r="AP85" s="6"/>
      <c r="AQ85" s="39">
        <v>0</v>
      </c>
      <c r="AR85" s="6"/>
      <c r="AS85" s="6">
        <v>0</v>
      </c>
      <c r="AT85" s="40">
        <f t="shared" si="25"/>
        <v>1</v>
      </c>
      <c r="AU85" s="40">
        <f t="shared" si="26"/>
        <v>1</v>
      </c>
      <c r="AV85" s="41">
        <f t="shared" si="27"/>
        <v>0</v>
      </c>
      <c r="AW85" s="42">
        <f t="shared" si="28"/>
        <v>0</v>
      </c>
      <c r="AX85" s="6"/>
      <c r="AY85" s="43">
        <v>0</v>
      </c>
      <c r="AZ85" s="44">
        <v>0</v>
      </c>
      <c r="BA85" s="45">
        <f t="shared" si="20"/>
        <v>-8.3333333333333329E-2</v>
      </c>
      <c r="BB85" s="46">
        <f t="shared" si="21"/>
        <v>-31.199999999999996</v>
      </c>
      <c r="BC85" s="6"/>
      <c r="BD85" s="47">
        <f t="shared" si="29"/>
        <v>-31.199999999999996</v>
      </c>
      <c r="BG85" s="53" t="s">
        <v>981</v>
      </c>
      <c r="BH85" s="53" t="s">
        <v>981</v>
      </c>
      <c r="BI85" s="53" t="s">
        <v>981</v>
      </c>
    </row>
    <row r="86" spans="1:61" x14ac:dyDescent="0.25">
      <c r="A86" s="6" t="s">
        <v>592</v>
      </c>
      <c r="B86" s="6">
        <v>110442</v>
      </c>
      <c r="C86" s="6">
        <v>10</v>
      </c>
      <c r="D86" s="6">
        <v>124543</v>
      </c>
      <c r="E86" s="6" t="s">
        <v>915</v>
      </c>
      <c r="F86" s="6" t="s">
        <v>595</v>
      </c>
      <c r="G86" s="6" t="s">
        <v>595</v>
      </c>
      <c r="H86" s="6" t="s">
        <v>595</v>
      </c>
      <c r="I86" s="6">
        <v>112</v>
      </c>
      <c r="J86" s="6" t="s">
        <v>872</v>
      </c>
      <c r="K86" s="6">
        <v>2050</v>
      </c>
      <c r="L86" s="6" t="s">
        <v>634</v>
      </c>
      <c r="M86" s="33">
        <v>2080</v>
      </c>
      <c r="N86" s="6" t="s">
        <v>634</v>
      </c>
      <c r="O86" s="33">
        <v>125516</v>
      </c>
      <c r="P86" s="6" t="s">
        <v>599</v>
      </c>
      <c r="Q86" s="6" t="s">
        <v>600</v>
      </c>
      <c r="R86" s="6">
        <v>1</v>
      </c>
      <c r="S86" s="33">
        <v>3030</v>
      </c>
      <c r="T86" s="37" t="s">
        <v>873</v>
      </c>
      <c r="U86" s="6" t="s">
        <v>874</v>
      </c>
      <c r="V86" s="6" t="s">
        <v>875</v>
      </c>
      <c r="W86" s="6" t="s">
        <v>911</v>
      </c>
      <c r="X86" s="6" t="s">
        <v>912</v>
      </c>
      <c r="Y86" s="6" t="s">
        <v>913</v>
      </c>
      <c r="Z86" s="6" t="s">
        <v>914</v>
      </c>
      <c r="AA86" s="6">
        <v>82639</v>
      </c>
      <c r="AB86" s="6" t="s">
        <v>900</v>
      </c>
      <c r="AC86" s="6" t="s">
        <v>911</v>
      </c>
      <c r="AD86" s="6" t="s">
        <v>911</v>
      </c>
      <c r="AE86" s="6"/>
      <c r="AF86" s="6" t="s">
        <v>603</v>
      </c>
      <c r="AG86" s="38">
        <v>60</v>
      </c>
      <c r="AH86" s="38">
        <v>0</v>
      </c>
      <c r="AI86" s="38">
        <v>0</v>
      </c>
      <c r="AJ86" s="38">
        <v>60</v>
      </c>
      <c r="AK86" s="38">
        <v>0</v>
      </c>
      <c r="AL86" s="38">
        <v>0</v>
      </c>
      <c r="AM86" s="38">
        <v>0</v>
      </c>
      <c r="AN86" s="38">
        <v>0</v>
      </c>
      <c r="AO86" s="6"/>
      <c r="AP86" s="6"/>
      <c r="AQ86" s="39">
        <v>0</v>
      </c>
      <c r="AR86" s="6"/>
      <c r="AS86" s="6">
        <v>0</v>
      </c>
      <c r="AT86" s="40">
        <f t="shared" si="25"/>
        <v>1</v>
      </c>
      <c r="AU86" s="40">
        <f t="shared" si="26"/>
        <v>1</v>
      </c>
      <c r="AV86" s="41">
        <f t="shared" si="27"/>
        <v>0</v>
      </c>
      <c r="AW86" s="42">
        <f t="shared" si="28"/>
        <v>0</v>
      </c>
      <c r="AX86" s="6"/>
      <c r="AY86" s="43">
        <v>0</v>
      </c>
      <c r="AZ86" s="44">
        <v>0</v>
      </c>
      <c r="BA86" s="45">
        <f t="shared" si="20"/>
        <v>-8.3333333333333329E-2</v>
      </c>
      <c r="BB86" s="46">
        <f t="shared" si="21"/>
        <v>-5</v>
      </c>
      <c r="BC86" s="6"/>
      <c r="BD86" s="47">
        <f t="shared" si="29"/>
        <v>-5</v>
      </c>
      <c r="BG86" s="53" t="s">
        <v>981</v>
      </c>
      <c r="BH86" s="53" t="s">
        <v>981</v>
      </c>
      <c r="BI86" s="53" t="s">
        <v>981</v>
      </c>
    </row>
    <row r="87" spans="1:61" x14ac:dyDescent="0.25">
      <c r="A87" s="6" t="s">
        <v>592</v>
      </c>
      <c r="B87" s="6">
        <v>110442</v>
      </c>
      <c r="C87" s="6">
        <v>11</v>
      </c>
      <c r="D87" s="6">
        <v>124554</v>
      </c>
      <c r="E87" s="6" t="s">
        <v>916</v>
      </c>
      <c r="F87" s="6" t="s">
        <v>595</v>
      </c>
      <c r="G87" s="6" t="s">
        <v>595</v>
      </c>
      <c r="H87" s="6" t="s">
        <v>595</v>
      </c>
      <c r="I87" s="6">
        <v>112</v>
      </c>
      <c r="J87" s="6" t="s">
        <v>872</v>
      </c>
      <c r="K87" s="6">
        <v>2050</v>
      </c>
      <c r="L87" s="6" t="s">
        <v>634</v>
      </c>
      <c r="M87" s="33">
        <v>2080</v>
      </c>
      <c r="N87" s="6" t="s">
        <v>634</v>
      </c>
      <c r="O87" s="33">
        <v>125516</v>
      </c>
      <c r="P87" s="6" t="s">
        <v>599</v>
      </c>
      <c r="Q87" s="6" t="s">
        <v>600</v>
      </c>
      <c r="R87" s="6">
        <v>1</v>
      </c>
      <c r="S87" s="33">
        <v>3030</v>
      </c>
      <c r="T87" s="37" t="s">
        <v>873</v>
      </c>
      <c r="U87" s="6" t="s">
        <v>874</v>
      </c>
      <c r="V87" s="6" t="s">
        <v>875</v>
      </c>
      <c r="W87" s="6" t="s">
        <v>917</v>
      </c>
      <c r="X87" s="6" t="s">
        <v>918</v>
      </c>
      <c r="Y87" s="6" t="s">
        <v>919</v>
      </c>
      <c r="Z87" s="6" t="s">
        <v>920</v>
      </c>
      <c r="AA87" s="6">
        <v>97</v>
      </c>
      <c r="AB87" s="6" t="s">
        <v>906</v>
      </c>
      <c r="AC87" s="6" t="s">
        <v>917</v>
      </c>
      <c r="AD87" s="6" t="s">
        <v>917</v>
      </c>
      <c r="AE87" s="6"/>
      <c r="AF87" s="6" t="s">
        <v>603</v>
      </c>
      <c r="AG87" s="38">
        <v>3613.25</v>
      </c>
      <c r="AH87" s="38">
        <v>0</v>
      </c>
      <c r="AI87" s="38">
        <v>0</v>
      </c>
      <c r="AJ87" s="38">
        <v>3613.25</v>
      </c>
      <c r="AK87" s="38">
        <v>0</v>
      </c>
      <c r="AL87" s="38">
        <v>0</v>
      </c>
      <c r="AM87" s="38">
        <v>0</v>
      </c>
      <c r="AN87" s="38">
        <v>0</v>
      </c>
      <c r="AO87" s="6"/>
      <c r="AP87" s="6"/>
      <c r="AQ87" s="39">
        <v>0</v>
      </c>
      <c r="AR87" s="6"/>
      <c r="AS87" s="6">
        <v>0</v>
      </c>
      <c r="AT87" s="40">
        <f t="shared" si="25"/>
        <v>1</v>
      </c>
      <c r="AU87" s="40">
        <f t="shared" si="26"/>
        <v>1</v>
      </c>
      <c r="AV87" s="41">
        <f t="shared" si="27"/>
        <v>0</v>
      </c>
      <c r="AW87" s="42">
        <f t="shared" si="28"/>
        <v>0</v>
      </c>
      <c r="AX87" s="6"/>
      <c r="AY87" s="43">
        <v>0</v>
      </c>
      <c r="AZ87" s="44">
        <v>0</v>
      </c>
      <c r="BA87" s="45">
        <f t="shared" si="20"/>
        <v>-8.3333333333333329E-2</v>
      </c>
      <c r="BB87" s="46">
        <f t="shared" si="21"/>
        <v>-301.10416666666663</v>
      </c>
      <c r="BC87" s="6"/>
      <c r="BD87" s="47">
        <f t="shared" si="29"/>
        <v>-301.10416666666663</v>
      </c>
      <c r="BG87" s="53" t="s">
        <v>981</v>
      </c>
      <c r="BH87" s="53" t="s">
        <v>981</v>
      </c>
      <c r="BI87" s="53" t="s">
        <v>981</v>
      </c>
    </row>
    <row r="88" spans="1:61" x14ac:dyDescent="0.25">
      <c r="A88" s="6" t="s">
        <v>592</v>
      </c>
      <c r="B88" s="6">
        <v>111411</v>
      </c>
      <c r="C88" s="6">
        <v>0</v>
      </c>
      <c r="D88" s="6">
        <v>126795</v>
      </c>
      <c r="E88" s="6" t="s">
        <v>921</v>
      </c>
      <c r="F88" s="6" t="s">
        <v>595</v>
      </c>
      <c r="G88" s="6" t="s">
        <v>922</v>
      </c>
      <c r="H88" s="6" t="s">
        <v>595</v>
      </c>
      <c r="I88" s="6">
        <v>74</v>
      </c>
      <c r="J88" s="6" t="s">
        <v>923</v>
      </c>
      <c r="K88" s="6">
        <v>13000</v>
      </c>
      <c r="L88" s="6" t="s">
        <v>924</v>
      </c>
      <c r="M88" s="33">
        <v>13015</v>
      </c>
      <c r="N88" s="6" t="s">
        <v>925</v>
      </c>
      <c r="O88" s="33">
        <v>145310</v>
      </c>
      <c r="P88" s="6" t="s">
        <v>926</v>
      </c>
      <c r="Q88" s="6" t="s">
        <v>927</v>
      </c>
      <c r="R88" s="6">
        <v>1</v>
      </c>
      <c r="S88" s="33" t="s">
        <v>150</v>
      </c>
      <c r="T88" s="37" t="s">
        <v>928</v>
      </c>
      <c r="U88" s="6"/>
      <c r="V88" s="6"/>
      <c r="W88" s="6" t="s">
        <v>929</v>
      </c>
      <c r="X88" s="6" t="s">
        <v>930</v>
      </c>
      <c r="Y88" s="6" t="s">
        <v>931</v>
      </c>
      <c r="Z88" s="6" t="s">
        <v>932</v>
      </c>
      <c r="AA88" s="6">
        <v>137259</v>
      </c>
      <c r="AB88" s="6" t="s">
        <v>933</v>
      </c>
      <c r="AC88" s="6" t="s">
        <v>929</v>
      </c>
      <c r="AD88" s="6" t="s">
        <v>929</v>
      </c>
      <c r="AE88" s="6"/>
      <c r="AF88" s="6" t="s">
        <v>603</v>
      </c>
      <c r="AG88" s="38">
        <v>742</v>
      </c>
      <c r="AH88" s="38">
        <v>12.37</v>
      </c>
      <c r="AI88" s="38">
        <v>682.56</v>
      </c>
      <c r="AJ88" s="38">
        <v>59.44</v>
      </c>
      <c r="AK88" s="38">
        <v>0</v>
      </c>
      <c r="AL88" s="38">
        <v>0</v>
      </c>
      <c r="AM88" s="38">
        <v>0</v>
      </c>
      <c r="AN88" s="38">
        <v>0</v>
      </c>
      <c r="AO88" s="6"/>
      <c r="AP88" s="6"/>
      <c r="AQ88" s="39">
        <v>20</v>
      </c>
      <c r="AR88" s="6"/>
      <c r="AS88" s="6">
        <v>5</v>
      </c>
      <c r="AT88" s="40">
        <f t="shared" si="25"/>
        <v>-4.9198921832884093</v>
      </c>
      <c r="AU88" s="40">
        <f t="shared" si="26"/>
        <v>8.0107816711590299E-2</v>
      </c>
      <c r="AV88" s="41">
        <f t="shared" si="27"/>
        <v>1.6666666666666666E-2</v>
      </c>
      <c r="AW88" s="42">
        <f t="shared" si="28"/>
        <v>12.366666666666667</v>
      </c>
      <c r="AX88" s="6"/>
      <c r="AY88" s="43">
        <v>5</v>
      </c>
      <c r="AZ88" s="44">
        <v>0</v>
      </c>
      <c r="BA88" s="45">
        <f t="shared" si="20"/>
        <v>8.4006289376532955E-3</v>
      </c>
      <c r="BB88" s="46">
        <f t="shared" si="21"/>
        <v>0.49933338405411187</v>
      </c>
      <c r="BC88" s="6"/>
      <c r="BD88" s="47">
        <f t="shared" si="29"/>
        <v>-11.867333282612556</v>
      </c>
      <c r="BG88" s="41">
        <f>((20/12)/100)</f>
        <v>1.6666666666666666E-2</v>
      </c>
      <c r="BH88" s="51">
        <f t="shared" si="22"/>
        <v>12.366666666666667</v>
      </c>
      <c r="BI88" s="52">
        <f t="shared" si="23"/>
        <v>3.333333333332078E-3</v>
      </c>
    </row>
    <row r="89" spans="1:61" x14ac:dyDescent="0.25">
      <c r="A89" s="6" t="s">
        <v>592</v>
      </c>
      <c r="B89" s="6">
        <v>111412</v>
      </c>
      <c r="C89" s="6">
        <v>0</v>
      </c>
      <c r="D89" s="6">
        <v>126796</v>
      </c>
      <c r="E89" s="6" t="s">
        <v>934</v>
      </c>
      <c r="F89" s="6" t="s">
        <v>595</v>
      </c>
      <c r="G89" s="6" t="s">
        <v>922</v>
      </c>
      <c r="H89" s="6" t="s">
        <v>595</v>
      </c>
      <c r="I89" s="6">
        <v>57</v>
      </c>
      <c r="J89" s="6" t="s">
        <v>935</v>
      </c>
      <c r="K89" s="6">
        <v>13000</v>
      </c>
      <c r="L89" s="6" t="s">
        <v>924</v>
      </c>
      <c r="M89" s="33">
        <v>13015</v>
      </c>
      <c r="N89" s="6" t="s">
        <v>925</v>
      </c>
      <c r="O89" s="33">
        <v>145310</v>
      </c>
      <c r="P89" s="6" t="s">
        <v>936</v>
      </c>
      <c r="Q89" s="6" t="s">
        <v>935</v>
      </c>
      <c r="R89" s="6">
        <v>1</v>
      </c>
      <c r="S89" s="33" t="s">
        <v>150</v>
      </c>
      <c r="T89" s="37" t="s">
        <v>928</v>
      </c>
      <c r="U89" s="6"/>
      <c r="V89" s="6"/>
      <c r="W89" s="6" t="s">
        <v>929</v>
      </c>
      <c r="X89" s="6" t="s">
        <v>930</v>
      </c>
      <c r="Y89" s="6" t="s">
        <v>931</v>
      </c>
      <c r="Z89" s="6" t="s">
        <v>932</v>
      </c>
      <c r="AA89" s="6">
        <v>137259</v>
      </c>
      <c r="AB89" s="6" t="s">
        <v>933</v>
      </c>
      <c r="AC89" s="6" t="s">
        <v>929</v>
      </c>
      <c r="AD89" s="6" t="s">
        <v>929</v>
      </c>
      <c r="AE89" s="6"/>
      <c r="AF89" s="6" t="s">
        <v>603</v>
      </c>
      <c r="AG89" s="38">
        <v>742</v>
      </c>
      <c r="AH89" s="38">
        <v>12.37</v>
      </c>
      <c r="AI89" s="38">
        <v>682.56</v>
      </c>
      <c r="AJ89" s="38">
        <v>59.44</v>
      </c>
      <c r="AK89" s="38">
        <v>0</v>
      </c>
      <c r="AL89" s="38">
        <v>0</v>
      </c>
      <c r="AM89" s="38">
        <v>0</v>
      </c>
      <c r="AN89" s="38">
        <v>0</v>
      </c>
      <c r="AO89" s="6"/>
      <c r="AP89" s="6"/>
      <c r="AQ89" s="39">
        <v>20</v>
      </c>
      <c r="AR89" s="6"/>
      <c r="AS89" s="6">
        <v>5</v>
      </c>
      <c r="AT89" s="40">
        <f t="shared" si="25"/>
        <v>-4.9198921832884093</v>
      </c>
      <c r="AU89" s="40">
        <f t="shared" si="26"/>
        <v>8.0107816711590299E-2</v>
      </c>
      <c r="AV89" s="41">
        <f t="shared" si="27"/>
        <v>1.6666666666666666E-2</v>
      </c>
      <c r="AW89" s="42">
        <f t="shared" si="28"/>
        <v>12.366666666666667</v>
      </c>
      <c r="AX89" s="6"/>
      <c r="AY89" s="43">
        <v>5</v>
      </c>
      <c r="AZ89" s="44">
        <v>0</v>
      </c>
      <c r="BA89" s="45">
        <f t="shared" si="20"/>
        <v>8.4006289376532955E-3</v>
      </c>
      <c r="BB89" s="46">
        <f t="shared" si="21"/>
        <v>0.49933338405411187</v>
      </c>
      <c r="BC89" s="6"/>
      <c r="BD89" s="47">
        <f t="shared" si="29"/>
        <v>-11.867333282612556</v>
      </c>
      <c r="BG89" s="41">
        <f t="shared" ref="BG89:BG101" si="30">((20/12)/100)</f>
        <v>1.6666666666666666E-2</v>
      </c>
      <c r="BH89" s="51">
        <f t="shared" si="22"/>
        <v>12.366666666666667</v>
      </c>
      <c r="BI89" s="52">
        <f t="shared" si="23"/>
        <v>3.333333333332078E-3</v>
      </c>
    </row>
    <row r="90" spans="1:61" x14ac:dyDescent="0.25">
      <c r="A90" s="6" t="s">
        <v>592</v>
      </c>
      <c r="B90" s="6">
        <v>111894</v>
      </c>
      <c r="C90" s="6">
        <v>0</v>
      </c>
      <c r="D90" s="6">
        <v>127249</v>
      </c>
      <c r="E90" s="6" t="s">
        <v>937</v>
      </c>
      <c r="F90" s="6" t="s">
        <v>595</v>
      </c>
      <c r="G90" s="6" t="s">
        <v>595</v>
      </c>
      <c r="H90" s="6" t="s">
        <v>595</v>
      </c>
      <c r="I90" s="6">
        <v>18</v>
      </c>
      <c r="J90" s="6" t="s">
        <v>938</v>
      </c>
      <c r="K90" s="6">
        <v>13000</v>
      </c>
      <c r="L90" s="6" t="s">
        <v>924</v>
      </c>
      <c r="M90" s="33">
        <v>13015</v>
      </c>
      <c r="N90" s="6" t="s">
        <v>925</v>
      </c>
      <c r="O90" s="33">
        <v>145310</v>
      </c>
      <c r="P90" s="6" t="s">
        <v>939</v>
      </c>
      <c r="Q90" s="6" t="s">
        <v>940</v>
      </c>
      <c r="R90" s="6">
        <v>1</v>
      </c>
      <c r="S90" s="33" t="s">
        <v>150</v>
      </c>
      <c r="T90" s="37" t="s">
        <v>928</v>
      </c>
      <c r="U90" s="6"/>
      <c r="V90" s="6"/>
      <c r="W90" s="6" t="s">
        <v>941</v>
      </c>
      <c r="X90" s="6" t="s">
        <v>942</v>
      </c>
      <c r="Y90" s="6" t="s">
        <v>943</v>
      </c>
      <c r="Z90" s="6" t="s">
        <v>944</v>
      </c>
      <c r="AA90" s="6">
        <v>3445</v>
      </c>
      <c r="AB90" s="6" t="s">
        <v>945</v>
      </c>
      <c r="AC90" s="6" t="s">
        <v>941</v>
      </c>
      <c r="AD90" s="6" t="s">
        <v>941</v>
      </c>
      <c r="AE90" s="6"/>
      <c r="AF90" s="6" t="s">
        <v>603</v>
      </c>
      <c r="AG90" s="38">
        <v>1480</v>
      </c>
      <c r="AH90" s="38">
        <v>24.67</v>
      </c>
      <c r="AI90" s="38">
        <v>1252.24</v>
      </c>
      <c r="AJ90" s="38">
        <v>227.76</v>
      </c>
      <c r="AK90" s="38">
        <v>0</v>
      </c>
      <c r="AL90" s="38">
        <v>0</v>
      </c>
      <c r="AM90" s="38">
        <v>0</v>
      </c>
      <c r="AN90" s="38">
        <v>0</v>
      </c>
      <c r="AO90" s="6"/>
      <c r="AP90" s="6"/>
      <c r="AQ90" s="39">
        <v>20</v>
      </c>
      <c r="AR90" s="6"/>
      <c r="AS90" s="6">
        <v>5</v>
      </c>
      <c r="AT90" s="40">
        <f t="shared" si="25"/>
        <v>-4.8461081081081083</v>
      </c>
      <c r="AU90" s="40">
        <f t="shared" si="26"/>
        <v>0.1538918918918919</v>
      </c>
      <c r="AV90" s="41">
        <f t="shared" si="27"/>
        <v>1.6666666666666666E-2</v>
      </c>
      <c r="AW90" s="42">
        <f t="shared" si="28"/>
        <v>24.666666666666668</v>
      </c>
      <c r="AX90" s="6"/>
      <c r="AY90" s="43">
        <v>5</v>
      </c>
      <c r="AZ90" s="44">
        <v>0</v>
      </c>
      <c r="BA90" s="45">
        <f t="shared" si="20"/>
        <v>8.4635809822877842E-3</v>
      </c>
      <c r="BB90" s="46">
        <f t="shared" si="21"/>
        <v>1.9276652045258655</v>
      </c>
      <c r="BC90" s="6"/>
      <c r="BD90" s="47">
        <f t="shared" si="29"/>
        <v>-22.739001462140802</v>
      </c>
      <c r="BG90" s="41">
        <f t="shared" si="30"/>
        <v>1.6666666666666666E-2</v>
      </c>
      <c r="BH90" s="51">
        <f t="shared" si="22"/>
        <v>24.666666666666668</v>
      </c>
      <c r="BI90" s="52">
        <f t="shared" si="23"/>
        <v>3.3333333333338544E-3</v>
      </c>
    </row>
    <row r="91" spans="1:61" x14ac:dyDescent="0.25">
      <c r="A91" s="6" t="s">
        <v>592</v>
      </c>
      <c r="B91" s="6">
        <v>111895</v>
      </c>
      <c r="C91" s="6">
        <v>0</v>
      </c>
      <c r="D91" s="6">
        <v>127250</v>
      </c>
      <c r="E91" s="6" t="s">
        <v>937</v>
      </c>
      <c r="F91" s="6" t="s">
        <v>595</v>
      </c>
      <c r="G91" s="6" t="s">
        <v>595</v>
      </c>
      <c r="H91" s="6" t="s">
        <v>595</v>
      </c>
      <c r="I91" s="6">
        <v>18</v>
      </c>
      <c r="J91" s="6" t="s">
        <v>938</v>
      </c>
      <c r="K91" s="6">
        <v>13000</v>
      </c>
      <c r="L91" s="6" t="s">
        <v>924</v>
      </c>
      <c r="M91" s="33">
        <v>13015</v>
      </c>
      <c r="N91" s="6" t="s">
        <v>925</v>
      </c>
      <c r="O91" s="33">
        <v>145310</v>
      </c>
      <c r="P91" s="6" t="s">
        <v>939</v>
      </c>
      <c r="Q91" s="6" t="s">
        <v>940</v>
      </c>
      <c r="R91" s="6">
        <v>1</v>
      </c>
      <c r="S91" s="33" t="s">
        <v>150</v>
      </c>
      <c r="T91" s="37" t="s">
        <v>928</v>
      </c>
      <c r="U91" s="6"/>
      <c r="V91" s="6"/>
      <c r="W91" s="6" t="s">
        <v>941</v>
      </c>
      <c r="X91" s="6" t="s">
        <v>942</v>
      </c>
      <c r="Y91" s="6" t="s">
        <v>943</v>
      </c>
      <c r="Z91" s="6" t="s">
        <v>944</v>
      </c>
      <c r="AA91" s="6">
        <v>3445</v>
      </c>
      <c r="AB91" s="6" t="s">
        <v>945</v>
      </c>
      <c r="AC91" s="6" t="s">
        <v>941</v>
      </c>
      <c r="AD91" s="6" t="s">
        <v>941</v>
      </c>
      <c r="AE91" s="6"/>
      <c r="AF91" s="6" t="s">
        <v>603</v>
      </c>
      <c r="AG91" s="38">
        <v>1480</v>
      </c>
      <c r="AH91" s="38">
        <v>24.67</v>
      </c>
      <c r="AI91" s="38">
        <v>1252.24</v>
      </c>
      <c r="AJ91" s="38">
        <v>227.76</v>
      </c>
      <c r="AK91" s="38">
        <v>0</v>
      </c>
      <c r="AL91" s="38">
        <v>0</v>
      </c>
      <c r="AM91" s="38">
        <v>0</v>
      </c>
      <c r="AN91" s="38">
        <v>0</v>
      </c>
      <c r="AO91" s="6"/>
      <c r="AP91" s="6"/>
      <c r="AQ91" s="39">
        <v>20</v>
      </c>
      <c r="AR91" s="6"/>
      <c r="AS91" s="6">
        <v>5</v>
      </c>
      <c r="AT91" s="40">
        <f t="shared" si="25"/>
        <v>-4.8461081081081083</v>
      </c>
      <c r="AU91" s="40">
        <f t="shared" si="26"/>
        <v>0.1538918918918919</v>
      </c>
      <c r="AV91" s="41">
        <f t="shared" si="27"/>
        <v>1.6666666666666666E-2</v>
      </c>
      <c r="AW91" s="42">
        <f t="shared" si="28"/>
        <v>24.666666666666668</v>
      </c>
      <c r="AX91" s="6"/>
      <c r="AY91" s="43">
        <v>5</v>
      </c>
      <c r="AZ91" s="44">
        <v>0</v>
      </c>
      <c r="BA91" s="45">
        <f t="shared" si="20"/>
        <v>8.4635809822877842E-3</v>
      </c>
      <c r="BB91" s="46">
        <f t="shared" si="21"/>
        <v>1.9276652045258655</v>
      </c>
      <c r="BC91" s="6"/>
      <c r="BD91" s="47">
        <f t="shared" si="29"/>
        <v>-22.739001462140802</v>
      </c>
      <c r="BG91" s="41">
        <f t="shared" si="30"/>
        <v>1.6666666666666666E-2</v>
      </c>
      <c r="BH91" s="51">
        <f t="shared" si="22"/>
        <v>24.666666666666668</v>
      </c>
      <c r="BI91" s="52">
        <f t="shared" si="23"/>
        <v>3.3333333333338544E-3</v>
      </c>
    </row>
    <row r="92" spans="1:61" x14ac:dyDescent="0.25">
      <c r="A92" s="6" t="s">
        <v>592</v>
      </c>
      <c r="B92" s="6">
        <v>112029</v>
      </c>
      <c r="C92" s="6">
        <v>0</v>
      </c>
      <c r="D92" s="6">
        <v>129031</v>
      </c>
      <c r="E92" s="6" t="s">
        <v>946</v>
      </c>
      <c r="F92" s="6" t="s">
        <v>947</v>
      </c>
      <c r="G92" s="6" t="s">
        <v>922</v>
      </c>
      <c r="H92" s="6" t="s">
        <v>595</v>
      </c>
      <c r="I92" s="6">
        <v>663</v>
      </c>
      <c r="J92" s="6" t="s">
        <v>948</v>
      </c>
      <c r="K92" s="6">
        <v>13000</v>
      </c>
      <c r="L92" s="6" t="s">
        <v>924</v>
      </c>
      <c r="M92" s="33">
        <v>13015</v>
      </c>
      <c r="N92" s="6" t="s">
        <v>925</v>
      </c>
      <c r="O92" s="33">
        <v>145310</v>
      </c>
      <c r="P92" s="6" t="s">
        <v>949</v>
      </c>
      <c r="Q92" s="6" t="s">
        <v>950</v>
      </c>
      <c r="R92" s="6">
        <v>1</v>
      </c>
      <c r="S92" s="33" t="s">
        <v>150</v>
      </c>
      <c r="T92" s="37" t="s">
        <v>928</v>
      </c>
      <c r="U92" s="6"/>
      <c r="V92" s="6"/>
      <c r="W92" s="6" t="s">
        <v>951</v>
      </c>
      <c r="X92" s="6" t="s">
        <v>930</v>
      </c>
      <c r="Y92" s="6" t="s">
        <v>931</v>
      </c>
      <c r="Z92" s="6" t="s">
        <v>932</v>
      </c>
      <c r="AA92" s="6">
        <v>180990</v>
      </c>
      <c r="AB92" s="6" t="s">
        <v>952</v>
      </c>
      <c r="AC92" s="6" t="s">
        <v>951</v>
      </c>
      <c r="AD92" s="6" t="s">
        <v>951</v>
      </c>
      <c r="AE92" s="6"/>
      <c r="AF92" s="6" t="s">
        <v>603</v>
      </c>
      <c r="AG92" s="38">
        <v>890.46</v>
      </c>
      <c r="AH92" s="38">
        <v>14.84</v>
      </c>
      <c r="AI92" s="38">
        <v>505.55</v>
      </c>
      <c r="AJ92" s="38">
        <v>384.91</v>
      </c>
      <c r="AK92" s="38">
        <v>0</v>
      </c>
      <c r="AL92" s="38">
        <v>0</v>
      </c>
      <c r="AM92" s="38">
        <v>0</v>
      </c>
      <c r="AN92" s="38">
        <v>0</v>
      </c>
      <c r="AO92" s="6"/>
      <c r="AP92" s="6"/>
      <c r="AQ92" s="39">
        <v>20</v>
      </c>
      <c r="AR92" s="6"/>
      <c r="AS92" s="6">
        <v>5</v>
      </c>
      <c r="AT92" s="40">
        <f t="shared" si="25"/>
        <v>-4.5677402690744113</v>
      </c>
      <c r="AU92" s="40">
        <f t="shared" si="26"/>
        <v>0.43225973092558906</v>
      </c>
      <c r="AV92" s="41">
        <f t="shared" si="27"/>
        <v>1.6666666666666666E-2</v>
      </c>
      <c r="AW92" s="42">
        <f t="shared" si="28"/>
        <v>14.841000000000001</v>
      </c>
      <c r="AX92" s="6"/>
      <c r="AY92" s="43">
        <v>5</v>
      </c>
      <c r="AZ92" s="44">
        <v>0</v>
      </c>
      <c r="BA92" s="45">
        <f t="shared" si="20"/>
        <v>8.70982394899345E-3</v>
      </c>
      <c r="BB92" s="46">
        <f t="shared" si="21"/>
        <v>3.3524983362070691</v>
      </c>
      <c r="BC92" s="6"/>
      <c r="BD92" s="47">
        <f t="shared" si="29"/>
        <v>-11.488501663792931</v>
      </c>
      <c r="BG92" s="41">
        <f t="shared" si="30"/>
        <v>1.6666666666666666E-2</v>
      </c>
      <c r="BH92" s="51">
        <f t="shared" si="22"/>
        <v>14.841000000000001</v>
      </c>
      <c r="BI92" s="52">
        <f t="shared" si="23"/>
        <v>-1.0000000000012221E-3</v>
      </c>
    </row>
    <row r="93" spans="1:61" x14ac:dyDescent="0.25">
      <c r="A93" s="6" t="s">
        <v>592</v>
      </c>
      <c r="B93" s="6">
        <v>112029</v>
      </c>
      <c r="C93" s="6">
        <v>1</v>
      </c>
      <c r="D93" s="6">
        <v>129032</v>
      </c>
      <c r="E93" s="6" t="s">
        <v>953</v>
      </c>
      <c r="F93" s="6" t="s">
        <v>595</v>
      </c>
      <c r="G93" s="6" t="s">
        <v>595</v>
      </c>
      <c r="H93" s="6" t="s">
        <v>595</v>
      </c>
      <c r="I93" s="6">
        <v>663</v>
      </c>
      <c r="J93" s="6" t="s">
        <v>948</v>
      </c>
      <c r="K93" s="6">
        <v>13000</v>
      </c>
      <c r="L93" s="6" t="s">
        <v>924</v>
      </c>
      <c r="M93" s="33">
        <v>13015</v>
      </c>
      <c r="N93" s="6" t="s">
        <v>925</v>
      </c>
      <c r="O93" s="33">
        <v>145310</v>
      </c>
      <c r="P93" s="6" t="s">
        <v>949</v>
      </c>
      <c r="Q93" s="6" t="s">
        <v>950</v>
      </c>
      <c r="R93" s="6">
        <v>1</v>
      </c>
      <c r="S93" s="33" t="s">
        <v>150</v>
      </c>
      <c r="T93" s="37" t="s">
        <v>928</v>
      </c>
      <c r="U93" s="6"/>
      <c r="V93" s="6"/>
      <c r="W93" s="6" t="s">
        <v>951</v>
      </c>
      <c r="X93" s="6" t="s">
        <v>930</v>
      </c>
      <c r="Y93" s="6" t="s">
        <v>931</v>
      </c>
      <c r="Z93" s="6" t="s">
        <v>932</v>
      </c>
      <c r="AA93" s="6">
        <v>180990</v>
      </c>
      <c r="AB93" s="6" t="s">
        <v>952</v>
      </c>
      <c r="AC93" s="6" t="s">
        <v>951</v>
      </c>
      <c r="AD93" s="6" t="s">
        <v>951</v>
      </c>
      <c r="AE93" s="6"/>
      <c r="AF93" s="6" t="s">
        <v>603</v>
      </c>
      <c r="AG93" s="38">
        <v>10.57</v>
      </c>
      <c r="AH93" s="38">
        <v>0.18</v>
      </c>
      <c r="AI93" s="38">
        <v>6</v>
      </c>
      <c r="AJ93" s="38">
        <v>4.57</v>
      </c>
      <c r="AK93" s="38">
        <v>0</v>
      </c>
      <c r="AL93" s="38">
        <v>0</v>
      </c>
      <c r="AM93" s="38">
        <v>0</v>
      </c>
      <c r="AN93" s="38">
        <v>0</v>
      </c>
      <c r="AO93" s="6"/>
      <c r="AP93" s="6"/>
      <c r="AQ93" s="39">
        <v>20</v>
      </c>
      <c r="AR93" s="6"/>
      <c r="AS93" s="6">
        <v>5</v>
      </c>
      <c r="AT93" s="40">
        <f t="shared" si="25"/>
        <v>-4.5676442762535476</v>
      </c>
      <c r="AU93" s="40">
        <f t="shared" si="26"/>
        <v>0.43235572374645226</v>
      </c>
      <c r="AV93" s="41">
        <f t="shared" si="27"/>
        <v>1.6666666666666666E-2</v>
      </c>
      <c r="AW93" s="42">
        <f t="shared" si="28"/>
        <v>0.17616666666666667</v>
      </c>
      <c r="AX93" s="6"/>
      <c r="AY93" s="43">
        <v>5</v>
      </c>
      <c r="AZ93" s="44">
        <v>0</v>
      </c>
      <c r="BA93" s="45">
        <f t="shared" si="20"/>
        <v>8.7099113352450633E-3</v>
      </c>
      <c r="BB93" s="46">
        <f t="shared" si="21"/>
        <v>3.9804294802069942E-2</v>
      </c>
      <c r="BC93" s="6"/>
      <c r="BD93" s="47">
        <f t="shared" si="29"/>
        <v>-0.13636237186459671</v>
      </c>
      <c r="BG93" s="41">
        <f t="shared" si="30"/>
        <v>1.6666666666666666E-2</v>
      </c>
      <c r="BH93" s="51">
        <f t="shared" si="22"/>
        <v>0.17616666666666667</v>
      </c>
      <c r="BI93" s="52">
        <f t="shared" si="23"/>
        <v>3.8333333333333275E-3</v>
      </c>
    </row>
    <row r="94" spans="1:61" x14ac:dyDescent="0.25">
      <c r="A94" s="6" t="s">
        <v>592</v>
      </c>
      <c r="B94" s="6">
        <v>112111</v>
      </c>
      <c r="C94" s="6">
        <v>0</v>
      </c>
      <c r="D94" s="6">
        <v>127934</v>
      </c>
      <c r="E94" s="6" t="s">
        <v>954</v>
      </c>
      <c r="F94" s="6"/>
      <c r="G94" s="6"/>
      <c r="H94" s="6" t="s">
        <v>616</v>
      </c>
      <c r="I94" s="6">
        <v>663</v>
      </c>
      <c r="J94" s="6" t="s">
        <v>948</v>
      </c>
      <c r="K94" s="6">
        <v>13000</v>
      </c>
      <c r="L94" s="6" t="s">
        <v>924</v>
      </c>
      <c r="M94" s="33">
        <v>13015</v>
      </c>
      <c r="N94" s="6" t="s">
        <v>925</v>
      </c>
      <c r="O94" s="33">
        <v>145310</v>
      </c>
      <c r="P94" s="6" t="s">
        <v>599</v>
      </c>
      <c r="Q94" s="6" t="s">
        <v>600</v>
      </c>
      <c r="R94" s="6">
        <v>1</v>
      </c>
      <c r="S94" s="33" t="s">
        <v>150</v>
      </c>
      <c r="T94" s="37" t="s">
        <v>928</v>
      </c>
      <c r="U94" s="6"/>
      <c r="V94" s="6"/>
      <c r="W94" s="6" t="s">
        <v>955</v>
      </c>
      <c r="X94" s="6" t="s">
        <v>956</v>
      </c>
      <c r="Y94" s="6" t="s">
        <v>957</v>
      </c>
      <c r="Z94" s="6" t="s">
        <v>958</v>
      </c>
      <c r="AA94" s="6">
        <v>709270</v>
      </c>
      <c r="AB94" s="6" t="s">
        <v>959</v>
      </c>
      <c r="AC94" s="6" t="s">
        <v>955</v>
      </c>
      <c r="AD94" s="6" t="s">
        <v>955</v>
      </c>
      <c r="AE94" s="6"/>
      <c r="AF94" s="6" t="s">
        <v>603</v>
      </c>
      <c r="AG94" s="38">
        <v>700</v>
      </c>
      <c r="AH94" s="38">
        <v>11.66</v>
      </c>
      <c r="AI94" s="38">
        <v>525.38</v>
      </c>
      <c r="AJ94" s="38">
        <v>174.62</v>
      </c>
      <c r="AK94" s="38">
        <v>0</v>
      </c>
      <c r="AL94" s="38">
        <v>0</v>
      </c>
      <c r="AM94" s="38">
        <v>0</v>
      </c>
      <c r="AN94" s="38">
        <v>0</v>
      </c>
      <c r="AO94" s="6"/>
      <c r="AP94" s="6"/>
      <c r="AQ94" s="39">
        <v>20</v>
      </c>
      <c r="AR94" s="6"/>
      <c r="AS94" s="6">
        <v>5</v>
      </c>
      <c r="AT94" s="40">
        <f t="shared" si="25"/>
        <v>-4.7505428571428574</v>
      </c>
      <c r="AU94" s="40">
        <f t="shared" si="26"/>
        <v>0.24945714285714288</v>
      </c>
      <c r="AV94" s="41">
        <f t="shared" si="27"/>
        <v>1.6666666666666666E-2</v>
      </c>
      <c r="AW94" s="42">
        <f t="shared" si="28"/>
        <v>11.666666666666666</v>
      </c>
      <c r="AX94" s="6"/>
      <c r="AY94" s="43">
        <v>5</v>
      </c>
      <c r="AZ94" s="44">
        <v>0</v>
      </c>
      <c r="BA94" s="45">
        <f t="shared" si="20"/>
        <v>8.5465326961038559E-3</v>
      </c>
      <c r="BB94" s="46">
        <f t="shared" si="21"/>
        <v>1.4923955393936554</v>
      </c>
      <c r="BC94" s="6"/>
      <c r="BD94" s="47">
        <f t="shared" si="29"/>
        <v>-10.174271127273011</v>
      </c>
      <c r="BG94" s="41">
        <f t="shared" si="30"/>
        <v>1.6666666666666666E-2</v>
      </c>
      <c r="BH94" s="51">
        <f t="shared" si="22"/>
        <v>11.666666666666666</v>
      </c>
      <c r="BI94" s="52">
        <f t="shared" si="23"/>
        <v>-6.6666666666659324E-3</v>
      </c>
    </row>
    <row r="95" spans="1:61" x14ac:dyDescent="0.25">
      <c r="A95" s="6" t="s">
        <v>592</v>
      </c>
      <c r="B95" s="6">
        <v>113028</v>
      </c>
      <c r="C95" s="6">
        <v>0</v>
      </c>
      <c r="D95" s="6">
        <v>131766</v>
      </c>
      <c r="E95" s="6" t="s">
        <v>960</v>
      </c>
      <c r="F95" s="6"/>
      <c r="G95" s="6"/>
      <c r="H95" s="6" t="s">
        <v>616</v>
      </c>
      <c r="I95" s="6">
        <v>665</v>
      </c>
      <c r="J95" s="6" t="s">
        <v>961</v>
      </c>
      <c r="K95" s="6">
        <v>13000</v>
      </c>
      <c r="L95" s="6" t="s">
        <v>924</v>
      </c>
      <c r="M95" s="33">
        <v>13015</v>
      </c>
      <c r="N95" s="6" t="s">
        <v>925</v>
      </c>
      <c r="O95" s="33">
        <v>145310</v>
      </c>
      <c r="P95" s="6" t="s">
        <v>962</v>
      </c>
      <c r="Q95" s="6" t="s">
        <v>963</v>
      </c>
      <c r="R95" s="6">
        <v>1</v>
      </c>
      <c r="S95" s="33" t="s">
        <v>150</v>
      </c>
      <c r="T95" s="37" t="s">
        <v>928</v>
      </c>
      <c r="U95" s="6"/>
      <c r="V95" s="6"/>
      <c r="W95" s="6" t="s">
        <v>964</v>
      </c>
      <c r="X95" s="6" t="s">
        <v>965</v>
      </c>
      <c r="Y95" s="6" t="s">
        <v>966</v>
      </c>
      <c r="Z95" s="6" t="s">
        <v>967</v>
      </c>
      <c r="AA95" s="6">
        <v>211</v>
      </c>
      <c r="AB95" s="6" t="s">
        <v>968</v>
      </c>
      <c r="AC95" s="6" t="s">
        <v>964</v>
      </c>
      <c r="AD95" s="6" t="s">
        <v>964</v>
      </c>
      <c r="AE95" s="6"/>
      <c r="AF95" s="6" t="s">
        <v>603</v>
      </c>
      <c r="AG95" s="38">
        <v>790</v>
      </c>
      <c r="AH95" s="38">
        <v>13.17</v>
      </c>
      <c r="AI95" s="38">
        <v>267.14999999999998</v>
      </c>
      <c r="AJ95" s="38">
        <v>522.85</v>
      </c>
      <c r="AK95" s="38">
        <v>0</v>
      </c>
      <c r="AL95" s="38">
        <v>0</v>
      </c>
      <c r="AM95" s="38">
        <v>0</v>
      </c>
      <c r="AN95" s="38">
        <v>0</v>
      </c>
      <c r="AO95" s="6"/>
      <c r="AP95" s="6"/>
      <c r="AQ95" s="39">
        <v>20</v>
      </c>
      <c r="AR95" s="6"/>
      <c r="AS95" s="6">
        <v>5</v>
      </c>
      <c r="AT95" s="40">
        <f t="shared" si="25"/>
        <v>-4.3381645569620257</v>
      </c>
      <c r="AU95" s="40">
        <f t="shared" si="26"/>
        <v>0.6618354430379747</v>
      </c>
      <c r="AV95" s="41">
        <f t="shared" si="27"/>
        <v>1.6666666666666666E-2</v>
      </c>
      <c r="AW95" s="42">
        <f t="shared" si="28"/>
        <v>13.166666666666666</v>
      </c>
      <c r="AX95" s="6"/>
      <c r="AY95" s="43">
        <v>5</v>
      </c>
      <c r="AZ95" s="44">
        <v>0</v>
      </c>
      <c r="BA95" s="45">
        <f t="shared" si="20"/>
        <v>8.9239521133951914E-3</v>
      </c>
      <c r="BB95" s="46">
        <f t="shared" si="21"/>
        <v>4.6658883624886762</v>
      </c>
      <c r="BC95" s="6"/>
      <c r="BD95" s="47">
        <f t="shared" si="29"/>
        <v>-8.5007783041779899</v>
      </c>
      <c r="BG95" s="41">
        <f t="shared" si="30"/>
        <v>1.6666666666666666E-2</v>
      </c>
      <c r="BH95" s="51">
        <f t="shared" si="22"/>
        <v>13.166666666666666</v>
      </c>
      <c r="BI95" s="52">
        <f t="shared" si="23"/>
        <v>3.3333333333338544E-3</v>
      </c>
    </row>
    <row r="96" spans="1:61" x14ac:dyDescent="0.25">
      <c r="A96" s="6" t="s">
        <v>592</v>
      </c>
      <c r="B96" s="6">
        <v>113029</v>
      </c>
      <c r="C96" s="6">
        <v>0</v>
      </c>
      <c r="D96" s="6">
        <v>131767</v>
      </c>
      <c r="E96" s="6" t="s">
        <v>960</v>
      </c>
      <c r="F96" s="6"/>
      <c r="G96" s="6"/>
      <c r="H96" s="6" t="s">
        <v>616</v>
      </c>
      <c r="I96" s="6">
        <v>665</v>
      </c>
      <c r="J96" s="6" t="s">
        <v>961</v>
      </c>
      <c r="K96" s="6">
        <v>13000</v>
      </c>
      <c r="L96" s="6" t="s">
        <v>924</v>
      </c>
      <c r="M96" s="33">
        <v>13015</v>
      </c>
      <c r="N96" s="6" t="s">
        <v>925</v>
      </c>
      <c r="O96" s="33">
        <v>145310</v>
      </c>
      <c r="P96" s="6" t="s">
        <v>962</v>
      </c>
      <c r="Q96" s="6" t="s">
        <v>963</v>
      </c>
      <c r="R96" s="6">
        <v>1</v>
      </c>
      <c r="S96" s="33" t="s">
        <v>150</v>
      </c>
      <c r="T96" s="37" t="s">
        <v>928</v>
      </c>
      <c r="U96" s="6"/>
      <c r="V96" s="6"/>
      <c r="W96" s="6" t="s">
        <v>964</v>
      </c>
      <c r="X96" s="6" t="s">
        <v>965</v>
      </c>
      <c r="Y96" s="6" t="s">
        <v>966</v>
      </c>
      <c r="Z96" s="6" t="s">
        <v>967</v>
      </c>
      <c r="AA96" s="6">
        <v>211</v>
      </c>
      <c r="AB96" s="6" t="s">
        <v>968</v>
      </c>
      <c r="AC96" s="6" t="s">
        <v>964</v>
      </c>
      <c r="AD96" s="6" t="s">
        <v>964</v>
      </c>
      <c r="AE96" s="6"/>
      <c r="AF96" s="6" t="s">
        <v>603</v>
      </c>
      <c r="AG96" s="38">
        <v>790</v>
      </c>
      <c r="AH96" s="38">
        <v>13.17</v>
      </c>
      <c r="AI96" s="38">
        <v>267.14999999999998</v>
      </c>
      <c r="AJ96" s="38">
        <v>522.85</v>
      </c>
      <c r="AK96" s="38">
        <v>0</v>
      </c>
      <c r="AL96" s="38">
        <v>0</v>
      </c>
      <c r="AM96" s="38">
        <v>0</v>
      </c>
      <c r="AN96" s="38">
        <v>0</v>
      </c>
      <c r="AO96" s="6"/>
      <c r="AP96" s="6"/>
      <c r="AQ96" s="39">
        <v>20</v>
      </c>
      <c r="AR96" s="6"/>
      <c r="AS96" s="6">
        <v>5</v>
      </c>
      <c r="AT96" s="40">
        <f t="shared" si="25"/>
        <v>-4.3381645569620257</v>
      </c>
      <c r="AU96" s="40">
        <f t="shared" si="26"/>
        <v>0.6618354430379747</v>
      </c>
      <c r="AV96" s="41">
        <f t="shared" si="27"/>
        <v>1.6666666666666666E-2</v>
      </c>
      <c r="AW96" s="42">
        <f t="shared" si="28"/>
        <v>13.166666666666666</v>
      </c>
      <c r="AX96" s="6"/>
      <c r="AY96" s="43">
        <v>5</v>
      </c>
      <c r="AZ96" s="44">
        <v>0</v>
      </c>
      <c r="BA96" s="45">
        <f t="shared" si="20"/>
        <v>8.9239521133951914E-3</v>
      </c>
      <c r="BB96" s="46">
        <f t="shared" si="21"/>
        <v>4.6658883624886762</v>
      </c>
      <c r="BC96" s="6"/>
      <c r="BD96" s="47">
        <f t="shared" si="29"/>
        <v>-8.5007783041779899</v>
      </c>
      <c r="BG96" s="41">
        <f t="shared" si="30"/>
        <v>1.6666666666666666E-2</v>
      </c>
      <c r="BH96" s="51">
        <f t="shared" si="22"/>
        <v>13.166666666666666</v>
      </c>
      <c r="BI96" s="52">
        <f t="shared" si="23"/>
        <v>3.3333333333338544E-3</v>
      </c>
    </row>
    <row r="97" spans="1:61" x14ac:dyDescent="0.25">
      <c r="A97" s="6" t="s">
        <v>592</v>
      </c>
      <c r="B97" s="6">
        <v>113030</v>
      </c>
      <c r="C97" s="6">
        <v>0</v>
      </c>
      <c r="D97" s="6">
        <v>131768</v>
      </c>
      <c r="E97" s="6" t="s">
        <v>960</v>
      </c>
      <c r="F97" s="6"/>
      <c r="G97" s="6"/>
      <c r="H97" s="6" t="s">
        <v>616</v>
      </c>
      <c r="I97" s="6">
        <v>665</v>
      </c>
      <c r="J97" s="6" t="s">
        <v>961</v>
      </c>
      <c r="K97" s="6">
        <v>13000</v>
      </c>
      <c r="L97" s="6" t="s">
        <v>924</v>
      </c>
      <c r="M97" s="33">
        <v>13015</v>
      </c>
      <c r="N97" s="6" t="s">
        <v>925</v>
      </c>
      <c r="O97" s="33">
        <v>145310</v>
      </c>
      <c r="P97" s="6" t="s">
        <v>962</v>
      </c>
      <c r="Q97" s="6" t="s">
        <v>963</v>
      </c>
      <c r="R97" s="6">
        <v>1</v>
      </c>
      <c r="S97" s="33" t="s">
        <v>150</v>
      </c>
      <c r="T97" s="37" t="s">
        <v>928</v>
      </c>
      <c r="U97" s="6"/>
      <c r="V97" s="6"/>
      <c r="W97" s="6" t="s">
        <v>964</v>
      </c>
      <c r="X97" s="6" t="s">
        <v>965</v>
      </c>
      <c r="Y97" s="6" t="s">
        <v>966</v>
      </c>
      <c r="Z97" s="6" t="s">
        <v>967</v>
      </c>
      <c r="AA97" s="6">
        <v>211</v>
      </c>
      <c r="AB97" s="6" t="s">
        <v>968</v>
      </c>
      <c r="AC97" s="6" t="s">
        <v>964</v>
      </c>
      <c r="AD97" s="6" t="s">
        <v>964</v>
      </c>
      <c r="AE97" s="6"/>
      <c r="AF97" s="6" t="s">
        <v>603</v>
      </c>
      <c r="AG97" s="38">
        <v>790</v>
      </c>
      <c r="AH97" s="38">
        <v>13.17</v>
      </c>
      <c r="AI97" s="38">
        <v>267.14999999999998</v>
      </c>
      <c r="AJ97" s="38">
        <v>522.85</v>
      </c>
      <c r="AK97" s="38">
        <v>0</v>
      </c>
      <c r="AL97" s="38">
        <v>0</v>
      </c>
      <c r="AM97" s="38">
        <v>0</v>
      </c>
      <c r="AN97" s="38">
        <v>0</v>
      </c>
      <c r="AO97" s="6"/>
      <c r="AP97" s="6"/>
      <c r="AQ97" s="39">
        <v>20</v>
      </c>
      <c r="AR97" s="6"/>
      <c r="AS97" s="6">
        <v>5</v>
      </c>
      <c r="AT97" s="40">
        <f t="shared" si="25"/>
        <v>-4.3381645569620257</v>
      </c>
      <c r="AU97" s="40">
        <f t="shared" si="26"/>
        <v>0.6618354430379747</v>
      </c>
      <c r="AV97" s="41">
        <f t="shared" si="27"/>
        <v>1.6666666666666666E-2</v>
      </c>
      <c r="AW97" s="42">
        <f t="shared" si="28"/>
        <v>13.166666666666666</v>
      </c>
      <c r="AX97" s="6"/>
      <c r="AY97" s="43">
        <v>5</v>
      </c>
      <c r="AZ97" s="44">
        <v>0</v>
      </c>
      <c r="BA97" s="45">
        <f t="shared" si="20"/>
        <v>8.9239521133951914E-3</v>
      </c>
      <c r="BB97" s="46">
        <f t="shared" si="21"/>
        <v>4.6658883624886762</v>
      </c>
      <c r="BC97" s="6"/>
      <c r="BD97" s="47">
        <f t="shared" si="29"/>
        <v>-8.5007783041779899</v>
      </c>
      <c r="BG97" s="41">
        <f t="shared" si="30"/>
        <v>1.6666666666666666E-2</v>
      </c>
      <c r="BH97" s="51">
        <f t="shared" si="22"/>
        <v>13.166666666666666</v>
      </c>
      <c r="BI97" s="52">
        <f t="shared" si="23"/>
        <v>3.3333333333338544E-3</v>
      </c>
    </row>
    <row r="98" spans="1:61" x14ac:dyDescent="0.25">
      <c r="A98" s="6" t="s">
        <v>592</v>
      </c>
      <c r="B98" s="6">
        <v>113031</v>
      </c>
      <c r="C98" s="6">
        <v>0</v>
      </c>
      <c r="D98" s="6">
        <v>131769</v>
      </c>
      <c r="E98" s="6" t="s">
        <v>960</v>
      </c>
      <c r="F98" s="6"/>
      <c r="G98" s="6"/>
      <c r="H98" s="6" t="s">
        <v>616</v>
      </c>
      <c r="I98" s="6">
        <v>665</v>
      </c>
      <c r="J98" s="6" t="s">
        <v>961</v>
      </c>
      <c r="K98" s="6">
        <v>13000</v>
      </c>
      <c r="L98" s="6" t="s">
        <v>924</v>
      </c>
      <c r="M98" s="33">
        <v>13015</v>
      </c>
      <c r="N98" s="6" t="s">
        <v>925</v>
      </c>
      <c r="O98" s="33">
        <v>145310</v>
      </c>
      <c r="P98" s="6" t="s">
        <v>962</v>
      </c>
      <c r="Q98" s="6" t="s">
        <v>963</v>
      </c>
      <c r="R98" s="6">
        <v>1</v>
      </c>
      <c r="S98" s="33" t="s">
        <v>150</v>
      </c>
      <c r="T98" s="37" t="s">
        <v>928</v>
      </c>
      <c r="U98" s="6"/>
      <c r="V98" s="6"/>
      <c r="W98" s="6" t="s">
        <v>964</v>
      </c>
      <c r="X98" s="6" t="s">
        <v>965</v>
      </c>
      <c r="Y98" s="6" t="s">
        <v>966</v>
      </c>
      <c r="Z98" s="6" t="s">
        <v>967</v>
      </c>
      <c r="AA98" s="6">
        <v>211</v>
      </c>
      <c r="AB98" s="6" t="s">
        <v>968</v>
      </c>
      <c r="AC98" s="6" t="s">
        <v>964</v>
      </c>
      <c r="AD98" s="6" t="s">
        <v>964</v>
      </c>
      <c r="AE98" s="6"/>
      <c r="AF98" s="6" t="s">
        <v>603</v>
      </c>
      <c r="AG98" s="38">
        <v>790</v>
      </c>
      <c r="AH98" s="38">
        <v>13.17</v>
      </c>
      <c r="AI98" s="38">
        <v>267.14999999999998</v>
      </c>
      <c r="AJ98" s="38">
        <v>522.85</v>
      </c>
      <c r="AK98" s="38">
        <v>0</v>
      </c>
      <c r="AL98" s="38">
        <v>0</v>
      </c>
      <c r="AM98" s="38">
        <v>0</v>
      </c>
      <c r="AN98" s="38">
        <v>0</v>
      </c>
      <c r="AO98" s="6"/>
      <c r="AP98" s="6"/>
      <c r="AQ98" s="39">
        <v>20</v>
      </c>
      <c r="AR98" s="6"/>
      <c r="AS98" s="6">
        <v>5</v>
      </c>
      <c r="AT98" s="40">
        <f t="shared" si="25"/>
        <v>-4.3381645569620257</v>
      </c>
      <c r="AU98" s="40">
        <f t="shared" si="26"/>
        <v>0.6618354430379747</v>
      </c>
      <c r="AV98" s="41">
        <f t="shared" si="27"/>
        <v>1.6666666666666666E-2</v>
      </c>
      <c r="AW98" s="42">
        <f t="shared" si="28"/>
        <v>13.166666666666666</v>
      </c>
      <c r="AX98" s="6"/>
      <c r="AY98" s="43">
        <v>5</v>
      </c>
      <c r="AZ98" s="44">
        <v>0</v>
      </c>
      <c r="BA98" s="45">
        <f t="shared" si="20"/>
        <v>8.9239521133951914E-3</v>
      </c>
      <c r="BB98" s="46">
        <f t="shared" si="21"/>
        <v>4.6658883624886762</v>
      </c>
      <c r="BC98" s="6"/>
      <c r="BD98" s="47">
        <f t="shared" si="29"/>
        <v>-8.5007783041779899</v>
      </c>
      <c r="BG98" s="41">
        <f t="shared" si="30"/>
        <v>1.6666666666666666E-2</v>
      </c>
      <c r="BH98" s="51">
        <f t="shared" si="22"/>
        <v>13.166666666666666</v>
      </c>
      <c r="BI98" s="52">
        <f t="shared" si="23"/>
        <v>3.3333333333338544E-3</v>
      </c>
    </row>
    <row r="99" spans="1:61" x14ac:dyDescent="0.25">
      <c r="A99" s="6" t="s">
        <v>592</v>
      </c>
      <c r="B99" s="6">
        <v>113033</v>
      </c>
      <c r="C99" s="6">
        <v>0</v>
      </c>
      <c r="D99" s="6">
        <v>131791</v>
      </c>
      <c r="E99" s="6" t="s">
        <v>969</v>
      </c>
      <c r="F99" s="6"/>
      <c r="G99" s="6"/>
      <c r="H99" s="6" t="s">
        <v>616</v>
      </c>
      <c r="I99" s="6">
        <v>92</v>
      </c>
      <c r="J99" s="6" t="s">
        <v>717</v>
      </c>
      <c r="K99" s="6">
        <v>13000</v>
      </c>
      <c r="L99" s="6" t="s">
        <v>924</v>
      </c>
      <c r="M99" s="33">
        <v>13015</v>
      </c>
      <c r="N99" s="6" t="s">
        <v>925</v>
      </c>
      <c r="O99" s="33">
        <v>145310</v>
      </c>
      <c r="P99" s="6" t="s">
        <v>949</v>
      </c>
      <c r="Q99" s="6" t="s">
        <v>950</v>
      </c>
      <c r="R99" s="6">
        <v>1</v>
      </c>
      <c r="S99" s="33" t="s">
        <v>150</v>
      </c>
      <c r="T99" s="37" t="s">
        <v>928</v>
      </c>
      <c r="U99" s="6"/>
      <c r="V99" s="6"/>
      <c r="W99" s="6" t="s">
        <v>970</v>
      </c>
      <c r="X99" s="6"/>
      <c r="Y99" s="6"/>
      <c r="Z99" s="6"/>
      <c r="AA99" s="6"/>
      <c r="AB99" s="6"/>
      <c r="AC99" s="6"/>
      <c r="AD99" s="6" t="s">
        <v>970</v>
      </c>
      <c r="AE99" s="6"/>
      <c r="AF99" s="6" t="s">
        <v>603</v>
      </c>
      <c r="AG99" s="38">
        <v>1598</v>
      </c>
      <c r="AH99" s="38">
        <v>26.63</v>
      </c>
      <c r="AI99" s="38">
        <v>542.97</v>
      </c>
      <c r="AJ99" s="38">
        <v>1055.03</v>
      </c>
      <c r="AK99" s="38">
        <v>0</v>
      </c>
      <c r="AL99" s="38">
        <v>0</v>
      </c>
      <c r="AM99" s="38">
        <v>0</v>
      </c>
      <c r="AN99" s="38">
        <v>0</v>
      </c>
      <c r="AO99" s="6"/>
      <c r="AP99" s="6"/>
      <c r="AQ99" s="39">
        <v>20</v>
      </c>
      <c r="AR99" s="6"/>
      <c r="AS99" s="6">
        <v>5</v>
      </c>
      <c r="AT99" s="40">
        <f t="shared" si="25"/>
        <v>-4.3397809762202755</v>
      </c>
      <c r="AU99" s="40">
        <f t="shared" si="26"/>
        <v>0.66021902377972463</v>
      </c>
      <c r="AV99" s="41">
        <f t="shared" si="27"/>
        <v>1.6666666666666666E-2</v>
      </c>
      <c r="AW99" s="42">
        <f t="shared" si="28"/>
        <v>26.633333333333333</v>
      </c>
      <c r="AX99" s="6"/>
      <c r="AY99" s="43">
        <v>5</v>
      </c>
      <c r="AZ99" s="44">
        <v>0</v>
      </c>
      <c r="BA99" s="45">
        <f t="shared" si="20"/>
        <v>8.9224076608975869E-3</v>
      </c>
      <c r="BB99" s="46">
        <f t="shared" si="21"/>
        <v>9.4134077544767809</v>
      </c>
      <c r="BC99" s="6"/>
      <c r="BD99" s="47">
        <f t="shared" si="29"/>
        <v>-17.219925578856554</v>
      </c>
      <c r="BG99" s="41">
        <f t="shared" si="30"/>
        <v>1.6666666666666666E-2</v>
      </c>
      <c r="BH99" s="51">
        <f t="shared" si="22"/>
        <v>26.633333333333333</v>
      </c>
      <c r="BI99" s="52">
        <f t="shared" si="23"/>
        <v>-3.3333333333338544E-3</v>
      </c>
    </row>
    <row r="100" spans="1:61" x14ac:dyDescent="0.25">
      <c r="A100" s="6" t="s">
        <v>592</v>
      </c>
      <c r="B100" s="6">
        <v>113199</v>
      </c>
      <c r="C100" s="6">
        <v>0</v>
      </c>
      <c r="D100" s="6">
        <v>132649</v>
      </c>
      <c r="E100" s="6" t="s">
        <v>971</v>
      </c>
      <c r="F100" s="6" t="s">
        <v>947</v>
      </c>
      <c r="G100" s="6" t="s">
        <v>972</v>
      </c>
      <c r="H100" s="6" t="s">
        <v>595</v>
      </c>
      <c r="I100" s="6">
        <v>92</v>
      </c>
      <c r="J100" s="6" t="s">
        <v>717</v>
      </c>
      <c r="K100" s="6">
        <v>13000</v>
      </c>
      <c r="L100" s="6" t="s">
        <v>924</v>
      </c>
      <c r="M100" s="33">
        <v>13015</v>
      </c>
      <c r="N100" s="6" t="s">
        <v>925</v>
      </c>
      <c r="O100" s="33">
        <v>145310</v>
      </c>
      <c r="P100" s="6" t="s">
        <v>949</v>
      </c>
      <c r="Q100" s="6" t="s">
        <v>950</v>
      </c>
      <c r="R100" s="6">
        <v>1</v>
      </c>
      <c r="S100" s="33" t="s">
        <v>150</v>
      </c>
      <c r="T100" s="37" t="s">
        <v>928</v>
      </c>
      <c r="U100" s="6"/>
      <c r="V100" s="6"/>
      <c r="W100" s="6" t="s">
        <v>973</v>
      </c>
      <c r="X100" s="6" t="s">
        <v>974</v>
      </c>
      <c r="Y100" s="6" t="s">
        <v>975</v>
      </c>
      <c r="Z100" s="6" t="s">
        <v>976</v>
      </c>
      <c r="AA100" s="6">
        <v>2230</v>
      </c>
      <c r="AB100" s="6" t="s">
        <v>977</v>
      </c>
      <c r="AC100" s="6" t="s">
        <v>973</v>
      </c>
      <c r="AD100" s="6" t="s">
        <v>973</v>
      </c>
      <c r="AE100" s="6"/>
      <c r="AF100" s="6" t="s">
        <v>603</v>
      </c>
      <c r="AG100" s="38">
        <v>690</v>
      </c>
      <c r="AH100" s="38">
        <v>11.5</v>
      </c>
      <c r="AI100" s="38">
        <v>101.27</v>
      </c>
      <c r="AJ100" s="38">
        <v>588.73</v>
      </c>
      <c r="AK100" s="38">
        <v>0</v>
      </c>
      <c r="AL100" s="38">
        <v>0</v>
      </c>
      <c r="AM100" s="38">
        <v>0</v>
      </c>
      <c r="AN100" s="38">
        <v>0</v>
      </c>
      <c r="AO100" s="6"/>
      <c r="AP100" s="6"/>
      <c r="AQ100" s="39">
        <v>20</v>
      </c>
      <c r="AR100" s="6"/>
      <c r="AS100" s="6">
        <v>5</v>
      </c>
      <c r="AT100" s="40">
        <f t="shared" si="25"/>
        <v>-4.1467681159420291</v>
      </c>
      <c r="AU100" s="40">
        <f t="shared" si="26"/>
        <v>0.85323188405797101</v>
      </c>
      <c r="AV100" s="41">
        <f t="shared" si="27"/>
        <v>1.6666666666666666E-2</v>
      </c>
      <c r="AW100" s="42">
        <f t="shared" si="28"/>
        <v>11.5</v>
      </c>
      <c r="AX100" s="6"/>
      <c r="AY100" s="43">
        <v>5</v>
      </c>
      <c r="AZ100" s="44">
        <v>0</v>
      </c>
      <c r="BA100" s="45">
        <f t="shared" si="20"/>
        <v>9.1106861218106655E-3</v>
      </c>
      <c r="BB100" s="46">
        <f t="shared" si="21"/>
        <v>5.363734240493593</v>
      </c>
      <c r="BC100" s="6"/>
      <c r="BD100" s="47">
        <f t="shared" si="29"/>
        <v>-6.136265759506407</v>
      </c>
      <c r="BG100" s="41">
        <f t="shared" si="30"/>
        <v>1.6666666666666666E-2</v>
      </c>
      <c r="BH100" s="51">
        <f t="shared" si="22"/>
        <v>11.5</v>
      </c>
      <c r="BI100" s="52">
        <f t="shared" si="23"/>
        <v>0</v>
      </c>
    </row>
    <row r="101" spans="1:61" x14ac:dyDescent="0.25">
      <c r="A101" s="6" t="s">
        <v>592</v>
      </c>
      <c r="B101" s="6">
        <v>113205</v>
      </c>
      <c r="C101" s="6">
        <v>0</v>
      </c>
      <c r="D101" s="6">
        <v>132788</v>
      </c>
      <c r="E101" s="6" t="s">
        <v>978</v>
      </c>
      <c r="F101" s="6"/>
      <c r="G101" s="6"/>
      <c r="H101" s="6" t="s">
        <v>616</v>
      </c>
      <c r="I101" s="6">
        <v>92</v>
      </c>
      <c r="J101" s="6" t="s">
        <v>717</v>
      </c>
      <c r="K101" s="6">
        <v>13000</v>
      </c>
      <c r="L101" s="6" t="s">
        <v>924</v>
      </c>
      <c r="M101" s="33">
        <v>13015</v>
      </c>
      <c r="N101" s="6" t="s">
        <v>925</v>
      </c>
      <c r="O101" s="33">
        <v>145310</v>
      </c>
      <c r="P101" s="6" t="s">
        <v>962</v>
      </c>
      <c r="Q101" s="6" t="s">
        <v>963</v>
      </c>
      <c r="R101" s="6">
        <v>2</v>
      </c>
      <c r="S101" s="33" t="s">
        <v>150</v>
      </c>
      <c r="T101" s="37" t="s">
        <v>928</v>
      </c>
      <c r="U101" s="6"/>
      <c r="V101" s="6"/>
      <c r="W101" s="6" t="s">
        <v>979</v>
      </c>
      <c r="X101" s="6" t="s">
        <v>974</v>
      </c>
      <c r="Y101" s="6" t="s">
        <v>975</v>
      </c>
      <c r="Z101" s="6" t="s">
        <v>976</v>
      </c>
      <c r="AA101" s="6">
        <v>2227</v>
      </c>
      <c r="AB101" s="6" t="s">
        <v>977</v>
      </c>
      <c r="AC101" s="6" t="s">
        <v>979</v>
      </c>
      <c r="AD101" s="6" t="s">
        <v>979</v>
      </c>
      <c r="AE101" s="6"/>
      <c r="AF101" s="6" t="s">
        <v>603</v>
      </c>
      <c r="AG101" s="38">
        <v>1380</v>
      </c>
      <c r="AH101" s="38">
        <v>23</v>
      </c>
      <c r="AI101" s="38">
        <v>190.67</v>
      </c>
      <c r="AJ101" s="38">
        <v>1189.33</v>
      </c>
      <c r="AK101" s="38">
        <v>0</v>
      </c>
      <c r="AL101" s="38">
        <v>0</v>
      </c>
      <c r="AM101" s="38">
        <v>0</v>
      </c>
      <c r="AN101" s="38">
        <v>0</v>
      </c>
      <c r="AO101" s="6"/>
      <c r="AP101" s="6"/>
      <c r="AQ101" s="39">
        <v>20</v>
      </c>
      <c r="AR101" s="6"/>
      <c r="AS101" s="6">
        <v>5</v>
      </c>
      <c r="AT101" s="40">
        <f t="shared" si="25"/>
        <v>-4.1381666666666668</v>
      </c>
      <c r="AU101" s="40">
        <f t="shared" si="26"/>
        <v>0.86183333333333323</v>
      </c>
      <c r="AV101" s="41">
        <f t="shared" si="27"/>
        <v>1.6666666666666666E-2</v>
      </c>
      <c r="AW101" s="42">
        <f t="shared" si="28"/>
        <v>23</v>
      </c>
      <c r="AX101" s="6"/>
      <c r="AY101" s="43">
        <v>5</v>
      </c>
      <c r="AZ101" s="44">
        <v>0</v>
      </c>
      <c r="BA101" s="45">
        <f t="shared" si="20"/>
        <v>9.119261704572397E-3</v>
      </c>
      <c r="BB101" s="46">
        <f t="shared" si="21"/>
        <v>10.845811523099089</v>
      </c>
      <c r="BC101" s="6"/>
      <c r="BD101" s="47">
        <f t="shared" si="29"/>
        <v>-12.154188476900911</v>
      </c>
      <c r="BG101" s="41">
        <f t="shared" si="30"/>
        <v>1.6666666666666666E-2</v>
      </c>
      <c r="BH101" s="51">
        <f t="shared" si="22"/>
        <v>23</v>
      </c>
      <c r="BI101" s="52">
        <f t="shared" si="23"/>
        <v>0</v>
      </c>
    </row>
    <row r="102" spans="1:61" ht="24" customHeight="1" x14ac:dyDescent="0.25">
      <c r="A102" s="6"/>
      <c r="B102" s="6"/>
      <c r="C102" s="6"/>
      <c r="D102" s="6"/>
      <c r="E102" s="6"/>
      <c r="F102" s="6"/>
      <c r="G102" s="6"/>
      <c r="H102" s="6"/>
      <c r="I102" s="6"/>
      <c r="J102" s="6"/>
      <c r="K102" s="6"/>
      <c r="L102" s="6"/>
      <c r="M102" s="33"/>
      <c r="N102" s="6"/>
      <c r="O102" s="6"/>
      <c r="P102" s="6"/>
      <c r="Q102" s="6"/>
      <c r="R102" s="6"/>
      <c r="S102" s="33"/>
      <c r="T102" s="6"/>
      <c r="U102" s="6"/>
      <c r="V102" s="6"/>
      <c r="W102" s="6"/>
      <c r="X102" s="6"/>
      <c r="Y102" s="6"/>
      <c r="Z102" s="6"/>
      <c r="AA102" s="6"/>
      <c r="AB102" s="6"/>
      <c r="AC102" s="6"/>
      <c r="AD102" s="6"/>
      <c r="AE102" s="6"/>
      <c r="AF102" s="6"/>
      <c r="AG102" s="49">
        <f>SUM(AG2:AG101)</f>
        <v>965703.58000000031</v>
      </c>
      <c r="AH102" s="49">
        <f t="shared" ref="AH102:AN102" si="31">SUM(AH2:AH101)</f>
        <v>7995.2500000000036</v>
      </c>
      <c r="AI102" s="49">
        <f t="shared" si="31"/>
        <v>743996.75000000081</v>
      </c>
      <c r="AJ102" s="49">
        <f t="shared" si="31"/>
        <v>221706.83000000013</v>
      </c>
      <c r="AK102" s="49">
        <f t="shared" si="31"/>
        <v>0</v>
      </c>
      <c r="AL102" s="49">
        <f t="shared" si="31"/>
        <v>0</v>
      </c>
      <c r="AM102" s="49">
        <f t="shared" si="31"/>
        <v>0</v>
      </c>
      <c r="AN102" s="49">
        <f t="shared" si="31"/>
        <v>0</v>
      </c>
      <c r="AO102" s="6"/>
      <c r="AP102" s="6"/>
      <c r="AQ102" s="33"/>
      <c r="AR102" s="6"/>
      <c r="AS102" s="6"/>
      <c r="AT102" s="6"/>
      <c r="AU102" s="6"/>
      <c r="AV102" s="6"/>
      <c r="AW102" s="6"/>
      <c r="AX102" s="6"/>
      <c r="AY102" s="33"/>
      <c r="AZ102" s="33"/>
      <c r="BA102" s="6"/>
      <c r="BB102" s="6"/>
      <c r="BC102" s="6"/>
      <c r="BD102" s="6"/>
      <c r="BI102" s="54">
        <f>SUM(BI2:BI101)</f>
        <v>2177.5509166666675</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Planilha1</vt:lpstr>
      <vt:lpstr>Planilha2</vt:lpstr>
      <vt:lpstr>Planilha3</vt:lpstr>
      <vt:lpstr>CPC 27 100 ítens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CNIT</dc:creator>
  <cp:lastModifiedBy>evanildo contigencia</cp:lastModifiedBy>
  <dcterms:created xsi:type="dcterms:W3CDTF">2021-09-14T20:41:29Z</dcterms:created>
  <dcterms:modified xsi:type="dcterms:W3CDTF">2021-09-22T23:49:20Z</dcterms:modified>
</cp:coreProperties>
</file>