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Patricio\Desktop\"/>
    </mc:Choice>
  </mc:AlternateContent>
  <xr:revisionPtr revIDLastSave="0" documentId="8_{6465EDD0-D57A-4889-AF19-9A40A869933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print 1 - Grupo" sheetId="1" r:id="rId1"/>
    <sheet name="Reuniones" sheetId="2" r:id="rId2"/>
    <sheet name="Persona1" sheetId="3" r:id="rId3"/>
    <sheet name="Persona2" sheetId="4" r:id="rId4"/>
    <sheet name="Persona3" sheetId="5" r:id="rId5"/>
    <sheet name="Persona4" sheetId="6" r:id="rId6"/>
    <sheet name="Persona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gQKg+5q/IcQjrHrtK/Dd3RWefB5A=="/>
    </ext>
  </extLst>
</workbook>
</file>

<file path=xl/calcChain.xml><?xml version="1.0" encoding="utf-8"?>
<calcChain xmlns="http://schemas.openxmlformats.org/spreadsheetml/2006/main">
  <c r="G6" i="7" l="1"/>
  <c r="G5" i="7"/>
  <c r="E50" i="1" s="1"/>
  <c r="H50" i="1" s="1"/>
  <c r="G5" i="6"/>
  <c r="E39" i="1" s="1"/>
  <c r="H39" i="1" s="1"/>
  <c r="G5" i="5"/>
  <c r="E28" i="1" s="1"/>
  <c r="H28" i="1" s="1"/>
  <c r="G5" i="4"/>
  <c r="G10" i="7"/>
  <c r="G9" i="7"/>
  <c r="G8" i="7"/>
  <c r="G7" i="7"/>
  <c r="G4" i="7"/>
  <c r="D49" i="1" s="1"/>
  <c r="H49" i="1" s="1"/>
  <c r="G3" i="7"/>
  <c r="D48" i="1" s="1"/>
  <c r="H48" i="1" s="1"/>
  <c r="G10" i="6"/>
  <c r="G9" i="6"/>
  <c r="G8" i="6"/>
  <c r="G7" i="6"/>
  <c r="G6" i="6"/>
  <c r="G4" i="6"/>
  <c r="D38" i="1" s="1"/>
  <c r="H38" i="1" s="1"/>
  <c r="G3" i="6"/>
  <c r="D37" i="1" s="1"/>
  <c r="H37" i="1" s="1"/>
  <c r="G10" i="5"/>
  <c r="G9" i="5"/>
  <c r="G8" i="5"/>
  <c r="G7" i="5"/>
  <c r="G6" i="5"/>
  <c r="G4" i="5"/>
  <c r="D27" i="1" s="1"/>
  <c r="H27" i="1" s="1"/>
  <c r="G3" i="5"/>
  <c r="D26" i="1" s="1"/>
  <c r="H26" i="1" s="1"/>
  <c r="G10" i="4"/>
  <c r="G9" i="4"/>
  <c r="G8" i="4"/>
  <c r="G7" i="4"/>
  <c r="G6" i="4"/>
  <c r="G4" i="4"/>
  <c r="D16" i="1" s="1"/>
  <c r="H16" i="1" s="1"/>
  <c r="G3" i="4"/>
  <c r="D15" i="1" s="1"/>
  <c r="H15" i="1" s="1"/>
  <c r="G10" i="3"/>
  <c r="G9" i="3"/>
  <c r="G8" i="3"/>
  <c r="G7" i="3"/>
  <c r="G6" i="3"/>
  <c r="G5" i="3"/>
  <c r="G4" i="3"/>
  <c r="D5" i="1" s="1"/>
  <c r="H5" i="1" s="1"/>
  <c r="G3" i="3"/>
  <c r="D4" i="1" s="1"/>
  <c r="I55" i="1"/>
  <c r="H55" i="1"/>
  <c r="G55" i="1"/>
  <c r="C55" i="1"/>
  <c r="B55" i="1"/>
  <c r="I54" i="1"/>
  <c r="H54" i="1"/>
  <c r="G54" i="1"/>
  <c r="C54" i="1"/>
  <c r="B54" i="1"/>
  <c r="I53" i="1"/>
  <c r="F53" i="1"/>
  <c r="H53" i="1" s="1"/>
  <c r="C53" i="1"/>
  <c r="B53" i="1"/>
  <c r="I52" i="1"/>
  <c r="F52" i="1"/>
  <c r="H52" i="1" s="1"/>
  <c r="C52" i="1"/>
  <c r="B52" i="1"/>
  <c r="I51" i="1"/>
  <c r="E51" i="1"/>
  <c r="H51" i="1" s="1"/>
  <c r="C51" i="1"/>
  <c r="B51" i="1"/>
  <c r="I50" i="1"/>
  <c r="C50" i="1"/>
  <c r="B50" i="1"/>
  <c r="I49" i="1"/>
  <c r="C49" i="1"/>
  <c r="B49" i="1"/>
  <c r="R48" i="1"/>
  <c r="I48" i="1"/>
  <c r="C48" i="1"/>
  <c r="B48" i="1"/>
  <c r="A48" i="1"/>
  <c r="I44" i="1"/>
  <c r="G44" i="1"/>
  <c r="H44" i="1" s="1"/>
  <c r="C44" i="1"/>
  <c r="B44" i="1"/>
  <c r="I43" i="1"/>
  <c r="H43" i="1"/>
  <c r="G43" i="1"/>
  <c r="C43" i="1"/>
  <c r="B43" i="1"/>
  <c r="I42" i="1"/>
  <c r="F42" i="1"/>
  <c r="H42" i="1" s="1"/>
  <c r="C42" i="1"/>
  <c r="B42" i="1"/>
  <c r="I41" i="1"/>
  <c r="F41" i="1"/>
  <c r="H41" i="1" s="1"/>
  <c r="C41" i="1"/>
  <c r="B41" i="1"/>
  <c r="I40" i="1"/>
  <c r="E40" i="1"/>
  <c r="H40" i="1" s="1"/>
  <c r="C40" i="1"/>
  <c r="B40" i="1"/>
  <c r="I39" i="1"/>
  <c r="C39" i="1"/>
  <c r="B39" i="1"/>
  <c r="I38" i="1"/>
  <c r="C38" i="1"/>
  <c r="B38" i="1"/>
  <c r="I37" i="1"/>
  <c r="C37" i="1"/>
  <c r="B37" i="1"/>
  <c r="A37" i="1"/>
  <c r="R36" i="1"/>
  <c r="I33" i="1"/>
  <c r="G33" i="1"/>
  <c r="H33" i="1" s="1"/>
  <c r="C33" i="1"/>
  <c r="B33" i="1"/>
  <c r="I32" i="1"/>
  <c r="G32" i="1"/>
  <c r="H32" i="1" s="1"/>
  <c r="C32" i="1"/>
  <c r="B32" i="1"/>
  <c r="I31" i="1"/>
  <c r="F31" i="1"/>
  <c r="H31" i="1" s="1"/>
  <c r="C31" i="1"/>
  <c r="B31" i="1"/>
  <c r="I30" i="1"/>
  <c r="F30" i="1"/>
  <c r="H30" i="1" s="1"/>
  <c r="C30" i="1"/>
  <c r="B30" i="1"/>
  <c r="I29" i="1"/>
  <c r="E29" i="1"/>
  <c r="H29" i="1" s="1"/>
  <c r="C29" i="1"/>
  <c r="B29" i="1"/>
  <c r="I28" i="1"/>
  <c r="C28" i="1"/>
  <c r="B28" i="1"/>
  <c r="I27" i="1"/>
  <c r="C27" i="1"/>
  <c r="B27" i="1"/>
  <c r="I26" i="1"/>
  <c r="C26" i="1"/>
  <c r="B26" i="1"/>
  <c r="A26" i="1"/>
  <c r="R24" i="1"/>
  <c r="I22" i="1"/>
  <c r="G22" i="1"/>
  <c r="H22" i="1" s="1"/>
  <c r="C22" i="1"/>
  <c r="B22" i="1"/>
  <c r="I21" i="1"/>
  <c r="G21" i="1"/>
  <c r="H21" i="1" s="1"/>
  <c r="C21" i="1"/>
  <c r="B21" i="1"/>
  <c r="I20" i="1"/>
  <c r="F20" i="1"/>
  <c r="H20" i="1" s="1"/>
  <c r="C20" i="1"/>
  <c r="B20" i="1"/>
  <c r="I19" i="1"/>
  <c r="F19" i="1"/>
  <c r="H19" i="1" s="1"/>
  <c r="C19" i="1"/>
  <c r="B19" i="1"/>
  <c r="I18" i="1"/>
  <c r="H18" i="1"/>
  <c r="E18" i="1"/>
  <c r="C18" i="1"/>
  <c r="B18" i="1"/>
  <c r="I17" i="1"/>
  <c r="E17" i="1"/>
  <c r="H17" i="1" s="1"/>
  <c r="C17" i="1"/>
  <c r="B17" i="1"/>
  <c r="I16" i="1"/>
  <c r="C16" i="1"/>
  <c r="B16" i="1"/>
  <c r="I15" i="1"/>
  <c r="C15" i="1"/>
  <c r="B15" i="1"/>
  <c r="A15" i="1"/>
  <c r="R13" i="1"/>
  <c r="I11" i="1"/>
  <c r="G11" i="1"/>
  <c r="H11" i="1" s="1"/>
  <c r="C11" i="1"/>
  <c r="B11" i="1"/>
  <c r="I10" i="1"/>
  <c r="G10" i="1"/>
  <c r="H10" i="1" s="1"/>
  <c r="C10" i="1"/>
  <c r="B10" i="1"/>
  <c r="I9" i="1"/>
  <c r="F9" i="1"/>
  <c r="H9" i="1" s="1"/>
  <c r="C9" i="1"/>
  <c r="B9" i="1"/>
  <c r="I8" i="1"/>
  <c r="F8" i="1"/>
  <c r="H8" i="1" s="1"/>
  <c r="C8" i="1"/>
  <c r="B8" i="1"/>
  <c r="I7" i="1"/>
  <c r="E7" i="1"/>
  <c r="H7" i="1" s="1"/>
  <c r="C7" i="1"/>
  <c r="B7" i="1"/>
  <c r="I6" i="1"/>
  <c r="E6" i="1"/>
  <c r="H6" i="1" s="1"/>
  <c r="C6" i="1"/>
  <c r="B6" i="1"/>
  <c r="I5" i="1"/>
  <c r="C5" i="1"/>
  <c r="B5" i="1"/>
  <c r="I4" i="1"/>
  <c r="C4" i="1"/>
  <c r="B4" i="1"/>
  <c r="A4" i="1"/>
  <c r="R2" i="1"/>
  <c r="R4" i="1" l="1"/>
  <c r="R5" i="1" s="1"/>
  <c r="S5" i="1" s="1"/>
  <c r="T5" i="1" s="1"/>
  <c r="U5" i="1" s="1"/>
  <c r="V5" i="1" s="1"/>
  <c r="R50" i="1"/>
  <c r="R38" i="1"/>
  <c r="R39" i="1" s="1"/>
  <c r="S39" i="1" s="1"/>
  <c r="T39" i="1" s="1"/>
  <c r="U39" i="1" s="1"/>
  <c r="V39" i="1" s="1"/>
  <c r="R15" i="1"/>
  <c r="R26" i="1"/>
  <c r="R27" i="1" s="1"/>
  <c r="S27" i="1" s="1"/>
  <c r="T27" i="1" s="1"/>
  <c r="U27" i="1" s="1"/>
  <c r="V27" i="1" s="1"/>
  <c r="H4" i="1"/>
  <c r="S15" i="1"/>
  <c r="T15" i="1" s="1"/>
  <c r="U15" i="1" s="1"/>
  <c r="V15" i="1" s="1"/>
  <c r="S4" i="1" l="1"/>
  <c r="T4" i="1" s="1"/>
  <c r="U4" i="1" s="1"/>
  <c r="V4" i="1" s="1"/>
  <c r="S16" i="1"/>
  <c r="T16" i="1" s="1"/>
  <c r="U16" i="1" s="1"/>
  <c r="V16" i="1" s="1"/>
  <c r="R16" i="1"/>
  <c r="R55" i="1"/>
  <c r="R56" i="1" s="1"/>
  <c r="S56" i="1" s="1"/>
  <c r="T56" i="1" s="1"/>
  <c r="U56" i="1" s="1"/>
  <c r="V56" i="1" s="1"/>
  <c r="R51" i="1"/>
  <c r="S51" i="1" s="1"/>
  <c r="T51" i="1" s="1"/>
  <c r="U51" i="1" s="1"/>
  <c r="V51" i="1" s="1"/>
  <c r="S50" i="1"/>
  <c r="T50" i="1" s="1"/>
  <c r="S38" i="1"/>
  <c r="T38" i="1" s="1"/>
  <c r="U38" i="1" s="1"/>
  <c r="V38" i="1" s="1"/>
  <c r="S26" i="1"/>
  <c r="T26" i="1" s="1"/>
  <c r="U26" i="1" s="1"/>
  <c r="V26" i="1" s="1"/>
  <c r="S55" i="1" l="1"/>
  <c r="U50" i="1"/>
  <c r="T55" i="1"/>
  <c r="V50" i="1" l="1"/>
  <c r="V55" i="1" s="1"/>
  <c r="U55" i="1"/>
</calcChain>
</file>

<file path=xl/sharedStrings.xml><?xml version="1.0" encoding="utf-8"?>
<sst xmlns="http://schemas.openxmlformats.org/spreadsheetml/2006/main" count="310" uniqueCount="70">
  <si>
    <t>Nombre Integrantes:</t>
  </si>
  <si>
    <t>Patricio Quiroz</t>
  </si>
  <si>
    <t>Paolo Castañon</t>
  </si>
  <si>
    <t>Sebastian Muñoz</t>
  </si>
  <si>
    <t>Benjamin Kiel</t>
  </si>
  <si>
    <t>Maximiliano Espinoza</t>
  </si>
  <si>
    <t>Horas Semanales Para Gráficos</t>
  </si>
  <si>
    <t>Horas por tarea/semana</t>
  </si>
  <si>
    <t>Horas</t>
  </si>
  <si>
    <t>Nombre</t>
  </si>
  <si>
    <t>Trabajos Designados</t>
  </si>
  <si>
    <t>Horas Totales 
Asignadas por Tarea</t>
  </si>
  <si>
    <t>Primera Semana</t>
  </si>
  <si>
    <t>Segunda Semana</t>
  </si>
  <si>
    <t>Tercera Semana</t>
  </si>
  <si>
    <t>Cuarta Semana</t>
  </si>
  <si>
    <t>Horas Totales Utilizadas</t>
  </si>
  <si>
    <t>¿Completó el
Objetivo?</t>
  </si>
  <si>
    <t>Tipo</t>
  </si>
  <si>
    <t>Horas Iniciales</t>
  </si>
  <si>
    <t>Semana 1</t>
  </si>
  <si>
    <t>Semana 2</t>
  </si>
  <si>
    <t>Semana 3</t>
  </si>
  <si>
    <t>Semana 4</t>
  </si>
  <si>
    <t>Horas Reales</t>
  </si>
  <si>
    <t>Horas Ideales</t>
  </si>
  <si>
    <t>Elemento</t>
  </si>
  <si>
    <t xml:space="preserve"> </t>
  </si>
  <si>
    <t>Número de Reunión</t>
  </si>
  <si>
    <t>Fecha</t>
  </si>
  <si>
    <t>Hora Inicio</t>
  </si>
  <si>
    <t>Hora Final</t>
  </si>
  <si>
    <t>Presentes</t>
  </si>
  <si>
    <t>Todos</t>
  </si>
  <si>
    <t>Razón de la Reunión</t>
  </si>
  <si>
    <t>Para ver que nos faltaba en la pagina y que errores teniamos que corregir</t>
  </si>
  <si>
    <t>¿Que se realizó?</t>
  </si>
  <si>
    <t>Corregir diversos errores y mejorar el MER</t>
  </si>
  <si>
    <t>Ver los avances de cada uno</t>
  </si>
  <si>
    <t>Nada mas que ver los avances y mejorar algunos detalles</t>
  </si>
  <si>
    <t>Semana</t>
  </si>
  <si>
    <t>Trabajos
Designados</t>
  </si>
  <si>
    <t>Horas Totales
Asignadas por Tarea</t>
  </si>
  <si>
    <t>Horas Trabajadas en Reunion</t>
  </si>
  <si>
    <t>Horas Autónomas</t>
  </si>
  <si>
    <t>Justifique las horas autónomas</t>
  </si>
  <si>
    <t>Horas Totales</t>
  </si>
  <si>
    <t>Primera</t>
  </si>
  <si>
    <t>Tarea1</t>
  </si>
  <si>
    <t>Si</t>
  </si>
  <si>
    <t>Tarea2</t>
  </si>
  <si>
    <t>Segunda</t>
  </si>
  <si>
    <t>Tarea3</t>
  </si>
  <si>
    <t>Tarea4</t>
  </si>
  <si>
    <t>Tercera</t>
  </si>
  <si>
    <t>Tarea5</t>
  </si>
  <si>
    <t>Tarea6</t>
  </si>
  <si>
    <t>Cuarta</t>
  </si>
  <si>
    <t>Tarea7</t>
  </si>
  <si>
    <t>Tarea8</t>
  </si>
  <si>
    <t>3 y 4</t>
  </si>
  <si>
    <t>06/10/2022 y 13/06/2022</t>
  </si>
  <si>
    <t>16:00 y 16:00</t>
  </si>
  <si>
    <t>18:00 y 20:00</t>
  </si>
  <si>
    <t xml:space="preserve">todos </t>
  </si>
  <si>
    <t>dividirnos partes, discutir, ver avances y en la ultima reunion lo dejamos todo listo.</t>
  </si>
  <si>
    <t>Decidimos que Paolo se encargaria del interfaz, Patricio de la pagina y maximiliano ayudaria con el css, sebastian se encargó de complementar y entre todos hicimos el sprint</t>
  </si>
  <si>
    <t>Dedicamos 3 horas autonomas en general para avanzar y juntar todo</t>
  </si>
  <si>
    <t>Dedicamos 2 horas autonomas en general para avanzar y juntar todo</t>
  </si>
  <si>
    <t>Dedicamos 1 hora autonoma debido a que lo hicimos todo en las reuniones pero la hora autonoma fue para verificar que todo funcionase correcto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</si>
</sst>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dd\ dd&quot; de &quot;mmmm&quot; de &quot;yyyy"/>
    <numFmt numFmtId="165" formatCode="hh\:mm\ AM/PM"/>
  </numFmts>
  <fonts count="26" x14ac:knownFonts="1">
    <font>
      <sz val="11"/>
      <color theme="1"/>
      <name val="Arial"/>
      <scheme val="minor"/>
    </font>
    <font>
      <u/>
      <sz val="11"/>
      <color theme="1"/>
      <name val="Arial"/>
    </font>
    <font>
      <sz val="11"/>
      <color theme="1"/>
      <name val="Arial"/>
    </font>
    <font>
      <sz val="11"/>
      <color theme="1"/>
      <name val="Arial"/>
      <scheme val="minor"/>
    </font>
    <font>
      <sz val="11"/>
      <color theme="1"/>
      <name val="Calibri"/>
    </font>
    <font>
      <sz val="10"/>
      <color rgb="FF333333"/>
      <name val="Arial"/>
    </font>
    <font>
      <sz val="11"/>
      <color rgb="FFFFFFFF"/>
      <name val="Calibri"/>
    </font>
    <font>
      <sz val="10"/>
      <color theme="1"/>
      <name val="Arial"/>
    </font>
    <font>
      <sz val="11"/>
      <color rgb="FF3F3F76"/>
      <name val="Calibri"/>
    </font>
    <font>
      <sz val="10"/>
      <color rgb="FFCC0000"/>
      <name val="Arial"/>
    </font>
    <font>
      <b/>
      <sz val="11"/>
      <color rgb="FF3F3F3F"/>
      <name val="Calibri"/>
    </font>
    <font>
      <sz val="10"/>
      <color rgb="FF996600"/>
      <name val="Arial"/>
    </font>
    <font>
      <u/>
      <sz val="11"/>
      <color rgb="FFFFFFFF"/>
      <name val="Calibri"/>
    </font>
    <font>
      <u/>
      <sz val="11"/>
      <color rgb="FFFFFFFF"/>
      <name val="Calibri"/>
    </font>
    <font>
      <u/>
      <sz val="11"/>
      <color rgb="FFFFFFFF"/>
      <name val="Calibri"/>
    </font>
    <font>
      <u/>
      <sz val="11"/>
      <color rgb="FFFFFFFF"/>
      <name val="Calibri"/>
    </font>
    <font>
      <u/>
      <sz val="11"/>
      <color rgb="FFFFFFFF"/>
      <name val="Calibri"/>
    </font>
    <font>
      <sz val="11"/>
      <color rgb="FFFFFFFF"/>
      <name val="Ubuntu"/>
    </font>
    <font>
      <sz val="11"/>
      <color theme="1"/>
      <name val="Ubuntu"/>
    </font>
    <font>
      <b/>
      <sz val="11"/>
      <color theme="1"/>
      <name val="Calibri"/>
    </font>
    <font>
      <b/>
      <sz val="10"/>
      <color rgb="FFFFFFFF"/>
      <name val="Arial"/>
    </font>
    <font>
      <sz val="11"/>
      <color theme="1"/>
      <name val="Ubuntu"/>
      <family val="2"/>
    </font>
    <font>
      <sz val="10"/>
      <color rgb="FF333333"/>
      <name val="Arial"/>
      <family val="2"/>
    </font>
    <font>
      <sz val="11"/>
      <color theme="1"/>
      <name val="Calibri"/>
      <family val="2"/>
    </font>
    <font>
      <sz val="11"/>
      <color rgb="FF3F3F76"/>
      <name val="Calibri"/>
      <family val="2"/>
    </font>
    <font>
      <sz val="11"/>
      <color rgb="FFFFFFFF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  <fill>
      <patternFill patternType="solid">
        <fgColor rgb="FFFFFFCC"/>
        <bgColor rgb="FFFFFFCC"/>
      </patternFill>
    </fill>
    <fill>
      <patternFill patternType="solid">
        <fgColor rgb="FF5B9BD5"/>
        <bgColor rgb="FF5B9BD5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  <fill>
      <patternFill patternType="solid">
        <fgColor rgb="FFFFCC99"/>
        <bgColor rgb="FFFFCC99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  <fill>
      <patternFill patternType="solid">
        <fgColor rgb="FFFF0000"/>
        <bgColor rgb="FFFF0000"/>
      </patternFill>
    </fill>
    <fill>
      <patternFill patternType="solid">
        <fgColor rgb="FFFF9999"/>
        <bgColor rgb="FFFF9999"/>
      </patternFill>
    </fill>
    <fill>
      <patternFill patternType="solid">
        <fgColor rgb="FFCC6600"/>
        <bgColor rgb="FFCC6600"/>
      </patternFill>
    </fill>
    <fill>
      <patternFill patternType="solid">
        <fgColor rgb="FFDEEBF7"/>
        <bgColor rgb="FFDEEBF7"/>
      </patternFill>
    </fill>
    <fill>
      <patternFill patternType="solid">
        <fgColor rgb="FFA9D18E"/>
        <bgColor rgb="FFA9D18E"/>
      </patternFill>
    </fill>
    <fill>
      <patternFill patternType="solid">
        <fgColor rgb="FFCC0000"/>
        <bgColor rgb="FFCC0000"/>
      </patternFill>
    </fill>
    <fill>
      <patternFill patternType="solid">
        <fgColor rgb="FFDEEBF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9D18E"/>
        <bgColor indexed="64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rgb="FF808080"/>
      </right>
      <top style="thin">
        <color theme="1"/>
      </top>
      <bottom/>
      <diagonal/>
    </border>
    <border>
      <left style="thin">
        <color rgb="FF808080"/>
      </left>
      <right style="thin">
        <color rgb="FF808080"/>
      </right>
      <top style="thin">
        <color theme="1"/>
      </top>
      <bottom/>
      <diagonal/>
    </border>
    <border>
      <left style="thin">
        <color rgb="FF808080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808080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7F7F7F"/>
      </bottom>
      <diagonal/>
    </border>
    <border>
      <left/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rgb="FF3F3F3F"/>
      </top>
      <bottom style="thin">
        <color rgb="FF3F3F3F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rgb="FF808080"/>
      </top>
      <bottom style="thin">
        <color theme="1"/>
      </bottom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 style="thin">
        <color theme="1"/>
      </left>
      <right style="thin">
        <color theme="1"/>
      </right>
      <top/>
      <bottom style="thin">
        <color rgb="FF808080"/>
      </bottom>
      <diagonal/>
    </border>
    <border>
      <left style="thin">
        <color theme="1"/>
      </left>
      <right/>
      <top style="thin">
        <color theme="1"/>
      </top>
      <bottom style="thin">
        <color rgb="FF808080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theme="1"/>
      </bottom>
      <diagonal/>
    </border>
    <border>
      <left/>
      <right style="thin">
        <color rgb="FF808080"/>
      </right>
      <top style="thin">
        <color rgb="FF808080"/>
      </top>
      <bottom style="thin">
        <color theme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theme="1"/>
      </bottom>
      <diagonal/>
    </border>
    <border>
      <left style="thin">
        <color rgb="FF808080"/>
      </left>
      <right/>
      <top style="thin">
        <color rgb="FF808080"/>
      </top>
      <bottom style="thin">
        <color theme="1"/>
      </bottom>
      <diagonal/>
    </border>
    <border>
      <left style="thin">
        <color theme="1"/>
      </left>
      <right/>
      <top style="thin">
        <color rgb="FF80808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rgb="FF3F3F3F"/>
      </top>
      <bottom style="thin">
        <color theme="1"/>
      </bottom>
      <diagonal/>
    </border>
    <border>
      <left style="thin">
        <color theme="1"/>
      </left>
      <right style="thin">
        <color rgb="FF808080"/>
      </right>
      <top style="thin">
        <color theme="1"/>
      </top>
      <bottom style="thin">
        <color theme="1"/>
      </bottom>
      <diagonal/>
    </border>
    <border>
      <left style="thin">
        <color rgb="FF808080"/>
      </left>
      <right style="thin">
        <color rgb="FF808080"/>
      </right>
      <top style="thin">
        <color theme="1"/>
      </top>
      <bottom style="thin">
        <color theme="1"/>
      </bottom>
      <diagonal/>
    </border>
    <border>
      <left style="thin">
        <color rgb="FF80808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theme="1"/>
      </right>
      <top/>
      <bottom style="thin">
        <color rgb="FF3F3F3F"/>
      </bottom>
      <diagonal/>
    </border>
    <border>
      <left style="thin">
        <color theme="1"/>
      </left>
      <right style="thin">
        <color theme="1"/>
      </right>
      <top style="thin">
        <color rgb="FF80808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rgb="FF808080"/>
      </left>
      <right style="thin">
        <color theme="1"/>
      </right>
      <top style="thin">
        <color theme="1"/>
      </top>
      <bottom style="thin">
        <color rgb="FF80808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theme="1"/>
      </bottom>
      <diagonal/>
    </border>
    <border>
      <left style="thin">
        <color theme="1"/>
      </left>
      <right style="thin">
        <color rgb="FF808080"/>
      </right>
      <top style="thin">
        <color theme="1"/>
      </top>
      <bottom style="thin">
        <color rgb="FF00000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3" fillId="0" borderId="0" xfId="0" applyFont="1"/>
    <xf numFmtId="0" fontId="4" fillId="0" borderId="0" xfId="0" applyFont="1"/>
    <xf numFmtId="0" fontId="5" fillId="7" borderId="2" xfId="0" applyFont="1" applyFill="1" applyBorder="1"/>
    <xf numFmtId="0" fontId="5" fillId="7" borderId="3" xfId="0" applyFont="1" applyFill="1" applyBorder="1"/>
    <xf numFmtId="0" fontId="5" fillId="7" borderId="3" xfId="0" applyFont="1" applyFill="1" applyBorder="1" applyAlignment="1">
      <alignment wrapText="1"/>
    </xf>
    <xf numFmtId="0" fontId="6" fillId="8" borderId="4" xfId="0" applyFont="1" applyFill="1" applyBorder="1"/>
    <xf numFmtId="0" fontId="6" fillId="9" borderId="5" xfId="0" applyFont="1" applyFill="1" applyBorder="1"/>
    <xf numFmtId="0" fontId="6" fillId="10" borderId="5" xfId="0" applyFont="1" applyFill="1" applyBorder="1"/>
    <xf numFmtId="0" fontId="6" fillId="11" borderId="5" xfId="0" applyFont="1" applyFill="1" applyBorder="1"/>
    <xf numFmtId="0" fontId="5" fillId="7" borderId="5" xfId="0" applyFont="1" applyFill="1" applyBorder="1"/>
    <xf numFmtId="0" fontId="5" fillId="7" borderId="6" xfId="0" applyFont="1" applyFill="1" applyBorder="1" applyAlignment="1">
      <alignment wrapText="1"/>
    </xf>
    <xf numFmtId="0" fontId="2" fillId="0" borderId="0" xfId="0" applyFont="1"/>
    <xf numFmtId="0" fontId="7" fillId="2" borderId="7" xfId="0" applyFont="1" applyFill="1" applyBorder="1"/>
    <xf numFmtId="0" fontId="6" fillId="8" borderId="8" xfId="0" applyFont="1" applyFill="1" applyBorder="1"/>
    <xf numFmtId="0" fontId="8" fillId="12" borderId="9" xfId="0" applyFont="1" applyFill="1" applyBorder="1"/>
    <xf numFmtId="0" fontId="6" fillId="13" borderId="10" xfId="0" applyFont="1" applyFill="1" applyBorder="1"/>
    <xf numFmtId="0" fontId="6" fillId="13" borderId="11" xfId="0" applyFont="1" applyFill="1" applyBorder="1"/>
    <xf numFmtId="0" fontId="6" fillId="13" borderId="12" xfId="0" applyFont="1" applyFill="1" applyBorder="1"/>
    <xf numFmtId="0" fontId="9" fillId="0" borderId="13" xfId="0" applyFont="1" applyBorder="1"/>
    <xf numFmtId="0" fontId="10" fillId="14" borderId="14" xfId="0" applyFont="1" applyFill="1" applyBorder="1"/>
    <xf numFmtId="0" fontId="11" fillId="2" borderId="15" xfId="0" applyFont="1" applyFill="1" applyBorder="1"/>
    <xf numFmtId="0" fontId="6" fillId="8" borderId="16" xfId="0" applyFont="1" applyFill="1" applyBorder="1"/>
    <xf numFmtId="0" fontId="6" fillId="13" borderId="17" xfId="0" applyFont="1" applyFill="1" applyBorder="1"/>
    <xf numFmtId="0" fontId="6" fillId="13" borderId="18" xfId="0" applyFont="1" applyFill="1" applyBorder="1"/>
    <xf numFmtId="0" fontId="6" fillId="13" borderId="19" xfId="0" applyFont="1" applyFill="1" applyBorder="1"/>
    <xf numFmtId="0" fontId="9" fillId="0" borderId="20" xfId="0" applyFont="1" applyBorder="1"/>
    <xf numFmtId="0" fontId="6" fillId="9" borderId="3" xfId="0" applyFont="1" applyFill="1" applyBorder="1"/>
    <xf numFmtId="0" fontId="6" fillId="13" borderId="1" xfId="0" applyFont="1" applyFill="1" applyBorder="1"/>
    <xf numFmtId="0" fontId="6" fillId="13" borderId="21" xfId="0" applyFont="1" applyFill="1" applyBorder="1"/>
    <xf numFmtId="0" fontId="6" fillId="9" borderId="16" xfId="0" applyFont="1" applyFill="1" applyBorder="1"/>
    <xf numFmtId="0" fontId="6" fillId="13" borderId="22" xfId="0" applyFont="1" applyFill="1" applyBorder="1"/>
    <xf numFmtId="0" fontId="6" fillId="10" borderId="8" xfId="0" applyFont="1" applyFill="1" applyBorder="1"/>
    <xf numFmtId="0" fontId="6" fillId="13" borderId="23" xfId="0" applyFont="1" applyFill="1" applyBorder="1"/>
    <xf numFmtId="0" fontId="12" fillId="13" borderId="24" xfId="0" applyFont="1" applyFill="1" applyBorder="1"/>
    <xf numFmtId="0" fontId="6" fillId="10" borderId="16" xfId="0" applyFont="1" applyFill="1" applyBorder="1"/>
    <xf numFmtId="0" fontId="13" fillId="13" borderId="19" xfId="0" applyFont="1" applyFill="1" applyBorder="1"/>
    <xf numFmtId="0" fontId="6" fillId="13" borderId="25" xfId="0" applyFont="1" applyFill="1" applyBorder="1"/>
    <xf numFmtId="0" fontId="6" fillId="11" borderId="26" xfId="0" applyFont="1" applyFill="1" applyBorder="1"/>
    <xf numFmtId="0" fontId="6" fillId="13" borderId="24" xfId="0" applyFont="1" applyFill="1" applyBorder="1"/>
    <xf numFmtId="0" fontId="6" fillId="11" borderId="27" xfId="0" applyFont="1" applyFill="1" applyBorder="1"/>
    <xf numFmtId="0" fontId="11" fillId="2" borderId="28" xfId="0" applyFont="1" applyFill="1" applyBorder="1"/>
    <xf numFmtId="0" fontId="6" fillId="11" borderId="16" xfId="0" applyFont="1" applyFill="1" applyBorder="1"/>
    <xf numFmtId="0" fontId="8" fillId="12" borderId="29" xfId="0" applyFont="1" applyFill="1" applyBorder="1"/>
    <xf numFmtId="0" fontId="6" fillId="13" borderId="30" xfId="0" applyFont="1" applyFill="1" applyBorder="1"/>
    <xf numFmtId="0" fontId="6" fillId="13" borderId="31" xfId="0" applyFont="1" applyFill="1" applyBorder="1"/>
    <xf numFmtId="0" fontId="6" fillId="13" borderId="32" xfId="0" applyFont="1" applyFill="1" applyBorder="1"/>
    <xf numFmtId="0" fontId="6" fillId="11" borderId="33" xfId="0" applyFont="1" applyFill="1" applyBorder="1"/>
    <xf numFmtId="0" fontId="9" fillId="0" borderId="34" xfId="0" applyFont="1" applyBorder="1"/>
    <xf numFmtId="0" fontId="10" fillId="14" borderId="35" xfId="0" applyFont="1" applyFill="1" applyBorder="1"/>
    <xf numFmtId="0" fontId="5" fillId="7" borderId="36" xfId="0" applyFont="1" applyFill="1" applyBorder="1"/>
    <xf numFmtId="0" fontId="5" fillId="7" borderId="37" xfId="0" applyFont="1" applyFill="1" applyBorder="1"/>
    <xf numFmtId="0" fontId="5" fillId="7" borderId="37" xfId="0" applyFont="1" applyFill="1" applyBorder="1" applyAlignment="1">
      <alignment wrapText="1"/>
    </xf>
    <xf numFmtId="0" fontId="6" fillId="8" borderId="37" xfId="0" applyFont="1" applyFill="1" applyBorder="1"/>
    <xf numFmtId="0" fontId="6" fillId="9" borderId="37" xfId="0" applyFont="1" applyFill="1" applyBorder="1"/>
    <xf numFmtId="0" fontId="6" fillId="10" borderId="37" xfId="0" applyFont="1" applyFill="1" applyBorder="1"/>
    <xf numFmtId="0" fontId="6" fillId="11" borderId="37" xfId="0" applyFont="1" applyFill="1" applyBorder="1"/>
    <xf numFmtId="0" fontId="5" fillId="7" borderId="38" xfId="0" applyFont="1" applyFill="1" applyBorder="1" applyAlignment="1">
      <alignment wrapText="1"/>
    </xf>
    <xf numFmtId="0" fontId="7" fillId="3" borderId="15" xfId="0" applyFont="1" applyFill="1" applyBorder="1"/>
    <xf numFmtId="0" fontId="8" fillId="12" borderId="39" xfId="0" applyFont="1" applyFill="1" applyBorder="1"/>
    <xf numFmtId="0" fontId="6" fillId="13" borderId="40" xfId="0" applyFont="1" applyFill="1" applyBorder="1"/>
    <xf numFmtId="0" fontId="6" fillId="13" borderId="41" xfId="0" applyFont="1" applyFill="1" applyBorder="1"/>
    <xf numFmtId="0" fontId="10" fillId="14" borderId="42" xfId="0" applyFont="1" applyFill="1" applyBorder="1"/>
    <xf numFmtId="0" fontId="6" fillId="9" borderId="26" xfId="0" applyFont="1" applyFill="1" applyBorder="1"/>
    <xf numFmtId="0" fontId="6" fillId="9" borderId="43" xfId="0" applyFont="1" applyFill="1" applyBorder="1"/>
    <xf numFmtId="0" fontId="6" fillId="11" borderId="8" xfId="0" applyFont="1" applyFill="1" applyBorder="1"/>
    <xf numFmtId="0" fontId="7" fillId="3" borderId="28" xfId="0" applyFont="1" applyFill="1" applyBorder="1"/>
    <xf numFmtId="0" fontId="7" fillId="4" borderId="15" xfId="0" applyFont="1" applyFill="1" applyBorder="1"/>
    <xf numFmtId="0" fontId="14" fillId="13" borderId="40" xfId="0" applyFont="1" applyFill="1" applyBorder="1"/>
    <xf numFmtId="0" fontId="15" fillId="13" borderId="17" xfId="0" applyFont="1" applyFill="1" applyBorder="1"/>
    <xf numFmtId="0" fontId="7" fillId="4" borderId="28" xfId="0" applyFont="1" applyFill="1" applyBorder="1"/>
    <xf numFmtId="0" fontId="16" fillId="13" borderId="31" xfId="0" applyFont="1" applyFill="1" applyBorder="1"/>
    <xf numFmtId="0" fontId="7" fillId="5" borderId="15" xfId="0" applyFont="1" applyFill="1" applyBorder="1"/>
    <xf numFmtId="0" fontId="7" fillId="5" borderId="28" xfId="0" applyFont="1" applyFill="1" applyBorder="1"/>
    <xf numFmtId="0" fontId="7" fillId="6" borderId="15" xfId="0" applyFont="1" applyFill="1" applyBorder="1"/>
    <xf numFmtId="0" fontId="7" fillId="6" borderId="28" xfId="0" applyFont="1" applyFill="1" applyBorder="1"/>
    <xf numFmtId="0" fontId="2" fillId="0" borderId="44" xfId="0" applyFont="1" applyBorder="1"/>
    <xf numFmtId="0" fontId="5" fillId="7" borderId="45" xfId="0" applyFont="1" applyFill="1" applyBorder="1"/>
    <xf numFmtId="0" fontId="17" fillId="8" borderId="46" xfId="0" applyFont="1" applyFill="1" applyBorder="1"/>
    <xf numFmtId="0" fontId="18" fillId="15" borderId="47" xfId="0" applyFont="1" applyFill="1" applyBorder="1"/>
    <xf numFmtId="0" fontId="17" fillId="9" borderId="46" xfId="0" applyFont="1" applyFill="1" applyBorder="1"/>
    <xf numFmtId="164" fontId="2" fillId="16" borderId="47" xfId="0" applyNumberFormat="1" applyFont="1" applyFill="1" applyBorder="1"/>
    <xf numFmtId="0" fontId="17" fillId="10" borderId="46" xfId="0" applyFont="1" applyFill="1" applyBorder="1"/>
    <xf numFmtId="165" fontId="2" fillId="17" borderId="47" xfId="0" applyNumberFormat="1" applyFont="1" applyFill="1" applyBorder="1"/>
    <xf numFmtId="0" fontId="17" fillId="11" borderId="46" xfId="0" applyFont="1" applyFill="1" applyBorder="1"/>
    <xf numFmtId="0" fontId="2" fillId="18" borderId="47" xfId="0" applyFont="1" applyFill="1" applyBorder="1"/>
    <xf numFmtId="0" fontId="17" fillId="19" borderId="46" xfId="0" applyFont="1" applyFill="1" applyBorder="1"/>
    <xf numFmtId="0" fontId="2" fillId="20" borderId="47" xfId="0" applyFont="1" applyFill="1" applyBorder="1"/>
    <xf numFmtId="0" fontId="17" fillId="21" borderId="48" xfId="0" applyFont="1" applyFill="1" applyBorder="1"/>
    <xf numFmtId="0" fontId="2" fillId="12" borderId="49" xfId="0" applyFont="1" applyFill="1" applyBorder="1" applyAlignment="1">
      <alignment wrapText="1"/>
    </xf>
    <xf numFmtId="0" fontId="2" fillId="0" borderId="50" xfId="0" applyFont="1" applyBorder="1"/>
    <xf numFmtId="0" fontId="5" fillId="7" borderId="6" xfId="0" applyFont="1" applyFill="1" applyBorder="1"/>
    <xf numFmtId="164" fontId="18" fillId="16" borderId="47" xfId="0" applyNumberFormat="1" applyFont="1" applyFill="1" applyBorder="1"/>
    <xf numFmtId="165" fontId="18" fillId="17" borderId="47" xfId="0" applyNumberFormat="1" applyFont="1" applyFill="1" applyBorder="1"/>
    <xf numFmtId="0" fontId="18" fillId="18" borderId="47" xfId="0" applyFont="1" applyFill="1" applyBorder="1"/>
    <xf numFmtId="0" fontId="18" fillId="20" borderId="47" xfId="0" applyFont="1" applyFill="1" applyBorder="1"/>
    <xf numFmtId="0" fontId="18" fillId="12" borderId="49" xfId="0" applyFont="1" applyFill="1" applyBorder="1" applyAlignment="1">
      <alignment wrapText="1"/>
    </xf>
    <xf numFmtId="0" fontId="19" fillId="7" borderId="3" xfId="0" applyFont="1" applyFill="1" applyBorder="1"/>
    <xf numFmtId="0" fontId="19" fillId="7" borderId="39" xfId="0" applyFont="1" applyFill="1" applyBorder="1" applyAlignment="1">
      <alignment wrapText="1"/>
    </xf>
    <xf numFmtId="0" fontId="4" fillId="22" borderId="39" xfId="0" applyFont="1" applyFill="1" applyBorder="1" applyAlignment="1">
      <alignment wrapText="1"/>
    </xf>
    <xf numFmtId="0" fontId="8" fillId="12" borderId="39" xfId="0" applyFont="1" applyFill="1" applyBorder="1" applyAlignment="1">
      <alignment wrapText="1"/>
    </xf>
    <xf numFmtId="0" fontId="6" fillId="23" borderId="39" xfId="0" applyFont="1" applyFill="1" applyBorder="1" applyAlignment="1">
      <alignment wrapText="1"/>
    </xf>
    <xf numFmtId="0" fontId="20" fillId="24" borderId="39" xfId="0" applyFont="1" applyFill="1" applyBorder="1"/>
    <xf numFmtId="0" fontId="5" fillId="7" borderId="51" xfId="0" applyFont="1" applyFill="1" applyBorder="1"/>
    <xf numFmtId="0" fontId="4" fillId="22" borderId="39" xfId="0" applyFont="1" applyFill="1" applyBorder="1"/>
    <xf numFmtId="0" fontId="6" fillId="23" borderId="39" xfId="0" applyFont="1" applyFill="1" applyBorder="1"/>
    <xf numFmtId="0" fontId="5" fillId="7" borderId="39" xfId="0" applyFont="1" applyFill="1" applyBorder="1"/>
    <xf numFmtId="0" fontId="5" fillId="7" borderId="52" xfId="0" applyFont="1" applyFill="1" applyBorder="1"/>
    <xf numFmtId="0" fontId="5" fillId="7" borderId="53" xfId="0" applyFont="1" applyFill="1" applyBorder="1"/>
    <xf numFmtId="0" fontId="19" fillId="7" borderId="39" xfId="0" applyFont="1" applyFill="1" applyBorder="1"/>
    <xf numFmtId="165" fontId="21" fillId="17" borderId="47" xfId="0" applyNumberFormat="1" applyFont="1" applyFill="1" applyBorder="1"/>
    <xf numFmtId="0" fontId="21" fillId="18" borderId="47" xfId="0" applyFont="1" applyFill="1" applyBorder="1"/>
    <xf numFmtId="0" fontId="21" fillId="20" borderId="47" xfId="0" applyFont="1" applyFill="1" applyBorder="1"/>
    <xf numFmtId="0" fontId="21" fillId="12" borderId="49" xfId="0" applyFont="1" applyFill="1" applyBorder="1" applyAlignment="1">
      <alignment wrapText="1"/>
    </xf>
    <xf numFmtId="0" fontId="22" fillId="7" borderId="39" xfId="0" applyFont="1" applyFill="1" applyBorder="1"/>
    <xf numFmtId="0" fontId="23" fillId="25" borderId="54" xfId="0" applyFont="1" applyFill="1" applyBorder="1" applyAlignment="1">
      <alignment horizontal="right" wrapText="1"/>
    </xf>
    <xf numFmtId="0" fontId="24" fillId="26" borderId="55" xfId="0" applyFont="1" applyFill="1" applyBorder="1" applyAlignment="1">
      <alignment horizontal="right" wrapText="1"/>
    </xf>
    <xf numFmtId="0" fontId="25" fillId="27" borderId="55" xfId="0" applyFont="1" applyFill="1" applyBorder="1" applyAlignment="1">
      <alignment horizontal="right" wrapText="1"/>
    </xf>
  </cellXfs>
  <cellStyles count="1">
    <cellStyle name="Normal" xfId="0" builtinId="0"/>
  </cellStyles>
  <dxfs count="12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4">
    <tableStyle name="Reuniones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Reuniones-style 2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Reuniones-style 3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Reuniones-style 4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Calibri"/>
              </a:defRPr>
            </a:pPr>
            <a:r>
              <a:rPr lang="es-CL" sz="1800" b="1" i="0">
                <a:solidFill>
                  <a:srgbClr val="404040"/>
                </a:solidFill>
                <a:latin typeface="Calibri"/>
              </a:rPr>
              <a:t>Persona1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Horas Reales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latin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1 - Grupo'!$R$3:$V$3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Grupo'!$R$4:$V$4</c:f>
              <c:numCache>
                <c:formatCode>General</c:formatCode>
                <c:ptCount val="5"/>
                <c:pt idx="0">
                  <c:v>18</c:v>
                </c:pt>
                <c:pt idx="1">
                  <c:v>4</c:v>
                </c:pt>
                <c:pt idx="2">
                  <c:v>-6</c:v>
                </c:pt>
                <c:pt idx="3">
                  <c:v>-12</c:v>
                </c:pt>
                <c:pt idx="4">
                  <c:v>-22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1D9-4699-830F-95E334429B8A}"/>
            </c:ext>
          </c:extLst>
        </c:ser>
        <c:ser>
          <c:idx val="1"/>
          <c:order val="1"/>
          <c:tx>
            <c:v>Horas Ideales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latin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1 - Grupo'!$R$3:$V$3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Grupo'!$R$5:$V$5</c:f>
              <c:numCache>
                <c:formatCode>General</c:formatCode>
                <c:ptCount val="5"/>
                <c:pt idx="0">
                  <c:v>18</c:v>
                </c:pt>
                <c:pt idx="1">
                  <c:v>13.5</c:v>
                </c:pt>
                <c:pt idx="2">
                  <c:v>9</c:v>
                </c:pt>
                <c:pt idx="3">
                  <c:v>4.5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1D9-4699-830F-95E334429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091799"/>
        <c:axId val="242078384"/>
      </c:lineChart>
      <c:catAx>
        <c:axId val="325091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242078384"/>
        <c:crosses val="autoZero"/>
        <c:auto val="1"/>
        <c:lblAlgn val="ctr"/>
        <c:lblOffset val="100"/>
        <c:noMultiLvlLbl val="1"/>
      </c:catAx>
      <c:valAx>
        <c:axId val="242078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32509179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1" i="0">
              <a:solidFill>
                <a:srgbClr val="1A1A1A"/>
              </a:solidFill>
              <a:latin typeface="Calibri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Calibri"/>
              </a:defRPr>
            </a:pPr>
            <a:r>
              <a:rPr lang="es-CL" sz="1800" b="1" i="0">
                <a:solidFill>
                  <a:srgbClr val="404040"/>
                </a:solidFill>
                <a:latin typeface="Calibri"/>
              </a:rPr>
              <a:t>Persona2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Horas Reales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latin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1 - Grupo'!$R$14:$V$14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Grupo'!$R$15:$V$15</c:f>
              <c:numCache>
                <c:formatCode>General</c:formatCode>
                <c:ptCount val="5"/>
                <c:pt idx="0">
                  <c:v>18</c:v>
                </c:pt>
                <c:pt idx="1">
                  <c:v>4</c:v>
                </c:pt>
                <c:pt idx="2">
                  <c:v>-6</c:v>
                </c:pt>
                <c:pt idx="3">
                  <c:v>-12</c:v>
                </c:pt>
                <c:pt idx="4">
                  <c:v>-22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C1-4099-8B0D-E3539478558C}"/>
            </c:ext>
          </c:extLst>
        </c:ser>
        <c:ser>
          <c:idx val="1"/>
          <c:order val="1"/>
          <c:tx>
            <c:v>Horas Ideales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latin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1 - Grupo'!$R$14:$V$14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Grupo'!$R$16:$V$16</c:f>
              <c:numCache>
                <c:formatCode>General</c:formatCode>
                <c:ptCount val="5"/>
                <c:pt idx="0">
                  <c:v>18</c:v>
                </c:pt>
                <c:pt idx="1">
                  <c:v>13.5</c:v>
                </c:pt>
                <c:pt idx="2">
                  <c:v>9</c:v>
                </c:pt>
                <c:pt idx="3">
                  <c:v>4.5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7C1-4099-8B0D-E35394785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257094"/>
        <c:axId val="627542060"/>
      </c:lineChart>
      <c:catAx>
        <c:axId val="1396257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627542060"/>
        <c:crosses val="autoZero"/>
        <c:auto val="1"/>
        <c:lblAlgn val="ctr"/>
        <c:lblOffset val="100"/>
        <c:noMultiLvlLbl val="1"/>
      </c:catAx>
      <c:valAx>
        <c:axId val="627542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139625709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1" i="0">
              <a:solidFill>
                <a:srgbClr val="1A1A1A"/>
              </a:solidFill>
              <a:latin typeface="Calibri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Calibri"/>
              </a:defRPr>
            </a:pPr>
            <a:r>
              <a:rPr lang="es-CL" sz="1800" b="1" i="0">
                <a:solidFill>
                  <a:srgbClr val="404040"/>
                </a:solidFill>
                <a:latin typeface="Calibri"/>
              </a:rPr>
              <a:t>Persona3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Horas Reales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latin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1 - Grupo'!$R$25:$V$25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Grupo'!$R$26:$V$26</c:f>
              <c:numCache>
                <c:formatCode>General</c:formatCode>
                <c:ptCount val="5"/>
                <c:pt idx="0">
                  <c:v>18</c:v>
                </c:pt>
                <c:pt idx="1">
                  <c:v>4</c:v>
                </c:pt>
                <c:pt idx="2">
                  <c:v>-6</c:v>
                </c:pt>
                <c:pt idx="3">
                  <c:v>-12</c:v>
                </c:pt>
                <c:pt idx="4">
                  <c:v>-22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20B-464A-BB08-97E875A5C68E}"/>
            </c:ext>
          </c:extLst>
        </c:ser>
        <c:ser>
          <c:idx val="1"/>
          <c:order val="1"/>
          <c:tx>
            <c:v>Horas Ideales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latin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1 - Grupo'!$R$25:$V$25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Grupo'!$R$27:$V$27</c:f>
              <c:numCache>
                <c:formatCode>General</c:formatCode>
                <c:ptCount val="5"/>
                <c:pt idx="0">
                  <c:v>18</c:v>
                </c:pt>
                <c:pt idx="1">
                  <c:v>13.5</c:v>
                </c:pt>
                <c:pt idx="2">
                  <c:v>9</c:v>
                </c:pt>
                <c:pt idx="3">
                  <c:v>4.5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20B-464A-BB08-97E875A5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440066"/>
        <c:axId val="910157001"/>
      </c:lineChart>
      <c:catAx>
        <c:axId val="1617440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910157001"/>
        <c:crosses val="autoZero"/>
        <c:auto val="1"/>
        <c:lblAlgn val="ctr"/>
        <c:lblOffset val="100"/>
        <c:noMultiLvlLbl val="1"/>
      </c:catAx>
      <c:valAx>
        <c:axId val="910157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161744006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1" i="0">
              <a:solidFill>
                <a:srgbClr val="1A1A1A"/>
              </a:solidFill>
              <a:latin typeface="Calibri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Calibri"/>
              </a:defRPr>
            </a:pPr>
            <a:r>
              <a:rPr lang="es-CL" sz="1800" b="1" i="0">
                <a:solidFill>
                  <a:srgbClr val="404040"/>
                </a:solidFill>
                <a:latin typeface="Calibri"/>
              </a:rPr>
              <a:t>Persona5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Horas Reales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latin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1 - Grupo'!$R$49:$V$49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Grupo'!$R$50:$V$50</c:f>
              <c:numCache>
                <c:formatCode>General</c:formatCode>
                <c:ptCount val="5"/>
                <c:pt idx="0">
                  <c:v>18</c:v>
                </c:pt>
                <c:pt idx="1">
                  <c:v>4</c:v>
                </c:pt>
                <c:pt idx="2">
                  <c:v>-6</c:v>
                </c:pt>
                <c:pt idx="3">
                  <c:v>-12</c:v>
                </c:pt>
                <c:pt idx="4">
                  <c:v>-22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713-4185-8EC4-A7E7A4D5BA4D}"/>
            </c:ext>
          </c:extLst>
        </c:ser>
        <c:ser>
          <c:idx val="1"/>
          <c:order val="1"/>
          <c:tx>
            <c:v>Horas Ideales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latin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1 - Grupo'!$R$49:$V$49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Grupo'!$R$51:$V$51</c:f>
              <c:numCache>
                <c:formatCode>General</c:formatCode>
                <c:ptCount val="5"/>
                <c:pt idx="0">
                  <c:v>18</c:v>
                </c:pt>
                <c:pt idx="1">
                  <c:v>13.5</c:v>
                </c:pt>
                <c:pt idx="2">
                  <c:v>9</c:v>
                </c:pt>
                <c:pt idx="3">
                  <c:v>4.5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713-4185-8EC4-A7E7A4D5B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372419"/>
        <c:axId val="1407798498"/>
      </c:lineChart>
      <c:catAx>
        <c:axId val="1550372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1407798498"/>
        <c:crosses val="autoZero"/>
        <c:auto val="1"/>
        <c:lblAlgn val="ctr"/>
        <c:lblOffset val="100"/>
        <c:noMultiLvlLbl val="1"/>
      </c:catAx>
      <c:valAx>
        <c:axId val="1407798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155037241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1" i="0">
              <a:solidFill>
                <a:srgbClr val="1A1A1A"/>
              </a:solidFill>
              <a:latin typeface="Calibri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D9D9D9"/>
                </a:solidFill>
                <a:latin typeface="Calibri"/>
              </a:defRPr>
            </a:pPr>
            <a:r>
              <a:rPr lang="es-CL" sz="1400" b="1" i="0">
                <a:solidFill>
                  <a:srgbClr val="D9D9D9"/>
                </a:solidFill>
                <a:latin typeface="Calibri"/>
              </a:rPr>
              <a:t>Horas Grupales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Horas Reales</c:v>
          </c:tx>
          <c:spPr>
            <a:ln w="38100" cmpd="sng">
              <a:solidFill>
                <a:schemeClr val="accent1"/>
              </a:solidFill>
            </a:ln>
          </c:spPr>
          <c:marker>
            <c:symbol val="circle"/>
            <c:size val="8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latin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1 - Grupo'!$R$54:$V$54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Grupo'!$R$55:$V$55</c:f>
              <c:numCache>
                <c:formatCode>General</c:formatCode>
                <c:ptCount val="5"/>
                <c:pt idx="0">
                  <c:v>90</c:v>
                </c:pt>
                <c:pt idx="1">
                  <c:v>20</c:v>
                </c:pt>
                <c:pt idx="2">
                  <c:v>-30</c:v>
                </c:pt>
                <c:pt idx="3">
                  <c:v>-60</c:v>
                </c:pt>
                <c:pt idx="4">
                  <c:v>-110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9FC-40CC-B934-4154A53E4984}"/>
            </c:ext>
          </c:extLst>
        </c:ser>
        <c:ser>
          <c:idx val="1"/>
          <c:order val="1"/>
          <c:tx>
            <c:v>Horas Ideales</c:v>
          </c:tx>
          <c:spPr>
            <a:ln w="38100" cmpd="sng">
              <a:solidFill>
                <a:schemeClr val="accent2"/>
              </a:solidFill>
            </a:ln>
          </c:spPr>
          <c:marker>
            <c:symbol val="circle"/>
            <c:size val="8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latin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1 - Grupo'!$R$54:$V$54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Grupo'!$R$56:$V$56</c:f>
              <c:numCache>
                <c:formatCode>General</c:formatCode>
                <c:ptCount val="5"/>
                <c:pt idx="0">
                  <c:v>90</c:v>
                </c:pt>
                <c:pt idx="1">
                  <c:v>67.5</c:v>
                </c:pt>
                <c:pt idx="2">
                  <c:v>45</c:v>
                </c:pt>
                <c:pt idx="3">
                  <c:v>22.5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9FC-40CC-B934-4154A53E4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285979"/>
        <c:axId val="989988666"/>
      </c:lineChart>
      <c:catAx>
        <c:axId val="690285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989988666"/>
        <c:crosses val="autoZero"/>
        <c:auto val="1"/>
        <c:lblAlgn val="ctr"/>
        <c:lblOffset val="100"/>
        <c:noMultiLvlLbl val="1"/>
      </c:catAx>
      <c:valAx>
        <c:axId val="989988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690285979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1" i="0">
              <a:solidFill>
                <a:srgbClr val="1A1A1A"/>
              </a:solidFill>
              <a:latin typeface="Calibri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Calibri"/>
              </a:defRPr>
            </a:pPr>
            <a:r>
              <a:rPr lang="es-CL" sz="1800" b="1" i="0">
                <a:solidFill>
                  <a:srgbClr val="404040"/>
                </a:solidFill>
                <a:latin typeface="Calibri"/>
              </a:rPr>
              <a:t>Persona4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Horas Reales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latin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1 - Grupo'!$R$37:$V$37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Grupo'!$R$38:$V$38</c:f>
              <c:numCache>
                <c:formatCode>General</c:formatCode>
                <c:ptCount val="5"/>
                <c:pt idx="0">
                  <c:v>18</c:v>
                </c:pt>
                <c:pt idx="1">
                  <c:v>4</c:v>
                </c:pt>
                <c:pt idx="2">
                  <c:v>-6</c:v>
                </c:pt>
                <c:pt idx="3">
                  <c:v>-12</c:v>
                </c:pt>
                <c:pt idx="4">
                  <c:v>-22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13C-4AB1-8E67-A5445DE99C2D}"/>
            </c:ext>
          </c:extLst>
        </c:ser>
        <c:ser>
          <c:idx val="1"/>
          <c:order val="1"/>
          <c:tx>
            <c:v>Horas Ideales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latin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1 - Grupo'!$R$37:$V$37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Grupo'!$R$39:$V$39</c:f>
              <c:numCache>
                <c:formatCode>General</c:formatCode>
                <c:ptCount val="5"/>
                <c:pt idx="0">
                  <c:v>18</c:v>
                </c:pt>
                <c:pt idx="1">
                  <c:v>13.5</c:v>
                </c:pt>
                <c:pt idx="2">
                  <c:v>9</c:v>
                </c:pt>
                <c:pt idx="3">
                  <c:v>4.5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13C-4AB1-8E67-A5445DE99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296162"/>
        <c:axId val="1538460084"/>
      </c:lineChart>
      <c:catAx>
        <c:axId val="497296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1538460084"/>
        <c:crosses val="autoZero"/>
        <c:auto val="1"/>
        <c:lblAlgn val="ctr"/>
        <c:lblOffset val="100"/>
        <c:noMultiLvlLbl val="1"/>
      </c:catAx>
      <c:valAx>
        <c:axId val="1538460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49729616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1" i="0">
              <a:solidFill>
                <a:srgbClr val="1A1A1A"/>
              </a:solidFill>
              <a:latin typeface="Calibri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371475</xdr:colOff>
      <xdr:row>0</xdr:row>
      <xdr:rowOff>9525</xdr:rowOff>
    </xdr:from>
    <xdr:ext cx="8191500" cy="3857625"/>
    <xdr:graphicFrame macro="">
      <xdr:nvGraphicFramePr>
        <xdr:cNvPr id="1573341142" name="Chart 1" title="Gráfico">
          <a:extLst>
            <a:ext uri="{FF2B5EF4-FFF2-40B4-BE49-F238E27FC236}">
              <a16:creationId xmlns:a16="http://schemas.microsoft.com/office/drawing/2014/main" id="{00000000-0008-0000-0000-0000D647C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247650</xdr:colOff>
      <xdr:row>26</xdr:row>
      <xdr:rowOff>47625</xdr:rowOff>
    </xdr:from>
    <xdr:ext cx="8191500" cy="3800475"/>
    <xdr:graphicFrame macro="">
      <xdr:nvGraphicFramePr>
        <xdr:cNvPr id="1017205270" name="Chart 2">
          <a:extLst>
            <a:ext uri="{FF2B5EF4-FFF2-40B4-BE49-F238E27FC236}">
              <a16:creationId xmlns:a16="http://schemas.microsoft.com/office/drawing/2014/main" id="{00000000-0008-0000-0000-00001652A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247650</xdr:colOff>
      <xdr:row>53</xdr:row>
      <xdr:rowOff>47625</xdr:rowOff>
    </xdr:from>
    <xdr:ext cx="8191500" cy="3800475"/>
    <xdr:graphicFrame macro="">
      <xdr:nvGraphicFramePr>
        <xdr:cNvPr id="867894366" name="Chart 3">
          <a:extLst>
            <a:ext uri="{FF2B5EF4-FFF2-40B4-BE49-F238E27FC236}">
              <a16:creationId xmlns:a16="http://schemas.microsoft.com/office/drawing/2014/main" id="{00000000-0008-0000-0000-00005E04B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419100</xdr:colOff>
      <xdr:row>99</xdr:row>
      <xdr:rowOff>161925</xdr:rowOff>
    </xdr:from>
    <xdr:ext cx="8143875" cy="3800475"/>
    <xdr:graphicFrame macro="">
      <xdr:nvGraphicFramePr>
        <xdr:cNvPr id="1695373028" name="Chart 4">
          <a:extLst>
            <a:ext uri="{FF2B5EF4-FFF2-40B4-BE49-F238E27FC236}">
              <a16:creationId xmlns:a16="http://schemas.microsoft.com/office/drawing/2014/main" id="{00000000-0008-0000-0000-0000E4560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571500</xdr:colOff>
      <xdr:row>58</xdr:row>
      <xdr:rowOff>114300</xdr:rowOff>
    </xdr:from>
    <xdr:ext cx="12839700" cy="8686800"/>
    <xdr:graphicFrame macro="">
      <xdr:nvGraphicFramePr>
        <xdr:cNvPr id="1275188775" name="Chart 5">
          <a:extLst>
            <a:ext uri="{FF2B5EF4-FFF2-40B4-BE49-F238E27FC236}">
              <a16:creationId xmlns:a16="http://schemas.microsoft.com/office/drawing/2014/main" id="{00000000-0008-0000-0000-000027D60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9</xdr:col>
      <xdr:colOff>371475</xdr:colOff>
      <xdr:row>76</xdr:row>
      <xdr:rowOff>104775</xdr:rowOff>
    </xdr:from>
    <xdr:ext cx="8181975" cy="3800475"/>
    <xdr:graphicFrame macro="">
      <xdr:nvGraphicFramePr>
        <xdr:cNvPr id="1833255531" name="Chart 6">
          <a:extLst>
            <a:ext uri="{FF2B5EF4-FFF2-40B4-BE49-F238E27FC236}">
              <a16:creationId xmlns:a16="http://schemas.microsoft.com/office/drawing/2014/main" id="{00000000-0008-0000-0000-00006B424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C9">
  <tableColumns count="2">
    <tableColumn id="1" xr3:uid="{00000000-0010-0000-0000-000001000000}" name="Elemento"/>
    <tableColumn id="2" xr3:uid="{00000000-0010-0000-0000-000002000000}" name=" "/>
  </tableColumns>
  <tableStyleInfo name="Reunion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12:C19">
  <tableColumns count="2">
    <tableColumn id="1" xr3:uid="{00000000-0010-0000-0100-000001000000}" name="Elemento"/>
    <tableColumn id="2" xr3:uid="{00000000-0010-0000-0100-000002000000}" name=" "/>
  </tableColumns>
  <tableStyleInfo name="Reuniones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22:C29">
  <tableColumns count="2">
    <tableColumn id="1" xr3:uid="{00000000-0010-0000-0200-000001000000}" name="Elemento"/>
    <tableColumn id="2" xr3:uid="{00000000-0010-0000-0200-000002000000}" name=" "/>
  </tableColumns>
  <tableStyleInfo name="Reuniones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32:C39">
  <tableColumns count="2">
    <tableColumn id="1" xr3:uid="{00000000-0010-0000-0300-000001000000}" name="Elemento"/>
    <tableColumn id="2" xr3:uid="{00000000-0010-0000-0300-000002000000}" name=" "/>
  </tableColumns>
  <tableStyleInfo name="Reuniones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opLeftCell="A36" workbookViewId="0">
      <selection activeCell="G9" sqref="G9"/>
    </sheetView>
  </sheetViews>
  <sheetFormatPr baseColWidth="10" defaultColWidth="12.59765625" defaultRowHeight="15" customHeight="1" x14ac:dyDescent="0.25"/>
  <cols>
    <col min="1" max="1" width="18.59765625" customWidth="1"/>
    <col min="2" max="2" width="33.8984375" customWidth="1"/>
    <col min="3" max="3" width="21.5" customWidth="1"/>
    <col min="4" max="4" width="18.69921875" customWidth="1"/>
    <col min="5" max="5" width="16" customWidth="1"/>
    <col min="6" max="6" width="16.19921875" customWidth="1"/>
    <col min="7" max="7" width="16" customWidth="1"/>
    <col min="8" max="8" width="22.19921875" customWidth="1"/>
    <col min="9" max="9" width="13.09765625" customWidth="1"/>
    <col min="10" max="10" width="10.8984375" customWidth="1"/>
    <col min="11" max="11" width="21" customWidth="1"/>
    <col min="12" max="12" width="22" customWidth="1"/>
    <col min="13" max="13" width="16" customWidth="1"/>
    <col min="14" max="14" width="15.09765625" customWidth="1"/>
    <col min="15" max="15" width="16.3984375" customWidth="1"/>
    <col min="16" max="16" width="16.8984375" customWidth="1"/>
    <col min="17" max="22" width="10.59765625" customWidth="1"/>
  </cols>
  <sheetData>
    <row r="1" spans="1:22" ht="14.25" customHeight="1" x14ac:dyDescent="0.25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Q1" s="7" t="s">
        <v>6</v>
      </c>
    </row>
    <row r="2" spans="1:22" ht="14.25" customHeight="1" x14ac:dyDescent="0.3">
      <c r="A2" s="7" t="s">
        <v>7</v>
      </c>
      <c r="Q2" s="8" t="s">
        <v>8</v>
      </c>
      <c r="R2" s="7" t="str">
        <f>C1</f>
        <v>Patricio Quiroz</v>
      </c>
    </row>
    <row r="3" spans="1:22" ht="14.25" customHeight="1" x14ac:dyDescent="0.3">
      <c r="A3" s="9" t="s">
        <v>9</v>
      </c>
      <c r="B3" s="10" t="s">
        <v>10</v>
      </c>
      <c r="C3" s="11" t="s">
        <v>11</v>
      </c>
      <c r="D3" s="12" t="s">
        <v>12</v>
      </c>
      <c r="E3" s="13" t="s">
        <v>13</v>
      </c>
      <c r="F3" s="14" t="s">
        <v>14</v>
      </c>
      <c r="G3" s="15" t="s">
        <v>15</v>
      </c>
      <c r="H3" s="16" t="s">
        <v>16</v>
      </c>
      <c r="I3" s="17" t="s">
        <v>17</v>
      </c>
      <c r="Q3" s="18" t="s">
        <v>18</v>
      </c>
      <c r="R3" s="18" t="s">
        <v>19</v>
      </c>
      <c r="S3" s="18" t="s">
        <v>20</v>
      </c>
      <c r="T3" s="18" t="s">
        <v>21</v>
      </c>
      <c r="U3" s="18" t="s">
        <v>22</v>
      </c>
      <c r="V3" s="18" t="s">
        <v>23</v>
      </c>
    </row>
    <row r="4" spans="1:22" ht="14.25" customHeight="1" x14ac:dyDescent="0.3">
      <c r="A4" s="19" t="str">
        <f>C1</f>
        <v>Patricio Quiroz</v>
      </c>
      <c r="B4" s="20" t="str">
        <f>Persona1!B3</f>
        <v>Tarea1</v>
      </c>
      <c r="C4" s="21">
        <f>Persona1!C3</f>
        <v>3</v>
      </c>
      <c r="D4" s="20">
        <f>Persona1!G3</f>
        <v>7</v>
      </c>
      <c r="E4" s="22"/>
      <c r="F4" s="23"/>
      <c r="G4" s="24"/>
      <c r="H4" s="25">
        <f t="shared" ref="H4:H11" si="0">SUM(D4:G4)</f>
        <v>7</v>
      </c>
      <c r="I4" s="26" t="str">
        <f>Persona1!H3</f>
        <v>Si</v>
      </c>
      <c r="Q4" s="8" t="s">
        <v>24</v>
      </c>
      <c r="R4" s="8">
        <f>SUM(C4:C11)</f>
        <v>18</v>
      </c>
      <c r="S4" s="8">
        <f>R4-SUM(H4:H5)</f>
        <v>4</v>
      </c>
      <c r="T4" s="8">
        <f>S4-SUM(H6:H7)</f>
        <v>-6</v>
      </c>
      <c r="U4" s="8">
        <f>T4-SUM(H8:H9)</f>
        <v>-12</v>
      </c>
      <c r="V4" s="8">
        <f>U4-SUM(H10:H11)</f>
        <v>-22</v>
      </c>
    </row>
    <row r="5" spans="1:22" ht="14.25" customHeight="1" x14ac:dyDescent="0.3">
      <c r="A5" s="27"/>
      <c r="B5" s="28" t="str">
        <f>Persona1!B4</f>
        <v>Tarea2</v>
      </c>
      <c r="C5" s="21">
        <f>Persona1!C4</f>
        <v>3</v>
      </c>
      <c r="D5" s="28">
        <f>Persona1!G4</f>
        <v>7</v>
      </c>
      <c r="E5" s="29"/>
      <c r="F5" s="30"/>
      <c r="G5" s="31"/>
      <c r="H5" s="32">
        <f t="shared" si="0"/>
        <v>7</v>
      </c>
      <c r="I5" s="26" t="str">
        <f>Persona1!H4</f>
        <v>Si</v>
      </c>
      <c r="Q5" s="8" t="s">
        <v>25</v>
      </c>
      <c r="R5" s="8">
        <f>R4</f>
        <v>18</v>
      </c>
      <c r="S5" s="8">
        <f t="shared" ref="S5:V5" si="1">R5-($R$5/4)</f>
        <v>13.5</v>
      </c>
      <c r="T5" s="8">
        <f t="shared" si="1"/>
        <v>9</v>
      </c>
      <c r="U5" s="8">
        <f t="shared" si="1"/>
        <v>4.5</v>
      </c>
      <c r="V5" s="8">
        <f t="shared" si="1"/>
        <v>0</v>
      </c>
    </row>
    <row r="6" spans="1:22" ht="14.25" customHeight="1" x14ac:dyDescent="0.3">
      <c r="A6" s="27"/>
      <c r="B6" s="33" t="str">
        <f>Persona1!B5</f>
        <v>Tarea3</v>
      </c>
      <c r="C6" s="21">
        <f>Persona1!C5</f>
        <v>2</v>
      </c>
      <c r="D6" s="34"/>
      <c r="E6" s="33">
        <f>Persona1!G5</f>
        <v>7</v>
      </c>
      <c r="F6" s="29"/>
      <c r="G6" s="35"/>
      <c r="H6" s="32">
        <f t="shared" si="0"/>
        <v>7</v>
      </c>
      <c r="I6" s="26" t="str">
        <f>Persona1!H5</f>
        <v>Si</v>
      </c>
    </row>
    <row r="7" spans="1:22" ht="14.25" customHeight="1" x14ac:dyDescent="0.3">
      <c r="A7" s="27"/>
      <c r="B7" s="36" t="str">
        <f>Persona1!B6</f>
        <v>Tarea4</v>
      </c>
      <c r="C7" s="21">
        <f>Persona1!C6</f>
        <v>2</v>
      </c>
      <c r="D7" s="37"/>
      <c r="E7" s="36">
        <f>Persona1!G6</f>
        <v>3</v>
      </c>
      <c r="F7" s="29"/>
      <c r="G7" s="31"/>
      <c r="H7" s="32">
        <f t="shared" si="0"/>
        <v>3</v>
      </c>
      <c r="I7" s="26" t="str">
        <f>Persona1!H6</f>
        <v>Si</v>
      </c>
    </row>
    <row r="8" spans="1:22" ht="14.25" customHeight="1" x14ac:dyDescent="0.3">
      <c r="A8" s="27"/>
      <c r="B8" s="38" t="str">
        <f>Persona1!B7</f>
        <v>Tarea5</v>
      </c>
      <c r="C8" s="21">
        <f>Persona1!C7</f>
        <v>2</v>
      </c>
      <c r="D8" s="39"/>
      <c r="E8" s="40"/>
      <c r="F8" s="38">
        <f>Persona1!G7</f>
        <v>2</v>
      </c>
      <c r="G8" s="37"/>
      <c r="H8" s="32">
        <f t="shared" si="0"/>
        <v>2</v>
      </c>
      <c r="I8" s="26" t="str">
        <f>Persona1!H7</f>
        <v>Si</v>
      </c>
    </row>
    <row r="9" spans="1:22" ht="14.25" customHeight="1" x14ac:dyDescent="0.3">
      <c r="A9" s="27"/>
      <c r="B9" s="41" t="str">
        <f>Persona1!B8</f>
        <v>Tarea6</v>
      </c>
      <c r="C9" s="21">
        <f>Persona1!C8</f>
        <v>2</v>
      </c>
      <c r="D9" s="39"/>
      <c r="E9" s="42"/>
      <c r="F9" s="41">
        <f>Persona1!G8</f>
        <v>4</v>
      </c>
      <c r="G9" s="43"/>
      <c r="H9" s="32">
        <f t="shared" si="0"/>
        <v>4</v>
      </c>
      <c r="I9" s="26" t="str">
        <f>Persona1!H8</f>
        <v>Si</v>
      </c>
    </row>
    <row r="10" spans="1:22" ht="14.25" customHeight="1" x14ac:dyDescent="0.3">
      <c r="A10" s="27"/>
      <c r="B10" s="44" t="str">
        <f>Persona1!B9</f>
        <v>Tarea7</v>
      </c>
      <c r="C10" s="21">
        <f>Persona1!C9</f>
        <v>2</v>
      </c>
      <c r="D10" s="39"/>
      <c r="E10" s="30"/>
      <c r="F10" s="45"/>
      <c r="G10" s="46">
        <f>Persona1!G9</f>
        <v>5</v>
      </c>
      <c r="H10" s="32">
        <f t="shared" si="0"/>
        <v>5</v>
      </c>
      <c r="I10" s="26" t="str">
        <f>Persona1!H9</f>
        <v>Si</v>
      </c>
      <c r="J10" s="1"/>
    </row>
    <row r="11" spans="1:22" ht="14.25" customHeight="1" x14ac:dyDescent="0.3">
      <c r="A11" s="47"/>
      <c r="B11" s="48" t="str">
        <f>Persona1!B10</f>
        <v>Tarea8</v>
      </c>
      <c r="C11" s="49">
        <f>Persona1!C10</f>
        <v>2</v>
      </c>
      <c r="D11" s="50"/>
      <c r="E11" s="51"/>
      <c r="F11" s="52"/>
      <c r="G11" s="53">
        <f>Persona1!G10</f>
        <v>5</v>
      </c>
      <c r="H11" s="54">
        <f t="shared" si="0"/>
        <v>5</v>
      </c>
      <c r="I11" s="55" t="str">
        <f>Persona1!H10</f>
        <v>Si</v>
      </c>
    </row>
    <row r="12" spans="1:22" ht="14.25" customHeight="1" x14ac:dyDescent="0.25"/>
    <row r="13" spans="1:22" ht="14.25" customHeight="1" x14ac:dyDescent="0.3">
      <c r="Q13" s="8" t="s">
        <v>8</v>
      </c>
      <c r="R13" s="7" t="str">
        <f>D1</f>
        <v>Paolo Castañon</v>
      </c>
    </row>
    <row r="14" spans="1:22" ht="14.25" customHeight="1" x14ac:dyDescent="0.3">
      <c r="A14" s="56" t="s">
        <v>9</v>
      </c>
      <c r="B14" s="57" t="s">
        <v>10</v>
      </c>
      <c r="C14" s="58" t="s">
        <v>11</v>
      </c>
      <c r="D14" s="59" t="s">
        <v>12</v>
      </c>
      <c r="E14" s="60" t="s">
        <v>13</v>
      </c>
      <c r="F14" s="61" t="s">
        <v>14</v>
      </c>
      <c r="G14" s="62" t="s">
        <v>15</v>
      </c>
      <c r="H14" s="57" t="s">
        <v>16</v>
      </c>
      <c r="I14" s="63" t="s">
        <v>17</v>
      </c>
      <c r="Q14" s="18" t="s">
        <v>18</v>
      </c>
      <c r="R14" s="18" t="s">
        <v>19</v>
      </c>
      <c r="S14" s="18" t="s">
        <v>20</v>
      </c>
      <c r="T14" s="18" t="s">
        <v>21</v>
      </c>
      <c r="U14" s="18" t="s">
        <v>22</v>
      </c>
      <c r="V14" s="18" t="s">
        <v>23</v>
      </c>
    </row>
    <row r="15" spans="1:22" ht="14.25" customHeight="1" x14ac:dyDescent="0.3">
      <c r="A15" s="64" t="str">
        <f>D1</f>
        <v>Paolo Castañon</v>
      </c>
      <c r="B15" s="20" t="str">
        <f>Persona2!B3</f>
        <v>Tarea1</v>
      </c>
      <c r="C15" s="65">
        <f>Persona2!C3</f>
        <v>3</v>
      </c>
      <c r="D15" s="20">
        <f>Persona2!G3</f>
        <v>7</v>
      </c>
      <c r="E15" s="66"/>
      <c r="F15" s="67"/>
      <c r="G15" s="45"/>
      <c r="H15" s="25">
        <f t="shared" ref="H15:H22" si="2">SUM(D15:G15)</f>
        <v>7</v>
      </c>
      <c r="I15" s="68" t="str">
        <f>Persona2!H3</f>
        <v>Si</v>
      </c>
      <c r="Q15" s="8" t="s">
        <v>24</v>
      </c>
      <c r="R15" s="8">
        <f>SUM(C15:C22)</f>
        <v>18</v>
      </c>
      <c r="S15" s="8">
        <f>R15-SUM(D15:D16)</f>
        <v>4</v>
      </c>
      <c r="T15" s="8">
        <f>S15-E17-E18</f>
        <v>-6</v>
      </c>
      <c r="U15" s="8">
        <f>T15-F20-F19</f>
        <v>-12</v>
      </c>
      <c r="V15" s="8">
        <f>U15-G21-G22</f>
        <v>-22</v>
      </c>
    </row>
    <row r="16" spans="1:22" ht="14.25" customHeight="1" x14ac:dyDescent="0.3">
      <c r="A16" s="64"/>
      <c r="B16" s="28" t="str">
        <f>Persona2!B4</f>
        <v>Tarea2</v>
      </c>
      <c r="C16" s="65">
        <f>Persona2!C4</f>
        <v>3</v>
      </c>
      <c r="D16" s="28">
        <f>Persona2!G4</f>
        <v>7</v>
      </c>
      <c r="E16" s="29"/>
      <c r="F16" s="30"/>
      <c r="G16" s="31"/>
      <c r="H16" s="32">
        <f t="shared" si="2"/>
        <v>7</v>
      </c>
      <c r="I16" s="26" t="str">
        <f>Persona2!H4</f>
        <v>Si</v>
      </c>
      <c r="Q16" s="8" t="s">
        <v>25</v>
      </c>
      <c r="R16" s="8">
        <f>R15</f>
        <v>18</v>
      </c>
      <c r="S16" s="8">
        <f>R16-($R$16/4)</f>
        <v>13.5</v>
      </c>
      <c r="T16" s="8">
        <f>S16-($R$16/4)</f>
        <v>9</v>
      </c>
      <c r="U16" s="8">
        <f>T16-($R$16/4)</f>
        <v>4.5</v>
      </c>
      <c r="V16" s="8">
        <f>U16-($R$16/4)</f>
        <v>0</v>
      </c>
    </row>
    <row r="17" spans="1:22" ht="14.25" customHeight="1" x14ac:dyDescent="0.3">
      <c r="A17" s="64"/>
      <c r="B17" s="69" t="str">
        <f>Persona2!B5</f>
        <v>Tarea3</v>
      </c>
      <c r="C17" s="65">
        <f>Persona2!C5</f>
        <v>2</v>
      </c>
      <c r="D17" s="34"/>
      <c r="E17" s="33">
        <f>Persona2!G5</f>
        <v>7</v>
      </c>
      <c r="F17" s="29"/>
      <c r="G17" s="35"/>
      <c r="H17" s="32">
        <f t="shared" si="2"/>
        <v>7</v>
      </c>
      <c r="I17" s="26" t="str">
        <f>Persona2!H5</f>
        <v>Si</v>
      </c>
    </row>
    <row r="18" spans="1:22" ht="14.25" customHeight="1" x14ac:dyDescent="0.3">
      <c r="A18" s="64"/>
      <c r="B18" s="70" t="str">
        <f>Persona2!B6</f>
        <v>Tarea4</v>
      </c>
      <c r="C18" s="65">
        <f>Persona2!C6</f>
        <v>2</v>
      </c>
      <c r="D18" s="37"/>
      <c r="E18" s="36">
        <f>Persona2!G6</f>
        <v>3</v>
      </c>
      <c r="F18" s="29"/>
      <c r="G18" s="31"/>
      <c r="H18" s="32">
        <f t="shared" si="2"/>
        <v>3</v>
      </c>
      <c r="I18" s="26" t="str">
        <f>Persona2!H6</f>
        <v>Si</v>
      </c>
    </row>
    <row r="19" spans="1:22" ht="14.25" customHeight="1" x14ac:dyDescent="0.3">
      <c r="A19" s="64"/>
      <c r="B19" s="38" t="str">
        <f>Persona2!B7</f>
        <v>Tarea5</v>
      </c>
      <c r="C19" s="65">
        <f>Persona2!C7</f>
        <v>2</v>
      </c>
      <c r="D19" s="39"/>
      <c r="E19" s="45"/>
      <c r="F19" s="38">
        <f>Persona2!G7</f>
        <v>2</v>
      </c>
      <c r="G19" s="37"/>
      <c r="H19" s="32">
        <f t="shared" si="2"/>
        <v>2</v>
      </c>
      <c r="I19" s="26" t="str">
        <f>Persona2!H7</f>
        <v>Si</v>
      </c>
    </row>
    <row r="20" spans="1:22" ht="14.25" customHeight="1" x14ac:dyDescent="0.3">
      <c r="A20" s="64"/>
      <c r="B20" s="41" t="str">
        <f>Persona2!B8</f>
        <v>Tarea6</v>
      </c>
      <c r="C20" s="65">
        <f>Persona2!C8</f>
        <v>2</v>
      </c>
      <c r="D20" s="39"/>
      <c r="E20" s="31"/>
      <c r="F20" s="41">
        <f>Persona2!G8</f>
        <v>4</v>
      </c>
      <c r="G20" s="43"/>
      <c r="H20" s="32">
        <f t="shared" si="2"/>
        <v>4</v>
      </c>
      <c r="I20" s="26" t="str">
        <f>Persona2!H8</f>
        <v>Si</v>
      </c>
    </row>
    <row r="21" spans="1:22" ht="14.25" customHeight="1" x14ac:dyDescent="0.3">
      <c r="A21" s="64"/>
      <c r="B21" s="44" t="str">
        <f>Persona2!B9</f>
        <v>Tarea7</v>
      </c>
      <c r="C21" s="65">
        <f>Persona2!C9</f>
        <v>2</v>
      </c>
      <c r="D21" s="39"/>
      <c r="E21" s="30"/>
      <c r="F21" s="45"/>
      <c r="G21" s="71">
        <f>Persona2!G9</f>
        <v>5</v>
      </c>
      <c r="H21" s="32">
        <f t="shared" si="2"/>
        <v>5</v>
      </c>
      <c r="I21" s="26" t="str">
        <f>Persona2!H9</f>
        <v>Si</v>
      </c>
    </row>
    <row r="22" spans="1:22" ht="14.25" customHeight="1" x14ac:dyDescent="0.3">
      <c r="A22" s="72"/>
      <c r="B22" s="48" t="str">
        <f>Persona2!B10</f>
        <v>Tarea8</v>
      </c>
      <c r="C22" s="65">
        <f>Persona2!C10</f>
        <v>2</v>
      </c>
      <c r="D22" s="50"/>
      <c r="E22" s="51"/>
      <c r="F22" s="52"/>
      <c r="G22" s="48">
        <f>Persona2!G10</f>
        <v>5</v>
      </c>
      <c r="H22" s="54">
        <f t="shared" si="2"/>
        <v>5</v>
      </c>
      <c r="I22" s="55" t="str">
        <f>Persona2!H10</f>
        <v>Si</v>
      </c>
    </row>
    <row r="23" spans="1:22" ht="14.25" customHeight="1" x14ac:dyDescent="0.25">
      <c r="A23" s="18"/>
    </row>
    <row r="24" spans="1:22" ht="14.25" customHeight="1" x14ac:dyDescent="0.3">
      <c r="Q24" s="8" t="s">
        <v>8</v>
      </c>
      <c r="R24" s="7" t="str">
        <f>E1</f>
        <v>Sebastian Muñoz</v>
      </c>
    </row>
    <row r="25" spans="1:22" ht="14.25" customHeight="1" x14ac:dyDescent="0.3">
      <c r="A25" s="56" t="s">
        <v>9</v>
      </c>
      <c r="B25" s="57" t="s">
        <v>10</v>
      </c>
      <c r="C25" s="58" t="s">
        <v>11</v>
      </c>
      <c r="D25" s="59" t="s">
        <v>12</v>
      </c>
      <c r="E25" s="60" t="s">
        <v>13</v>
      </c>
      <c r="F25" s="61" t="s">
        <v>14</v>
      </c>
      <c r="G25" s="62" t="s">
        <v>15</v>
      </c>
      <c r="H25" s="57" t="s">
        <v>16</v>
      </c>
      <c r="I25" s="63" t="s">
        <v>17</v>
      </c>
      <c r="Q25" s="18" t="s">
        <v>18</v>
      </c>
      <c r="R25" s="18" t="s">
        <v>19</v>
      </c>
      <c r="S25" s="18" t="s">
        <v>20</v>
      </c>
      <c r="T25" s="18" t="s">
        <v>21</v>
      </c>
      <c r="U25" s="18" t="s">
        <v>22</v>
      </c>
      <c r="V25" s="18" t="s">
        <v>23</v>
      </c>
    </row>
    <row r="26" spans="1:22" ht="14.25" customHeight="1" x14ac:dyDescent="0.3">
      <c r="A26" s="73" t="str">
        <f>E1</f>
        <v>Sebastian Muñoz</v>
      </c>
      <c r="B26" s="20" t="str">
        <f>Persona3!B3</f>
        <v>Tarea1</v>
      </c>
      <c r="C26" s="65">
        <f>Persona3!C3</f>
        <v>3</v>
      </c>
      <c r="D26" s="20">
        <f>Persona3!G3</f>
        <v>7</v>
      </c>
      <c r="E26" s="74"/>
      <c r="F26" s="67"/>
      <c r="G26" s="45"/>
      <c r="H26" s="25">
        <f t="shared" ref="H26:H33" si="3">SUM(D26:G26)</f>
        <v>7</v>
      </c>
      <c r="I26" s="68" t="str">
        <f>Persona3!H3</f>
        <v>Si</v>
      </c>
      <c r="Q26" s="8" t="s">
        <v>24</v>
      </c>
      <c r="R26" s="8">
        <f>SUM(C26:C33)</f>
        <v>18</v>
      </c>
      <c r="S26" s="8">
        <f>R26-SUM(D26:D27)</f>
        <v>4</v>
      </c>
      <c r="T26" s="8">
        <f>S26-SUM(E28:E29)</f>
        <v>-6</v>
      </c>
      <c r="U26" s="8">
        <f>T26-SUM(F30:F31)</f>
        <v>-12</v>
      </c>
      <c r="V26" s="8">
        <f>U26-SUM(G32:G33)</f>
        <v>-22</v>
      </c>
    </row>
    <row r="27" spans="1:22" ht="14.25" customHeight="1" x14ac:dyDescent="0.3">
      <c r="A27" s="73"/>
      <c r="B27" s="28" t="str">
        <f>Persona3!B4</f>
        <v>Tarea2</v>
      </c>
      <c r="C27" s="65">
        <f>Persona3!C4</f>
        <v>3</v>
      </c>
      <c r="D27" s="28">
        <f>Persona3!G4</f>
        <v>7</v>
      </c>
      <c r="E27" s="75"/>
      <c r="F27" s="30"/>
      <c r="G27" s="31"/>
      <c r="H27" s="32">
        <f t="shared" si="3"/>
        <v>7</v>
      </c>
      <c r="I27" s="26" t="str">
        <f>Persona3!H4</f>
        <v>Si</v>
      </c>
      <c r="Q27" s="8" t="s">
        <v>25</v>
      </c>
      <c r="R27" s="8">
        <f>R26</f>
        <v>18</v>
      </c>
      <c r="S27" s="8">
        <f>'Sprint 1 - Grupo'!$R27-('Sprint 1 - Grupo'!$R27/4)</f>
        <v>13.5</v>
      </c>
      <c r="T27" s="8">
        <f>'Sprint 1 - Grupo'!$S27-('Sprint 1 - Grupo'!$R27/4)</f>
        <v>9</v>
      </c>
      <c r="U27" s="8">
        <f>'Sprint 1 - Grupo'!$T27-('Sprint 1 - Grupo'!$R27/4)</f>
        <v>4.5</v>
      </c>
      <c r="V27" s="8">
        <f>'Sprint 1 - Grupo'!$U27-('Sprint 1 - Grupo'!$R27/4)</f>
        <v>0</v>
      </c>
    </row>
    <row r="28" spans="1:22" ht="14.25" customHeight="1" x14ac:dyDescent="0.3">
      <c r="A28" s="73"/>
      <c r="B28" s="69" t="str">
        <f>Persona3!B5</f>
        <v>Tarea3</v>
      </c>
      <c r="C28" s="65">
        <f>Persona3!C5</f>
        <v>2</v>
      </c>
      <c r="D28" s="34"/>
      <c r="E28" s="33">
        <f>Persona3!G5</f>
        <v>7</v>
      </c>
      <c r="F28" s="29"/>
      <c r="G28" s="35"/>
      <c r="H28" s="32">
        <f t="shared" si="3"/>
        <v>7</v>
      </c>
      <c r="I28" s="26" t="str">
        <f>Persona3!H5</f>
        <v>Si</v>
      </c>
    </row>
    <row r="29" spans="1:22" ht="14.25" customHeight="1" x14ac:dyDescent="0.3">
      <c r="A29" s="73"/>
      <c r="B29" s="70" t="str">
        <f>Persona3!B6</f>
        <v>Tarea4</v>
      </c>
      <c r="C29" s="65">
        <f>Persona3!C6</f>
        <v>2</v>
      </c>
      <c r="D29" s="37"/>
      <c r="E29" s="36">
        <f>Persona3!G6</f>
        <v>3</v>
      </c>
      <c r="F29" s="29"/>
      <c r="G29" s="31"/>
      <c r="H29" s="32">
        <f t="shared" si="3"/>
        <v>3</v>
      </c>
      <c r="I29" s="26" t="str">
        <f>Persona3!H6</f>
        <v>Si</v>
      </c>
    </row>
    <row r="30" spans="1:22" ht="14.25" customHeight="1" x14ac:dyDescent="0.3">
      <c r="A30" s="73"/>
      <c r="B30" s="38" t="str">
        <f>Persona3!B7</f>
        <v>Tarea5</v>
      </c>
      <c r="C30" s="65">
        <f>Persona3!C7</f>
        <v>2</v>
      </c>
      <c r="D30" s="39"/>
      <c r="E30" s="40"/>
      <c r="F30" s="38">
        <f>Persona3!G7</f>
        <v>2</v>
      </c>
      <c r="G30" s="37"/>
      <c r="H30" s="32">
        <f t="shared" si="3"/>
        <v>2</v>
      </c>
      <c r="I30" s="26" t="str">
        <f>Persona3!H7</f>
        <v>Si</v>
      </c>
    </row>
    <row r="31" spans="1:22" ht="14.25" customHeight="1" x14ac:dyDescent="0.3">
      <c r="A31" s="73"/>
      <c r="B31" s="41" t="str">
        <f>Persona3!B8</f>
        <v>Tarea6</v>
      </c>
      <c r="C31" s="65">
        <f>Persona3!C8</f>
        <v>2</v>
      </c>
      <c r="D31" s="39"/>
      <c r="E31" s="42"/>
      <c r="F31" s="41">
        <f>Persona3!G8</f>
        <v>4</v>
      </c>
      <c r="G31" s="43"/>
      <c r="H31" s="32">
        <f t="shared" si="3"/>
        <v>4</v>
      </c>
      <c r="I31" s="26" t="str">
        <f>Persona3!H8</f>
        <v>Si</v>
      </c>
    </row>
    <row r="32" spans="1:22" ht="14.25" customHeight="1" x14ac:dyDescent="0.3">
      <c r="A32" s="73"/>
      <c r="B32" s="44" t="str">
        <f>Persona3!B9</f>
        <v>Tarea7</v>
      </c>
      <c r="C32" s="65">
        <f>Persona3!C9</f>
        <v>2</v>
      </c>
      <c r="D32" s="39"/>
      <c r="E32" s="30"/>
      <c r="F32" s="45"/>
      <c r="G32" s="71">
        <f>Persona3!G9</f>
        <v>5</v>
      </c>
      <c r="H32" s="32">
        <f t="shared" si="3"/>
        <v>5</v>
      </c>
      <c r="I32" s="26" t="str">
        <f>Persona3!H9</f>
        <v>Si</v>
      </c>
    </row>
    <row r="33" spans="1:22" ht="14.25" customHeight="1" x14ac:dyDescent="0.3">
      <c r="A33" s="76"/>
      <c r="B33" s="48" t="str">
        <f>Persona3!B10</f>
        <v>Tarea8</v>
      </c>
      <c r="C33" s="65">
        <f>Persona3!C10</f>
        <v>2</v>
      </c>
      <c r="D33" s="50"/>
      <c r="E33" s="77"/>
      <c r="F33" s="52"/>
      <c r="G33" s="48">
        <f>Persona3!G10</f>
        <v>5</v>
      </c>
      <c r="H33" s="54">
        <f t="shared" si="3"/>
        <v>5</v>
      </c>
      <c r="I33" s="55" t="str">
        <f>Persona3!H10</f>
        <v>Si</v>
      </c>
    </row>
    <row r="34" spans="1:22" ht="14.25" customHeight="1" x14ac:dyDescent="0.25">
      <c r="A34" s="18"/>
    </row>
    <row r="35" spans="1:22" ht="14.25" customHeight="1" x14ac:dyDescent="0.25"/>
    <row r="36" spans="1:22" ht="14.25" customHeight="1" x14ac:dyDescent="0.3">
      <c r="A36" s="56" t="s">
        <v>9</v>
      </c>
      <c r="B36" s="57" t="s">
        <v>10</v>
      </c>
      <c r="C36" s="58" t="s">
        <v>11</v>
      </c>
      <c r="D36" s="59" t="s">
        <v>12</v>
      </c>
      <c r="E36" s="60" t="s">
        <v>13</v>
      </c>
      <c r="F36" s="61" t="s">
        <v>14</v>
      </c>
      <c r="G36" s="62" t="s">
        <v>15</v>
      </c>
      <c r="H36" s="57" t="s">
        <v>16</v>
      </c>
      <c r="I36" s="63" t="s">
        <v>17</v>
      </c>
      <c r="Q36" s="8" t="s">
        <v>8</v>
      </c>
      <c r="R36" s="7" t="str">
        <f>F1</f>
        <v>Benjamin Kiel</v>
      </c>
    </row>
    <row r="37" spans="1:22" ht="14.25" customHeight="1" x14ac:dyDescent="0.3">
      <c r="A37" s="78" t="str">
        <f>F1</f>
        <v>Benjamin Kiel</v>
      </c>
      <c r="B37" s="20" t="str">
        <f>Persona4!B3</f>
        <v>Tarea1</v>
      </c>
      <c r="C37" s="65">
        <f>Persona4!C3</f>
        <v>3</v>
      </c>
      <c r="D37" s="20">
        <f>Persona4!G3</f>
        <v>7</v>
      </c>
      <c r="E37" s="66"/>
      <c r="F37" s="67"/>
      <c r="G37" s="45"/>
      <c r="H37" s="25">
        <f t="shared" ref="H37:H44" si="4">SUM(D37:G37)</f>
        <v>7</v>
      </c>
      <c r="I37" s="68" t="str">
        <f>Persona4!H3</f>
        <v>Si</v>
      </c>
      <c r="Q37" s="18" t="s">
        <v>18</v>
      </c>
      <c r="R37" s="18" t="s">
        <v>19</v>
      </c>
      <c r="S37" s="18" t="s">
        <v>20</v>
      </c>
      <c r="T37" s="18" t="s">
        <v>21</v>
      </c>
      <c r="U37" s="18" t="s">
        <v>22</v>
      </c>
      <c r="V37" s="18" t="s">
        <v>23</v>
      </c>
    </row>
    <row r="38" spans="1:22" ht="14.25" customHeight="1" x14ac:dyDescent="0.3">
      <c r="A38" s="78"/>
      <c r="B38" s="28" t="str">
        <f>Persona4!B4</f>
        <v>Tarea2</v>
      </c>
      <c r="C38" s="65">
        <f>Persona4!C4</f>
        <v>3</v>
      </c>
      <c r="D38" s="28">
        <f>Persona4!G4</f>
        <v>7</v>
      </c>
      <c r="E38" s="29"/>
      <c r="F38" s="30"/>
      <c r="G38" s="31"/>
      <c r="H38" s="32">
        <f t="shared" si="4"/>
        <v>7</v>
      </c>
      <c r="I38" s="26" t="str">
        <f>Persona4!H4</f>
        <v>Si</v>
      </c>
      <c r="Q38" s="8" t="s">
        <v>24</v>
      </c>
      <c r="R38" s="8">
        <f>SUM(C37:C44)</f>
        <v>18</v>
      </c>
      <c r="S38" s="8">
        <f>R38-SUM(D37:D38)</f>
        <v>4</v>
      </c>
      <c r="T38" s="8">
        <f>S38-SUM(E39:E40)</f>
        <v>-6</v>
      </c>
      <c r="U38" s="8">
        <f>T38-SUM(F41:F42)</f>
        <v>-12</v>
      </c>
      <c r="V38" s="8">
        <f>U38-SUM(G43:G44)</f>
        <v>-22</v>
      </c>
    </row>
    <row r="39" spans="1:22" ht="14.25" customHeight="1" x14ac:dyDescent="0.3">
      <c r="A39" s="78"/>
      <c r="B39" s="69" t="str">
        <f>Persona4!B5</f>
        <v>Tarea3</v>
      </c>
      <c r="C39" s="65">
        <f>Persona4!C5</f>
        <v>2</v>
      </c>
      <c r="D39" s="34"/>
      <c r="E39" s="33">
        <f>Persona4!G5</f>
        <v>7</v>
      </c>
      <c r="F39" s="29"/>
      <c r="G39" s="35"/>
      <c r="H39" s="32">
        <f t="shared" si="4"/>
        <v>7</v>
      </c>
      <c r="I39" s="26" t="str">
        <f>Persona4!H5</f>
        <v>Si</v>
      </c>
      <c r="Q39" s="8" t="s">
        <v>25</v>
      </c>
      <c r="R39" s="8">
        <f>R38</f>
        <v>18</v>
      </c>
      <c r="S39" s="8">
        <f>'Sprint 1 - Grupo'!$R39-('Sprint 1 - Grupo'!$R39/4)</f>
        <v>13.5</v>
      </c>
      <c r="T39" s="8">
        <f>'Sprint 1 - Grupo'!$S39-('Sprint 1 - Grupo'!$R39/4)</f>
        <v>9</v>
      </c>
      <c r="U39" s="8">
        <f>'Sprint 1 - Grupo'!$T39-('Sprint 1 - Grupo'!$R39/4)</f>
        <v>4.5</v>
      </c>
      <c r="V39" s="8">
        <f>'Sprint 1 - Grupo'!$U39-('Sprint 1 - Grupo'!$R39/4)</f>
        <v>0</v>
      </c>
    </row>
    <row r="40" spans="1:22" ht="14.25" customHeight="1" x14ac:dyDescent="0.3">
      <c r="A40" s="78"/>
      <c r="B40" s="70" t="str">
        <f>Persona4!B6</f>
        <v>Tarea4</v>
      </c>
      <c r="C40" s="65">
        <f>Persona4!C6</f>
        <v>2</v>
      </c>
      <c r="D40" s="43"/>
      <c r="E40" s="36">
        <f>Persona4!G6</f>
        <v>3</v>
      </c>
      <c r="F40" s="29"/>
      <c r="G40" s="35"/>
      <c r="H40" s="32">
        <f t="shared" si="4"/>
        <v>3</v>
      </c>
      <c r="I40" s="26" t="str">
        <f>Persona4!H6</f>
        <v>Si</v>
      </c>
    </row>
    <row r="41" spans="1:22" ht="14.25" customHeight="1" x14ac:dyDescent="0.3">
      <c r="A41" s="78"/>
      <c r="B41" s="38" t="str">
        <f>Persona4!B7</f>
        <v>Tarea5</v>
      </c>
      <c r="C41" s="65">
        <f>Persona4!C7</f>
        <v>2</v>
      </c>
      <c r="D41" s="39"/>
      <c r="E41" s="45"/>
      <c r="F41" s="38">
        <f>Persona4!G7</f>
        <v>2</v>
      </c>
      <c r="G41" s="37"/>
      <c r="H41" s="32">
        <f t="shared" si="4"/>
        <v>2</v>
      </c>
      <c r="I41" s="26" t="str">
        <f>Persona4!H7</f>
        <v>Si</v>
      </c>
    </row>
    <row r="42" spans="1:22" ht="14.25" customHeight="1" x14ac:dyDescent="0.3">
      <c r="A42" s="78"/>
      <c r="B42" s="41" t="str">
        <f>Persona4!B8</f>
        <v>Tarea6</v>
      </c>
      <c r="C42" s="65">
        <f>Persona4!C8</f>
        <v>2</v>
      </c>
      <c r="D42" s="39"/>
      <c r="E42" s="31"/>
      <c r="F42" s="41">
        <f>Persona4!G8</f>
        <v>4</v>
      </c>
      <c r="G42" s="43"/>
      <c r="H42" s="32">
        <f t="shared" si="4"/>
        <v>4</v>
      </c>
      <c r="I42" s="26" t="str">
        <f>Persona4!H8</f>
        <v>Si</v>
      </c>
    </row>
    <row r="43" spans="1:22" ht="14.25" customHeight="1" x14ac:dyDescent="0.3">
      <c r="A43" s="78"/>
      <c r="B43" s="44" t="str">
        <f>Persona4!B9</f>
        <v>Tarea7</v>
      </c>
      <c r="C43" s="65">
        <f>Persona4!C9</f>
        <v>2</v>
      </c>
      <c r="D43" s="39"/>
      <c r="E43" s="30"/>
      <c r="F43" s="45"/>
      <c r="G43" s="71">
        <f>Persona4!G9</f>
        <v>5</v>
      </c>
      <c r="H43" s="32">
        <f t="shared" si="4"/>
        <v>5</v>
      </c>
      <c r="I43" s="26" t="str">
        <f>Persona4!H9</f>
        <v>Si</v>
      </c>
    </row>
    <row r="44" spans="1:22" ht="14.25" customHeight="1" x14ac:dyDescent="0.3">
      <c r="A44" s="79"/>
      <c r="B44" s="48" t="str">
        <f>Persona4!B10</f>
        <v>Tarea8</v>
      </c>
      <c r="C44" s="65">
        <f>Persona4!C10</f>
        <v>2</v>
      </c>
      <c r="D44" s="50"/>
      <c r="E44" s="51"/>
      <c r="F44" s="52"/>
      <c r="G44" s="48">
        <f>Persona4!G10</f>
        <v>5</v>
      </c>
      <c r="H44" s="54">
        <f t="shared" si="4"/>
        <v>5</v>
      </c>
      <c r="I44" s="26" t="str">
        <f>Persona4!H10</f>
        <v>Si</v>
      </c>
    </row>
    <row r="45" spans="1:22" ht="14.25" customHeight="1" x14ac:dyDescent="0.25">
      <c r="A45" s="18"/>
    </row>
    <row r="46" spans="1:22" ht="14.25" customHeight="1" x14ac:dyDescent="0.25"/>
    <row r="47" spans="1:22" ht="14.25" customHeight="1" x14ac:dyDescent="0.3">
      <c r="A47" s="56" t="s">
        <v>9</v>
      </c>
      <c r="B47" s="57" t="s">
        <v>10</v>
      </c>
      <c r="C47" s="58" t="s">
        <v>11</v>
      </c>
      <c r="D47" s="59" t="s">
        <v>12</v>
      </c>
      <c r="E47" s="60" t="s">
        <v>13</v>
      </c>
      <c r="F47" s="61" t="s">
        <v>14</v>
      </c>
      <c r="G47" s="62" t="s">
        <v>15</v>
      </c>
      <c r="H47" s="57" t="s">
        <v>16</v>
      </c>
      <c r="I47" s="63" t="s">
        <v>17</v>
      </c>
    </row>
    <row r="48" spans="1:22" ht="14.25" customHeight="1" x14ac:dyDescent="0.3">
      <c r="A48" s="80" t="str">
        <f>G1</f>
        <v>Maximiliano Espinoza</v>
      </c>
      <c r="B48" s="20" t="str">
        <f>Persona5!B3</f>
        <v>Tarea1</v>
      </c>
      <c r="C48" s="65">
        <f>Persona5!C3</f>
        <v>3</v>
      </c>
      <c r="D48" s="20">
        <f>Persona5!G3</f>
        <v>7</v>
      </c>
      <c r="E48" s="66"/>
      <c r="F48" s="67"/>
      <c r="G48" s="45"/>
      <c r="H48" s="25">
        <f t="shared" ref="H48:H55" si="5">SUM(D48:G48)</f>
        <v>7</v>
      </c>
      <c r="I48" s="68" t="str">
        <f>Persona5!H3</f>
        <v>Si</v>
      </c>
      <c r="Q48" s="8" t="s">
        <v>8</v>
      </c>
      <c r="R48" s="7" t="str">
        <f>G1</f>
        <v>Maximiliano Espinoza</v>
      </c>
    </row>
    <row r="49" spans="1:22" ht="14.25" customHeight="1" x14ac:dyDescent="0.3">
      <c r="A49" s="80"/>
      <c r="B49" s="28" t="str">
        <f>Persona5!B4</f>
        <v>Tarea2</v>
      </c>
      <c r="C49" s="65">
        <f>Persona5!C4</f>
        <v>3</v>
      </c>
      <c r="D49" s="28">
        <f>Persona5!G4</f>
        <v>7</v>
      </c>
      <c r="E49" s="29"/>
      <c r="F49" s="30"/>
      <c r="G49" s="31"/>
      <c r="H49" s="32">
        <f t="shared" si="5"/>
        <v>7</v>
      </c>
      <c r="I49" s="26" t="str">
        <f>Persona5!H4</f>
        <v>Si</v>
      </c>
      <c r="Q49" s="18" t="s">
        <v>18</v>
      </c>
      <c r="R49" s="18" t="s">
        <v>19</v>
      </c>
      <c r="S49" s="18" t="s">
        <v>20</v>
      </c>
      <c r="T49" s="18" t="s">
        <v>21</v>
      </c>
      <c r="U49" s="18" t="s">
        <v>22</v>
      </c>
      <c r="V49" s="18" t="s">
        <v>23</v>
      </c>
    </row>
    <row r="50" spans="1:22" ht="14.25" customHeight="1" x14ac:dyDescent="0.3">
      <c r="A50" s="80"/>
      <c r="B50" s="69" t="str">
        <f>Persona5!B5</f>
        <v>Tarea3</v>
      </c>
      <c r="C50" s="65">
        <f>Persona5!C5</f>
        <v>2</v>
      </c>
      <c r="D50" s="34"/>
      <c r="E50" s="33">
        <f>Persona5!G5</f>
        <v>7</v>
      </c>
      <c r="F50" s="29"/>
      <c r="G50" s="35"/>
      <c r="H50" s="32">
        <f t="shared" si="5"/>
        <v>7</v>
      </c>
      <c r="I50" s="26" t="str">
        <f>Persona5!H5</f>
        <v>Si</v>
      </c>
      <c r="Q50" s="8" t="s">
        <v>24</v>
      </c>
      <c r="R50" s="8">
        <f>SUM(C48:C55)</f>
        <v>18</v>
      </c>
      <c r="S50" s="8">
        <f>R50-SUM(D48:D49)</f>
        <v>4</v>
      </c>
      <c r="T50" s="8">
        <f>S50-SUM(E50:E51)</f>
        <v>-6</v>
      </c>
      <c r="U50" s="8">
        <f>T50-SUM(F52:F53)</f>
        <v>-12</v>
      </c>
      <c r="V50" s="8">
        <f>U50-SUM(G54:G55)</f>
        <v>-22</v>
      </c>
    </row>
    <row r="51" spans="1:22" ht="14.25" customHeight="1" x14ac:dyDescent="0.3">
      <c r="A51" s="80"/>
      <c r="B51" s="70" t="str">
        <f>Persona5!B6</f>
        <v>Tarea4</v>
      </c>
      <c r="C51" s="65">
        <f>Persona5!C6</f>
        <v>2</v>
      </c>
      <c r="D51" s="37"/>
      <c r="E51" s="36">
        <f>Persona5!G6</f>
        <v>3</v>
      </c>
      <c r="F51" s="29"/>
      <c r="G51" s="31"/>
      <c r="H51" s="32">
        <f t="shared" si="5"/>
        <v>3</v>
      </c>
      <c r="I51" s="26" t="str">
        <f>Persona5!H6</f>
        <v>Si</v>
      </c>
      <c r="Q51" s="8" t="s">
        <v>25</v>
      </c>
      <c r="R51" s="8">
        <f>R50</f>
        <v>18</v>
      </c>
      <c r="S51" s="8">
        <f>'Sprint 1 - Grupo'!$R51-('Sprint 1 - Grupo'!$R51/4)</f>
        <v>13.5</v>
      </c>
      <c r="T51" s="8">
        <f>'Sprint 1 - Grupo'!$S51-('Sprint 1 - Grupo'!$R51/4)</f>
        <v>9</v>
      </c>
      <c r="U51" s="8">
        <f>'Sprint 1 - Grupo'!$T51-('Sprint 1 - Grupo'!$R51/4)</f>
        <v>4.5</v>
      </c>
      <c r="V51" s="8">
        <f>'Sprint 1 - Grupo'!$U51-('Sprint 1 - Grupo'!$R51/4)</f>
        <v>0</v>
      </c>
    </row>
    <row r="52" spans="1:22" ht="14.25" customHeight="1" x14ac:dyDescent="0.3">
      <c r="A52" s="80"/>
      <c r="B52" s="38" t="str">
        <f>Persona5!B7</f>
        <v>Tarea5</v>
      </c>
      <c r="C52" s="65">
        <f>Persona5!C7</f>
        <v>2</v>
      </c>
      <c r="D52" s="39"/>
      <c r="E52" s="45"/>
      <c r="F52" s="38">
        <f>Persona5!G7</f>
        <v>2</v>
      </c>
      <c r="G52" s="37"/>
      <c r="H52" s="32">
        <f t="shared" si="5"/>
        <v>2</v>
      </c>
      <c r="I52" s="26" t="str">
        <f>Persona5!H7</f>
        <v>Si</v>
      </c>
    </row>
    <row r="53" spans="1:22" ht="14.25" customHeight="1" x14ac:dyDescent="0.3">
      <c r="A53" s="80"/>
      <c r="B53" s="41" t="str">
        <f>Persona5!B8</f>
        <v>Tarea6</v>
      </c>
      <c r="C53" s="65">
        <f>Persona5!C8</f>
        <v>2</v>
      </c>
      <c r="D53" s="39"/>
      <c r="E53" s="31"/>
      <c r="F53" s="41">
        <f>Persona5!G8</f>
        <v>4</v>
      </c>
      <c r="G53" s="43"/>
      <c r="H53" s="32">
        <f t="shared" si="5"/>
        <v>4</v>
      </c>
      <c r="I53" s="26" t="str">
        <f>Persona5!H8</f>
        <v>Si</v>
      </c>
    </row>
    <row r="54" spans="1:22" ht="14.25" customHeight="1" x14ac:dyDescent="0.3">
      <c r="A54" s="80"/>
      <c r="B54" s="44" t="str">
        <f>Persona5!B9</f>
        <v>Tarea7</v>
      </c>
      <c r="C54" s="65">
        <f>Persona5!C9</f>
        <v>2</v>
      </c>
      <c r="D54" s="39"/>
      <c r="E54" s="30"/>
      <c r="F54" s="45"/>
      <c r="G54" s="71">
        <f>Persona5!G9</f>
        <v>5</v>
      </c>
      <c r="H54" s="32">
        <f t="shared" si="5"/>
        <v>5</v>
      </c>
      <c r="I54" s="26" t="str">
        <f>Persona5!H9</f>
        <v>Si</v>
      </c>
      <c r="Q54" s="18" t="s">
        <v>18</v>
      </c>
      <c r="R54" s="18" t="s">
        <v>19</v>
      </c>
      <c r="S54" s="18" t="s">
        <v>20</v>
      </c>
      <c r="T54" s="18" t="s">
        <v>21</v>
      </c>
      <c r="U54" s="18" t="s">
        <v>22</v>
      </c>
      <c r="V54" s="18" t="s">
        <v>23</v>
      </c>
    </row>
    <row r="55" spans="1:22" ht="14.25" customHeight="1" x14ac:dyDescent="0.3">
      <c r="A55" s="81"/>
      <c r="B55" s="48" t="str">
        <f>Persona5!B10</f>
        <v>Tarea8</v>
      </c>
      <c r="C55" s="65">
        <f>Persona5!C10</f>
        <v>2</v>
      </c>
      <c r="D55" s="50"/>
      <c r="E55" s="51"/>
      <c r="F55" s="52"/>
      <c r="G55" s="48">
        <f>Persona5!G10</f>
        <v>5</v>
      </c>
      <c r="H55" s="54">
        <f t="shared" si="5"/>
        <v>5</v>
      </c>
      <c r="I55" s="26" t="str">
        <f>Persona5!H10</f>
        <v>Si</v>
      </c>
      <c r="Q55" s="8" t="s">
        <v>24</v>
      </c>
      <c r="R55" s="8">
        <f t="shared" ref="R55:V55" si="6">R50+R38+R26+R15+R4</f>
        <v>90</v>
      </c>
      <c r="S55" s="8">
        <f t="shared" si="6"/>
        <v>20</v>
      </c>
      <c r="T55" s="8">
        <f t="shared" si="6"/>
        <v>-30</v>
      </c>
      <c r="U55" s="8">
        <f t="shared" si="6"/>
        <v>-60</v>
      </c>
      <c r="V55" s="8">
        <f t="shared" si="6"/>
        <v>-110</v>
      </c>
    </row>
    <row r="56" spans="1:22" ht="14.25" customHeight="1" x14ac:dyDescent="0.3">
      <c r="A56" s="18"/>
      <c r="Q56" s="8" t="s">
        <v>25</v>
      </c>
      <c r="R56" s="8">
        <f>R55</f>
        <v>90</v>
      </c>
      <c r="S56" s="8">
        <f>R56-($R$56/4)</f>
        <v>67.5</v>
      </c>
      <c r="T56" s="8">
        <f>'Sprint 1 - Grupo'!$S56-('Sprint 1 - Grupo'!$R56/4)</f>
        <v>45</v>
      </c>
      <c r="U56" s="8">
        <f>'Sprint 1 - Grupo'!$T56-('Sprint 1 - Grupo'!$R56/4)</f>
        <v>22.5</v>
      </c>
      <c r="V56" s="8">
        <f>'Sprint 1 - Grupo'!$U56-('Sprint 1 - Grupo'!$R56/4)</f>
        <v>0</v>
      </c>
    </row>
    <row r="57" spans="1:22" ht="14.25" customHeight="1" x14ac:dyDescent="0.25"/>
    <row r="58" spans="1:22" ht="14.25" customHeight="1" x14ac:dyDescent="0.25"/>
    <row r="59" spans="1:22" ht="14.25" customHeight="1" x14ac:dyDescent="0.25">
      <c r="S59" s="1"/>
    </row>
    <row r="60" spans="1:22" ht="14.25" customHeight="1" x14ac:dyDescent="0.25"/>
    <row r="61" spans="1:22" ht="14.25" customHeight="1" x14ac:dyDescent="0.25"/>
    <row r="62" spans="1:22" ht="14.25" customHeight="1" x14ac:dyDescent="0.25"/>
    <row r="63" spans="1:22" ht="14.25" customHeight="1" x14ac:dyDescent="0.25"/>
    <row r="64" spans="1:2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" right="0" top="0.39375000000000004" bottom="0.39375000000000004" header="0" footer="0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000"/>
  <sheetViews>
    <sheetView topLeftCell="A7" workbookViewId="0">
      <selection activeCell="A30" sqref="A30"/>
    </sheetView>
  </sheetViews>
  <sheetFormatPr baseColWidth="10" defaultColWidth="12.59765625" defaultRowHeight="15" customHeight="1" x14ac:dyDescent="0.25"/>
  <cols>
    <col min="1" max="1" width="19.3984375" customWidth="1"/>
    <col min="2" max="2" width="48.8984375" customWidth="1"/>
    <col min="3" max="3" width="42.09765625" customWidth="1"/>
    <col min="4" max="4" width="28.69921875" customWidth="1"/>
    <col min="5" max="6" width="10.59765625" customWidth="1"/>
  </cols>
  <sheetData>
    <row r="1" spans="2:3" ht="14.25" customHeight="1" x14ac:dyDescent="0.25"/>
    <row r="2" spans="2:3" ht="14.25" customHeight="1" x14ac:dyDescent="0.25">
      <c r="B2" s="82" t="s">
        <v>26</v>
      </c>
      <c r="C2" s="83" t="s">
        <v>27</v>
      </c>
    </row>
    <row r="3" spans="2:3" ht="14.25" customHeight="1" x14ac:dyDescent="0.25">
      <c r="B3" s="84" t="s">
        <v>28</v>
      </c>
      <c r="C3" s="85">
        <v>1</v>
      </c>
    </row>
    <row r="4" spans="2:3" ht="14.25" customHeight="1" x14ac:dyDescent="0.25">
      <c r="B4" s="86" t="s">
        <v>29</v>
      </c>
      <c r="C4" s="87">
        <v>44848</v>
      </c>
    </row>
    <row r="5" spans="2:3" ht="14.25" customHeight="1" x14ac:dyDescent="0.25">
      <c r="B5" s="88" t="s">
        <v>30</v>
      </c>
      <c r="C5" s="89">
        <v>0.70833333333333337</v>
      </c>
    </row>
    <row r="6" spans="2:3" ht="14.25" customHeight="1" x14ac:dyDescent="0.25">
      <c r="B6" s="88" t="s">
        <v>31</v>
      </c>
      <c r="C6" s="89">
        <v>0.79166666666666663</v>
      </c>
    </row>
    <row r="7" spans="2:3" ht="14.25" customHeight="1" x14ac:dyDescent="0.25">
      <c r="B7" s="90" t="s">
        <v>32</v>
      </c>
      <c r="C7" s="91" t="s">
        <v>33</v>
      </c>
    </row>
    <row r="8" spans="2:3" ht="14.25" customHeight="1" x14ac:dyDescent="0.25">
      <c r="B8" s="92" t="s">
        <v>34</v>
      </c>
      <c r="C8" s="93" t="s">
        <v>35</v>
      </c>
    </row>
    <row r="9" spans="2:3" ht="14.25" customHeight="1" x14ac:dyDescent="0.25">
      <c r="B9" s="94" t="s">
        <v>36</v>
      </c>
      <c r="C9" s="95" t="s">
        <v>37</v>
      </c>
    </row>
    <row r="10" spans="2:3" ht="14.25" customHeight="1" x14ac:dyDescent="0.25"/>
    <row r="11" spans="2:3" ht="14.25" customHeight="1" x14ac:dyDescent="0.25"/>
    <row r="12" spans="2:3" ht="14.25" customHeight="1" x14ac:dyDescent="0.25">
      <c r="B12" s="96" t="s">
        <v>26</v>
      </c>
      <c r="C12" s="97" t="s">
        <v>27</v>
      </c>
    </row>
    <row r="13" spans="2:3" ht="14.25" customHeight="1" x14ac:dyDescent="0.25">
      <c r="B13" s="84" t="s">
        <v>28</v>
      </c>
      <c r="C13" s="85">
        <v>2</v>
      </c>
    </row>
    <row r="14" spans="2:3" ht="14.25" customHeight="1" x14ac:dyDescent="0.25">
      <c r="B14" s="86" t="s">
        <v>29</v>
      </c>
      <c r="C14" s="87">
        <v>44855</v>
      </c>
    </row>
    <row r="15" spans="2:3" ht="14.25" customHeight="1" x14ac:dyDescent="0.25">
      <c r="B15" s="88" t="s">
        <v>30</v>
      </c>
      <c r="C15" s="89">
        <v>0.70833333333333337</v>
      </c>
    </row>
    <row r="16" spans="2:3" ht="14.25" customHeight="1" x14ac:dyDescent="0.25">
      <c r="B16" s="88" t="s">
        <v>31</v>
      </c>
      <c r="C16" s="89">
        <v>0.79166666666666663</v>
      </c>
    </row>
    <row r="17" spans="2:3" ht="14.25" customHeight="1" x14ac:dyDescent="0.25">
      <c r="B17" s="90" t="s">
        <v>32</v>
      </c>
      <c r="C17" s="91" t="s">
        <v>33</v>
      </c>
    </row>
    <row r="18" spans="2:3" ht="14.25" customHeight="1" x14ac:dyDescent="0.25">
      <c r="B18" s="92" t="s">
        <v>34</v>
      </c>
      <c r="C18" s="93" t="s">
        <v>38</v>
      </c>
    </row>
    <row r="19" spans="2:3" ht="14.25" customHeight="1" x14ac:dyDescent="0.25">
      <c r="B19" s="94" t="s">
        <v>36</v>
      </c>
      <c r="C19" s="95" t="s">
        <v>39</v>
      </c>
    </row>
    <row r="20" spans="2:3" ht="14.25" customHeight="1" x14ac:dyDescent="0.25"/>
    <row r="21" spans="2:3" ht="14.25" customHeight="1" x14ac:dyDescent="0.25"/>
    <row r="22" spans="2:3" ht="14.25" customHeight="1" x14ac:dyDescent="0.25">
      <c r="B22" s="96" t="s">
        <v>26</v>
      </c>
      <c r="C22" s="97" t="s">
        <v>27</v>
      </c>
    </row>
    <row r="23" spans="2:3" ht="14.25" customHeight="1" x14ac:dyDescent="0.25">
      <c r="B23" s="84" t="s">
        <v>28</v>
      </c>
      <c r="C23" s="85" t="s">
        <v>60</v>
      </c>
    </row>
    <row r="24" spans="2:3" ht="14.25" customHeight="1" x14ac:dyDescent="0.25">
      <c r="B24" s="86" t="s">
        <v>29</v>
      </c>
      <c r="C24" s="98" t="s">
        <v>61</v>
      </c>
    </row>
    <row r="25" spans="2:3" ht="14.25" customHeight="1" x14ac:dyDescent="0.25">
      <c r="B25" s="88" t="s">
        <v>30</v>
      </c>
      <c r="C25" s="99" t="s">
        <v>62</v>
      </c>
    </row>
    <row r="26" spans="2:3" ht="14.25" customHeight="1" x14ac:dyDescent="0.25">
      <c r="B26" s="88" t="s">
        <v>31</v>
      </c>
      <c r="C26" s="116" t="s">
        <v>63</v>
      </c>
    </row>
    <row r="27" spans="2:3" ht="14.25" customHeight="1" x14ac:dyDescent="0.25">
      <c r="B27" s="90" t="s">
        <v>32</v>
      </c>
      <c r="C27" s="117" t="s">
        <v>64</v>
      </c>
    </row>
    <row r="28" spans="2:3" ht="14.25" customHeight="1" x14ac:dyDescent="0.25">
      <c r="B28" s="92" t="s">
        <v>34</v>
      </c>
      <c r="C28" s="118" t="s">
        <v>65</v>
      </c>
    </row>
    <row r="29" spans="2:3" ht="14.25" customHeight="1" x14ac:dyDescent="0.25">
      <c r="B29" s="94" t="s">
        <v>36</v>
      </c>
      <c r="C29" s="119" t="s">
        <v>66</v>
      </c>
    </row>
    <row r="30" spans="2:3" ht="14.25" customHeight="1" x14ac:dyDescent="0.25"/>
    <row r="31" spans="2:3" ht="14.25" customHeight="1" x14ac:dyDescent="0.25"/>
    <row r="32" spans="2:3" ht="14.25" customHeight="1" x14ac:dyDescent="0.25">
      <c r="B32" s="96" t="s">
        <v>26</v>
      </c>
      <c r="C32" s="97" t="s">
        <v>27</v>
      </c>
    </row>
    <row r="33" spans="2:3" ht="14.25" customHeight="1" x14ac:dyDescent="0.25">
      <c r="B33" s="84" t="s">
        <v>28</v>
      </c>
      <c r="C33" s="85">
        <v>4</v>
      </c>
    </row>
    <row r="34" spans="2:3" ht="14.25" customHeight="1" x14ac:dyDescent="0.25">
      <c r="B34" s="86" t="s">
        <v>29</v>
      </c>
      <c r="C34" s="98"/>
    </row>
    <row r="35" spans="2:3" ht="14.25" customHeight="1" x14ac:dyDescent="0.25">
      <c r="B35" s="88" t="s">
        <v>30</v>
      </c>
      <c r="C35" s="99"/>
    </row>
    <row r="36" spans="2:3" ht="14.25" customHeight="1" x14ac:dyDescent="0.25">
      <c r="B36" s="88" t="s">
        <v>31</v>
      </c>
      <c r="C36" s="99"/>
    </row>
    <row r="37" spans="2:3" ht="14.25" customHeight="1" x14ac:dyDescent="0.25">
      <c r="B37" s="90" t="s">
        <v>32</v>
      </c>
      <c r="C37" s="100"/>
    </row>
    <row r="38" spans="2:3" ht="14.25" customHeight="1" x14ac:dyDescent="0.25">
      <c r="B38" s="92" t="s">
        <v>34</v>
      </c>
      <c r="C38" s="101"/>
    </row>
    <row r="39" spans="2:3" ht="14.25" customHeight="1" x14ac:dyDescent="0.25">
      <c r="B39" s="94" t="s">
        <v>36</v>
      </c>
      <c r="C39" s="102"/>
    </row>
    <row r="40" spans="2:3" ht="14.25" customHeight="1" x14ac:dyDescent="0.25"/>
    <row r="41" spans="2:3" ht="14.25" customHeight="1" x14ac:dyDescent="0.25"/>
    <row r="42" spans="2:3" ht="14.25" customHeight="1" x14ac:dyDescent="0.25"/>
    <row r="43" spans="2:3" ht="14.25" customHeight="1" x14ac:dyDescent="0.25"/>
    <row r="44" spans="2:3" ht="14.25" customHeight="1" x14ac:dyDescent="0.25"/>
    <row r="45" spans="2:3" ht="14.25" customHeight="1" x14ac:dyDescent="0.25"/>
    <row r="46" spans="2:3" ht="14.25" customHeight="1" x14ac:dyDescent="0.25"/>
    <row r="47" spans="2:3" ht="14.25" customHeight="1" x14ac:dyDescent="0.25"/>
    <row r="48" spans="2:3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H1000"/>
  <sheetViews>
    <sheetView workbookViewId="0">
      <selection activeCell="D5" sqref="D5"/>
    </sheetView>
  </sheetViews>
  <sheetFormatPr baseColWidth="10" defaultColWidth="12.59765625" defaultRowHeight="15" customHeight="1" x14ac:dyDescent="0.25"/>
  <cols>
    <col min="1" max="1" width="10.59765625" customWidth="1"/>
    <col min="2" max="2" width="22" customWidth="1"/>
    <col min="3" max="3" width="12.5" customWidth="1"/>
    <col min="4" max="4" width="12.69921875" customWidth="1"/>
    <col min="5" max="5" width="12.3984375" customWidth="1"/>
    <col min="6" max="6" width="28.19921875" customWidth="1"/>
    <col min="7" max="7" width="13.59765625" customWidth="1"/>
    <col min="8" max="8" width="18.69921875" customWidth="1"/>
  </cols>
  <sheetData>
    <row r="1" spans="1:8" ht="14.25" customHeight="1" x14ac:dyDescent="0.25"/>
    <row r="2" spans="1:8" ht="48" customHeight="1" x14ac:dyDescent="0.3">
      <c r="A2" s="103" t="s">
        <v>40</v>
      </c>
      <c r="B2" s="104" t="s">
        <v>41</v>
      </c>
      <c r="C2" s="105" t="s">
        <v>42</v>
      </c>
      <c r="D2" s="106" t="s">
        <v>43</v>
      </c>
      <c r="E2" s="107" t="s">
        <v>44</v>
      </c>
      <c r="F2" s="104" t="s">
        <v>45</v>
      </c>
      <c r="G2" s="108" t="s">
        <v>46</v>
      </c>
      <c r="H2" s="104" t="s">
        <v>17</v>
      </c>
    </row>
    <row r="3" spans="1:8" ht="14.25" customHeight="1" thickBot="1" x14ac:dyDescent="0.35">
      <c r="A3" s="10" t="s">
        <v>47</v>
      </c>
      <c r="B3" s="109" t="s">
        <v>48</v>
      </c>
      <c r="C3" s="110">
        <v>3</v>
      </c>
      <c r="D3" s="65">
        <v>4</v>
      </c>
      <c r="E3" s="111">
        <v>3</v>
      </c>
      <c r="F3" s="120" t="s">
        <v>67</v>
      </c>
      <c r="G3" s="108">
        <f t="shared" ref="G3:G10" si="0">SUM(D3:E3)</f>
        <v>7</v>
      </c>
      <c r="H3" s="112" t="s">
        <v>49</v>
      </c>
    </row>
    <row r="4" spans="1:8" ht="14.25" customHeight="1" thickBot="1" x14ac:dyDescent="0.35">
      <c r="A4" s="113"/>
      <c r="B4" s="109" t="s">
        <v>50</v>
      </c>
      <c r="C4" s="121">
        <v>3</v>
      </c>
      <c r="D4" s="122">
        <v>5</v>
      </c>
      <c r="E4" s="123">
        <v>2</v>
      </c>
      <c r="F4" s="120" t="s">
        <v>68</v>
      </c>
      <c r="G4" s="108">
        <f t="shared" si="0"/>
        <v>7</v>
      </c>
      <c r="H4" s="112" t="s">
        <v>49</v>
      </c>
    </row>
    <row r="5" spans="1:8" ht="14.25" customHeight="1" x14ac:dyDescent="0.3">
      <c r="A5" s="10" t="s">
        <v>51</v>
      </c>
      <c r="B5" s="109" t="s">
        <v>52</v>
      </c>
      <c r="C5" s="110">
        <v>2</v>
      </c>
      <c r="D5" s="65">
        <v>6</v>
      </c>
      <c r="E5" s="111">
        <v>1</v>
      </c>
      <c r="F5" s="120" t="s">
        <v>69</v>
      </c>
      <c r="G5" s="108">
        <f t="shared" si="0"/>
        <v>7</v>
      </c>
      <c r="H5" s="112" t="s">
        <v>49</v>
      </c>
    </row>
    <row r="6" spans="1:8" ht="14.25" customHeight="1" x14ac:dyDescent="0.3">
      <c r="A6" s="113"/>
      <c r="B6" s="109" t="s">
        <v>53</v>
      </c>
      <c r="C6" s="110">
        <v>2</v>
      </c>
      <c r="D6" s="65">
        <v>2</v>
      </c>
      <c r="E6" s="111">
        <v>1</v>
      </c>
      <c r="F6" s="112"/>
      <c r="G6" s="108">
        <f t="shared" si="0"/>
        <v>3</v>
      </c>
      <c r="H6" s="112" t="s">
        <v>49</v>
      </c>
    </row>
    <row r="7" spans="1:8" ht="14.25" customHeight="1" x14ac:dyDescent="0.3">
      <c r="A7" s="10" t="s">
        <v>54</v>
      </c>
      <c r="B7" s="109" t="s">
        <v>55</v>
      </c>
      <c r="C7" s="110">
        <v>2</v>
      </c>
      <c r="D7" s="65">
        <v>2</v>
      </c>
      <c r="E7" s="111">
        <v>0</v>
      </c>
      <c r="F7" s="112"/>
      <c r="G7" s="108">
        <f t="shared" si="0"/>
        <v>2</v>
      </c>
      <c r="H7" s="112" t="s">
        <v>49</v>
      </c>
    </row>
    <row r="8" spans="1:8" ht="14.25" customHeight="1" x14ac:dyDescent="0.3">
      <c r="A8" s="113"/>
      <c r="B8" s="109" t="s">
        <v>56</v>
      </c>
      <c r="C8" s="110">
        <v>2</v>
      </c>
      <c r="D8" s="65">
        <v>2</v>
      </c>
      <c r="E8" s="111">
        <v>2</v>
      </c>
      <c r="F8" s="112"/>
      <c r="G8" s="108">
        <f t="shared" si="0"/>
        <v>4</v>
      </c>
      <c r="H8" s="112" t="s">
        <v>49</v>
      </c>
    </row>
    <row r="9" spans="1:8" ht="14.25" customHeight="1" x14ac:dyDescent="0.3">
      <c r="A9" s="114" t="s">
        <v>57</v>
      </c>
      <c r="B9" s="109" t="s">
        <v>58</v>
      </c>
      <c r="C9" s="110">
        <v>2</v>
      </c>
      <c r="D9" s="65">
        <v>2</v>
      </c>
      <c r="E9" s="111">
        <v>3</v>
      </c>
      <c r="F9" s="112"/>
      <c r="G9" s="108">
        <f t="shared" si="0"/>
        <v>5</v>
      </c>
      <c r="H9" s="112" t="s">
        <v>49</v>
      </c>
    </row>
    <row r="10" spans="1:8" ht="14.25" customHeight="1" x14ac:dyDescent="0.3">
      <c r="A10" s="113"/>
      <c r="B10" s="109" t="s">
        <v>59</v>
      </c>
      <c r="C10" s="110">
        <v>2</v>
      </c>
      <c r="D10" s="65">
        <v>2</v>
      </c>
      <c r="E10" s="111">
        <v>3</v>
      </c>
      <c r="F10" s="112"/>
      <c r="G10" s="108">
        <f t="shared" si="0"/>
        <v>5</v>
      </c>
      <c r="H10" s="112" t="s">
        <v>49</v>
      </c>
    </row>
    <row r="11" spans="1:8" ht="14.25" customHeight="1" x14ac:dyDescent="0.25">
      <c r="F11" s="1"/>
    </row>
    <row r="12" spans="1:8" ht="14.25" customHeight="1" x14ac:dyDescent="0.25"/>
    <row r="13" spans="1:8" ht="14.25" customHeight="1" x14ac:dyDescent="0.25"/>
    <row r="14" spans="1:8" ht="14.25" customHeight="1" x14ac:dyDescent="0.25">
      <c r="F14" s="1"/>
    </row>
    <row r="15" spans="1:8" ht="14.25" customHeight="1" x14ac:dyDescent="0.25"/>
    <row r="16" spans="1: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H1000"/>
  <sheetViews>
    <sheetView tabSelected="1" workbookViewId="0">
      <selection activeCell="D5" sqref="D5"/>
    </sheetView>
  </sheetViews>
  <sheetFormatPr baseColWidth="10" defaultColWidth="12.59765625" defaultRowHeight="15" customHeight="1" x14ac:dyDescent="0.25"/>
  <cols>
    <col min="1" max="1" width="10.59765625" customWidth="1"/>
    <col min="2" max="2" width="24.09765625" customWidth="1"/>
    <col min="3" max="3" width="12.5" customWidth="1"/>
    <col min="4" max="4" width="12.69921875" customWidth="1"/>
    <col min="5" max="5" width="12.3984375" customWidth="1"/>
    <col min="6" max="6" width="27.69921875" customWidth="1"/>
    <col min="7" max="7" width="13.59765625" customWidth="1"/>
    <col min="8" max="8" width="28.69921875" customWidth="1"/>
  </cols>
  <sheetData>
    <row r="1" spans="1:8" ht="14.25" customHeight="1" x14ac:dyDescent="0.25"/>
    <row r="2" spans="1:8" ht="48" customHeight="1" x14ac:dyDescent="0.3">
      <c r="A2" s="115" t="s">
        <v>40</v>
      </c>
      <c r="B2" s="104" t="s">
        <v>41</v>
      </c>
      <c r="C2" s="105" t="s">
        <v>42</v>
      </c>
      <c r="D2" s="106" t="s">
        <v>43</v>
      </c>
      <c r="E2" s="107" t="s">
        <v>44</v>
      </c>
      <c r="F2" s="104" t="s">
        <v>45</v>
      </c>
      <c r="G2" s="108" t="s">
        <v>46</v>
      </c>
      <c r="H2" s="104" t="s">
        <v>17</v>
      </c>
    </row>
    <row r="3" spans="1:8" ht="14.25" customHeight="1" thickBot="1" x14ac:dyDescent="0.35">
      <c r="A3" s="10" t="s">
        <v>47</v>
      </c>
      <c r="B3" s="109" t="s">
        <v>48</v>
      </c>
      <c r="C3" s="110">
        <v>3</v>
      </c>
      <c r="D3" s="65">
        <v>4</v>
      </c>
      <c r="E3" s="111">
        <v>3</v>
      </c>
      <c r="F3" s="120" t="s">
        <v>67</v>
      </c>
      <c r="G3" s="108">
        <f t="shared" ref="G3:G10" si="0">SUM(D3:E3)</f>
        <v>7</v>
      </c>
      <c r="H3" s="112" t="s">
        <v>49</v>
      </c>
    </row>
    <row r="4" spans="1:8" ht="14.25" customHeight="1" thickBot="1" x14ac:dyDescent="0.35">
      <c r="A4" s="113"/>
      <c r="B4" s="109" t="s">
        <v>50</v>
      </c>
      <c r="C4" s="121">
        <v>3</v>
      </c>
      <c r="D4" s="122">
        <v>5</v>
      </c>
      <c r="E4" s="123">
        <v>2</v>
      </c>
      <c r="F4" s="120" t="s">
        <v>68</v>
      </c>
      <c r="G4" s="108">
        <f t="shared" si="0"/>
        <v>7</v>
      </c>
      <c r="H4" s="112" t="s">
        <v>49</v>
      </c>
    </row>
    <row r="5" spans="1:8" ht="14.25" customHeight="1" x14ac:dyDescent="0.3">
      <c r="A5" s="10" t="s">
        <v>51</v>
      </c>
      <c r="B5" s="109" t="s">
        <v>52</v>
      </c>
      <c r="C5" s="110">
        <v>2</v>
      </c>
      <c r="D5" s="65">
        <v>6</v>
      </c>
      <c r="E5" s="111">
        <v>1</v>
      </c>
      <c r="F5" s="120" t="s">
        <v>69</v>
      </c>
      <c r="G5" s="108">
        <f t="shared" ref="G5" si="1">SUM(D5:E5)</f>
        <v>7</v>
      </c>
      <c r="H5" s="112" t="s">
        <v>49</v>
      </c>
    </row>
    <row r="6" spans="1:8" ht="14.25" customHeight="1" x14ac:dyDescent="0.3">
      <c r="A6" s="113"/>
      <c r="B6" s="109" t="s">
        <v>53</v>
      </c>
      <c r="C6" s="110">
        <v>2</v>
      </c>
      <c r="D6" s="65">
        <v>2</v>
      </c>
      <c r="E6" s="111">
        <v>1</v>
      </c>
      <c r="F6" s="112"/>
      <c r="G6" s="108">
        <f t="shared" si="0"/>
        <v>3</v>
      </c>
      <c r="H6" s="112" t="s">
        <v>49</v>
      </c>
    </row>
    <row r="7" spans="1:8" ht="14.25" customHeight="1" x14ac:dyDescent="0.3">
      <c r="A7" s="10" t="s">
        <v>54</v>
      </c>
      <c r="B7" s="109" t="s">
        <v>55</v>
      </c>
      <c r="C7" s="110">
        <v>2</v>
      </c>
      <c r="D7" s="65">
        <v>2</v>
      </c>
      <c r="E7" s="111">
        <v>0</v>
      </c>
      <c r="F7" s="112"/>
      <c r="G7" s="108">
        <f t="shared" si="0"/>
        <v>2</v>
      </c>
      <c r="H7" s="112" t="s">
        <v>49</v>
      </c>
    </row>
    <row r="8" spans="1:8" ht="14.25" customHeight="1" x14ac:dyDescent="0.3">
      <c r="A8" s="113"/>
      <c r="B8" s="109" t="s">
        <v>56</v>
      </c>
      <c r="C8" s="110">
        <v>2</v>
      </c>
      <c r="D8" s="65">
        <v>2</v>
      </c>
      <c r="E8" s="111">
        <v>2</v>
      </c>
      <c r="F8" s="112"/>
      <c r="G8" s="108">
        <f t="shared" si="0"/>
        <v>4</v>
      </c>
      <c r="H8" s="112" t="s">
        <v>49</v>
      </c>
    </row>
    <row r="9" spans="1:8" ht="14.25" customHeight="1" x14ac:dyDescent="0.3">
      <c r="A9" s="10" t="s">
        <v>57</v>
      </c>
      <c r="B9" s="109" t="s">
        <v>58</v>
      </c>
      <c r="C9" s="110">
        <v>2</v>
      </c>
      <c r="D9" s="65">
        <v>2</v>
      </c>
      <c r="E9" s="111">
        <v>3</v>
      </c>
      <c r="F9" s="112"/>
      <c r="G9" s="108">
        <f t="shared" si="0"/>
        <v>5</v>
      </c>
      <c r="H9" s="112" t="s">
        <v>49</v>
      </c>
    </row>
    <row r="10" spans="1:8" ht="14.25" customHeight="1" x14ac:dyDescent="0.3">
      <c r="A10" s="113"/>
      <c r="B10" s="109" t="s">
        <v>59</v>
      </c>
      <c r="C10" s="110">
        <v>2</v>
      </c>
      <c r="D10" s="65">
        <v>2</v>
      </c>
      <c r="E10" s="111">
        <v>3</v>
      </c>
      <c r="F10" s="112"/>
      <c r="G10" s="108">
        <f t="shared" si="0"/>
        <v>5</v>
      </c>
      <c r="H10" s="112" t="s">
        <v>49</v>
      </c>
    </row>
    <row r="11" spans="1:8" ht="14.25" customHeight="1" x14ac:dyDescent="0.25"/>
    <row r="12" spans="1:8" ht="14.25" customHeight="1" x14ac:dyDescent="0.25"/>
    <row r="13" spans="1:8" ht="14.25" customHeight="1" x14ac:dyDescent="0.25"/>
    <row r="14" spans="1:8" ht="14.25" customHeight="1" x14ac:dyDescent="0.3">
      <c r="C14" s="8"/>
    </row>
    <row r="15" spans="1:8" ht="14.25" customHeight="1" x14ac:dyDescent="0.25"/>
    <row r="16" spans="1: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H1000"/>
  <sheetViews>
    <sheetView workbookViewId="0">
      <selection activeCell="E16" sqref="E16"/>
    </sheetView>
  </sheetViews>
  <sheetFormatPr baseColWidth="10" defaultColWidth="12.59765625" defaultRowHeight="15" customHeight="1" x14ac:dyDescent="0.25"/>
  <cols>
    <col min="1" max="1" width="10.59765625" customWidth="1"/>
    <col min="2" max="2" width="26.59765625" customWidth="1"/>
    <col min="3" max="3" width="12.5" customWidth="1"/>
    <col min="4" max="4" width="12.69921875" customWidth="1"/>
    <col min="5" max="5" width="14.8984375" customWidth="1"/>
    <col min="6" max="6" width="27.19921875" customWidth="1"/>
    <col min="7" max="7" width="13.59765625" customWidth="1"/>
    <col min="8" max="8" width="29" customWidth="1"/>
  </cols>
  <sheetData>
    <row r="1" spans="1:8" ht="14.25" customHeight="1" x14ac:dyDescent="0.25"/>
    <row r="2" spans="1:8" ht="48" customHeight="1" x14ac:dyDescent="0.3">
      <c r="A2" s="115" t="s">
        <v>40</v>
      </c>
      <c r="B2" s="104" t="s">
        <v>41</v>
      </c>
      <c r="C2" s="105" t="s">
        <v>42</v>
      </c>
      <c r="D2" s="106" t="s">
        <v>43</v>
      </c>
      <c r="E2" s="107" t="s">
        <v>44</v>
      </c>
      <c r="F2" s="104" t="s">
        <v>45</v>
      </c>
      <c r="G2" s="108" t="s">
        <v>46</v>
      </c>
      <c r="H2" s="104" t="s">
        <v>17</v>
      </c>
    </row>
    <row r="3" spans="1:8" ht="14.25" customHeight="1" thickBot="1" x14ac:dyDescent="0.35">
      <c r="A3" s="10" t="s">
        <v>47</v>
      </c>
      <c r="B3" s="109" t="s">
        <v>48</v>
      </c>
      <c r="C3" s="110">
        <v>3</v>
      </c>
      <c r="D3" s="65">
        <v>4</v>
      </c>
      <c r="E3" s="111">
        <v>3</v>
      </c>
      <c r="F3" s="120" t="s">
        <v>67</v>
      </c>
      <c r="G3" s="108">
        <f t="shared" ref="G3:G10" si="0">SUM(D3:E3)</f>
        <v>7</v>
      </c>
      <c r="H3" s="112" t="s">
        <v>49</v>
      </c>
    </row>
    <row r="4" spans="1:8" ht="14.25" customHeight="1" thickBot="1" x14ac:dyDescent="0.35">
      <c r="A4" s="113"/>
      <c r="B4" s="109" t="s">
        <v>50</v>
      </c>
      <c r="C4" s="121">
        <v>3</v>
      </c>
      <c r="D4" s="122">
        <v>5</v>
      </c>
      <c r="E4" s="123">
        <v>2</v>
      </c>
      <c r="F4" s="120" t="s">
        <v>68</v>
      </c>
      <c r="G4" s="108">
        <f t="shared" si="0"/>
        <v>7</v>
      </c>
      <c r="H4" s="112" t="s">
        <v>49</v>
      </c>
    </row>
    <row r="5" spans="1:8" ht="14.25" customHeight="1" x14ac:dyDescent="0.3">
      <c r="A5" s="10" t="s">
        <v>51</v>
      </c>
      <c r="B5" s="109" t="s">
        <v>52</v>
      </c>
      <c r="C5" s="110">
        <v>2</v>
      </c>
      <c r="D5" s="65">
        <v>6</v>
      </c>
      <c r="E5" s="111">
        <v>1</v>
      </c>
      <c r="F5" s="120" t="s">
        <v>69</v>
      </c>
      <c r="G5" s="108">
        <f t="shared" ref="G5" si="1">SUM(D5:E5)</f>
        <v>7</v>
      </c>
      <c r="H5" s="112" t="s">
        <v>49</v>
      </c>
    </row>
    <row r="6" spans="1:8" ht="14.25" customHeight="1" x14ac:dyDescent="0.3">
      <c r="A6" s="113"/>
      <c r="B6" s="109" t="s">
        <v>53</v>
      </c>
      <c r="C6" s="110">
        <v>2</v>
      </c>
      <c r="D6" s="65">
        <v>2</v>
      </c>
      <c r="E6" s="111">
        <v>1</v>
      </c>
      <c r="F6" s="112"/>
      <c r="G6" s="108">
        <f t="shared" si="0"/>
        <v>3</v>
      </c>
      <c r="H6" s="112" t="s">
        <v>49</v>
      </c>
    </row>
    <row r="7" spans="1:8" ht="14.25" customHeight="1" x14ac:dyDescent="0.3">
      <c r="A7" s="10" t="s">
        <v>54</v>
      </c>
      <c r="B7" s="109" t="s">
        <v>55</v>
      </c>
      <c r="C7" s="110">
        <v>2</v>
      </c>
      <c r="D7" s="65">
        <v>2</v>
      </c>
      <c r="E7" s="111">
        <v>0</v>
      </c>
      <c r="F7" s="112"/>
      <c r="G7" s="108">
        <f t="shared" si="0"/>
        <v>2</v>
      </c>
      <c r="H7" s="112" t="s">
        <v>49</v>
      </c>
    </row>
    <row r="8" spans="1:8" ht="14.25" customHeight="1" x14ac:dyDescent="0.3">
      <c r="A8" s="113"/>
      <c r="B8" s="109" t="s">
        <v>56</v>
      </c>
      <c r="C8" s="110">
        <v>2</v>
      </c>
      <c r="D8" s="65">
        <v>2</v>
      </c>
      <c r="E8" s="111">
        <v>2</v>
      </c>
      <c r="F8" s="112"/>
      <c r="G8" s="108">
        <f t="shared" si="0"/>
        <v>4</v>
      </c>
      <c r="H8" s="112" t="s">
        <v>49</v>
      </c>
    </row>
    <row r="9" spans="1:8" ht="14.25" customHeight="1" x14ac:dyDescent="0.3">
      <c r="A9" s="10" t="s">
        <v>57</v>
      </c>
      <c r="B9" s="109" t="s">
        <v>58</v>
      </c>
      <c r="C9" s="110">
        <v>2</v>
      </c>
      <c r="D9" s="65">
        <v>2</v>
      </c>
      <c r="E9" s="111">
        <v>3</v>
      </c>
      <c r="F9" s="112"/>
      <c r="G9" s="108">
        <f t="shared" si="0"/>
        <v>5</v>
      </c>
      <c r="H9" s="112" t="s">
        <v>49</v>
      </c>
    </row>
    <row r="10" spans="1:8" ht="14.25" customHeight="1" x14ac:dyDescent="0.3">
      <c r="A10" s="113"/>
      <c r="B10" s="109" t="s">
        <v>59</v>
      </c>
      <c r="C10" s="110">
        <v>2</v>
      </c>
      <c r="D10" s="65">
        <v>2</v>
      </c>
      <c r="E10" s="111">
        <v>3</v>
      </c>
      <c r="F10" s="112"/>
      <c r="G10" s="108">
        <f t="shared" si="0"/>
        <v>5</v>
      </c>
      <c r="H10" s="112" t="s">
        <v>49</v>
      </c>
    </row>
    <row r="11" spans="1:8" ht="14.25" customHeight="1" x14ac:dyDescent="0.25"/>
    <row r="12" spans="1:8" ht="14.25" customHeight="1" x14ac:dyDescent="0.25"/>
    <row r="13" spans="1:8" ht="14.25" customHeight="1" x14ac:dyDescent="0.25"/>
    <row r="14" spans="1:8" ht="14.25" customHeight="1" x14ac:dyDescent="0.25"/>
    <row r="15" spans="1:8" ht="14.25" customHeight="1" x14ac:dyDescent="0.25"/>
    <row r="16" spans="1: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H1000"/>
  <sheetViews>
    <sheetView workbookViewId="0">
      <selection activeCell="D5" sqref="D5"/>
    </sheetView>
  </sheetViews>
  <sheetFormatPr baseColWidth="10" defaultColWidth="12.59765625" defaultRowHeight="15" customHeight="1" x14ac:dyDescent="0.25"/>
  <cols>
    <col min="1" max="1" width="10.59765625" customWidth="1"/>
    <col min="2" max="2" width="29.19921875" customWidth="1"/>
    <col min="3" max="3" width="12.5" customWidth="1"/>
    <col min="4" max="4" width="12.69921875" customWidth="1"/>
    <col min="5" max="5" width="12.3984375" customWidth="1"/>
    <col min="6" max="6" width="31.09765625" customWidth="1"/>
    <col min="7" max="7" width="13.59765625" customWidth="1"/>
    <col min="8" max="8" width="19.5" customWidth="1"/>
  </cols>
  <sheetData>
    <row r="1" spans="1:8" ht="14.25" customHeight="1" x14ac:dyDescent="0.25"/>
    <row r="2" spans="1:8" ht="48" customHeight="1" x14ac:dyDescent="0.3">
      <c r="A2" s="115" t="s">
        <v>40</v>
      </c>
      <c r="B2" s="104" t="s">
        <v>41</v>
      </c>
      <c r="C2" s="105" t="s">
        <v>42</v>
      </c>
      <c r="D2" s="106" t="s">
        <v>43</v>
      </c>
      <c r="E2" s="107" t="s">
        <v>44</v>
      </c>
      <c r="F2" s="104" t="s">
        <v>45</v>
      </c>
      <c r="G2" s="108" t="s">
        <v>46</v>
      </c>
      <c r="H2" s="104" t="s">
        <v>17</v>
      </c>
    </row>
    <row r="3" spans="1:8" ht="14.25" customHeight="1" thickBot="1" x14ac:dyDescent="0.35">
      <c r="A3" s="10" t="s">
        <v>47</v>
      </c>
      <c r="B3" s="109" t="s">
        <v>48</v>
      </c>
      <c r="C3" s="110">
        <v>3</v>
      </c>
      <c r="D3" s="65">
        <v>4</v>
      </c>
      <c r="E3" s="111">
        <v>3</v>
      </c>
      <c r="F3" s="120" t="s">
        <v>67</v>
      </c>
      <c r="G3" s="108">
        <f t="shared" ref="G3:G10" si="0">SUM(D3:E3)</f>
        <v>7</v>
      </c>
      <c r="H3" s="112" t="s">
        <v>49</v>
      </c>
    </row>
    <row r="4" spans="1:8" ht="14.25" customHeight="1" thickBot="1" x14ac:dyDescent="0.35">
      <c r="A4" s="113"/>
      <c r="B4" s="109" t="s">
        <v>50</v>
      </c>
      <c r="C4" s="121">
        <v>3</v>
      </c>
      <c r="D4" s="122">
        <v>5</v>
      </c>
      <c r="E4" s="123">
        <v>2</v>
      </c>
      <c r="F4" s="120" t="s">
        <v>68</v>
      </c>
      <c r="G4" s="108">
        <f t="shared" si="0"/>
        <v>7</v>
      </c>
      <c r="H4" s="112" t="s">
        <v>49</v>
      </c>
    </row>
    <row r="5" spans="1:8" ht="14.25" customHeight="1" x14ac:dyDescent="0.3">
      <c r="A5" s="10" t="s">
        <v>51</v>
      </c>
      <c r="B5" s="109" t="s">
        <v>52</v>
      </c>
      <c r="C5" s="110">
        <v>2</v>
      </c>
      <c r="D5" s="65">
        <v>6</v>
      </c>
      <c r="E5" s="111">
        <v>1</v>
      </c>
      <c r="F5" s="120" t="s">
        <v>69</v>
      </c>
      <c r="G5" s="108">
        <f t="shared" ref="G5" si="1">SUM(D5:E5)</f>
        <v>7</v>
      </c>
      <c r="H5" s="112" t="s">
        <v>49</v>
      </c>
    </row>
    <row r="6" spans="1:8" ht="14.25" customHeight="1" x14ac:dyDescent="0.3">
      <c r="A6" s="113"/>
      <c r="B6" s="109" t="s">
        <v>53</v>
      </c>
      <c r="C6" s="110">
        <v>2</v>
      </c>
      <c r="D6" s="65">
        <v>2</v>
      </c>
      <c r="E6" s="111">
        <v>1</v>
      </c>
      <c r="F6" s="112"/>
      <c r="G6" s="108">
        <f t="shared" si="0"/>
        <v>3</v>
      </c>
      <c r="H6" s="112" t="s">
        <v>49</v>
      </c>
    </row>
    <row r="7" spans="1:8" ht="14.25" customHeight="1" x14ac:dyDescent="0.3">
      <c r="A7" s="10" t="s">
        <v>54</v>
      </c>
      <c r="B7" s="109" t="s">
        <v>55</v>
      </c>
      <c r="C7" s="110">
        <v>2</v>
      </c>
      <c r="D7" s="65">
        <v>2</v>
      </c>
      <c r="E7" s="111">
        <v>0</v>
      </c>
      <c r="F7" s="112"/>
      <c r="G7" s="108">
        <f t="shared" si="0"/>
        <v>2</v>
      </c>
      <c r="H7" s="112" t="s">
        <v>49</v>
      </c>
    </row>
    <row r="8" spans="1:8" ht="14.25" customHeight="1" x14ac:dyDescent="0.3">
      <c r="A8" s="113"/>
      <c r="B8" s="109" t="s">
        <v>56</v>
      </c>
      <c r="C8" s="110">
        <v>2</v>
      </c>
      <c r="D8" s="65">
        <v>2</v>
      </c>
      <c r="E8" s="111">
        <v>2</v>
      </c>
      <c r="F8" s="112"/>
      <c r="G8" s="108">
        <f t="shared" si="0"/>
        <v>4</v>
      </c>
      <c r="H8" s="112" t="s">
        <v>49</v>
      </c>
    </row>
    <row r="9" spans="1:8" ht="14.25" customHeight="1" x14ac:dyDescent="0.3">
      <c r="A9" s="10" t="s">
        <v>57</v>
      </c>
      <c r="B9" s="109" t="s">
        <v>58</v>
      </c>
      <c r="C9" s="110">
        <v>2</v>
      </c>
      <c r="D9" s="65">
        <v>2</v>
      </c>
      <c r="E9" s="111">
        <v>3</v>
      </c>
      <c r="F9" s="112"/>
      <c r="G9" s="108">
        <f t="shared" si="0"/>
        <v>5</v>
      </c>
      <c r="H9" s="112" t="s">
        <v>49</v>
      </c>
    </row>
    <row r="10" spans="1:8" ht="14.25" customHeight="1" x14ac:dyDescent="0.3">
      <c r="A10" s="113"/>
      <c r="B10" s="109" t="s">
        <v>59</v>
      </c>
      <c r="C10" s="110">
        <v>2</v>
      </c>
      <c r="D10" s="65">
        <v>2</v>
      </c>
      <c r="E10" s="111">
        <v>3</v>
      </c>
      <c r="F10" s="112"/>
      <c r="G10" s="108">
        <f t="shared" si="0"/>
        <v>5</v>
      </c>
      <c r="H10" s="112" t="s">
        <v>49</v>
      </c>
    </row>
    <row r="11" spans="1:8" ht="14.25" customHeight="1" x14ac:dyDescent="0.25"/>
    <row r="12" spans="1:8" ht="14.25" customHeight="1" x14ac:dyDescent="0.25"/>
    <row r="13" spans="1:8" ht="14.25" customHeight="1" x14ac:dyDescent="0.25"/>
    <row r="14" spans="1:8" ht="14.25" customHeight="1" x14ac:dyDescent="0.25"/>
    <row r="15" spans="1:8" ht="14.25" customHeight="1" x14ac:dyDescent="0.25"/>
    <row r="16" spans="1: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F7F7F"/>
  </sheetPr>
  <dimension ref="A1:H1000"/>
  <sheetViews>
    <sheetView workbookViewId="0">
      <selection activeCell="D5" sqref="D5"/>
    </sheetView>
  </sheetViews>
  <sheetFormatPr baseColWidth="10" defaultColWidth="12.59765625" defaultRowHeight="15" customHeight="1" x14ac:dyDescent="0.25"/>
  <cols>
    <col min="1" max="1" width="10.59765625" customWidth="1"/>
    <col min="2" max="2" width="22" customWidth="1"/>
    <col min="3" max="3" width="12.5" customWidth="1"/>
    <col min="4" max="4" width="12.69921875" customWidth="1"/>
    <col min="5" max="5" width="12.3984375" customWidth="1"/>
    <col min="6" max="6" width="17.69921875" customWidth="1"/>
    <col min="7" max="7" width="13.59765625" customWidth="1"/>
    <col min="8" max="8" width="24.59765625" customWidth="1"/>
  </cols>
  <sheetData>
    <row r="1" spans="1:8" ht="14.25" customHeight="1" x14ac:dyDescent="0.25"/>
    <row r="2" spans="1:8" ht="48" customHeight="1" x14ac:dyDescent="0.3">
      <c r="A2" s="115" t="s">
        <v>40</v>
      </c>
      <c r="B2" s="104" t="s">
        <v>41</v>
      </c>
      <c r="C2" s="105" t="s">
        <v>42</v>
      </c>
      <c r="D2" s="106" t="s">
        <v>43</v>
      </c>
      <c r="E2" s="107" t="s">
        <v>44</v>
      </c>
      <c r="F2" s="104" t="s">
        <v>45</v>
      </c>
      <c r="G2" s="108" t="s">
        <v>46</v>
      </c>
      <c r="H2" s="104" t="s">
        <v>17</v>
      </c>
    </row>
    <row r="3" spans="1:8" ht="14.25" customHeight="1" thickBot="1" x14ac:dyDescent="0.35">
      <c r="A3" s="10" t="s">
        <v>47</v>
      </c>
      <c r="B3" s="109" t="s">
        <v>48</v>
      </c>
      <c r="C3" s="110">
        <v>3</v>
      </c>
      <c r="D3" s="65">
        <v>4</v>
      </c>
      <c r="E3" s="111">
        <v>3</v>
      </c>
      <c r="F3" s="120" t="s">
        <v>67</v>
      </c>
      <c r="G3" s="108">
        <f t="shared" ref="G3:G10" si="0">SUM(D3:E3)</f>
        <v>7</v>
      </c>
      <c r="H3" s="112" t="s">
        <v>49</v>
      </c>
    </row>
    <row r="4" spans="1:8" ht="14.25" customHeight="1" thickBot="1" x14ac:dyDescent="0.35">
      <c r="A4" s="113"/>
      <c r="B4" s="109" t="s">
        <v>50</v>
      </c>
      <c r="C4" s="121">
        <v>3</v>
      </c>
      <c r="D4" s="122">
        <v>5</v>
      </c>
      <c r="E4" s="123">
        <v>2</v>
      </c>
      <c r="F4" s="120" t="s">
        <v>68</v>
      </c>
      <c r="G4" s="108">
        <f t="shared" si="0"/>
        <v>7</v>
      </c>
      <c r="H4" s="112" t="s">
        <v>49</v>
      </c>
    </row>
    <row r="5" spans="1:8" ht="14.25" customHeight="1" x14ac:dyDescent="0.3">
      <c r="A5" s="10" t="s">
        <v>51</v>
      </c>
      <c r="B5" s="109" t="s">
        <v>52</v>
      </c>
      <c r="C5" s="110">
        <v>2</v>
      </c>
      <c r="D5" s="65">
        <v>6</v>
      </c>
      <c r="E5" s="111">
        <v>1</v>
      </c>
      <c r="F5" s="120" t="s">
        <v>69</v>
      </c>
      <c r="G5" s="108">
        <f t="shared" ref="G5" si="1">SUM(D5:E5)</f>
        <v>7</v>
      </c>
      <c r="H5" s="112" t="s">
        <v>49</v>
      </c>
    </row>
    <row r="6" spans="1:8" ht="14.25" customHeight="1" x14ac:dyDescent="0.3">
      <c r="A6" s="113"/>
      <c r="B6" s="109" t="s">
        <v>53</v>
      </c>
      <c r="C6" s="110">
        <v>2</v>
      </c>
      <c r="D6" s="65">
        <v>2</v>
      </c>
      <c r="E6" s="111">
        <v>1</v>
      </c>
      <c r="F6" s="112"/>
      <c r="G6" s="108">
        <f t="shared" si="0"/>
        <v>3</v>
      </c>
      <c r="H6" s="112" t="s">
        <v>49</v>
      </c>
    </row>
    <row r="7" spans="1:8" ht="14.25" customHeight="1" x14ac:dyDescent="0.3">
      <c r="A7" s="10" t="s">
        <v>54</v>
      </c>
      <c r="B7" s="109" t="s">
        <v>55</v>
      </c>
      <c r="C7" s="110">
        <v>2</v>
      </c>
      <c r="D7" s="65">
        <v>2</v>
      </c>
      <c r="E7" s="111">
        <v>0</v>
      </c>
      <c r="F7" s="112"/>
      <c r="G7" s="108">
        <f t="shared" si="0"/>
        <v>2</v>
      </c>
      <c r="H7" s="112" t="s">
        <v>49</v>
      </c>
    </row>
    <row r="8" spans="1:8" ht="14.25" customHeight="1" x14ac:dyDescent="0.3">
      <c r="A8" s="113"/>
      <c r="B8" s="109" t="s">
        <v>56</v>
      </c>
      <c r="C8" s="110">
        <v>2</v>
      </c>
      <c r="D8" s="65">
        <v>2</v>
      </c>
      <c r="E8" s="111">
        <v>2</v>
      </c>
      <c r="F8" s="112"/>
      <c r="G8" s="108">
        <f t="shared" si="0"/>
        <v>4</v>
      </c>
      <c r="H8" s="112" t="s">
        <v>49</v>
      </c>
    </row>
    <row r="9" spans="1:8" ht="14.25" customHeight="1" x14ac:dyDescent="0.3">
      <c r="A9" s="10" t="s">
        <v>57</v>
      </c>
      <c r="B9" s="109" t="s">
        <v>58</v>
      </c>
      <c r="C9" s="110">
        <v>2</v>
      </c>
      <c r="D9" s="65">
        <v>2</v>
      </c>
      <c r="E9" s="111">
        <v>3</v>
      </c>
      <c r="F9" s="112"/>
      <c r="G9" s="108">
        <f t="shared" si="0"/>
        <v>5</v>
      </c>
      <c r="H9" s="112" t="s">
        <v>49</v>
      </c>
    </row>
    <row r="10" spans="1:8" ht="14.25" customHeight="1" x14ac:dyDescent="0.3">
      <c r="A10" s="113"/>
      <c r="B10" s="109" t="s">
        <v>59</v>
      </c>
      <c r="C10" s="110">
        <v>2</v>
      </c>
      <c r="D10" s="65">
        <v>2</v>
      </c>
      <c r="E10" s="111">
        <v>3</v>
      </c>
      <c r="F10" s="112"/>
      <c r="G10" s="108">
        <f t="shared" si="0"/>
        <v>5</v>
      </c>
      <c r="H10" s="112" t="s">
        <v>49</v>
      </c>
    </row>
    <row r="11" spans="1:8" ht="14.25" customHeight="1" x14ac:dyDescent="0.25">
      <c r="H11" s="1"/>
    </row>
    <row r="12" spans="1:8" ht="14.25" customHeight="1" x14ac:dyDescent="0.25"/>
    <row r="13" spans="1:8" ht="14.25" customHeight="1" x14ac:dyDescent="0.25"/>
    <row r="14" spans="1:8" ht="14.25" customHeight="1" x14ac:dyDescent="0.25"/>
    <row r="15" spans="1:8" ht="14.25" customHeight="1" x14ac:dyDescent="0.25"/>
    <row r="16" spans="1: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Sprint 1 - Grupo</vt:lpstr>
      <vt:lpstr>Reuniones</vt:lpstr>
      <vt:lpstr>Persona1</vt:lpstr>
      <vt:lpstr>Persona2</vt:lpstr>
      <vt:lpstr>Persona3</vt:lpstr>
      <vt:lpstr>Persona4</vt:lpstr>
      <vt:lpstr>Persona5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Parra</dc:creator>
  <cp:lastModifiedBy>Patricio</cp:lastModifiedBy>
  <dcterms:created xsi:type="dcterms:W3CDTF">2017-10-20T23:41:04Z</dcterms:created>
  <dcterms:modified xsi:type="dcterms:W3CDTF">2022-10-26T16:32:04Z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