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000311131\Dropbox\Mohawk Misc\10019\"/>
    </mc:Choice>
  </mc:AlternateContent>
  <bookViews>
    <workbookView xWindow="0" yWindow="0" windowWidth="18240" windowHeight="9060"/>
  </bookViews>
  <sheets>
    <sheet name="Cabling Requirements Example" sheetId="1" r:id="rId1"/>
  </sheets>
  <calcPr calcId="162913"/>
</workbook>
</file>

<file path=xl/calcChain.xml><?xml version="1.0" encoding="utf-8"?>
<calcChain xmlns="http://schemas.openxmlformats.org/spreadsheetml/2006/main">
  <c r="I12" i="1" l="1"/>
  <c r="D22" i="1"/>
  <c r="I11" i="1" s="1"/>
  <c r="D21" i="1"/>
  <c r="I10" i="1" s="1"/>
  <c r="D20" i="1"/>
  <c r="I9" i="1" s="1"/>
  <c r="G89" i="1"/>
  <c r="G88" i="1"/>
  <c r="G87" i="1"/>
  <c r="G86" i="1"/>
  <c r="G85" i="1"/>
  <c r="G84" i="1"/>
  <c r="G83" i="1"/>
  <c r="G82" i="1"/>
  <c r="G81" i="1"/>
  <c r="G80" i="1"/>
  <c r="G90" i="1" l="1"/>
  <c r="I60" i="1"/>
  <c r="I59" i="1"/>
  <c r="I58" i="1"/>
  <c r="F42" i="1"/>
  <c r="G42" i="1" s="1"/>
  <c r="F41" i="1"/>
  <c r="G41" i="1" s="1"/>
  <c r="F43" i="1"/>
  <c r="G43" i="1" s="1"/>
  <c r="I55" i="1" l="1"/>
  <c r="I56" i="1"/>
  <c r="I57" i="1"/>
  <c r="I61" i="1"/>
  <c r="I62" i="1"/>
  <c r="I63" i="1"/>
  <c r="I64" i="1"/>
  <c r="I65" i="1"/>
  <c r="I66" i="1"/>
  <c r="I67" i="1"/>
  <c r="I68" i="1"/>
  <c r="F32" i="1"/>
  <c r="G32" i="1" s="1"/>
  <c r="F33" i="1"/>
  <c r="G33" i="1" s="1"/>
  <c r="F34" i="1"/>
  <c r="G34" i="1" s="1"/>
  <c r="F35" i="1"/>
  <c r="G35" i="1" s="1"/>
  <c r="D11" i="1" s="1"/>
  <c r="F36" i="1"/>
  <c r="G36" i="1" s="1"/>
  <c r="F37" i="1"/>
  <c r="G37" i="1" s="1"/>
  <c r="F38" i="1"/>
  <c r="G38" i="1" s="1"/>
  <c r="F39" i="1"/>
  <c r="G39" i="1" s="1"/>
  <c r="F40" i="1"/>
  <c r="G40" i="1" s="1"/>
  <c r="F44" i="1"/>
  <c r="G44" i="1" s="1"/>
  <c r="F45" i="1"/>
  <c r="G45" i="1" s="1"/>
  <c r="I53" i="1"/>
  <c r="F29" i="1"/>
  <c r="G29" i="1" s="1"/>
  <c r="D10" i="1" s="1"/>
  <c r="F30" i="1"/>
  <c r="G30" i="1" s="1"/>
  <c r="F31" i="1"/>
  <c r="G31" i="1" s="1"/>
  <c r="I52" i="1"/>
  <c r="I54" i="1"/>
  <c r="D15" i="1" l="1"/>
  <c r="D16" i="1"/>
  <c r="D12" i="1"/>
  <c r="D17" i="1"/>
  <c r="I69" i="1"/>
  <c r="G46" i="1"/>
</calcChain>
</file>

<file path=xl/sharedStrings.xml><?xml version="1.0" encoding="utf-8"?>
<sst xmlns="http://schemas.openxmlformats.org/spreadsheetml/2006/main" count="174" uniqueCount="89">
  <si>
    <t>Cable Type</t>
  </si>
  <si>
    <t>Office</t>
  </si>
  <si>
    <t>Summary Area</t>
  </si>
  <si>
    <t>Backbone Cabling Calculations</t>
  </si>
  <si>
    <t>Horizontal Cabling Calculations</t>
  </si>
  <si>
    <t>Average Cable</t>
  </si>
  <si>
    <t>Horizontal Cabling</t>
  </si>
  <si>
    <t>Distance</t>
  </si>
  <si>
    <r>
      <t>**</t>
    </r>
    <r>
      <rPr>
        <i/>
        <sz val="10"/>
        <rFont val="Arial"/>
        <family val="2"/>
      </rPr>
      <t xml:space="preserve">  (Vertical)</t>
    </r>
  </si>
  <si>
    <t>Work Area Patch Cabling Calculations</t>
  </si>
  <si>
    <t>For Office:</t>
  </si>
  <si>
    <t>Cable Type(s)</t>
  </si>
  <si>
    <t>Width</t>
  </si>
  <si>
    <t>Length</t>
  </si>
  <si>
    <t># of End Devices</t>
  </si>
  <si>
    <t>Total Cable Length Required</t>
  </si>
  <si>
    <t>Total Length Required</t>
  </si>
  <si>
    <t xml:space="preserve">NOTE:  Many formulas built into this template are formated to zero decimal places.  Given that we are not trying to calculate cable lengths </t>
  </si>
  <si>
    <t>down to the nearest meter, this is quite acceptable and there is no need for you to reformat the formulas to show decimal places.</t>
  </si>
  <si>
    <t>Category 6</t>
  </si>
  <si>
    <r>
      <t>*</t>
    </r>
    <r>
      <rPr>
        <i/>
        <sz val="10"/>
        <rFont val="Arial"/>
        <family val="2"/>
      </rPr>
      <t>Remote Distance</t>
    </r>
  </si>
  <si>
    <t>ER - Switch Distribution 1</t>
  </si>
  <si>
    <t>To ER - Device</t>
  </si>
  <si>
    <t>EF</t>
  </si>
  <si>
    <t>and the ER is on the second floor then use 7 meters for the Vertical Distance field entry.</t>
  </si>
  <si>
    <t xml:space="preserve">Work Area Patch Cabling Subtotal: </t>
  </si>
  <si>
    <t xml:space="preserve"> Horizontal Cabling Subtotal: </t>
  </si>
  <si>
    <t>From TR/TE - Device</t>
  </si>
  <si>
    <t>TR2 - Switch Access 1</t>
  </si>
  <si>
    <t>TE1 - Switch Access 4B</t>
  </si>
  <si>
    <t>TR3A - Switch Access 4A</t>
  </si>
  <si>
    <r>
      <t xml:space="preserve">  Remote</t>
    </r>
    <r>
      <rPr>
        <b/>
        <i/>
        <sz val="8"/>
        <color indexed="10"/>
        <rFont val="Arial"/>
        <family val="2"/>
      </rPr>
      <t xml:space="preserve"> *</t>
    </r>
  </si>
  <si>
    <r>
      <t xml:space="preserve">  Vertical</t>
    </r>
    <r>
      <rPr>
        <b/>
        <sz val="8"/>
        <color indexed="10"/>
        <rFont val="Arial"/>
        <family val="2"/>
      </rPr>
      <t xml:space="preserve"> </t>
    </r>
    <r>
      <rPr>
        <b/>
        <i/>
        <sz val="8"/>
        <color indexed="10"/>
        <rFont val="Arial"/>
        <family val="2"/>
      </rPr>
      <t>**</t>
    </r>
  </si>
  <si>
    <t>If a TR/TE borders on the same office as the end devices it is servicing enter zero (0) for the Remote Distance.</t>
  </si>
  <si>
    <t>If a TR/TE is not in the same office as the end devices it is servicing then enter the horizontal distance from the closest point in the office</t>
  </si>
  <si>
    <t>to the location of the TR/TE housing the network device.  Remember this is the distance along the hallways.</t>
  </si>
  <si>
    <t>To Office TO/MUTOA In:</t>
  </si>
  <si>
    <t>V18.3.SG.VW</t>
  </si>
  <si>
    <t xml:space="preserve">This spreadsheet is helpful in estimating the total amount of each cable type that will be needed for the proposed network design. </t>
  </si>
  <si>
    <t>Note that this is only an example and has only accounted for situations like your hypothetical network design proposal.</t>
  </si>
  <si>
    <t>Single Mode Fiber</t>
  </si>
  <si>
    <t>Multi-mode Fiber</t>
  </si>
  <si>
    <r>
      <t>All measurements are to be in one unit type (</t>
    </r>
    <r>
      <rPr>
        <b/>
        <sz val="10"/>
        <rFont val="Arial"/>
        <family val="2"/>
      </rPr>
      <t xml:space="preserve">meters </t>
    </r>
    <r>
      <rPr>
        <sz val="10"/>
        <rFont val="Arial"/>
        <family val="2"/>
      </rPr>
      <t xml:space="preserve">or </t>
    </r>
    <r>
      <rPr>
        <b/>
        <sz val="10"/>
        <rFont val="Arial"/>
        <family val="2"/>
      </rPr>
      <t>feet</t>
    </r>
    <r>
      <rPr>
        <sz val="10"/>
        <rFont val="Arial"/>
        <family val="2"/>
      </rPr>
      <t>).</t>
    </r>
    <r>
      <rPr>
        <b/>
        <sz val="10"/>
        <rFont val="Arial"/>
        <family val="2"/>
      </rPr>
      <t xml:space="preserve"> Be consistent. </t>
    </r>
    <r>
      <rPr>
        <sz val="10"/>
        <rFont val="Arial"/>
        <family val="2"/>
      </rPr>
      <t>Many suppliers only quote in feet, so you will need to convert from metric measurements.</t>
    </r>
  </si>
  <si>
    <t>Legal</t>
  </si>
  <si>
    <t>HR</t>
  </si>
  <si>
    <t>Finance</t>
  </si>
  <si>
    <t>IT</t>
  </si>
  <si>
    <t>Executive</t>
  </si>
  <si>
    <t>Department 7</t>
  </si>
  <si>
    <t>Department 8</t>
  </si>
  <si>
    <t>Department 6 - Area 1</t>
  </si>
  <si>
    <t>Department 6 - Area 2</t>
  </si>
  <si>
    <t>(same as # of Staff)</t>
  </si>
  <si>
    <t>Department 9 - Area 1</t>
  </si>
  <si>
    <t>Department 9 - Area 2</t>
  </si>
  <si>
    <t>Department 9 - Area 3</t>
  </si>
  <si>
    <t>Remember that cable runs between offices and TRs/Tes are to be along hallways NOT through one office to get to another office.</t>
  </si>
  <si>
    <t>Subtotal</t>
  </si>
  <si>
    <t>Area</t>
  </si>
  <si>
    <t>Department 10 - Area 1</t>
  </si>
  <si>
    <t>Department 10 - Area 2</t>
  </si>
  <si>
    <t>Department 11 - Area 1</t>
  </si>
  <si>
    <t>Department 11 - Area 2</t>
  </si>
  <si>
    <t>Department 11 - Area 3</t>
  </si>
  <si>
    <t>HR - CP2a &amp; CP2b</t>
  </si>
  <si>
    <t>Legal - CP1a &amp; CP1b</t>
  </si>
  <si>
    <t>Dep. 9 - Area 2 - CP11a &amp; CP11b</t>
  </si>
  <si>
    <t>TR3 - Switch Access 5A</t>
  </si>
  <si>
    <t>TR4 - Switch Access 6B</t>
  </si>
  <si>
    <t>TR6 - Switch Access 2</t>
  </si>
  <si>
    <t>TR6 - Switch Access 3A</t>
  </si>
  <si>
    <t>TR3 - Switch Access 3B</t>
  </si>
  <si>
    <t>TR7 - Switch Access 4</t>
  </si>
  <si>
    <t>TR1 - Switch Access 8</t>
  </si>
  <si>
    <t>TR5 - Switch Access 7</t>
  </si>
  <si>
    <t>TR8 - Switch Access 9</t>
  </si>
  <si>
    <t>TR9 - Switch Access 11</t>
  </si>
  <si>
    <t>TR5 - Switch Access 13</t>
  </si>
  <si>
    <t>TR5 - Switch Access 10</t>
  </si>
  <si>
    <t>TR6 - Switch Access 12</t>
  </si>
  <si>
    <t>Work Area Patch Cabling</t>
  </si>
  <si>
    <t>Backbone Cabling</t>
  </si>
  <si>
    <t xml:space="preserve"> Backbone Cabling Subtotal: </t>
  </si>
  <si>
    <t>Horiztonal</t>
  </si>
  <si>
    <r>
      <t xml:space="preserve">If the </t>
    </r>
    <r>
      <rPr>
        <b/>
        <i/>
        <sz val="10"/>
        <rFont val="Arial"/>
        <family val="2"/>
      </rPr>
      <t>From TR/TE - Device</t>
    </r>
    <r>
      <rPr>
        <i/>
        <sz val="10"/>
        <rFont val="Arial"/>
        <family val="2"/>
      </rPr>
      <t xml:space="preserve"> and the </t>
    </r>
    <r>
      <rPr>
        <b/>
        <i/>
        <sz val="10"/>
        <rFont val="Arial"/>
        <family val="2"/>
      </rPr>
      <t>To ER - Device</t>
    </r>
    <r>
      <rPr>
        <i/>
        <sz val="10"/>
        <rFont val="Arial"/>
        <family val="2"/>
      </rPr>
      <t xml:space="preserve"> locations are on the same floor then use 3.5 meters in this area.</t>
    </r>
  </si>
  <si>
    <t>Add 3.5 meters for every vertical floor that the cable runs through - so, for example, if telecommunications room TR1 is on the first floor</t>
  </si>
  <si>
    <t>ER - Border router</t>
  </si>
  <si>
    <t>None (length must = 0)</t>
  </si>
  <si>
    <t>I have assumed your selection of UTP cabling will be Cat6, but if your team wants to use Cat6a or Cat7 for certain runs you'll to separate those out to cost them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</si>
</sst>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10"/>
      <name val="Arial"/>
      <family val="2"/>
    </font>
    <font>
      <b/>
      <sz val="14"/>
      <name val="Arial"/>
      <family val="2"/>
    </font>
    <font>
      <i/>
      <sz val="10"/>
      <name val="Arial"/>
      <family val="2"/>
    </font>
    <font>
      <b/>
      <i/>
      <sz val="16"/>
      <name val="Arial"/>
      <family val="2"/>
    </font>
    <font>
      <b/>
      <sz val="12"/>
      <name val="Arial"/>
      <family val="2"/>
    </font>
    <font>
      <b/>
      <sz val="8"/>
      <name val="Arial"/>
      <family val="2"/>
    </font>
    <font>
      <sz val="8"/>
      <name val="Arial"/>
      <family val="2"/>
    </font>
    <font>
      <b/>
      <i/>
      <sz val="12"/>
      <color indexed="10"/>
      <name val="Arial"/>
      <family val="2"/>
    </font>
    <font>
      <sz val="8"/>
      <name val="Arial"/>
    </font>
    <font>
      <b/>
      <i/>
      <sz val="8"/>
      <color indexed="10"/>
      <name val="Arial"/>
      <family val="2"/>
    </font>
    <font>
      <b/>
      <sz val="8"/>
      <color indexed="10"/>
      <name val="Arial"/>
      <family val="2"/>
    </font>
    <font>
      <sz val="8"/>
      <color theme="0" tint="-0.249977111117893"/>
      <name val="Arial"/>
      <family val="2"/>
    </font>
    <font>
      <sz val="10"/>
      <name val="Arial"/>
      <family val="2"/>
    </font>
    <font>
      <b/>
      <i/>
      <sz val="1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62">
    <xf numFmtId="0" fontId="0" fillId="0" borderId="0" xfId="0"/>
    <xf numFmtId="1" fontId="7" fillId="2" borderId="9" xfId="0" applyNumberFormat="1" applyFont="1" applyFill="1" applyBorder="1" applyAlignment="1" applyProtection="1">
      <alignment horizontal="center"/>
      <protection locked="0"/>
    </xf>
    <xf numFmtId="1" fontId="7" fillId="0" borderId="9" xfId="0" applyNumberFormat="1" applyFont="1" applyFill="1" applyBorder="1" applyAlignment="1" applyProtection="1">
      <alignment horizontal="center"/>
    </xf>
    <xf numFmtId="0" fontId="7" fillId="3" borderId="9" xfId="0" applyFont="1" applyFill="1" applyBorder="1" applyProtection="1">
      <protection locked="0"/>
    </xf>
    <xf numFmtId="0" fontId="7" fillId="2" borderId="9" xfId="0" applyFont="1" applyFill="1" applyBorder="1" applyProtection="1">
      <protection locked="0"/>
    </xf>
    <xf numFmtId="0" fontId="7" fillId="2" borderId="9" xfId="0" applyFont="1" applyFill="1" applyBorder="1" applyAlignment="1" applyProtection="1">
      <alignment horizontal="center"/>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0" fillId="0" borderId="0" xfId="0" applyProtection="1"/>
    <xf numFmtId="0" fontId="12" fillId="0" borderId="0" xfId="0" applyFont="1" applyAlignment="1" applyProtection="1">
      <alignment horizontal="right"/>
    </xf>
    <xf numFmtId="0" fontId="13" fillId="0" borderId="0" xfId="0" applyFont="1" applyProtection="1"/>
    <xf numFmtId="0" fontId="4" fillId="0" borderId="0" xfId="0" applyFont="1" applyProtection="1"/>
    <xf numFmtId="0" fontId="4" fillId="0" borderId="1" xfId="0" applyFont="1" applyBorder="1" applyProtection="1"/>
    <xf numFmtId="0" fontId="0" fillId="0" borderId="2" xfId="0" applyBorder="1" applyProtection="1"/>
    <xf numFmtId="0" fontId="1" fillId="0" borderId="2" xfId="0" applyFont="1" applyBorder="1" applyProtection="1"/>
    <xf numFmtId="0" fontId="0" fillId="0" borderId="3" xfId="0" applyBorder="1" applyProtection="1"/>
    <xf numFmtId="0" fontId="1" fillId="0" borderId="1" xfId="0" applyFont="1" applyBorder="1" applyAlignment="1" applyProtection="1">
      <alignment horizontal="left" indent="1"/>
    </xf>
    <xf numFmtId="0" fontId="1" fillId="0" borderId="2" xfId="0" applyFont="1" applyBorder="1" applyAlignment="1" applyProtection="1">
      <alignment horizontal="center"/>
    </xf>
    <xf numFmtId="0" fontId="5" fillId="0" borderId="4" xfId="0" applyFont="1" applyBorder="1" applyProtection="1"/>
    <xf numFmtId="0" fontId="0" fillId="0" borderId="0" xfId="0" applyBorder="1" applyProtection="1"/>
    <xf numFmtId="0" fontId="0" fillId="0" borderId="5" xfId="0" applyBorder="1" applyProtection="1"/>
    <xf numFmtId="0" fontId="0" fillId="0" borderId="4" xfId="0" applyBorder="1" applyAlignment="1" applyProtection="1">
      <alignment horizontal="left" indent="1"/>
    </xf>
    <xf numFmtId="1" fontId="0" fillId="0" borderId="0" xfId="0" applyNumberFormat="1" applyBorder="1" applyProtection="1"/>
    <xf numFmtId="0" fontId="0" fillId="0" borderId="4" xfId="0" applyBorder="1" applyProtection="1"/>
    <xf numFmtId="0" fontId="0" fillId="0" borderId="0" xfId="0" applyBorder="1" applyAlignment="1" applyProtection="1">
      <alignment horizontal="right"/>
    </xf>
    <xf numFmtId="1" fontId="0" fillId="0" borderId="0" xfId="0" applyNumberFormat="1" applyBorder="1" applyAlignment="1" applyProtection="1">
      <alignment horizontal="center"/>
    </xf>
    <xf numFmtId="0" fontId="13" fillId="0" borderId="4" xfId="0" applyFont="1" applyBorder="1" applyAlignment="1" applyProtection="1">
      <alignment horizontal="left" indent="1"/>
    </xf>
    <xf numFmtId="0" fontId="13" fillId="0" borderId="0" xfId="0" applyFont="1" applyBorder="1" applyAlignment="1" applyProtection="1">
      <alignment horizontal="right"/>
    </xf>
    <xf numFmtId="0" fontId="0" fillId="0" borderId="6" xfId="0" applyBorder="1" applyProtection="1"/>
    <xf numFmtId="0" fontId="0" fillId="0" borderId="7" xfId="0" applyBorder="1" applyProtection="1"/>
    <xf numFmtId="1" fontId="0" fillId="0" borderId="7" xfId="0" applyNumberFormat="1" applyBorder="1" applyProtection="1"/>
    <xf numFmtId="0" fontId="0" fillId="0" borderId="8" xfId="0" applyBorder="1" applyProtection="1"/>
    <xf numFmtId="1" fontId="0" fillId="0" borderId="7" xfId="0" applyNumberFormat="1" applyBorder="1" applyAlignment="1" applyProtection="1">
      <alignment horizontal="center"/>
    </xf>
    <xf numFmtId="0" fontId="2" fillId="0" borderId="9" xfId="0" applyFont="1" applyBorder="1" applyProtection="1"/>
    <xf numFmtId="0" fontId="0" fillId="0" borderId="9" xfId="0" applyBorder="1" applyProtection="1"/>
    <xf numFmtId="0" fontId="0" fillId="0" borderId="10" xfId="0" applyBorder="1" applyProtection="1"/>
    <xf numFmtId="0" fontId="0" fillId="0" borderId="11" xfId="0" applyBorder="1" applyProtection="1"/>
    <xf numFmtId="0" fontId="0" fillId="0" borderId="12" xfId="0" applyBorder="1" applyProtection="1"/>
    <xf numFmtId="0" fontId="6" fillId="0" borderId="13" xfId="0" applyFont="1" applyBorder="1" applyProtection="1"/>
    <xf numFmtId="0" fontId="6" fillId="0" borderId="14" xfId="0" applyFont="1" applyBorder="1" applyProtection="1"/>
    <xf numFmtId="0" fontId="6" fillId="0" borderId="14" xfId="0" applyFont="1" applyBorder="1" applyAlignment="1" applyProtection="1">
      <alignment horizontal="center"/>
    </xf>
    <xf numFmtId="0" fontId="6" fillId="0" borderId="15" xfId="0" applyFont="1" applyBorder="1" applyAlignment="1" applyProtection="1">
      <alignment horizontal="center"/>
    </xf>
    <xf numFmtId="0" fontId="6" fillId="0" borderId="16" xfId="0" applyFont="1" applyBorder="1" applyProtection="1"/>
    <xf numFmtId="0" fontId="6" fillId="0" borderId="17" xfId="0" applyFont="1" applyBorder="1" applyProtection="1"/>
    <xf numFmtId="0" fontId="6" fillId="0" borderId="17" xfId="0" applyFont="1" applyBorder="1" applyAlignment="1" applyProtection="1">
      <alignment horizontal="center"/>
    </xf>
    <xf numFmtId="0" fontId="6" fillId="0" borderId="18" xfId="0" applyFont="1" applyBorder="1" applyAlignment="1" applyProtection="1">
      <alignment horizontal="center"/>
    </xf>
    <xf numFmtId="1" fontId="7" fillId="0" borderId="9" xfId="0" applyNumberFormat="1" applyFont="1" applyBorder="1" applyAlignment="1" applyProtection="1">
      <alignment horizontal="center"/>
    </xf>
    <xf numFmtId="0" fontId="7" fillId="0" borderId="10" xfId="0" applyFont="1" applyBorder="1" applyProtection="1"/>
    <xf numFmtId="0" fontId="7" fillId="0" borderId="11" xfId="0" applyFont="1" applyBorder="1" applyProtection="1"/>
    <xf numFmtId="0" fontId="7" fillId="0" borderId="9" xfId="0" applyFont="1" applyBorder="1" applyAlignment="1" applyProtection="1">
      <alignment horizontal="right"/>
    </xf>
    <xf numFmtId="0" fontId="7" fillId="0" borderId="0" xfId="0" applyFont="1" applyProtection="1"/>
    <xf numFmtId="1" fontId="7" fillId="0" borderId="0" xfId="0" applyNumberFormat="1" applyFont="1" applyProtection="1"/>
    <xf numFmtId="1" fontId="0" fillId="0" borderId="0" xfId="0" applyNumberFormat="1" applyProtection="1"/>
    <xf numFmtId="0" fontId="7" fillId="0" borderId="14" xfId="0" applyFont="1" applyBorder="1" applyProtection="1"/>
    <xf numFmtId="1" fontId="6" fillId="0" borderId="0" xfId="0" applyNumberFormat="1" applyFont="1" applyProtection="1"/>
    <xf numFmtId="0" fontId="7" fillId="0" borderId="11" xfId="0" applyFont="1" applyBorder="1" applyAlignment="1" applyProtection="1">
      <alignment horizontal="center"/>
    </xf>
    <xf numFmtId="0" fontId="7" fillId="0" borderId="12" xfId="0" applyFont="1" applyBorder="1" applyAlignment="1" applyProtection="1">
      <alignment horizontal="right"/>
    </xf>
    <xf numFmtId="0" fontId="8" fillId="0" borderId="0" xfId="0" applyFont="1" applyProtection="1"/>
    <xf numFmtId="0" fontId="3" fillId="0" borderId="0" xfId="0" applyFont="1" applyProtection="1"/>
    <xf numFmtId="0" fontId="1" fillId="0" borderId="0" xfId="0" applyFont="1" applyProtection="1"/>
    <xf numFmtId="0" fontId="6" fillId="0" borderId="0" xfId="0" applyFont="1" applyAlignment="1" applyProtection="1">
      <alignment horizontal="center"/>
    </xf>
  </cellXfs>
  <cellStyles count="1">
    <cellStyle name="Normal" xfId="0" builtinId="0"/>
  </cellStyles>
  <dxfs count="16">
    <dxf>
      <font>
        <color theme="0"/>
      </font>
    </dxf>
    <dxf>
      <font>
        <color rgb="FFFF000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8"/>
  <sheetViews>
    <sheetView showGridLines="0" tabSelected="1" workbookViewId="0">
      <selection activeCell="B29" sqref="B29"/>
    </sheetView>
  </sheetViews>
  <sheetFormatPr defaultRowHeight="12.75" x14ac:dyDescent="0.2"/>
  <cols>
    <col min="1" max="1" width="1" style="9" customWidth="1"/>
    <col min="2" max="2" width="16.7109375" style="9" customWidth="1"/>
    <col min="3" max="3" width="22.7109375" style="9" customWidth="1"/>
    <col min="4" max="4" width="23.28515625" style="9" customWidth="1"/>
    <col min="5" max="5" width="13.42578125" style="9" customWidth="1"/>
    <col min="6" max="6" width="11.5703125" style="9" customWidth="1"/>
    <col min="7" max="7" width="13.28515625" style="9" customWidth="1"/>
    <col min="8" max="8" width="13.5703125" style="9" customWidth="1"/>
    <col min="9" max="10" width="8.28515625" style="9" customWidth="1"/>
    <col min="11" max="11" width="9.5703125" style="9" customWidth="1"/>
    <col min="12" max="16384" width="9.140625" style="9"/>
  </cols>
  <sheetData>
    <row r="1" spans="2:14" x14ac:dyDescent="0.2">
      <c r="B1" s="9" t="s">
        <v>38</v>
      </c>
      <c r="N1" s="10" t="s">
        <v>37</v>
      </c>
    </row>
    <row r="2" spans="2:14" x14ac:dyDescent="0.2">
      <c r="B2" s="9" t="s">
        <v>39</v>
      </c>
    </row>
    <row r="4" spans="2:14" x14ac:dyDescent="0.2">
      <c r="B4" s="11" t="s">
        <v>42</v>
      </c>
    </row>
    <row r="5" spans="2:14" x14ac:dyDescent="0.2">
      <c r="B5" s="60" t="s">
        <v>88</v>
      </c>
    </row>
    <row r="7" spans="2:14" ht="21" thickBot="1" x14ac:dyDescent="0.35">
      <c r="B7" s="12" t="s">
        <v>2</v>
      </c>
    </row>
    <row r="8" spans="2:14" ht="20.25" x14ac:dyDescent="0.3">
      <c r="B8" s="13"/>
      <c r="C8" s="14"/>
      <c r="D8" s="15" t="s">
        <v>15</v>
      </c>
      <c r="E8" s="16"/>
      <c r="G8" s="17" t="s">
        <v>11</v>
      </c>
      <c r="H8" s="15"/>
      <c r="I8" s="18" t="s">
        <v>16</v>
      </c>
      <c r="J8" s="16"/>
    </row>
    <row r="9" spans="2:14" ht="15.75" x14ac:dyDescent="0.25">
      <c r="B9" s="19" t="s">
        <v>80</v>
      </c>
      <c r="C9" s="20"/>
      <c r="D9" s="20"/>
      <c r="E9" s="21"/>
      <c r="G9" s="22" t="s">
        <v>19</v>
      </c>
      <c r="H9" s="20"/>
      <c r="I9" s="23">
        <f>D10+D15+D20</f>
        <v>20315.12533999711</v>
      </c>
      <c r="J9" s="21"/>
    </row>
    <row r="10" spans="2:14" x14ac:dyDescent="0.2">
      <c r="B10" s="24"/>
      <c r="C10" s="25" t="s">
        <v>19</v>
      </c>
      <c r="D10" s="26">
        <f>SUMIF($B$29:$B$45,C10,$G$29:$G$45)</f>
        <v>1388.5</v>
      </c>
      <c r="E10" s="21"/>
      <c r="G10" s="27" t="s">
        <v>41</v>
      </c>
      <c r="H10" s="20"/>
      <c r="I10" s="23">
        <f>D11+D16+D21</f>
        <v>6248.9551265204354</v>
      </c>
      <c r="J10" s="21"/>
    </row>
    <row r="11" spans="2:14" x14ac:dyDescent="0.2">
      <c r="B11" s="24"/>
      <c r="C11" s="28" t="s">
        <v>41</v>
      </c>
      <c r="D11" s="26">
        <f>SUMIF($B$29:$B$45,C11,$G$29:$G$45)</f>
        <v>476.25</v>
      </c>
      <c r="E11" s="21"/>
      <c r="G11" s="27" t="s">
        <v>40</v>
      </c>
      <c r="H11" s="20"/>
      <c r="I11" s="23">
        <f>D12+D17+D22</f>
        <v>3165.5014462005047</v>
      </c>
      <c r="J11" s="21"/>
    </row>
    <row r="12" spans="2:14" x14ac:dyDescent="0.2">
      <c r="B12" s="24"/>
      <c r="C12" s="28" t="s">
        <v>40</v>
      </c>
      <c r="D12" s="26">
        <f>SUMIF($B$29:$B$45,C12,$G$29:$G$45)</f>
        <v>207.5</v>
      </c>
      <c r="E12" s="21"/>
      <c r="G12" s="27" t="s">
        <v>87</v>
      </c>
      <c r="H12" s="20"/>
      <c r="I12" s="23">
        <f>SUMIF(B29:B89,G12,G29:G89)</f>
        <v>0</v>
      </c>
      <c r="J12" s="21"/>
    </row>
    <row r="13" spans="2:14" ht="13.5" thickBot="1" x14ac:dyDescent="0.25">
      <c r="B13" s="24"/>
      <c r="C13" s="20"/>
      <c r="D13" s="26"/>
      <c r="E13" s="21"/>
      <c r="G13" s="29"/>
      <c r="H13" s="30"/>
      <c r="I13" s="31"/>
      <c r="J13" s="32"/>
    </row>
    <row r="14" spans="2:14" ht="15.75" x14ac:dyDescent="0.25">
      <c r="B14" s="19" t="s">
        <v>6</v>
      </c>
      <c r="C14" s="20"/>
      <c r="D14" s="26"/>
      <c r="E14" s="21"/>
    </row>
    <row r="15" spans="2:14" x14ac:dyDescent="0.2">
      <c r="B15" s="24"/>
      <c r="C15" s="25" t="s">
        <v>19</v>
      </c>
      <c r="D15" s="26">
        <f>SUMIF($B$52:$B$68,C15,$I$52:$I$68)</f>
        <v>18837.62533999711</v>
      </c>
      <c r="E15" s="21"/>
    </row>
    <row r="16" spans="2:14" x14ac:dyDescent="0.2">
      <c r="B16" s="24"/>
      <c r="C16" s="28" t="s">
        <v>41</v>
      </c>
      <c r="D16" s="26">
        <f>SUMIF($B$52:$B$68,C16,$I$52:$I$68)</f>
        <v>5745.7051265204354</v>
      </c>
      <c r="E16" s="21"/>
    </row>
    <row r="17" spans="2:10" x14ac:dyDescent="0.2">
      <c r="B17" s="24"/>
      <c r="C17" s="28" t="s">
        <v>40</v>
      </c>
      <c r="D17" s="26">
        <f>SUMIF($B$52:$B$68,C17,$I$52:$I$68)</f>
        <v>2924.5014462005047</v>
      </c>
      <c r="E17" s="21"/>
    </row>
    <row r="18" spans="2:10" x14ac:dyDescent="0.2">
      <c r="B18" s="24"/>
      <c r="C18" s="20"/>
      <c r="D18" s="26"/>
      <c r="E18" s="21"/>
    </row>
    <row r="19" spans="2:10" ht="15.75" x14ac:dyDescent="0.25">
      <c r="B19" s="19" t="s">
        <v>81</v>
      </c>
      <c r="C19" s="20"/>
      <c r="D19" s="26"/>
      <c r="E19" s="21"/>
    </row>
    <row r="20" spans="2:10" x14ac:dyDescent="0.2">
      <c r="B20" s="24"/>
      <c r="C20" s="25" t="s">
        <v>19</v>
      </c>
      <c r="D20" s="26">
        <f>SUMIF($B$80:$B$89,C20,$G$80:$G$89)</f>
        <v>89</v>
      </c>
      <c r="E20" s="21"/>
      <c r="G20" s="20"/>
      <c r="H20" s="20"/>
      <c r="I20" s="23"/>
      <c r="J20" s="20"/>
    </row>
    <row r="21" spans="2:10" x14ac:dyDescent="0.2">
      <c r="B21" s="24"/>
      <c r="C21" s="28" t="s">
        <v>41</v>
      </c>
      <c r="D21" s="26">
        <f t="shared" ref="D21:D22" si="0">SUMIF($B$80:$B$89,C21,$G$80:$G$89)</f>
        <v>27</v>
      </c>
      <c r="E21" s="21"/>
      <c r="G21" s="20"/>
      <c r="H21" s="20"/>
      <c r="I21" s="23"/>
      <c r="J21" s="20"/>
    </row>
    <row r="22" spans="2:10" x14ac:dyDescent="0.2">
      <c r="B22" s="24"/>
      <c r="C22" s="28" t="s">
        <v>40</v>
      </c>
      <c r="D22" s="26">
        <f t="shared" si="0"/>
        <v>33.5</v>
      </c>
      <c r="E22" s="21"/>
      <c r="G22" s="20"/>
      <c r="H22" s="20"/>
      <c r="I22" s="23"/>
      <c r="J22" s="20"/>
    </row>
    <row r="23" spans="2:10" ht="13.5" thickBot="1" x14ac:dyDescent="0.25">
      <c r="B23" s="29"/>
      <c r="C23" s="30"/>
      <c r="D23" s="33"/>
      <c r="E23" s="32"/>
      <c r="G23" s="20"/>
      <c r="H23" s="20"/>
      <c r="I23" s="23"/>
      <c r="J23" s="20"/>
    </row>
    <row r="26" spans="2:10" ht="18" x14ac:dyDescent="0.25">
      <c r="B26" s="34" t="s">
        <v>9</v>
      </c>
      <c r="C26" s="35"/>
      <c r="D26" s="36"/>
      <c r="E26" s="37"/>
      <c r="F26" s="37"/>
      <c r="G26" s="38"/>
    </row>
    <row r="27" spans="2:10" x14ac:dyDescent="0.2">
      <c r="B27" s="39"/>
      <c r="C27" s="40"/>
      <c r="D27" s="41" t="s">
        <v>14</v>
      </c>
      <c r="E27" s="41" t="s">
        <v>1</v>
      </c>
      <c r="F27" s="41" t="s">
        <v>5</v>
      </c>
      <c r="G27" s="42" t="s">
        <v>58</v>
      </c>
    </row>
    <row r="28" spans="2:10" x14ac:dyDescent="0.2">
      <c r="B28" s="43" t="s">
        <v>0</v>
      </c>
      <c r="C28" s="44" t="s">
        <v>10</v>
      </c>
      <c r="D28" s="45" t="s">
        <v>52</v>
      </c>
      <c r="E28" s="45" t="s">
        <v>12</v>
      </c>
      <c r="F28" s="45" t="s">
        <v>13</v>
      </c>
      <c r="G28" s="46" t="s">
        <v>57</v>
      </c>
    </row>
    <row r="29" spans="2:10" x14ac:dyDescent="0.2">
      <c r="B29" s="3" t="s">
        <v>19</v>
      </c>
      <c r="C29" s="4" t="s">
        <v>43</v>
      </c>
      <c r="D29" s="5">
        <v>50</v>
      </c>
      <c r="E29" s="5">
        <v>15</v>
      </c>
      <c r="F29" s="2">
        <f>E29/4</f>
        <v>3.75</v>
      </c>
      <c r="G29" s="47">
        <f>D29*F29</f>
        <v>187.5</v>
      </c>
    </row>
    <row r="30" spans="2:10" x14ac:dyDescent="0.2">
      <c r="B30" s="3" t="s">
        <v>19</v>
      </c>
      <c r="C30" s="4" t="s">
        <v>44</v>
      </c>
      <c r="D30" s="5">
        <v>65</v>
      </c>
      <c r="E30" s="5">
        <v>20</v>
      </c>
      <c r="F30" s="2">
        <f>E30/4</f>
        <v>5</v>
      </c>
      <c r="G30" s="47">
        <f t="shared" ref="G30:G45" si="1">D30*F30</f>
        <v>325</v>
      </c>
    </row>
    <row r="31" spans="2:10" x14ac:dyDescent="0.2">
      <c r="B31" s="3" t="s">
        <v>41</v>
      </c>
      <c r="C31" s="4" t="s">
        <v>45</v>
      </c>
      <c r="D31" s="5">
        <v>45</v>
      </c>
      <c r="E31" s="5">
        <v>15</v>
      </c>
      <c r="F31" s="2">
        <f>E31/4</f>
        <v>3.75</v>
      </c>
      <c r="G31" s="47">
        <f t="shared" si="1"/>
        <v>168.75</v>
      </c>
    </row>
    <row r="32" spans="2:10" x14ac:dyDescent="0.2">
      <c r="B32" s="3" t="s">
        <v>19</v>
      </c>
      <c r="C32" s="4" t="s">
        <v>46</v>
      </c>
      <c r="D32" s="5">
        <v>35</v>
      </c>
      <c r="E32" s="5">
        <v>12</v>
      </c>
      <c r="F32" s="2">
        <f t="shared" ref="F32:F45" si="2">E32/4</f>
        <v>3</v>
      </c>
      <c r="G32" s="47">
        <f t="shared" si="1"/>
        <v>105</v>
      </c>
    </row>
    <row r="33" spans="2:10" x14ac:dyDescent="0.2">
      <c r="B33" s="3" t="s">
        <v>19</v>
      </c>
      <c r="C33" s="4" t="s">
        <v>47</v>
      </c>
      <c r="D33" s="5">
        <v>12</v>
      </c>
      <c r="E33" s="5">
        <v>10</v>
      </c>
      <c r="F33" s="2">
        <f t="shared" si="2"/>
        <v>2.5</v>
      </c>
      <c r="G33" s="47">
        <f t="shared" si="1"/>
        <v>30</v>
      </c>
    </row>
    <row r="34" spans="2:10" x14ac:dyDescent="0.2">
      <c r="B34" s="3" t="s">
        <v>19</v>
      </c>
      <c r="C34" s="4" t="s">
        <v>50</v>
      </c>
      <c r="D34" s="5">
        <v>28</v>
      </c>
      <c r="E34" s="5">
        <v>11</v>
      </c>
      <c r="F34" s="2">
        <f t="shared" si="2"/>
        <v>2.75</v>
      </c>
      <c r="G34" s="47">
        <f t="shared" si="1"/>
        <v>77</v>
      </c>
    </row>
    <row r="35" spans="2:10" x14ac:dyDescent="0.2">
      <c r="B35" s="3" t="s">
        <v>40</v>
      </c>
      <c r="C35" s="4" t="s">
        <v>51</v>
      </c>
      <c r="D35" s="5">
        <v>20</v>
      </c>
      <c r="E35" s="5">
        <v>10</v>
      </c>
      <c r="F35" s="2">
        <f t="shared" si="2"/>
        <v>2.5</v>
      </c>
      <c r="G35" s="47">
        <f t="shared" si="1"/>
        <v>50</v>
      </c>
    </row>
    <row r="36" spans="2:10" x14ac:dyDescent="0.2">
      <c r="B36" s="3" t="s">
        <v>19</v>
      </c>
      <c r="C36" s="4" t="s">
        <v>48</v>
      </c>
      <c r="D36" s="5">
        <v>33</v>
      </c>
      <c r="E36" s="5">
        <v>12</v>
      </c>
      <c r="F36" s="2">
        <f t="shared" si="2"/>
        <v>3</v>
      </c>
      <c r="G36" s="47">
        <f t="shared" si="1"/>
        <v>99</v>
      </c>
    </row>
    <row r="37" spans="2:10" x14ac:dyDescent="0.2">
      <c r="B37" s="3" t="s">
        <v>19</v>
      </c>
      <c r="C37" s="4" t="s">
        <v>49</v>
      </c>
      <c r="D37" s="5">
        <v>20</v>
      </c>
      <c r="E37" s="5">
        <v>10</v>
      </c>
      <c r="F37" s="2">
        <f t="shared" si="2"/>
        <v>2.5</v>
      </c>
      <c r="G37" s="47">
        <f t="shared" si="1"/>
        <v>50</v>
      </c>
    </row>
    <row r="38" spans="2:10" x14ac:dyDescent="0.2">
      <c r="B38" s="3" t="s">
        <v>41</v>
      </c>
      <c r="C38" s="4" t="s">
        <v>53</v>
      </c>
      <c r="D38" s="5">
        <v>40</v>
      </c>
      <c r="E38" s="5">
        <v>12</v>
      </c>
      <c r="F38" s="2">
        <f t="shared" si="2"/>
        <v>3</v>
      </c>
      <c r="G38" s="47">
        <f t="shared" si="1"/>
        <v>120</v>
      </c>
    </row>
    <row r="39" spans="2:10" x14ac:dyDescent="0.2">
      <c r="B39" s="3" t="s">
        <v>41</v>
      </c>
      <c r="C39" s="4" t="s">
        <v>54</v>
      </c>
      <c r="D39" s="5">
        <v>50</v>
      </c>
      <c r="E39" s="5">
        <v>15</v>
      </c>
      <c r="F39" s="2">
        <f t="shared" si="2"/>
        <v>3.75</v>
      </c>
      <c r="G39" s="47">
        <f t="shared" si="1"/>
        <v>187.5</v>
      </c>
    </row>
    <row r="40" spans="2:10" x14ac:dyDescent="0.2">
      <c r="B40" s="3" t="s">
        <v>19</v>
      </c>
      <c r="C40" s="4" t="s">
        <v>55</v>
      </c>
      <c r="D40" s="5">
        <v>30</v>
      </c>
      <c r="E40" s="5">
        <v>12</v>
      </c>
      <c r="F40" s="2">
        <f t="shared" si="2"/>
        <v>3</v>
      </c>
      <c r="G40" s="47">
        <f t="shared" si="1"/>
        <v>90</v>
      </c>
    </row>
    <row r="41" spans="2:10" x14ac:dyDescent="0.2">
      <c r="B41" s="3" t="s">
        <v>19</v>
      </c>
      <c r="C41" s="4" t="s">
        <v>59</v>
      </c>
      <c r="D41" s="5">
        <v>40</v>
      </c>
      <c r="E41" s="5">
        <v>14</v>
      </c>
      <c r="F41" s="2">
        <f t="shared" si="2"/>
        <v>3.5</v>
      </c>
      <c r="G41" s="47">
        <f t="shared" si="1"/>
        <v>140</v>
      </c>
    </row>
    <row r="42" spans="2:10" x14ac:dyDescent="0.2">
      <c r="B42" s="3" t="s">
        <v>40</v>
      </c>
      <c r="C42" s="4" t="s">
        <v>60</v>
      </c>
      <c r="D42" s="5">
        <v>42</v>
      </c>
      <c r="E42" s="5">
        <v>15</v>
      </c>
      <c r="F42" s="2">
        <f t="shared" ref="F42" si="3">E42/4</f>
        <v>3.75</v>
      </c>
      <c r="G42" s="47">
        <f t="shared" ref="G42" si="4">D42*F42</f>
        <v>157.5</v>
      </c>
    </row>
    <row r="43" spans="2:10" x14ac:dyDescent="0.2">
      <c r="B43" s="3" t="s">
        <v>19</v>
      </c>
      <c r="C43" s="4" t="s">
        <v>61</v>
      </c>
      <c r="D43" s="5">
        <v>30</v>
      </c>
      <c r="E43" s="5">
        <v>12</v>
      </c>
      <c r="F43" s="2">
        <f t="shared" ref="F43" si="5">E43/4</f>
        <v>3</v>
      </c>
      <c r="G43" s="47">
        <f t="shared" ref="G43" si="6">D43*F43</f>
        <v>90</v>
      </c>
    </row>
    <row r="44" spans="2:10" x14ac:dyDescent="0.2">
      <c r="B44" s="3" t="s">
        <v>19</v>
      </c>
      <c r="C44" s="4" t="s">
        <v>62</v>
      </c>
      <c r="D44" s="5">
        <v>30</v>
      </c>
      <c r="E44" s="5">
        <v>12</v>
      </c>
      <c r="F44" s="2">
        <f t="shared" si="2"/>
        <v>3</v>
      </c>
      <c r="G44" s="47">
        <f t="shared" si="1"/>
        <v>90</v>
      </c>
    </row>
    <row r="45" spans="2:10" x14ac:dyDescent="0.2">
      <c r="B45" s="3" t="s">
        <v>19</v>
      </c>
      <c r="C45" s="4" t="s">
        <v>63</v>
      </c>
      <c r="D45" s="5">
        <v>30</v>
      </c>
      <c r="E45" s="5">
        <v>14</v>
      </c>
      <c r="F45" s="2">
        <f t="shared" si="2"/>
        <v>3.5</v>
      </c>
      <c r="G45" s="47">
        <f t="shared" si="1"/>
        <v>105</v>
      </c>
    </row>
    <row r="46" spans="2:10" x14ac:dyDescent="0.2">
      <c r="B46" s="6"/>
      <c r="C46" s="7"/>
      <c r="D46" s="7"/>
      <c r="E46" s="8"/>
      <c r="F46" s="50" t="s">
        <v>25</v>
      </c>
      <c r="G46" s="47">
        <f>SUM(G29:G45)</f>
        <v>2072.25</v>
      </c>
    </row>
    <row r="47" spans="2:10" x14ac:dyDescent="0.2">
      <c r="B47" s="51"/>
      <c r="C47" s="51"/>
      <c r="D47" s="51"/>
      <c r="E47" s="51"/>
      <c r="F47" s="51"/>
      <c r="G47" s="51"/>
      <c r="H47" s="51"/>
      <c r="I47" s="51"/>
      <c r="J47" s="52"/>
    </row>
    <row r="48" spans="2:10" x14ac:dyDescent="0.2">
      <c r="J48" s="53"/>
    </row>
    <row r="49" spans="2:10" ht="18" x14ac:dyDescent="0.25">
      <c r="B49" s="34" t="s">
        <v>4</v>
      </c>
      <c r="C49" s="35"/>
      <c r="D49" s="36"/>
      <c r="E49" s="37"/>
      <c r="F49" s="37"/>
      <c r="G49" s="37"/>
      <c r="H49" s="37"/>
      <c r="I49" s="38"/>
    </row>
    <row r="50" spans="2:10" ht="12.75" customHeight="1" x14ac:dyDescent="0.2">
      <c r="B50" s="39"/>
      <c r="C50" s="40"/>
      <c r="D50" s="40"/>
      <c r="E50" s="54"/>
      <c r="F50" s="41" t="s">
        <v>1</v>
      </c>
      <c r="G50" s="41" t="s">
        <v>1</v>
      </c>
      <c r="H50" s="41" t="s">
        <v>31</v>
      </c>
      <c r="I50" s="42" t="s">
        <v>58</v>
      </c>
      <c r="J50" s="55"/>
    </row>
    <row r="51" spans="2:10" ht="12.75" customHeight="1" x14ac:dyDescent="0.2">
      <c r="B51" s="43" t="s">
        <v>0</v>
      </c>
      <c r="C51" s="44" t="s">
        <v>27</v>
      </c>
      <c r="D51" s="44" t="s">
        <v>36</v>
      </c>
      <c r="E51" s="45" t="s">
        <v>14</v>
      </c>
      <c r="F51" s="45" t="s">
        <v>13</v>
      </c>
      <c r="G51" s="45" t="s">
        <v>12</v>
      </c>
      <c r="H51" s="45" t="s">
        <v>7</v>
      </c>
      <c r="I51" s="46" t="s">
        <v>57</v>
      </c>
    </row>
    <row r="52" spans="2:10" ht="12.75" customHeight="1" x14ac:dyDescent="0.2">
      <c r="B52" s="3" t="s">
        <v>19</v>
      </c>
      <c r="C52" s="4" t="s">
        <v>29</v>
      </c>
      <c r="D52" s="4" t="s">
        <v>65</v>
      </c>
      <c r="E52" s="5">
        <v>50</v>
      </c>
      <c r="F52" s="1">
        <v>18</v>
      </c>
      <c r="G52" s="5">
        <v>15</v>
      </c>
      <c r="H52" s="5">
        <v>0</v>
      </c>
      <c r="I52" s="47">
        <f>((SQRT((F52^2)+(G52^2)))*E52)+(E52*H52)</f>
        <v>1171.5374513859981</v>
      </c>
    </row>
    <row r="53" spans="2:10" ht="12.75" customHeight="1" x14ac:dyDescent="0.2">
      <c r="B53" s="3" t="s">
        <v>19</v>
      </c>
      <c r="C53" s="4" t="s">
        <v>28</v>
      </c>
      <c r="D53" s="4" t="s">
        <v>64</v>
      </c>
      <c r="E53" s="5">
        <v>65</v>
      </c>
      <c r="F53" s="1">
        <v>24</v>
      </c>
      <c r="G53" s="5">
        <v>20</v>
      </c>
      <c r="H53" s="5">
        <v>55</v>
      </c>
      <c r="I53" s="47">
        <f>((SQRT((F53^2)+(G53^2)))*E53)+(E53*H53)</f>
        <v>5605.6649157357297</v>
      </c>
    </row>
    <row r="54" spans="2:10" ht="12.75" customHeight="1" x14ac:dyDescent="0.2">
      <c r="B54" s="3" t="s">
        <v>41</v>
      </c>
      <c r="C54" s="4" t="s">
        <v>28</v>
      </c>
      <c r="D54" s="4" t="s">
        <v>45</v>
      </c>
      <c r="E54" s="5">
        <v>45</v>
      </c>
      <c r="F54" s="1">
        <v>18</v>
      </c>
      <c r="G54" s="5">
        <v>15</v>
      </c>
      <c r="H54" s="5">
        <v>6</v>
      </c>
      <c r="I54" s="47">
        <f>((SQRT((F54^2)+(G54^2)))*E54)+(E54*H54)</f>
        <v>1324.3837062473983</v>
      </c>
    </row>
    <row r="55" spans="2:10" ht="12.75" customHeight="1" x14ac:dyDescent="0.2">
      <c r="B55" s="3" t="s">
        <v>19</v>
      </c>
      <c r="C55" s="4" t="s">
        <v>67</v>
      </c>
      <c r="D55" s="4" t="s">
        <v>46</v>
      </c>
      <c r="E55" s="5">
        <v>35</v>
      </c>
      <c r="F55" s="1">
        <v>14.399999999999999</v>
      </c>
      <c r="G55" s="5">
        <v>12</v>
      </c>
      <c r="H55" s="5">
        <v>23</v>
      </c>
      <c r="I55" s="47">
        <f>((SQRT((F55^2)+(G55^2)))*E55)+(E55*H55)</f>
        <v>1461.0609727761589</v>
      </c>
    </row>
    <row r="56" spans="2:10" ht="12.75" customHeight="1" x14ac:dyDescent="0.2">
      <c r="B56" s="3" t="s">
        <v>19</v>
      </c>
      <c r="C56" s="4" t="s">
        <v>67</v>
      </c>
      <c r="D56" s="4" t="s">
        <v>47</v>
      </c>
      <c r="E56" s="5">
        <v>12</v>
      </c>
      <c r="F56" s="1">
        <v>12</v>
      </c>
      <c r="G56" s="5">
        <v>10</v>
      </c>
      <c r="H56" s="5">
        <v>30</v>
      </c>
      <c r="I56" s="47">
        <f>((SQRT((F56^2)+(G56^2)))*E56)+(E56*H56)</f>
        <v>547.44599222175975</v>
      </c>
    </row>
    <row r="57" spans="2:10" ht="12.75" customHeight="1" x14ac:dyDescent="0.2">
      <c r="B57" s="3" t="s">
        <v>19</v>
      </c>
      <c r="C57" s="4" t="s">
        <v>68</v>
      </c>
      <c r="D57" s="4" t="s">
        <v>50</v>
      </c>
      <c r="E57" s="5">
        <v>28</v>
      </c>
      <c r="F57" s="1">
        <v>13.2</v>
      </c>
      <c r="G57" s="5">
        <v>11</v>
      </c>
      <c r="H57" s="5">
        <v>44</v>
      </c>
      <c r="I57" s="47">
        <f>((SQRT((F57^2)+(G57^2)))*E57)+(E57*H57)</f>
        <v>1713.1113800358498</v>
      </c>
    </row>
    <row r="58" spans="2:10" ht="12.75" customHeight="1" x14ac:dyDescent="0.2">
      <c r="B58" s="3" t="s">
        <v>40</v>
      </c>
      <c r="C58" s="4" t="s">
        <v>69</v>
      </c>
      <c r="D58" s="4" t="s">
        <v>51</v>
      </c>
      <c r="E58" s="5">
        <v>20</v>
      </c>
      <c r="F58" s="1">
        <v>12</v>
      </c>
      <c r="G58" s="5">
        <v>10</v>
      </c>
      <c r="H58" s="5">
        <v>10</v>
      </c>
      <c r="I58" s="47">
        <f>((SQRT((F58^2)+(G58^2)))*E58)+(E58*H58)</f>
        <v>512.4099870362661</v>
      </c>
    </row>
    <row r="59" spans="2:10" ht="12.75" customHeight="1" x14ac:dyDescent="0.2">
      <c r="B59" s="3" t="s">
        <v>19</v>
      </c>
      <c r="C59" s="4" t="s">
        <v>70</v>
      </c>
      <c r="D59" s="4" t="s">
        <v>48</v>
      </c>
      <c r="E59" s="5">
        <v>33</v>
      </c>
      <c r="F59" s="1">
        <v>14.399999999999999</v>
      </c>
      <c r="G59" s="5">
        <v>12</v>
      </c>
      <c r="H59" s="5">
        <v>0</v>
      </c>
      <c r="I59" s="47">
        <f>((SQRT((F59^2)+(G59^2)))*E59)+(E59*H59)</f>
        <v>618.57177433180709</v>
      </c>
    </row>
    <row r="60" spans="2:10" ht="12.75" customHeight="1" x14ac:dyDescent="0.2">
      <c r="B60" s="3" t="s">
        <v>19</v>
      </c>
      <c r="C60" s="4" t="s">
        <v>71</v>
      </c>
      <c r="D60" s="4" t="s">
        <v>49</v>
      </c>
      <c r="E60" s="5">
        <v>20</v>
      </c>
      <c r="F60" s="1">
        <v>12</v>
      </c>
      <c r="G60" s="5">
        <v>10</v>
      </c>
      <c r="H60" s="5">
        <v>10</v>
      </c>
      <c r="I60" s="47">
        <f>((SQRT((F60^2)+(G60^2)))*E60)+(E60*H60)</f>
        <v>512.4099870362661</v>
      </c>
    </row>
    <row r="61" spans="2:10" ht="12.75" customHeight="1" x14ac:dyDescent="0.2">
      <c r="B61" s="3" t="s">
        <v>41</v>
      </c>
      <c r="C61" s="4" t="s">
        <v>72</v>
      </c>
      <c r="D61" s="4" t="s">
        <v>53</v>
      </c>
      <c r="E61" s="5">
        <v>40</v>
      </c>
      <c r="F61" s="1">
        <v>14.399999999999999</v>
      </c>
      <c r="G61" s="5">
        <v>12</v>
      </c>
      <c r="H61" s="5">
        <v>0</v>
      </c>
      <c r="I61" s="47">
        <f>((SQRT((F61^2)+(G61^2)))*E61)+(E61*H61)</f>
        <v>749.78396888703878</v>
      </c>
    </row>
    <row r="62" spans="2:10" ht="12.75" customHeight="1" x14ac:dyDescent="0.2">
      <c r="B62" s="3" t="s">
        <v>41</v>
      </c>
      <c r="C62" s="4" t="s">
        <v>73</v>
      </c>
      <c r="D62" s="4" t="s">
        <v>66</v>
      </c>
      <c r="E62" s="5">
        <v>50</v>
      </c>
      <c r="F62" s="1">
        <v>18</v>
      </c>
      <c r="G62" s="5">
        <v>15</v>
      </c>
      <c r="H62" s="5">
        <v>50</v>
      </c>
      <c r="I62" s="47">
        <f>((SQRT((F62^2)+(G62^2)))*E62)+(E62*H62)</f>
        <v>3671.5374513859979</v>
      </c>
    </row>
    <row r="63" spans="2:10" ht="12.75" customHeight="1" x14ac:dyDescent="0.2">
      <c r="B63" s="3" t="s">
        <v>19</v>
      </c>
      <c r="C63" s="4" t="s">
        <v>74</v>
      </c>
      <c r="D63" s="4" t="s">
        <v>55</v>
      </c>
      <c r="E63" s="5">
        <v>30</v>
      </c>
      <c r="F63" s="1">
        <v>14.399999999999999</v>
      </c>
      <c r="G63" s="5">
        <v>12</v>
      </c>
      <c r="H63" s="5">
        <v>30</v>
      </c>
      <c r="I63" s="47">
        <f>((SQRT((F63^2)+(G63^2)))*E63)+(E63*H63)</f>
        <v>1462.3379766652793</v>
      </c>
    </row>
    <row r="64" spans="2:10" ht="12.75" customHeight="1" x14ac:dyDescent="0.2">
      <c r="B64" s="3" t="s">
        <v>19</v>
      </c>
      <c r="C64" s="4" t="s">
        <v>75</v>
      </c>
      <c r="D64" s="4" t="s">
        <v>59</v>
      </c>
      <c r="E64" s="5">
        <v>40</v>
      </c>
      <c r="F64" s="1">
        <v>16.8</v>
      </c>
      <c r="G64" s="5">
        <v>14</v>
      </c>
      <c r="H64" s="5">
        <v>24</v>
      </c>
      <c r="I64" s="47">
        <f>((SQRT((F64^2)+(G64^2)))*E64)+(E64*H64)</f>
        <v>1834.7479637015454</v>
      </c>
    </row>
    <row r="65" spans="2:10" ht="12.75" customHeight="1" x14ac:dyDescent="0.2">
      <c r="B65" s="3" t="s">
        <v>40</v>
      </c>
      <c r="C65" s="4" t="s">
        <v>76</v>
      </c>
      <c r="D65" s="4" t="s">
        <v>60</v>
      </c>
      <c r="E65" s="5">
        <v>42</v>
      </c>
      <c r="F65" s="1">
        <v>18</v>
      </c>
      <c r="G65" s="5">
        <v>15</v>
      </c>
      <c r="H65" s="5">
        <v>34</v>
      </c>
      <c r="I65" s="47">
        <f>((SQRT((F65^2)+(G65^2)))*E65)+(E65*H65)</f>
        <v>2412.0914591642386</v>
      </c>
    </row>
    <row r="66" spans="2:10" ht="12.75" customHeight="1" x14ac:dyDescent="0.2">
      <c r="B66" s="3" t="s">
        <v>19</v>
      </c>
      <c r="C66" s="4" t="s">
        <v>77</v>
      </c>
      <c r="D66" s="4" t="s">
        <v>61</v>
      </c>
      <c r="E66" s="5">
        <v>30</v>
      </c>
      <c r="F66" s="1">
        <v>14.399999999999999</v>
      </c>
      <c r="G66" s="5">
        <v>12</v>
      </c>
      <c r="H66" s="5">
        <v>23</v>
      </c>
      <c r="I66" s="47">
        <f>((SQRT((F66^2)+(G66^2)))*E66)+(E66*H66)</f>
        <v>1252.3379766652793</v>
      </c>
    </row>
    <row r="67" spans="2:10" ht="12.75" customHeight="1" x14ac:dyDescent="0.2">
      <c r="B67" s="3" t="s">
        <v>19</v>
      </c>
      <c r="C67" s="4" t="s">
        <v>78</v>
      </c>
      <c r="D67" s="4" t="s">
        <v>62</v>
      </c>
      <c r="E67" s="5">
        <v>30</v>
      </c>
      <c r="F67" s="1">
        <v>14.399999999999999</v>
      </c>
      <c r="G67" s="5">
        <v>12</v>
      </c>
      <c r="H67" s="5">
        <v>0</v>
      </c>
      <c r="I67" s="47">
        <f>((SQRT((F67^2)+(G67^2)))*E67)+(E67*H67)</f>
        <v>562.33797666527914</v>
      </c>
    </row>
    <row r="68" spans="2:10" ht="12.75" customHeight="1" x14ac:dyDescent="0.2">
      <c r="B68" s="3" t="s">
        <v>19</v>
      </c>
      <c r="C68" s="4" t="s">
        <v>79</v>
      </c>
      <c r="D68" s="4" t="s">
        <v>63</v>
      </c>
      <c r="E68" s="5">
        <v>30</v>
      </c>
      <c r="F68" s="1">
        <v>16.8</v>
      </c>
      <c r="G68" s="5">
        <v>14</v>
      </c>
      <c r="H68" s="5">
        <v>48</v>
      </c>
      <c r="I68" s="47">
        <f>((SQRT((F68^2)+(G68^2)))*E68)+(E68*H68)</f>
        <v>2096.0609727761589</v>
      </c>
    </row>
    <row r="69" spans="2:10" ht="12.75" customHeight="1" x14ac:dyDescent="0.2">
      <c r="B69" s="48"/>
      <c r="C69" s="49"/>
      <c r="D69" s="49"/>
      <c r="E69" s="56"/>
      <c r="F69" s="56"/>
      <c r="G69" s="56"/>
      <c r="H69" s="57" t="s">
        <v>26</v>
      </c>
      <c r="I69" s="47">
        <f>SUM(I52:I68)</f>
        <v>27507.831912718051</v>
      </c>
    </row>
    <row r="70" spans="2:10" ht="12.75" customHeight="1" x14ac:dyDescent="0.2">
      <c r="B70" s="51"/>
      <c r="C70" s="51"/>
      <c r="D70" s="51"/>
      <c r="E70" s="51"/>
      <c r="F70" s="51"/>
      <c r="G70" s="51"/>
      <c r="H70" s="51"/>
      <c r="I70" s="51"/>
      <c r="J70" s="52"/>
    </row>
    <row r="71" spans="2:10" ht="15" x14ac:dyDescent="0.2">
      <c r="B71" s="58" t="s">
        <v>20</v>
      </c>
      <c r="C71" s="59" t="s">
        <v>56</v>
      </c>
      <c r="D71" s="51"/>
      <c r="E71" s="51"/>
      <c r="F71" s="51"/>
      <c r="G71" s="51"/>
      <c r="H71" s="51"/>
      <c r="I71" s="51"/>
      <c r="J71" s="52"/>
    </row>
    <row r="72" spans="2:10" x14ac:dyDescent="0.2">
      <c r="B72" s="51"/>
      <c r="C72" s="59" t="s">
        <v>33</v>
      </c>
      <c r="D72" s="51"/>
      <c r="E72" s="51"/>
      <c r="F72" s="51"/>
      <c r="G72" s="51"/>
      <c r="H72" s="51"/>
      <c r="I72" s="51"/>
      <c r="J72" s="52"/>
    </row>
    <row r="73" spans="2:10" x14ac:dyDescent="0.2">
      <c r="B73" s="51"/>
      <c r="C73" s="59" t="s">
        <v>34</v>
      </c>
      <c r="D73" s="51"/>
      <c r="E73" s="51"/>
      <c r="F73" s="51"/>
      <c r="G73" s="51"/>
      <c r="H73" s="51"/>
      <c r="I73" s="51"/>
      <c r="J73" s="52"/>
    </row>
    <row r="74" spans="2:10" x14ac:dyDescent="0.2">
      <c r="B74" s="51"/>
      <c r="C74" s="59" t="s">
        <v>35</v>
      </c>
      <c r="D74" s="51"/>
      <c r="E74" s="51"/>
      <c r="F74" s="51"/>
      <c r="G74" s="51"/>
      <c r="H74" s="51"/>
      <c r="I74" s="51"/>
      <c r="J74" s="52"/>
    </row>
    <row r="75" spans="2:10" x14ac:dyDescent="0.2">
      <c r="B75" s="51"/>
      <c r="C75" s="51"/>
      <c r="D75" s="51"/>
      <c r="E75" s="51"/>
      <c r="F75" s="51"/>
      <c r="G75" s="51"/>
      <c r="H75" s="51"/>
      <c r="I75" s="51"/>
      <c r="J75" s="52"/>
    </row>
    <row r="76" spans="2:10" x14ac:dyDescent="0.2">
      <c r="J76" s="53"/>
    </row>
    <row r="77" spans="2:10" ht="18" x14ac:dyDescent="0.25">
      <c r="B77" s="34" t="s">
        <v>3</v>
      </c>
      <c r="C77" s="35"/>
      <c r="D77" s="36"/>
      <c r="E77" s="37"/>
      <c r="F77" s="37"/>
      <c r="G77" s="38"/>
    </row>
    <row r="78" spans="2:10" ht="12.75" customHeight="1" x14ac:dyDescent="0.2">
      <c r="B78" s="39"/>
      <c r="C78" s="40"/>
      <c r="D78" s="40"/>
      <c r="E78" s="61" t="s">
        <v>83</v>
      </c>
      <c r="F78" s="61" t="s">
        <v>32</v>
      </c>
      <c r="G78" s="42" t="s">
        <v>58</v>
      </c>
      <c r="H78" s="55"/>
    </row>
    <row r="79" spans="2:10" ht="12.75" customHeight="1" x14ac:dyDescent="0.2">
      <c r="B79" s="43" t="s">
        <v>0</v>
      </c>
      <c r="C79" s="44" t="s">
        <v>27</v>
      </c>
      <c r="D79" s="44" t="s">
        <v>22</v>
      </c>
      <c r="E79" s="45" t="s">
        <v>7</v>
      </c>
      <c r="F79" s="45" t="s">
        <v>7</v>
      </c>
      <c r="G79" s="46" t="s">
        <v>57</v>
      </c>
    </row>
    <row r="80" spans="2:10" ht="12.75" customHeight="1" x14ac:dyDescent="0.2">
      <c r="B80" s="3" t="s">
        <v>41</v>
      </c>
      <c r="C80" s="4" t="s">
        <v>23</v>
      </c>
      <c r="D80" s="4" t="s">
        <v>86</v>
      </c>
      <c r="E80" s="5">
        <v>20</v>
      </c>
      <c r="F80" s="1">
        <v>7</v>
      </c>
      <c r="G80" s="47">
        <f>SUM(E80:F80)</f>
        <v>27</v>
      </c>
    </row>
    <row r="81" spans="2:7" ht="12.75" customHeight="1" x14ac:dyDescent="0.2">
      <c r="B81" s="3" t="s">
        <v>19</v>
      </c>
      <c r="C81" s="4" t="s">
        <v>28</v>
      </c>
      <c r="D81" s="4" t="s">
        <v>21</v>
      </c>
      <c r="E81" s="5">
        <v>65</v>
      </c>
      <c r="F81" s="1">
        <v>24</v>
      </c>
      <c r="G81" s="47">
        <f t="shared" ref="G81:G89" si="7">SUM(E81:F81)</f>
        <v>89</v>
      </c>
    </row>
    <row r="82" spans="2:7" ht="12.75" customHeight="1" x14ac:dyDescent="0.2">
      <c r="B82" s="3" t="s">
        <v>40</v>
      </c>
      <c r="C82" s="4" t="s">
        <v>29</v>
      </c>
      <c r="D82" s="4" t="s">
        <v>30</v>
      </c>
      <c r="E82" s="5">
        <v>30</v>
      </c>
      <c r="F82" s="1">
        <v>3.5</v>
      </c>
      <c r="G82" s="47">
        <f t="shared" si="7"/>
        <v>33.5</v>
      </c>
    </row>
    <row r="83" spans="2:7" ht="12.75" customHeight="1" x14ac:dyDescent="0.2">
      <c r="B83" s="3" t="s">
        <v>87</v>
      </c>
      <c r="C83" s="4"/>
      <c r="D83" s="4"/>
      <c r="E83" s="5">
        <v>0</v>
      </c>
      <c r="F83" s="1">
        <v>0</v>
      </c>
      <c r="G83" s="47">
        <f t="shared" si="7"/>
        <v>0</v>
      </c>
    </row>
    <row r="84" spans="2:7" ht="12.75" customHeight="1" x14ac:dyDescent="0.2">
      <c r="B84" s="3" t="s">
        <v>87</v>
      </c>
      <c r="C84" s="4"/>
      <c r="D84" s="4"/>
      <c r="E84" s="5">
        <v>0</v>
      </c>
      <c r="F84" s="1">
        <v>0</v>
      </c>
      <c r="G84" s="47">
        <f t="shared" si="7"/>
        <v>0</v>
      </c>
    </row>
    <row r="85" spans="2:7" ht="12.75" customHeight="1" x14ac:dyDescent="0.2">
      <c r="B85" s="3" t="s">
        <v>87</v>
      </c>
      <c r="C85" s="4"/>
      <c r="D85" s="4"/>
      <c r="E85" s="5">
        <v>0</v>
      </c>
      <c r="F85" s="1">
        <v>0</v>
      </c>
      <c r="G85" s="47">
        <f t="shared" si="7"/>
        <v>0</v>
      </c>
    </row>
    <row r="86" spans="2:7" ht="12.75" customHeight="1" x14ac:dyDescent="0.2">
      <c r="B86" s="3" t="s">
        <v>87</v>
      </c>
      <c r="C86" s="4"/>
      <c r="D86" s="4"/>
      <c r="E86" s="5">
        <v>0</v>
      </c>
      <c r="F86" s="1">
        <v>0</v>
      </c>
      <c r="G86" s="47">
        <f t="shared" si="7"/>
        <v>0</v>
      </c>
    </row>
    <row r="87" spans="2:7" ht="12.75" customHeight="1" x14ac:dyDescent="0.2">
      <c r="B87" s="3" t="s">
        <v>87</v>
      </c>
      <c r="C87" s="4"/>
      <c r="D87" s="4"/>
      <c r="E87" s="5">
        <v>0</v>
      </c>
      <c r="F87" s="1">
        <v>0</v>
      </c>
      <c r="G87" s="47">
        <f t="shared" si="7"/>
        <v>0</v>
      </c>
    </row>
    <row r="88" spans="2:7" ht="12.75" customHeight="1" x14ac:dyDescent="0.2">
      <c r="B88" s="3" t="s">
        <v>87</v>
      </c>
      <c r="C88" s="4"/>
      <c r="D88" s="4"/>
      <c r="E88" s="5">
        <v>0</v>
      </c>
      <c r="F88" s="1">
        <v>0</v>
      </c>
      <c r="G88" s="47">
        <f t="shared" si="7"/>
        <v>0</v>
      </c>
    </row>
    <row r="89" spans="2:7" ht="12.75" customHeight="1" x14ac:dyDescent="0.2">
      <c r="B89" s="3" t="s">
        <v>87</v>
      </c>
      <c r="C89" s="4"/>
      <c r="D89" s="4"/>
      <c r="E89" s="5">
        <v>0</v>
      </c>
      <c r="F89" s="1">
        <v>0</v>
      </c>
      <c r="G89" s="47">
        <f t="shared" si="7"/>
        <v>0</v>
      </c>
    </row>
    <row r="90" spans="2:7" ht="12.75" customHeight="1" x14ac:dyDescent="0.2">
      <c r="B90" s="48"/>
      <c r="C90" s="49"/>
      <c r="D90" s="49"/>
      <c r="E90" s="56"/>
      <c r="F90" s="57" t="s">
        <v>82</v>
      </c>
      <c r="G90" s="47">
        <f>SUM(G80:G89)</f>
        <v>149.5</v>
      </c>
    </row>
    <row r="92" spans="2:7" ht="15" x14ac:dyDescent="0.2">
      <c r="B92" s="58" t="s">
        <v>8</v>
      </c>
      <c r="C92" s="59" t="s">
        <v>84</v>
      </c>
      <c r="D92" s="59"/>
    </row>
    <row r="93" spans="2:7" x14ac:dyDescent="0.2">
      <c r="B93" s="59"/>
      <c r="C93" s="59" t="s">
        <v>85</v>
      </c>
      <c r="D93" s="59"/>
    </row>
    <row r="94" spans="2:7" x14ac:dyDescent="0.2">
      <c r="B94" s="59"/>
      <c r="C94" s="59" t="s">
        <v>24</v>
      </c>
      <c r="D94" s="59"/>
    </row>
    <row r="95" spans="2:7" x14ac:dyDescent="0.2">
      <c r="B95" s="59"/>
      <c r="C95" s="59"/>
      <c r="D95" s="59"/>
    </row>
    <row r="96" spans="2:7" x14ac:dyDescent="0.2">
      <c r="B96" s="59"/>
      <c r="C96" s="59"/>
      <c r="D96" s="59"/>
    </row>
    <row r="97" spans="2:2" x14ac:dyDescent="0.2">
      <c r="B97" s="9" t="s">
        <v>17</v>
      </c>
    </row>
    <row r="98" spans="2:2" x14ac:dyDescent="0.2">
      <c r="B98" s="9" t="s">
        <v>18</v>
      </c>
    </row>
  </sheetData>
  <sheetProtection sheet="1" objects="1" scenarios="1"/>
  <phoneticPr fontId="9" type="noConversion"/>
  <conditionalFormatting sqref="C12:D12">
    <cfRule type="expression" dxfId="15" priority="16">
      <formula>$D12=0</formula>
    </cfRule>
  </conditionalFormatting>
  <conditionalFormatting sqref="C11:D11">
    <cfRule type="expression" dxfId="14" priority="15">
      <formula>$D11=0</formula>
    </cfRule>
  </conditionalFormatting>
  <conditionalFormatting sqref="C10:D10">
    <cfRule type="expression" dxfId="13" priority="14">
      <formula>$D10=0</formula>
    </cfRule>
  </conditionalFormatting>
  <conditionalFormatting sqref="C22:D22">
    <cfRule type="expression" dxfId="12" priority="13">
      <formula>$D22=0</formula>
    </cfRule>
  </conditionalFormatting>
  <conditionalFormatting sqref="C21:D21">
    <cfRule type="expression" dxfId="11" priority="12">
      <formula>$D21=0</formula>
    </cfRule>
  </conditionalFormatting>
  <conditionalFormatting sqref="C20:D20 D20:D22">
    <cfRule type="expression" dxfId="10" priority="11">
      <formula>$D20=0</formula>
    </cfRule>
  </conditionalFormatting>
  <conditionalFormatting sqref="G9:I9">
    <cfRule type="expression" dxfId="9" priority="10">
      <formula>$I9=0</formula>
    </cfRule>
  </conditionalFormatting>
  <conditionalFormatting sqref="G10:H10">
    <cfRule type="expression" dxfId="8" priority="9">
      <formula>$I10=0</formula>
    </cfRule>
  </conditionalFormatting>
  <conditionalFormatting sqref="G11:H11">
    <cfRule type="expression" dxfId="7" priority="8">
      <formula>$I11=0</formula>
    </cfRule>
  </conditionalFormatting>
  <conditionalFormatting sqref="C17:D17">
    <cfRule type="expression" dxfId="6" priority="7">
      <formula>$D17=0</formula>
    </cfRule>
  </conditionalFormatting>
  <conditionalFormatting sqref="C16:D16">
    <cfRule type="expression" dxfId="5" priority="6">
      <formula>$D16=0</formula>
    </cfRule>
  </conditionalFormatting>
  <conditionalFormatting sqref="C15:D15">
    <cfRule type="expression" dxfId="4" priority="5">
      <formula>$D15=0</formula>
    </cfRule>
  </conditionalFormatting>
  <conditionalFormatting sqref="I10">
    <cfRule type="expression" dxfId="3" priority="4">
      <formula>$I10=0</formula>
    </cfRule>
  </conditionalFormatting>
  <conditionalFormatting sqref="I11">
    <cfRule type="expression" dxfId="2" priority="3">
      <formula>$I11=0</formula>
    </cfRule>
  </conditionalFormatting>
  <conditionalFormatting sqref="G12:I12">
    <cfRule type="expression" dxfId="1" priority="1">
      <formula>$I12&gt;0</formula>
    </cfRule>
    <cfRule type="expression" dxfId="0" priority="2">
      <formula>$I12=0</formula>
    </cfRule>
  </conditionalFormatting>
  <dataValidations count="1">
    <dataValidation type="list" showInputMessage="1" showErrorMessage="1" sqref="B29:B45 B52:B68 B80:B89">
      <formula1>$G$9:$G$12</formula1>
    </dataValidation>
  </dataValidations>
  <pageMargins left="0.25" right="0.25" top="0.75" bottom="0.75" header="0.5" footer="0.5"/>
  <pageSetup orientation="landscape" horizontalDpi="4294967292" verticalDpi="1200" r:id="rId1"/>
  <headerFooter alignWithMargins="0">
    <oddHeader>&amp;C&amp;"Arial,Bold Italic"Cabling Requirements Excel Worksheet Example</oddHeader>
    <oddFooter>&amp;LGary Wright&amp;CPage &amp;P&amp;R&amp;D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Cabling Requirements Example</vt:lpstr>
    </vt:vector>
  </TitlesOfParts>
  <Company>Mohawk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Cabling Requirements Excel Worksheet Example</dc:title>
  <dc:creator>Gary Wright</dc:creator>
  <cp:lastModifiedBy>Galton, Simon</cp:lastModifiedBy>
  <cp:lastPrinted>2011-03-07T16:17:33Z</cp:lastPrinted>
  <dcterms:created xsi:type="dcterms:W3CDTF">2002-07-18T14:42:22Z</dcterms:created>
  <dcterms:modified xsi:type="dcterms:W3CDTF">2018-10-17T15:42:49Z</dcterms:modified>
</cp:coreProperties>
</file>