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12-Network-Infrastructure\Resources\"/>
    </mc:Choice>
  </mc:AlternateContent>
  <xr:revisionPtr revIDLastSave="0" documentId="13_ncr:1_{3CB13F80-6E47-495C-895B-C62C1CB5776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ing Assist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7" i="1"/>
  <c r="F6" i="1"/>
  <c r="F12" i="1"/>
  <c r="F11" i="1"/>
  <c r="E8" i="1"/>
  <c r="G8" i="1" s="1"/>
  <c r="E7" i="1"/>
  <c r="G7" i="1" s="1"/>
  <c r="E6" i="1"/>
  <c r="G6" i="1" s="1"/>
  <c r="F5" i="1"/>
  <c r="G12" i="1" l="1"/>
  <c r="F31" i="1" s="1"/>
  <c r="F8" i="1"/>
  <c r="F30" i="1"/>
</calcChain>
</file>

<file path=xl/sharedStrings.xml><?xml version="1.0" encoding="utf-8"?>
<sst xmlns="http://schemas.openxmlformats.org/spreadsheetml/2006/main" count="50" uniqueCount="44">
  <si>
    <t xml:space="preserve">Instructions:  </t>
  </si>
  <si>
    <t>This spreadsheet will help you cost out your proposed network.  Fill in the blue boxes and the sheet will calculate the one-time and recurring costs as per your specification.</t>
  </si>
  <si>
    <t>Item</t>
  </si>
  <si>
    <t>Quantity</t>
  </si>
  <si>
    <t>Internet Connection</t>
  </si>
  <si>
    <t>Notes</t>
  </si>
  <si>
    <t>Supplier</t>
  </si>
  <si>
    <t>Rogers Business Internet</t>
  </si>
  <si>
    <t xml:space="preserve">Tax Rate: </t>
  </si>
  <si>
    <t>Includes termination hardware and five static IP external addresses</t>
  </si>
  <si>
    <t>Total Yearly Costs:</t>
  </si>
  <si>
    <t>Total Acquisition Costs:</t>
  </si>
  <si>
    <t>Cisco</t>
  </si>
  <si>
    <t>Annual Support</t>
  </si>
  <si>
    <t>Costs (each)</t>
  </si>
  <si>
    <t>Purchase</t>
  </si>
  <si>
    <t>Cost (each)</t>
  </si>
  <si>
    <t>Monthly</t>
  </si>
  <si>
    <t>Costs</t>
  </si>
  <si>
    <t>Acquisition</t>
  </si>
  <si>
    <t>Cost</t>
  </si>
  <si>
    <t>Total Yearly</t>
  </si>
  <si>
    <r>
      <t xml:space="preserve">Note: When costing cable you can simply add up the total length of each cable you are specifying,  put that length in the </t>
    </r>
    <r>
      <rPr>
        <b/>
        <sz val="11"/>
        <color theme="1"/>
        <rFont val="Calibri"/>
        <family val="2"/>
        <scheme val="minor"/>
      </rPr>
      <t xml:space="preserve">Quantity </t>
    </r>
    <r>
      <rPr>
        <sz val="11"/>
        <color theme="1"/>
        <rFont val="Calibri"/>
        <family val="2"/>
        <scheme val="minor"/>
      </rPr>
      <t xml:space="preserve">column, and put the per-unit cost in the </t>
    </r>
    <r>
      <rPr>
        <b/>
        <sz val="11"/>
        <color theme="1"/>
        <rFont val="Calibri"/>
        <family val="2"/>
        <scheme val="minor"/>
      </rPr>
      <t>Purchase Cost (each)</t>
    </r>
    <r>
      <rPr>
        <sz val="11"/>
        <color theme="1"/>
        <rFont val="Calibri"/>
        <family val="2"/>
        <scheme val="minor"/>
      </rPr>
      <t xml:space="preserve"> column. Cable is very often priced in feet, and there are 3.3 feet in a meter.</t>
    </r>
  </si>
  <si>
    <t>Cisco Catalyst 9300X (Core)</t>
  </si>
  <si>
    <t>12 port - Managed, Rack mountable - Core Level</t>
  </si>
  <si>
    <t>24 port - Managed, Rack mountable - Distribution Level</t>
  </si>
  <si>
    <t>Cisco Business 350-24P-4G (Access)</t>
  </si>
  <si>
    <t>Cisco Catalyst 9300 (Distr.)</t>
  </si>
  <si>
    <t>48 port patch panel</t>
  </si>
  <si>
    <t>TRENDnet</t>
  </si>
  <si>
    <t>48 port - Blank Keystone 2U HD Patch Panel</t>
  </si>
  <si>
    <t>~24 port - Managed, Rack mountable - Access Level (will vary)</t>
  </si>
  <si>
    <t>25 x TC-K50C6 Keystone Jack</t>
  </si>
  <si>
    <t>Fibre backbone (per metre)</t>
  </si>
  <si>
    <t>Cat-6 (per meter)</t>
  </si>
  <si>
    <t>TBD</t>
  </si>
  <si>
    <t>Exact meterage tbd, will price after exact numbers are determined</t>
  </si>
  <si>
    <t>Racks and Cabinets</t>
  </si>
  <si>
    <t>StarTech</t>
  </si>
  <si>
    <t>TripLite</t>
  </si>
  <si>
    <t>42U Rack Enclosure Server Cabinet (for core/dist)</t>
  </si>
  <si>
    <t>14U Wall Mount Rack - 14in (for each TR)</t>
  </si>
  <si>
    <t>42U Rack Cabinet (</t>
  </si>
  <si>
    <t>25 pack Cat-6  110 Punch Down Keystone Jack - modular insert - TAA Compliant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</si>
</sst>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2" applyFont="1" applyAlignment="1">
      <alignment horizontal="left"/>
    </xf>
    <xf numFmtId="0" fontId="0" fillId="0" borderId="0" xfId="0" applyAlignment="1">
      <alignment horizontal="right"/>
    </xf>
    <xf numFmtId="4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44" fontId="0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44" fontId="0" fillId="2" borderId="1" xfId="1" applyFont="1" applyFill="1" applyBorder="1" applyProtection="1">
      <protection locked="0"/>
    </xf>
    <xf numFmtId="44" fontId="0" fillId="3" borderId="1" xfId="1" applyFont="1" applyFill="1" applyBorder="1" applyAlignment="1" applyProtection="1">
      <alignment horizontal="center"/>
    </xf>
    <xf numFmtId="8" fontId="0" fillId="2" borderId="1" xfId="1" applyNumberFormat="1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219075</xdr:rowOff>
    </xdr:from>
    <xdr:to>
      <xdr:col>6</xdr:col>
      <xdr:colOff>638175</xdr:colOff>
      <xdr:row>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77075" y="409575"/>
          <a:ext cx="1304925" cy="35242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800" b="1"/>
            <a:t>Taxes Automatically Added To</a:t>
          </a:r>
          <a:r>
            <a:rPr lang="en-CA" sz="800" b="1" baseline="0"/>
            <a:t> These Columns</a:t>
          </a:r>
          <a:endParaRPr lang="en-CA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zoomScale="118" zoomScaleNormal="118" workbookViewId="0">
      <selection activeCell="F14" sqref="F14"/>
    </sheetView>
  </sheetViews>
  <sheetFormatPr defaultRowHeight="15" x14ac:dyDescent="0.25"/>
  <cols>
    <col min="1" max="1" width="31.5703125" customWidth="1"/>
    <col min="2" max="2" width="9.7109375" customWidth="1"/>
    <col min="3" max="7" width="18.7109375" customWidth="1"/>
    <col min="8" max="8" width="28" customWidth="1"/>
    <col min="9" max="9" width="77.42578125" style="13" customWidth="1"/>
  </cols>
  <sheetData>
    <row r="1" spans="1:11" x14ac:dyDescent="0.25">
      <c r="A1" s="2" t="s">
        <v>0</v>
      </c>
      <c r="B1" s="1" t="s">
        <v>1</v>
      </c>
    </row>
    <row r="2" spans="1:11" ht="45" customHeight="1" x14ac:dyDescent="0.25">
      <c r="A2" s="1"/>
      <c r="B2" s="1"/>
      <c r="J2" s="4" t="s">
        <v>8</v>
      </c>
      <c r="K2" s="3">
        <v>0.13</v>
      </c>
    </row>
    <row r="3" spans="1:11" ht="15.75" x14ac:dyDescent="0.25">
      <c r="C3" s="12" t="s">
        <v>15</v>
      </c>
      <c r="D3" s="12" t="s">
        <v>17</v>
      </c>
      <c r="E3" s="12" t="s">
        <v>13</v>
      </c>
      <c r="F3" s="12" t="s">
        <v>19</v>
      </c>
      <c r="G3" s="12" t="s">
        <v>21</v>
      </c>
    </row>
    <row r="4" spans="1:11" s="11" customFormat="1" ht="15.75" x14ac:dyDescent="0.25">
      <c r="A4" s="9" t="s">
        <v>2</v>
      </c>
      <c r="B4" s="10" t="s">
        <v>3</v>
      </c>
      <c r="C4" s="10" t="s">
        <v>16</v>
      </c>
      <c r="D4" s="10" t="s">
        <v>18</v>
      </c>
      <c r="E4" s="10" t="s">
        <v>14</v>
      </c>
      <c r="F4" s="10" t="s">
        <v>20</v>
      </c>
      <c r="G4" s="10" t="s">
        <v>18</v>
      </c>
      <c r="H4" s="10" t="s">
        <v>6</v>
      </c>
      <c r="I4" s="14" t="s">
        <v>5</v>
      </c>
    </row>
    <row r="5" spans="1:11" x14ac:dyDescent="0.25">
      <c r="A5" s="6" t="s">
        <v>4</v>
      </c>
      <c r="B5" s="7">
        <v>1</v>
      </c>
      <c r="C5" s="8">
        <v>2500</v>
      </c>
      <c r="D5" s="8">
        <v>200</v>
      </c>
      <c r="E5" s="8">
        <v>0</v>
      </c>
      <c r="F5" s="8">
        <f>B5*C5*(1+K2)</f>
        <v>2824.9999999999995</v>
      </c>
      <c r="G5" s="8">
        <f>(D5*12+E5)*(1+K2)</f>
        <v>2711.9999999999995</v>
      </c>
      <c r="H5" s="7" t="s">
        <v>7</v>
      </c>
      <c r="I5" s="15" t="s">
        <v>9</v>
      </c>
    </row>
    <row r="6" spans="1:11" x14ac:dyDescent="0.25">
      <c r="A6" s="16" t="s">
        <v>23</v>
      </c>
      <c r="B6" s="17">
        <v>1</v>
      </c>
      <c r="C6" s="18">
        <v>19277.990000000002</v>
      </c>
      <c r="D6" s="18"/>
      <c r="E6" s="18">
        <f>C6/10</f>
        <v>1927.7990000000002</v>
      </c>
      <c r="F6" s="21">
        <f>B6*C6*(1+K$2)</f>
        <v>21784.128700000001</v>
      </c>
      <c r="G6" s="21">
        <f>(D6*12+E6*B6)*(1+K$2)</f>
        <v>2178.4128700000001</v>
      </c>
      <c r="H6" s="17" t="s">
        <v>12</v>
      </c>
      <c r="I6" s="19" t="s">
        <v>24</v>
      </c>
    </row>
    <row r="7" spans="1:11" x14ac:dyDescent="0.25">
      <c r="A7" s="16" t="s">
        <v>27</v>
      </c>
      <c r="B7" s="17">
        <v>2</v>
      </c>
      <c r="C7" s="18">
        <v>4368.99</v>
      </c>
      <c r="D7" s="18"/>
      <c r="E7" s="18">
        <f>C7/10</f>
        <v>436.899</v>
      </c>
      <c r="F7" s="21">
        <f t="shared" ref="F7:F28" si="0">B7*C7*(1+K$2)</f>
        <v>9873.9173999999985</v>
      </c>
      <c r="G7" s="21">
        <f t="shared" ref="G7:G28" si="1">(D7*12+E7*B7)*(1+K$2)</f>
        <v>987.39173999999991</v>
      </c>
      <c r="H7" s="17" t="s">
        <v>12</v>
      </c>
      <c r="I7" s="19" t="s">
        <v>25</v>
      </c>
    </row>
    <row r="8" spans="1:11" x14ac:dyDescent="0.25">
      <c r="A8" s="16" t="s">
        <v>26</v>
      </c>
      <c r="B8" s="17">
        <v>16</v>
      </c>
      <c r="C8" s="18">
        <v>864.99</v>
      </c>
      <c r="D8" s="18"/>
      <c r="E8" s="18">
        <f t="shared" ref="E8" si="2">C8/10</f>
        <v>86.498999999999995</v>
      </c>
      <c r="F8" s="21">
        <f t="shared" si="0"/>
        <v>15639.019199999999</v>
      </c>
      <c r="G8" s="21">
        <f t="shared" si="1"/>
        <v>1563.9019199999998</v>
      </c>
      <c r="H8" s="17" t="s">
        <v>12</v>
      </c>
      <c r="I8" s="19" t="s">
        <v>31</v>
      </c>
    </row>
    <row r="9" spans="1:11" x14ac:dyDescent="0.25">
      <c r="A9" s="16" t="s">
        <v>28</v>
      </c>
      <c r="B9" s="17">
        <v>20</v>
      </c>
      <c r="C9" s="18">
        <v>35.99</v>
      </c>
      <c r="D9" s="18"/>
      <c r="E9" s="18">
        <v>0</v>
      </c>
      <c r="F9" s="21">
        <f t="shared" si="0"/>
        <v>813.37400000000002</v>
      </c>
      <c r="G9" s="21">
        <f t="shared" si="1"/>
        <v>0</v>
      </c>
      <c r="H9" s="17" t="s">
        <v>29</v>
      </c>
      <c r="I9" s="19" t="s">
        <v>30</v>
      </c>
    </row>
    <row r="10" spans="1:11" x14ac:dyDescent="0.25">
      <c r="A10" s="16" t="s">
        <v>33</v>
      </c>
      <c r="B10" s="17">
        <v>0</v>
      </c>
      <c r="C10" s="18">
        <v>0</v>
      </c>
      <c r="D10" s="18"/>
      <c r="E10" s="18">
        <v>0</v>
      </c>
      <c r="F10" s="21">
        <f t="shared" si="0"/>
        <v>0</v>
      </c>
      <c r="G10" s="21">
        <f t="shared" si="1"/>
        <v>0</v>
      </c>
      <c r="H10" s="17" t="s">
        <v>35</v>
      </c>
      <c r="I10" s="19" t="s">
        <v>36</v>
      </c>
    </row>
    <row r="11" spans="1:11" x14ac:dyDescent="0.25">
      <c r="A11" s="16" t="s">
        <v>34</v>
      </c>
      <c r="B11" s="17">
        <v>0</v>
      </c>
      <c r="C11" s="18">
        <v>0</v>
      </c>
      <c r="D11" s="18"/>
      <c r="E11" s="18">
        <v>0</v>
      </c>
      <c r="F11" s="21">
        <f t="shared" si="0"/>
        <v>0</v>
      </c>
      <c r="G11" s="21">
        <f t="shared" si="1"/>
        <v>0</v>
      </c>
      <c r="H11" s="17" t="s">
        <v>35</v>
      </c>
      <c r="I11" s="19" t="s">
        <v>36</v>
      </c>
    </row>
    <row r="12" spans="1:11" x14ac:dyDescent="0.25">
      <c r="A12" s="16" t="s">
        <v>37</v>
      </c>
      <c r="B12" s="17">
        <v>10</v>
      </c>
      <c r="C12" s="22">
        <v>218.99</v>
      </c>
      <c r="D12" s="18"/>
      <c r="E12" s="18">
        <v>0</v>
      </c>
      <c r="F12" s="21">
        <f t="shared" si="0"/>
        <v>2474.587</v>
      </c>
      <c r="G12" s="21">
        <f t="shared" si="1"/>
        <v>0</v>
      </c>
      <c r="H12" s="17" t="s">
        <v>38</v>
      </c>
      <c r="I12" s="19" t="s">
        <v>41</v>
      </c>
    </row>
    <row r="13" spans="1:11" x14ac:dyDescent="0.25">
      <c r="A13" s="16" t="s">
        <v>32</v>
      </c>
      <c r="B13" s="17">
        <v>24</v>
      </c>
      <c r="C13" s="18">
        <v>100</v>
      </c>
      <c r="D13" s="18"/>
      <c r="E13" s="18">
        <v>0</v>
      </c>
      <c r="F13" s="21">
        <f t="shared" si="0"/>
        <v>2711.9999999999995</v>
      </c>
      <c r="G13" s="21">
        <f t="shared" si="1"/>
        <v>0</v>
      </c>
      <c r="H13" s="17" t="s">
        <v>29</v>
      </c>
      <c r="I13" s="19" t="s">
        <v>43</v>
      </c>
    </row>
    <row r="14" spans="1:11" x14ac:dyDescent="0.25">
      <c r="A14" s="16" t="s">
        <v>42</v>
      </c>
      <c r="B14" s="17">
        <v>1</v>
      </c>
      <c r="C14" s="18">
        <v>1877.99</v>
      </c>
      <c r="D14" s="18"/>
      <c r="E14" s="18">
        <v>0</v>
      </c>
      <c r="F14" s="21">
        <f t="shared" si="0"/>
        <v>2122.1286999999998</v>
      </c>
      <c r="G14" s="21">
        <f t="shared" si="1"/>
        <v>0</v>
      </c>
      <c r="H14" s="17" t="s">
        <v>39</v>
      </c>
      <c r="I14" s="19" t="s">
        <v>40</v>
      </c>
    </row>
    <row r="15" spans="1:11" x14ac:dyDescent="0.25">
      <c r="A15" s="16"/>
      <c r="B15" s="17"/>
      <c r="C15" s="18"/>
      <c r="D15" s="18"/>
      <c r="E15" s="18">
        <v>0</v>
      </c>
      <c r="F15" s="21">
        <f t="shared" si="0"/>
        <v>0</v>
      </c>
      <c r="G15" s="21">
        <f t="shared" si="1"/>
        <v>0</v>
      </c>
      <c r="H15" s="17"/>
      <c r="I15" s="19"/>
    </row>
    <row r="16" spans="1:11" x14ac:dyDescent="0.25">
      <c r="A16" s="16"/>
      <c r="B16" s="17"/>
      <c r="C16" s="18"/>
      <c r="D16" s="18"/>
      <c r="E16" s="18">
        <v>0</v>
      </c>
      <c r="F16" s="21">
        <f t="shared" si="0"/>
        <v>0</v>
      </c>
      <c r="G16" s="21">
        <f t="shared" si="1"/>
        <v>0</v>
      </c>
      <c r="H16" s="17"/>
      <c r="I16" s="19"/>
    </row>
    <row r="17" spans="1:9" x14ac:dyDescent="0.25">
      <c r="A17" s="16"/>
      <c r="B17" s="17"/>
      <c r="C17" s="18"/>
      <c r="D17" s="18"/>
      <c r="E17" s="18">
        <v>0</v>
      </c>
      <c r="F17" s="21">
        <f t="shared" si="0"/>
        <v>0</v>
      </c>
      <c r="G17" s="21">
        <f t="shared" si="1"/>
        <v>0</v>
      </c>
      <c r="H17" s="17"/>
      <c r="I17" s="19"/>
    </row>
    <row r="18" spans="1:9" x14ac:dyDescent="0.25">
      <c r="A18" s="16"/>
      <c r="B18" s="17"/>
      <c r="C18" s="18"/>
      <c r="D18" s="18"/>
      <c r="E18" s="18">
        <v>0</v>
      </c>
      <c r="F18" s="21">
        <f t="shared" si="0"/>
        <v>0</v>
      </c>
      <c r="G18" s="21">
        <f t="shared" si="1"/>
        <v>0</v>
      </c>
      <c r="H18" s="17"/>
      <c r="I18" s="19"/>
    </row>
    <row r="19" spans="1:9" x14ac:dyDescent="0.25">
      <c r="A19" s="16"/>
      <c r="B19" s="17"/>
      <c r="C19" s="18"/>
      <c r="D19" s="18"/>
      <c r="E19" s="18">
        <v>0</v>
      </c>
      <c r="F19" s="21">
        <f t="shared" si="0"/>
        <v>0</v>
      </c>
      <c r="G19" s="21">
        <f t="shared" si="1"/>
        <v>0</v>
      </c>
      <c r="H19" s="17"/>
      <c r="I19" s="19"/>
    </row>
    <row r="20" spans="1:9" x14ac:dyDescent="0.25">
      <c r="A20" s="16"/>
      <c r="B20" s="17"/>
      <c r="C20" s="18"/>
      <c r="D20" s="18"/>
      <c r="E20" s="18">
        <v>0</v>
      </c>
      <c r="F20" s="21">
        <f t="shared" si="0"/>
        <v>0</v>
      </c>
      <c r="G20" s="21">
        <f t="shared" si="1"/>
        <v>0</v>
      </c>
      <c r="H20" s="17"/>
      <c r="I20" s="19"/>
    </row>
    <row r="21" spans="1:9" x14ac:dyDescent="0.25">
      <c r="A21" s="16"/>
      <c r="B21" s="17"/>
      <c r="C21" s="18"/>
      <c r="D21" s="18"/>
      <c r="E21" s="18">
        <v>0</v>
      </c>
      <c r="F21" s="21">
        <f t="shared" si="0"/>
        <v>0</v>
      </c>
      <c r="G21" s="21">
        <f t="shared" si="1"/>
        <v>0</v>
      </c>
      <c r="H21" s="17"/>
      <c r="I21" s="19"/>
    </row>
    <row r="22" spans="1:9" x14ac:dyDescent="0.25">
      <c r="A22" s="16"/>
      <c r="B22" s="17"/>
      <c r="C22" s="18"/>
      <c r="D22" s="18"/>
      <c r="E22" s="18">
        <v>0</v>
      </c>
      <c r="F22" s="21">
        <f t="shared" si="0"/>
        <v>0</v>
      </c>
      <c r="G22" s="21">
        <f t="shared" si="1"/>
        <v>0</v>
      </c>
      <c r="H22" s="17"/>
      <c r="I22" s="19"/>
    </row>
    <row r="23" spans="1:9" x14ac:dyDescent="0.25">
      <c r="A23" s="16"/>
      <c r="B23" s="17"/>
      <c r="C23" s="18"/>
      <c r="D23" s="18"/>
      <c r="E23" s="18">
        <v>0</v>
      </c>
      <c r="F23" s="21">
        <f t="shared" si="0"/>
        <v>0</v>
      </c>
      <c r="G23" s="21">
        <f t="shared" si="1"/>
        <v>0</v>
      </c>
      <c r="H23" s="17"/>
      <c r="I23" s="19"/>
    </row>
    <row r="24" spans="1:9" x14ac:dyDescent="0.25">
      <c r="A24" s="16"/>
      <c r="B24" s="17"/>
      <c r="C24" s="18"/>
      <c r="D24" s="18"/>
      <c r="E24" s="18">
        <v>0</v>
      </c>
      <c r="F24" s="21">
        <f t="shared" si="0"/>
        <v>0</v>
      </c>
      <c r="G24" s="21">
        <f t="shared" si="1"/>
        <v>0</v>
      </c>
      <c r="H24" s="17"/>
      <c r="I24" s="19"/>
    </row>
    <row r="25" spans="1:9" x14ac:dyDescent="0.25">
      <c r="A25" s="16"/>
      <c r="B25" s="17"/>
      <c r="C25" s="18"/>
      <c r="D25" s="18"/>
      <c r="E25" s="18">
        <v>0</v>
      </c>
      <c r="F25" s="21">
        <f t="shared" si="0"/>
        <v>0</v>
      </c>
      <c r="G25" s="21">
        <f t="shared" si="1"/>
        <v>0</v>
      </c>
      <c r="H25" s="17"/>
      <c r="I25" s="19"/>
    </row>
    <row r="26" spans="1:9" x14ac:dyDescent="0.25">
      <c r="A26" s="16"/>
      <c r="B26" s="16"/>
      <c r="C26" s="20"/>
      <c r="D26" s="20"/>
      <c r="E26" s="18">
        <v>0</v>
      </c>
      <c r="F26" s="21">
        <f t="shared" si="0"/>
        <v>0</v>
      </c>
      <c r="G26" s="21">
        <f t="shared" si="1"/>
        <v>0</v>
      </c>
      <c r="H26" s="16"/>
      <c r="I26" s="19"/>
    </row>
    <row r="27" spans="1:9" x14ac:dyDescent="0.25">
      <c r="A27" s="16"/>
      <c r="B27" s="16"/>
      <c r="C27" s="20"/>
      <c r="D27" s="20"/>
      <c r="E27" s="18">
        <v>0</v>
      </c>
      <c r="F27" s="21">
        <f t="shared" si="0"/>
        <v>0</v>
      </c>
      <c r="G27" s="21">
        <f t="shared" si="1"/>
        <v>0</v>
      </c>
      <c r="H27" s="16"/>
      <c r="I27" s="19"/>
    </row>
    <row r="28" spans="1:9" x14ac:dyDescent="0.25">
      <c r="A28" s="16"/>
      <c r="B28" s="16"/>
      <c r="C28" s="20"/>
      <c r="D28" s="20"/>
      <c r="E28" s="18">
        <v>0</v>
      </c>
      <c r="F28" s="21">
        <f t="shared" si="0"/>
        <v>0</v>
      </c>
      <c r="G28" s="21">
        <f t="shared" si="1"/>
        <v>0</v>
      </c>
      <c r="H28" s="16"/>
      <c r="I28" s="19"/>
    </row>
    <row r="30" spans="1:9" x14ac:dyDescent="0.25">
      <c r="E30" s="2" t="s">
        <v>11</v>
      </c>
      <c r="F30" s="5">
        <f>SUM(F5:F28)</f>
        <v>58244.155000000006</v>
      </c>
    </row>
    <row r="31" spans="1:9" x14ac:dyDescent="0.25">
      <c r="E31" s="2" t="s">
        <v>10</v>
      </c>
      <c r="F31" s="5">
        <f>SUM(G5:G28)</f>
        <v>7441.7065299999995</v>
      </c>
    </row>
    <row r="33" spans="1:1" x14ac:dyDescent="0.25">
      <c r="A33" t="s">
        <v>22</v>
      </c>
    </row>
  </sheetData>
  <sheetProtection sheet="1" objects="1" scenarios="1"/>
  <pageMargins left="0.7" right="0.7" top="0.75" bottom="0.75" header="0.3" footer="0.3"/>
  <pageSetup orientation="portrait" r:id="rId1"/>
  <ignoredErrors>
    <ignoredError sqref="F6:F14 F15:F28 G6:G28 E6:E28 B15:B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Assistant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CostingAssistant</dc:title>
  <dc:creator>Simon Galton;Galton, Simon</dc:creator>
  <cp:lastModifiedBy>Giacchetti, Antonio [Student]</cp:lastModifiedBy>
  <dcterms:created xsi:type="dcterms:W3CDTF">2018-07-05T02:37:32Z</dcterms:created>
  <dcterms:modified xsi:type="dcterms:W3CDTF">2024-11-22T22:12:39Z</dcterms:modified>
</cp:coreProperties>
</file>