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denshore-my.sharepoint.com/personal/xli_linden-shore_com/Documents/Desktop/QTS/QTS/QTS/"/>
    </mc:Choice>
  </mc:AlternateContent>
  <xr:revisionPtr revIDLastSave="9" documentId="8_{E3F56C0D-B56D-478F-9C27-853B27CC163B}" xr6:coauthVersionLast="47" xr6:coauthVersionMax="47" xr10:uidLastSave="{C884E192-B8E5-4674-8BE3-E2AF74472D34}"/>
  <bookViews>
    <workbookView xWindow="-120" yWindow="-120" windowWidth="30960" windowHeight="15720" activeTab="1" xr2:uid="{7ED0A801-38A8-4D3C-898C-51F312051D4D}"/>
  </bookViews>
  <sheets>
    <sheet name="Summary" sheetId="2" r:id="rId1"/>
    <sheet name="Index US" sheetId="1" r:id="rId2"/>
    <sheet name="Index CN" sheetId="3" r:id="rId3"/>
    <sheet name="Index JP" sheetId="4" r:id="rId4"/>
    <sheet name="Index GB" sheetId="5" r:id="rId5"/>
  </sheets>
  <definedNames>
    <definedName name="_xlnm._FilterDatabase" localSheetId="0" hidden="1">Summary!$A$1:$B$25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2" i="5" l="1"/>
  <c r="D502" i="5" s="1"/>
  <c r="E502" i="5" l="1"/>
  <c r="B501" i="5"/>
  <c r="D501" i="5" s="1"/>
  <c r="B500" i="5" l="1"/>
  <c r="D500" i="5" s="1"/>
  <c r="E501" i="5" l="1"/>
  <c r="B499" i="5"/>
  <c r="D499" i="5" s="1"/>
  <c r="E500" i="5" l="1"/>
  <c r="B498" i="5"/>
  <c r="D498" i="5" s="1"/>
  <c r="E499" i="5" l="1"/>
  <c r="B497" i="5"/>
  <c r="D497" i="5" s="1"/>
  <c r="E498" i="5" l="1"/>
  <c r="B496" i="5"/>
  <c r="D496" i="5" s="1"/>
  <c r="E497" i="5" l="1"/>
  <c r="B495" i="5"/>
  <c r="D495" i="5" s="1"/>
  <c r="E496" i="5" l="1"/>
  <c r="B494" i="5"/>
  <c r="D494" i="5" s="1"/>
  <c r="E495" i="5" l="1"/>
  <c r="B493" i="5"/>
  <c r="D493" i="5" s="1"/>
  <c r="E494" i="5" l="1"/>
  <c r="B492" i="5"/>
  <c r="D492" i="5" s="1"/>
  <c r="E493" i="5" l="1"/>
  <c r="B491" i="5"/>
  <c r="D491" i="5" s="1"/>
  <c r="E492" i="5" l="1"/>
  <c r="B490" i="5"/>
  <c r="D490" i="5" s="1"/>
  <c r="E491" i="5" l="1"/>
  <c r="B489" i="5"/>
  <c r="D489" i="5" s="1"/>
  <c r="E490" i="5" l="1"/>
  <c r="E489" i="5"/>
  <c r="B488" i="5"/>
  <c r="D488" i="5" s="1"/>
  <c r="B487" i="5" l="1"/>
  <c r="D487" i="5" s="1"/>
  <c r="E488" i="5" l="1"/>
  <c r="B486" i="5"/>
  <c r="D486" i="5" s="1"/>
  <c r="E487" i="5" l="1"/>
  <c r="B485" i="5"/>
  <c r="D485" i="5" s="1"/>
  <c r="E486" i="5" l="1"/>
  <c r="B484" i="5"/>
  <c r="D484" i="5" s="1"/>
  <c r="E485" i="5" l="1"/>
  <c r="E484" i="5"/>
  <c r="B483" i="5"/>
  <c r="D483" i="5" s="1"/>
  <c r="B482" i="5" l="1"/>
  <c r="D482" i="5" s="1"/>
  <c r="E483" i="5" l="1"/>
  <c r="B481" i="5"/>
  <c r="D481" i="5" s="1"/>
  <c r="E482" i="5" l="1"/>
  <c r="E481" i="5"/>
  <c r="B480" i="5"/>
  <c r="D480" i="5" s="1"/>
  <c r="B479" i="5" l="1"/>
  <c r="D479" i="5" s="1"/>
  <c r="E480" i="5" l="1"/>
  <c r="E479" i="5"/>
  <c r="B478" i="5"/>
  <c r="D478" i="5" s="1"/>
  <c r="B477" i="5" l="1"/>
  <c r="D477" i="5" s="1"/>
  <c r="E478" i="5" l="1"/>
  <c r="B476" i="5"/>
  <c r="D476" i="5" s="1"/>
  <c r="E477" i="5" l="1"/>
  <c r="B475" i="5"/>
  <c r="D475" i="5" s="1"/>
  <c r="E476" i="5" l="1"/>
  <c r="B474" i="5"/>
  <c r="D474" i="5" s="1"/>
  <c r="E475" i="5" l="1"/>
  <c r="B473" i="5"/>
  <c r="D473" i="5" s="1"/>
  <c r="E474" i="5" l="1"/>
  <c r="B472" i="5"/>
  <c r="D472" i="5" s="1"/>
  <c r="E473" i="5" l="1"/>
  <c r="B471" i="5"/>
  <c r="D471" i="5" s="1"/>
  <c r="E472" i="5" l="1"/>
  <c r="B470" i="5"/>
  <c r="D470" i="5" s="1"/>
  <c r="E471" i="5" l="1"/>
  <c r="B469" i="5"/>
  <c r="D469" i="5" s="1"/>
  <c r="E470" i="5" l="1"/>
  <c r="B468" i="5"/>
  <c r="D468" i="5" s="1"/>
  <c r="E469" i="5" l="1"/>
  <c r="B467" i="5"/>
  <c r="D467" i="5" s="1"/>
  <c r="E468" i="5" l="1"/>
  <c r="B466" i="5"/>
  <c r="D466" i="5" s="1"/>
  <c r="E467" i="5" l="1"/>
  <c r="B465" i="5"/>
  <c r="D465" i="5" s="1"/>
  <c r="E466" i="5" l="1"/>
  <c r="B464" i="5"/>
  <c r="D464" i="5" s="1"/>
  <c r="E465" i="5" l="1"/>
  <c r="E464" i="5"/>
  <c r="B463" i="5"/>
  <c r="D463" i="5" s="1"/>
  <c r="B462" i="5" l="1"/>
  <c r="D462" i="5" s="1"/>
  <c r="E463" i="5" l="1"/>
  <c r="B461" i="5"/>
  <c r="D461" i="5" s="1"/>
  <c r="E462" i="5" l="1"/>
  <c r="B460" i="5"/>
  <c r="D460" i="5" s="1"/>
  <c r="E461" i="5" l="1"/>
  <c r="B459" i="5"/>
  <c r="D459" i="5" s="1"/>
  <c r="E460" i="5" l="1"/>
  <c r="B458" i="5"/>
  <c r="D458" i="5" s="1"/>
  <c r="E459" i="5" l="1"/>
  <c r="B457" i="5"/>
  <c r="D457" i="5" s="1"/>
  <c r="E458" i="5" l="1"/>
  <c r="E457" i="5"/>
  <c r="B456" i="5"/>
  <c r="D456" i="5" s="1"/>
  <c r="E456" i="5" l="1"/>
  <c r="B455" i="5"/>
  <c r="D455" i="5" s="1"/>
  <c r="B454" i="5" l="1"/>
  <c r="D454" i="5" s="1"/>
  <c r="E455" i="5" l="1"/>
  <c r="E454" i="5"/>
  <c r="B453" i="5"/>
  <c r="D453" i="5" s="1"/>
  <c r="B452" i="5" l="1"/>
  <c r="D452" i="5" s="1"/>
  <c r="E453" i="5" l="1"/>
  <c r="B451" i="5"/>
  <c r="D451" i="5" s="1"/>
  <c r="E452" i="5" l="1"/>
  <c r="E451" i="5"/>
  <c r="B450" i="5"/>
  <c r="D450" i="5" s="1"/>
  <c r="E450" i="5" l="1"/>
  <c r="B449" i="5"/>
  <c r="D449" i="5" s="1"/>
  <c r="E449" i="5" l="1"/>
  <c r="B448" i="5"/>
  <c r="D448" i="5" s="1"/>
  <c r="B447" i="5" l="1"/>
  <c r="D447" i="5" s="1"/>
  <c r="E448" i="5" l="1"/>
  <c r="E447" i="5"/>
  <c r="B446" i="5"/>
  <c r="D446" i="5" s="1"/>
  <c r="B445" i="5" l="1"/>
  <c r="D445" i="5" s="1"/>
  <c r="E446" i="5" l="1"/>
  <c r="B444" i="5"/>
  <c r="D444" i="5" s="1"/>
  <c r="E445" i="5" l="1"/>
  <c r="B443" i="5"/>
  <c r="D443" i="5" s="1"/>
  <c r="E444" i="5" l="1"/>
  <c r="B442" i="5"/>
  <c r="D442" i="5" s="1"/>
  <c r="E443" i="5" l="1"/>
  <c r="B441" i="5"/>
  <c r="D441" i="5" s="1"/>
  <c r="E442" i="5" l="1"/>
  <c r="B440" i="5"/>
  <c r="D440" i="5" s="1"/>
  <c r="E441" i="5" l="1"/>
  <c r="B439" i="5"/>
  <c r="D439" i="5" s="1"/>
  <c r="E440" i="5" l="1"/>
  <c r="B438" i="5"/>
  <c r="D438" i="5" s="1"/>
  <c r="E439" i="5" l="1"/>
  <c r="B437" i="5"/>
  <c r="D437" i="5" s="1"/>
  <c r="E438" i="5" l="1"/>
  <c r="B436" i="5"/>
  <c r="D436" i="5" s="1"/>
  <c r="E437" i="5" l="1"/>
  <c r="B435" i="5"/>
  <c r="D435" i="5" s="1"/>
  <c r="E436" i="5" l="1"/>
  <c r="E435" i="5"/>
  <c r="B434" i="5"/>
  <c r="D434" i="5" s="1"/>
  <c r="B433" i="5" l="1"/>
  <c r="D433" i="5" s="1"/>
  <c r="E434" i="5" l="1"/>
  <c r="B432" i="5"/>
  <c r="D432" i="5" s="1"/>
  <c r="E433" i="5" l="1"/>
  <c r="E432" i="5"/>
  <c r="B431" i="5"/>
  <c r="D431" i="5" s="1"/>
  <c r="E431" i="5" l="1"/>
  <c r="B430" i="5"/>
  <c r="D430" i="5" s="1"/>
  <c r="B429" i="5" l="1"/>
  <c r="D429" i="5" s="1"/>
  <c r="E430" i="5" l="1"/>
  <c r="B428" i="5"/>
  <c r="D428" i="5" s="1"/>
  <c r="E429" i="5" l="1"/>
  <c r="E428" i="5"/>
  <c r="B427" i="5"/>
  <c r="D427" i="5" s="1"/>
  <c r="E427" i="5" l="1"/>
  <c r="B426" i="5"/>
  <c r="D426" i="5" s="1"/>
  <c r="B425" i="5" l="1"/>
  <c r="D425" i="5" s="1"/>
  <c r="E426" i="5" l="1"/>
  <c r="E425" i="5"/>
  <c r="B424" i="5"/>
  <c r="D424" i="5" s="1"/>
  <c r="B423" i="5" l="1"/>
  <c r="D423" i="5" s="1"/>
  <c r="E424" i="5" l="1"/>
  <c r="B422" i="5"/>
  <c r="D422" i="5" s="1"/>
  <c r="E423" i="5" l="1"/>
  <c r="B421" i="5"/>
  <c r="D421" i="5" s="1"/>
  <c r="E422" i="5" l="1"/>
  <c r="B420" i="5"/>
  <c r="D420" i="5" s="1"/>
  <c r="E421" i="5" l="1"/>
  <c r="E420" i="5"/>
  <c r="B419" i="5"/>
  <c r="D419" i="5" s="1"/>
  <c r="B418" i="5" l="1"/>
  <c r="D418" i="5" s="1"/>
  <c r="E419" i="5" l="1"/>
  <c r="E418" i="5"/>
  <c r="B417" i="5"/>
  <c r="D417" i="5" s="1"/>
  <c r="B416" i="5" l="1"/>
  <c r="D416" i="5" s="1"/>
  <c r="E417" i="5" l="1"/>
  <c r="E416" i="5"/>
  <c r="B415" i="5"/>
  <c r="D415" i="5" s="1"/>
  <c r="B414" i="5" l="1"/>
  <c r="D414" i="5" s="1"/>
  <c r="E414" i="5" l="1"/>
  <c r="E415" i="5"/>
  <c r="B413" i="5"/>
  <c r="D413" i="5" s="1"/>
  <c r="B412" i="5" l="1"/>
  <c r="D412" i="5" s="1"/>
  <c r="E413" i="5" l="1"/>
  <c r="E412" i="5"/>
  <c r="B411" i="5"/>
  <c r="D411" i="5" s="1"/>
  <c r="B410" i="5" l="1"/>
  <c r="D410" i="5" s="1"/>
  <c r="E411" i="5" l="1"/>
  <c r="E410" i="5"/>
  <c r="B409" i="5"/>
  <c r="D409" i="5" s="1"/>
  <c r="B408" i="5" l="1"/>
  <c r="D408" i="5" s="1"/>
  <c r="E409" i="5" l="1"/>
  <c r="B407" i="5"/>
  <c r="D407" i="5" s="1"/>
  <c r="E408" i="5" l="1"/>
  <c r="E407" i="5"/>
  <c r="B406" i="5"/>
  <c r="D406" i="5" s="1"/>
  <c r="E406" i="5" l="1"/>
  <c r="B405" i="5"/>
  <c r="D405" i="5" s="1"/>
  <c r="B404" i="5" l="1"/>
  <c r="D404" i="5" s="1"/>
  <c r="E405" i="5" l="1"/>
  <c r="B403" i="5"/>
  <c r="D403" i="5" s="1"/>
  <c r="E404" i="5" l="1"/>
  <c r="E403" i="5"/>
  <c r="B402" i="5"/>
  <c r="D402" i="5" s="1"/>
  <c r="E402" i="5" l="1"/>
  <c r="B401" i="5"/>
  <c r="D401" i="5" s="1"/>
  <c r="E401" i="5" l="1"/>
  <c r="B400" i="5"/>
  <c r="D400" i="5" s="1"/>
  <c r="B399" i="5" l="1"/>
  <c r="D399" i="5" s="1"/>
  <c r="E400" i="5" l="1"/>
  <c r="B398" i="5"/>
  <c r="D398" i="5" s="1"/>
  <c r="E399" i="5" l="1"/>
  <c r="B397" i="5"/>
  <c r="D397" i="5" s="1"/>
  <c r="E398" i="5" l="1"/>
  <c r="B396" i="5"/>
  <c r="D396" i="5" s="1"/>
  <c r="E397" i="5" l="1"/>
  <c r="E396" i="5"/>
  <c r="B395" i="5"/>
  <c r="D395" i="5" s="1"/>
  <c r="E395" i="5" l="1"/>
  <c r="B394" i="5"/>
  <c r="D394" i="5" s="1"/>
  <c r="B393" i="5" l="1"/>
  <c r="D393" i="5" s="1"/>
  <c r="E394" i="5" l="1"/>
  <c r="E393" i="5"/>
  <c r="B392" i="5"/>
  <c r="D392" i="5" s="1"/>
  <c r="E392" i="5" l="1"/>
  <c r="B391" i="5"/>
  <c r="D391" i="5" s="1"/>
  <c r="B390" i="5" l="1"/>
  <c r="D390" i="5" s="1"/>
  <c r="E391" i="5" l="1"/>
  <c r="E390" i="5"/>
  <c r="B389" i="5"/>
  <c r="D389" i="5" s="1"/>
  <c r="B388" i="5" l="1"/>
  <c r="D388" i="5" s="1"/>
  <c r="E389" i="5" l="1"/>
  <c r="B387" i="5"/>
  <c r="D387" i="5" s="1"/>
  <c r="E388" i="5" l="1"/>
  <c r="E387" i="5"/>
  <c r="B386" i="5"/>
  <c r="D386" i="5" s="1"/>
  <c r="B385" i="5" l="1"/>
  <c r="D385" i="5" s="1"/>
  <c r="E386" i="5" l="1"/>
  <c r="E385" i="5"/>
  <c r="B384" i="5"/>
  <c r="D384" i="5" s="1"/>
  <c r="B383" i="5" l="1"/>
  <c r="D383" i="5" s="1"/>
  <c r="E384" i="5" l="1"/>
  <c r="E383" i="5"/>
  <c r="B382" i="5"/>
  <c r="D382" i="5" s="1"/>
  <c r="B381" i="5" l="1"/>
  <c r="D381" i="5" s="1"/>
  <c r="E382" i="5" l="1"/>
  <c r="B380" i="5"/>
  <c r="D380" i="5" s="1"/>
  <c r="E381" i="5" l="1"/>
  <c r="E380" i="5"/>
  <c r="B379" i="5"/>
  <c r="D379" i="5" s="1"/>
  <c r="B378" i="5" l="1"/>
  <c r="D378" i="5" s="1"/>
  <c r="E379" i="5" l="1"/>
  <c r="B377" i="5"/>
  <c r="D377" i="5" s="1"/>
  <c r="E378" i="5" l="1"/>
  <c r="B376" i="5"/>
  <c r="D376" i="5" s="1"/>
  <c r="E377" i="5" l="1"/>
  <c r="E376" i="5"/>
  <c r="B375" i="5"/>
  <c r="D375" i="5" s="1"/>
  <c r="B374" i="5" l="1"/>
  <c r="D374" i="5" s="1"/>
  <c r="E375" i="5" l="1"/>
  <c r="E374" i="5"/>
  <c r="B373" i="5"/>
  <c r="D373" i="5" s="1"/>
  <c r="B372" i="5" l="1"/>
  <c r="D372" i="5" s="1"/>
  <c r="E373" i="5" l="1"/>
  <c r="B371" i="5"/>
  <c r="D371" i="5" s="1"/>
  <c r="E372" i="5" l="1"/>
  <c r="B370" i="5"/>
  <c r="D370" i="5" s="1"/>
  <c r="E371" i="5" l="1"/>
  <c r="B369" i="5"/>
  <c r="D369" i="5" s="1"/>
  <c r="E370" i="5" l="1"/>
  <c r="B368" i="5"/>
  <c r="D368" i="5" s="1"/>
  <c r="E369" i="5" l="1"/>
  <c r="B367" i="5"/>
  <c r="D367" i="5" s="1"/>
  <c r="E368" i="5" l="1"/>
  <c r="E367" i="5"/>
  <c r="B366" i="5"/>
  <c r="D366" i="5" s="1"/>
  <c r="B365" i="5" l="1"/>
  <c r="D365" i="5" s="1"/>
  <c r="E366" i="5" l="1"/>
  <c r="B364" i="5"/>
  <c r="D364" i="5" s="1"/>
  <c r="E365" i="5" l="1"/>
  <c r="E364" i="5"/>
  <c r="B363" i="5"/>
  <c r="D363" i="5" s="1"/>
  <c r="B362" i="5" l="1"/>
  <c r="D362" i="5" s="1"/>
  <c r="E363" i="5" l="1"/>
  <c r="E362" i="5"/>
  <c r="B361" i="5"/>
  <c r="D361" i="5" s="1"/>
  <c r="E361" i="5" l="1"/>
  <c r="B360" i="5"/>
  <c r="D360" i="5" s="1"/>
  <c r="B359" i="5" l="1"/>
  <c r="D359" i="5" s="1"/>
  <c r="E360" i="5" l="1"/>
  <c r="E359" i="5"/>
  <c r="B358" i="5"/>
  <c r="D358" i="5" s="1"/>
  <c r="E358" i="5" l="1"/>
  <c r="B357" i="5"/>
  <c r="D357" i="5" s="1"/>
  <c r="B356" i="5" l="1"/>
  <c r="D356" i="5" s="1"/>
  <c r="E357" i="5" l="1"/>
  <c r="E356" i="5"/>
  <c r="B355" i="5"/>
  <c r="D355" i="5" s="1"/>
  <c r="B354" i="5" l="1"/>
  <c r="D354" i="5" s="1"/>
  <c r="E355" i="5" l="1"/>
  <c r="E354" i="5"/>
  <c r="B353" i="5"/>
  <c r="D353" i="5" s="1"/>
  <c r="B352" i="5" l="1"/>
  <c r="D352" i="5" s="1"/>
  <c r="E353" i="5" l="1"/>
  <c r="B351" i="5"/>
  <c r="D351" i="5" s="1"/>
  <c r="E352" i="5" l="1"/>
  <c r="E351" i="5"/>
  <c r="B350" i="5"/>
  <c r="D350" i="5" s="1"/>
  <c r="E350" i="5" l="1"/>
  <c r="B349" i="5"/>
  <c r="D349" i="5" s="1"/>
  <c r="B348" i="5" l="1"/>
  <c r="D348" i="5" s="1"/>
  <c r="E349" i="5" l="1"/>
  <c r="B347" i="5"/>
  <c r="D347" i="5" s="1"/>
  <c r="E348" i="5" l="1"/>
  <c r="B346" i="5"/>
  <c r="D346" i="5" s="1"/>
  <c r="E347" i="5" l="1"/>
  <c r="B345" i="5"/>
  <c r="D345" i="5" s="1"/>
  <c r="E346" i="5" l="1"/>
  <c r="B344" i="5"/>
  <c r="D344" i="5" s="1"/>
  <c r="E345" i="5" l="1"/>
  <c r="B343" i="5"/>
  <c r="D343" i="5" s="1"/>
  <c r="E344" i="5" l="1"/>
  <c r="E343" i="5"/>
  <c r="B342" i="5"/>
  <c r="D342" i="5" s="1"/>
  <c r="B341" i="5" l="1"/>
  <c r="D341" i="5" s="1"/>
  <c r="E342" i="5" l="1"/>
  <c r="E341" i="5"/>
  <c r="B340" i="5"/>
  <c r="D340" i="5" s="1"/>
  <c r="B339" i="5" l="1"/>
  <c r="D339" i="5" s="1"/>
  <c r="E340" i="5" l="1"/>
  <c r="E339" i="5"/>
  <c r="B338" i="5"/>
  <c r="D338" i="5" s="1"/>
  <c r="B337" i="5" l="1"/>
  <c r="D337" i="5" s="1"/>
  <c r="E338" i="5" l="1"/>
  <c r="B336" i="5"/>
  <c r="D336" i="5" s="1"/>
  <c r="E337" i="5" l="1"/>
  <c r="B335" i="5"/>
  <c r="D335" i="5" s="1"/>
  <c r="E336" i="5" l="1"/>
  <c r="B334" i="5"/>
  <c r="D334" i="5" s="1"/>
  <c r="E335" i="5" l="1"/>
  <c r="B333" i="5"/>
  <c r="D333" i="5" s="1"/>
  <c r="E334" i="5" l="1"/>
  <c r="B332" i="5"/>
  <c r="D332" i="5" s="1"/>
  <c r="E333" i="5" l="1"/>
  <c r="B331" i="5"/>
  <c r="D331" i="5" s="1"/>
  <c r="E332" i="5" l="1"/>
  <c r="E331" i="5"/>
  <c r="B330" i="5"/>
  <c r="D330" i="5" s="1"/>
  <c r="B329" i="5" l="1"/>
  <c r="D329" i="5" s="1"/>
  <c r="E330" i="5" l="1"/>
  <c r="B328" i="5"/>
  <c r="D328" i="5" s="1"/>
  <c r="E329" i="5" l="1"/>
  <c r="B327" i="5"/>
  <c r="D327" i="5" s="1"/>
  <c r="E328" i="5" l="1"/>
  <c r="E327" i="5"/>
  <c r="B326" i="5"/>
  <c r="D326" i="5" s="1"/>
  <c r="B325" i="5" l="1"/>
  <c r="D325" i="5" s="1"/>
  <c r="E326" i="5" l="1"/>
  <c r="B324" i="5"/>
  <c r="D324" i="5" s="1"/>
  <c r="E325" i="5" l="1"/>
  <c r="B323" i="5"/>
  <c r="D323" i="5" s="1"/>
  <c r="E324" i="5" l="1"/>
  <c r="E323" i="5"/>
  <c r="B322" i="5"/>
  <c r="D322" i="5" s="1"/>
  <c r="B321" i="5" l="1"/>
  <c r="D321" i="5" s="1"/>
  <c r="E322" i="5" l="1"/>
  <c r="E321" i="5"/>
  <c r="B320" i="5"/>
  <c r="D320" i="5" s="1"/>
  <c r="E320" i="5" l="1"/>
  <c r="B319" i="5"/>
  <c r="D319" i="5" s="1"/>
  <c r="E319" i="5" l="1"/>
  <c r="B318" i="5"/>
  <c r="D318" i="5" s="1"/>
  <c r="E318" i="5" l="1"/>
  <c r="B317" i="5"/>
  <c r="D317" i="5" s="1"/>
  <c r="B316" i="5" l="1"/>
  <c r="D316" i="5" s="1"/>
  <c r="E317" i="5" l="1"/>
  <c r="E316" i="5"/>
  <c r="B315" i="5"/>
  <c r="D315" i="5" s="1"/>
  <c r="B314" i="5" l="1"/>
  <c r="D314" i="5" s="1"/>
  <c r="E315" i="5" l="1"/>
  <c r="E314" i="5"/>
  <c r="B313" i="5"/>
  <c r="D313" i="5" s="1"/>
  <c r="B312" i="5" l="1"/>
  <c r="D312" i="5" s="1"/>
  <c r="E313" i="5" l="1"/>
  <c r="B311" i="5"/>
  <c r="D311" i="5" s="1"/>
  <c r="E312" i="5" l="1"/>
  <c r="B310" i="5"/>
  <c r="D310" i="5" s="1"/>
  <c r="E311" i="5" l="1"/>
  <c r="B309" i="5"/>
  <c r="D309" i="5" s="1"/>
  <c r="E310" i="5" l="1"/>
  <c r="B308" i="5"/>
  <c r="D308" i="5" s="1"/>
  <c r="E309" i="5" l="1"/>
  <c r="B307" i="5"/>
  <c r="D307" i="5" s="1"/>
  <c r="E308" i="5" l="1"/>
  <c r="E307" i="5"/>
  <c r="B306" i="5"/>
  <c r="D306" i="5" s="1"/>
  <c r="E306" i="5" l="1"/>
  <c r="B305" i="5"/>
  <c r="D305" i="5" s="1"/>
  <c r="E305" i="5" l="1"/>
  <c r="B304" i="5"/>
  <c r="D304" i="5" s="1"/>
  <c r="B303" i="5" l="1"/>
  <c r="D303" i="5" s="1"/>
  <c r="E304" i="5" l="1"/>
  <c r="B302" i="5"/>
  <c r="D302" i="5" s="1"/>
  <c r="E303" i="5" l="1"/>
  <c r="B301" i="5"/>
  <c r="D301" i="5" s="1"/>
  <c r="E302" i="5" l="1"/>
  <c r="B300" i="5"/>
  <c r="D300" i="5" s="1"/>
  <c r="E301" i="5" l="1"/>
  <c r="B299" i="5"/>
  <c r="D299" i="5" s="1"/>
  <c r="E300" i="5" l="1"/>
  <c r="E299" i="5"/>
  <c r="B298" i="5"/>
  <c r="D298" i="5" s="1"/>
  <c r="B297" i="5" l="1"/>
  <c r="D297" i="5" s="1"/>
  <c r="E297" i="5" l="1"/>
  <c r="E298" i="5"/>
  <c r="B296" i="5"/>
  <c r="D296" i="5" s="1"/>
  <c r="B295" i="5" l="1"/>
  <c r="D295" i="5" s="1"/>
  <c r="E296" i="5" l="1"/>
  <c r="B294" i="5"/>
  <c r="D294" i="5" s="1"/>
  <c r="E295" i="5" l="1"/>
  <c r="E294" i="5"/>
  <c r="B293" i="5"/>
  <c r="D293" i="5" s="1"/>
  <c r="E293" i="5" l="1"/>
  <c r="B292" i="5"/>
  <c r="D292" i="5" s="1"/>
  <c r="B291" i="5" l="1"/>
  <c r="D291" i="5" s="1"/>
  <c r="E292" i="5" l="1"/>
  <c r="E291" i="5"/>
  <c r="B290" i="5"/>
  <c r="D290" i="5" s="1"/>
  <c r="E290" i="5" l="1"/>
  <c r="B289" i="5"/>
  <c r="D289" i="5" s="1"/>
  <c r="B288" i="5" l="1"/>
  <c r="D288" i="5" s="1"/>
  <c r="E289" i="5" l="1"/>
  <c r="E288" i="5"/>
  <c r="B287" i="5"/>
  <c r="D287" i="5" s="1"/>
  <c r="B286" i="5" l="1"/>
  <c r="D286" i="5" s="1"/>
  <c r="E287" i="5" l="1"/>
  <c r="E286" i="5"/>
  <c r="B285" i="5"/>
  <c r="D285" i="5" s="1"/>
  <c r="B284" i="5" l="1"/>
  <c r="D284" i="5" s="1"/>
  <c r="E285" i="5" l="1"/>
  <c r="B283" i="5"/>
  <c r="D283" i="5" s="1"/>
  <c r="E284" i="5" l="1"/>
  <c r="E283" i="5"/>
  <c r="B282" i="5"/>
  <c r="D282" i="5" s="1"/>
  <c r="E282" i="5" l="1"/>
  <c r="B281" i="5"/>
  <c r="D281" i="5" s="1"/>
  <c r="E281" i="5" l="1"/>
  <c r="B280" i="5"/>
  <c r="D280" i="5" s="1"/>
  <c r="B279" i="5" l="1"/>
  <c r="D279" i="5" s="1"/>
  <c r="E280" i="5" l="1"/>
  <c r="E279" i="5"/>
  <c r="B278" i="5"/>
  <c r="D278" i="5" s="1"/>
  <c r="E278" i="5" l="1"/>
  <c r="B277" i="5"/>
  <c r="D277" i="5" s="1"/>
  <c r="B276" i="5" l="1"/>
  <c r="D276" i="5" s="1"/>
  <c r="E277" i="5" l="1"/>
  <c r="E276" i="5"/>
  <c r="B275" i="5"/>
  <c r="D275" i="5" s="1"/>
  <c r="E275" i="5" l="1"/>
  <c r="B274" i="5"/>
  <c r="D274" i="5" s="1"/>
  <c r="B273" i="5" l="1"/>
  <c r="D273" i="5" s="1"/>
  <c r="E274" i="5" l="1"/>
  <c r="E273" i="5"/>
  <c r="B272" i="5"/>
  <c r="D272" i="5" s="1"/>
  <c r="E272" i="5" l="1"/>
  <c r="B271" i="5"/>
  <c r="D271" i="5" s="1"/>
  <c r="B270" i="5" l="1"/>
  <c r="D270" i="5" s="1"/>
  <c r="E271" i="5" l="1"/>
  <c r="E270" i="5"/>
  <c r="B269" i="5"/>
  <c r="D269" i="5" s="1"/>
  <c r="E269" i="5" l="1"/>
  <c r="B268" i="5"/>
  <c r="D268" i="5" s="1"/>
  <c r="E268" i="5" l="1"/>
  <c r="B267" i="5"/>
  <c r="D267" i="5" s="1"/>
  <c r="E267" i="5" l="1"/>
  <c r="B266" i="5"/>
  <c r="D266" i="5" s="1"/>
  <c r="E266" i="5" l="1"/>
  <c r="B265" i="5"/>
  <c r="D265" i="5" s="1"/>
  <c r="E265" i="5" l="1"/>
  <c r="B264" i="5"/>
  <c r="D264" i="5" s="1"/>
  <c r="E264" i="5" l="1"/>
  <c r="B263" i="5"/>
  <c r="D263" i="5" s="1"/>
  <c r="E263" i="5" l="1"/>
  <c r="B262" i="5"/>
  <c r="D262" i="5" s="1"/>
  <c r="B261" i="5" l="1"/>
  <c r="D261" i="5" s="1"/>
  <c r="E262" i="5" l="1"/>
  <c r="E261" i="5"/>
  <c r="B260" i="5"/>
  <c r="D260" i="5" s="1"/>
  <c r="E260" i="5" l="1"/>
  <c r="B259" i="5"/>
  <c r="D259" i="5" s="1"/>
  <c r="E259" i="5" l="1"/>
  <c r="B258" i="5"/>
  <c r="D258" i="5" s="1"/>
  <c r="E258" i="5" l="1"/>
  <c r="B257" i="5"/>
  <c r="D257" i="5" s="1"/>
  <c r="B256" i="5" l="1"/>
  <c r="D256" i="5" s="1"/>
  <c r="E257" i="5" l="1"/>
  <c r="B255" i="5"/>
  <c r="D255" i="5" s="1"/>
  <c r="E256" i="5" l="1"/>
  <c r="B254" i="5"/>
  <c r="D254" i="5" s="1"/>
  <c r="E255" i="5" l="1"/>
  <c r="E254" i="5"/>
  <c r="B253" i="5"/>
  <c r="D253" i="5" s="1"/>
  <c r="E253" i="5" l="1"/>
  <c r="B252" i="5"/>
  <c r="D252" i="5" s="1"/>
  <c r="B251" i="5" l="1"/>
  <c r="D251" i="5" s="1"/>
  <c r="E252" i="5" l="1"/>
  <c r="E251" i="5"/>
  <c r="B250" i="5"/>
  <c r="D250" i="5" s="1"/>
  <c r="E250" i="5" l="1"/>
  <c r="B249" i="5"/>
  <c r="D249" i="5" s="1"/>
  <c r="B248" i="5" l="1"/>
  <c r="D248" i="5" s="1"/>
  <c r="E249" i="5" l="1"/>
  <c r="E248" i="5"/>
  <c r="B247" i="5"/>
  <c r="D247" i="5" s="1"/>
  <c r="B246" i="5" l="1"/>
  <c r="D246" i="5" s="1"/>
  <c r="E247" i="5" l="1"/>
  <c r="B245" i="5"/>
  <c r="D245" i="5" s="1"/>
  <c r="E246" i="5" l="1"/>
  <c r="E245" i="5"/>
  <c r="B244" i="5"/>
  <c r="D244" i="5" s="1"/>
  <c r="E244" i="5" l="1"/>
  <c r="B243" i="5"/>
  <c r="D243" i="5" s="1"/>
  <c r="E243" i="5" l="1"/>
  <c r="B242" i="5"/>
  <c r="D242" i="5" s="1"/>
  <c r="E242" i="5" l="1"/>
  <c r="B241" i="5"/>
  <c r="D241" i="5" s="1"/>
  <c r="B240" i="5" l="1"/>
  <c r="D240" i="5" s="1"/>
  <c r="E241" i="5" l="1"/>
  <c r="E240" i="5"/>
  <c r="B239" i="5"/>
  <c r="D239" i="5" s="1"/>
  <c r="E239" i="5" l="1"/>
  <c r="B238" i="5"/>
  <c r="D238" i="5" s="1"/>
  <c r="B237" i="5" l="1"/>
  <c r="D237" i="5" s="1"/>
  <c r="E238" i="5" l="1"/>
  <c r="E237" i="5"/>
  <c r="B236" i="5"/>
  <c r="D236" i="5" s="1"/>
  <c r="E236" i="5" l="1"/>
  <c r="B235" i="5"/>
  <c r="D235" i="5" s="1"/>
  <c r="E235" i="5" l="1"/>
  <c r="B234" i="5"/>
  <c r="D234" i="5" s="1"/>
  <c r="E234" i="5" l="1"/>
  <c r="B233" i="5"/>
  <c r="D233" i="5" s="1"/>
  <c r="E233" i="5" l="1"/>
  <c r="B232" i="5"/>
  <c r="D232" i="5" s="1"/>
  <c r="E232" i="5" l="1"/>
  <c r="B231" i="5"/>
  <c r="D231" i="5" s="1"/>
  <c r="E231" i="5" l="1"/>
  <c r="B230" i="5"/>
  <c r="D230" i="5" s="1"/>
  <c r="E230" i="5" l="1"/>
  <c r="B229" i="5"/>
  <c r="D229" i="5" s="1"/>
  <c r="E229" i="5" l="1"/>
  <c r="B228" i="5"/>
  <c r="D228" i="5" s="1"/>
  <c r="E228" i="5" l="1"/>
  <c r="B227" i="5"/>
  <c r="D227" i="5" s="1"/>
  <c r="E227" i="5" l="1"/>
  <c r="B226" i="5"/>
  <c r="D226" i="5" s="1"/>
  <c r="E226" i="5" l="1"/>
  <c r="B225" i="5"/>
  <c r="D225" i="5" s="1"/>
  <c r="E225" i="5" l="1"/>
  <c r="B224" i="5"/>
  <c r="D224" i="5" s="1"/>
  <c r="E224" i="5" l="1"/>
  <c r="B223" i="5"/>
  <c r="D223" i="5" s="1"/>
  <c r="E223" i="5" l="1"/>
  <c r="B222" i="5"/>
  <c r="D222" i="5" s="1"/>
  <c r="B221" i="5" l="1"/>
  <c r="D221" i="5" s="1"/>
  <c r="E222" i="5" l="1"/>
  <c r="E221" i="5"/>
  <c r="B220" i="5"/>
  <c r="D220" i="5" s="1"/>
  <c r="E220" i="5" l="1"/>
  <c r="B219" i="5"/>
  <c r="D219" i="5" s="1"/>
  <c r="E219" i="5" l="1"/>
  <c r="B218" i="5"/>
  <c r="D218" i="5" s="1"/>
  <c r="B217" i="5" l="1"/>
  <c r="D217" i="5" s="1"/>
  <c r="E218" i="5" l="1"/>
  <c r="B216" i="5"/>
  <c r="D216" i="5" s="1"/>
  <c r="E217" i="5" l="1"/>
  <c r="B215" i="5"/>
  <c r="D215" i="5" s="1"/>
  <c r="E216" i="5" l="1"/>
  <c r="B214" i="5"/>
  <c r="D214" i="5" s="1"/>
  <c r="E215" i="5" l="1"/>
  <c r="E214" i="5"/>
  <c r="B213" i="5"/>
  <c r="D213" i="5" s="1"/>
  <c r="E213" i="5" l="1"/>
  <c r="B212" i="5"/>
  <c r="D212" i="5" s="1"/>
  <c r="E212" i="5" l="1"/>
  <c r="B211" i="5"/>
  <c r="D211" i="5" s="1"/>
  <c r="E211" i="5" l="1"/>
  <c r="B210" i="5"/>
  <c r="D210" i="5" s="1"/>
  <c r="B209" i="5" l="1"/>
  <c r="D209" i="5" s="1"/>
  <c r="E210" i="5" l="1"/>
  <c r="E209" i="5"/>
  <c r="B208" i="5"/>
  <c r="D208" i="5" s="1"/>
  <c r="B207" i="5" l="1"/>
  <c r="D207" i="5" s="1"/>
  <c r="E208" i="5" l="1"/>
  <c r="E207" i="5"/>
  <c r="B206" i="5"/>
  <c r="D206" i="5" s="1"/>
  <c r="E206" i="5" l="1"/>
  <c r="B205" i="5"/>
  <c r="D205" i="5" s="1"/>
  <c r="E205" i="5" l="1"/>
  <c r="B204" i="5"/>
  <c r="D204" i="5" s="1"/>
  <c r="E204" i="5" l="1"/>
  <c r="B203" i="5"/>
  <c r="D203" i="5" s="1"/>
  <c r="E203" i="5" l="1"/>
  <c r="B202" i="5"/>
  <c r="D202" i="5" s="1"/>
  <c r="B201" i="5" l="1"/>
  <c r="D201" i="5" s="1"/>
  <c r="E202" i="5" l="1"/>
  <c r="E201" i="5"/>
  <c r="B200" i="5"/>
  <c r="D200" i="5" s="1"/>
  <c r="B199" i="5" l="1"/>
  <c r="D199" i="5" s="1"/>
  <c r="E200" i="5" l="1"/>
  <c r="B198" i="5"/>
  <c r="D198" i="5" s="1"/>
  <c r="E199" i="5" l="1"/>
  <c r="B197" i="5"/>
  <c r="D197" i="5" s="1"/>
  <c r="E198" i="5" l="1"/>
  <c r="B196" i="5"/>
  <c r="D196" i="5" s="1"/>
  <c r="E197" i="5" l="1"/>
  <c r="E196" i="5"/>
  <c r="B195" i="5"/>
  <c r="D195" i="5" s="1"/>
  <c r="B194" i="5" l="1"/>
  <c r="D194" i="5" s="1"/>
  <c r="E195" i="5" l="1"/>
  <c r="E194" i="5"/>
  <c r="B193" i="5"/>
  <c r="D193" i="5" s="1"/>
  <c r="E193" i="5" l="1"/>
  <c r="B192" i="5"/>
  <c r="D192" i="5" s="1"/>
  <c r="B191" i="5" l="1"/>
  <c r="D191" i="5" s="1"/>
  <c r="E192" i="5" l="1"/>
  <c r="E191" i="5"/>
  <c r="B190" i="5"/>
  <c r="D190" i="5" s="1"/>
  <c r="B189" i="5" l="1"/>
  <c r="D189" i="5" s="1"/>
  <c r="E190" i="5" l="1"/>
  <c r="E189" i="5"/>
  <c r="B188" i="5"/>
  <c r="D188" i="5" s="1"/>
  <c r="B187" i="5" l="1"/>
  <c r="D187" i="5" s="1"/>
  <c r="E188" i="5" l="1"/>
  <c r="E187" i="5"/>
  <c r="B186" i="5"/>
  <c r="D186" i="5" s="1"/>
  <c r="E186" i="5" l="1"/>
  <c r="B185" i="5"/>
  <c r="D185" i="5" s="1"/>
  <c r="E185" i="5" l="1"/>
  <c r="B184" i="5"/>
  <c r="D184" i="5" s="1"/>
  <c r="B183" i="5" l="1"/>
  <c r="D183" i="5" s="1"/>
  <c r="E184" i="5" l="1"/>
  <c r="E183" i="5"/>
  <c r="B182" i="5"/>
  <c r="D182" i="5" s="1"/>
  <c r="E182" i="5" l="1"/>
  <c r="B181" i="5"/>
  <c r="D181" i="5" s="1"/>
  <c r="E181" i="5" l="1"/>
  <c r="B180" i="5"/>
  <c r="D180" i="5" s="1"/>
  <c r="B179" i="5" l="1"/>
  <c r="D179" i="5" s="1"/>
  <c r="E180" i="5" l="1"/>
  <c r="B178" i="5"/>
  <c r="D178" i="5" s="1"/>
  <c r="E179" i="5" l="1"/>
  <c r="B177" i="5"/>
  <c r="D177" i="5" s="1"/>
  <c r="E178" i="5" l="1"/>
  <c r="B176" i="5"/>
  <c r="D176" i="5" s="1"/>
  <c r="E177" i="5" l="1"/>
  <c r="E176" i="5"/>
  <c r="B175" i="5"/>
  <c r="D175" i="5" s="1"/>
  <c r="E175" i="5" l="1"/>
  <c r="B174" i="5"/>
  <c r="D174" i="5" s="1"/>
  <c r="B173" i="5" l="1"/>
  <c r="D173" i="5" s="1"/>
  <c r="E174" i="5" l="1"/>
  <c r="B172" i="5"/>
  <c r="D172" i="5" s="1"/>
  <c r="E173" i="5" l="1"/>
  <c r="B171" i="5"/>
  <c r="D171" i="5" s="1"/>
  <c r="E172" i="5" l="1"/>
  <c r="E171" i="5"/>
  <c r="B170" i="5"/>
  <c r="D170" i="5" s="1"/>
  <c r="B169" i="5" l="1"/>
  <c r="D169" i="5" s="1"/>
  <c r="E170" i="5" l="1"/>
  <c r="E169" i="5"/>
  <c r="B168" i="5"/>
  <c r="D168" i="5" s="1"/>
  <c r="E168" i="5" l="1"/>
  <c r="B167" i="5"/>
  <c r="D167" i="5" s="1"/>
  <c r="E167" i="5" l="1"/>
  <c r="B166" i="5"/>
  <c r="D166" i="5" s="1"/>
  <c r="B165" i="5" l="1"/>
  <c r="D165" i="5" s="1"/>
  <c r="E166" i="5" l="1"/>
  <c r="E165" i="5"/>
  <c r="B164" i="5"/>
  <c r="D164" i="5" s="1"/>
  <c r="B163" i="5" l="1"/>
  <c r="D163" i="5" s="1"/>
  <c r="E164" i="5" l="1"/>
  <c r="E163" i="5"/>
  <c r="B162" i="5"/>
  <c r="D162" i="5" s="1"/>
  <c r="B161" i="5" l="1"/>
  <c r="D161" i="5" s="1"/>
  <c r="E162" i="5" l="1"/>
  <c r="B160" i="5"/>
  <c r="D160" i="5" s="1"/>
  <c r="E161" i="5" l="1"/>
  <c r="B159" i="5"/>
  <c r="D159" i="5" s="1"/>
  <c r="E160" i="5" l="1"/>
  <c r="B158" i="5"/>
  <c r="D158" i="5" s="1"/>
  <c r="E159" i="5" l="1"/>
  <c r="B157" i="5"/>
  <c r="D157" i="5" s="1"/>
  <c r="E158" i="5" l="1"/>
  <c r="E157" i="5"/>
  <c r="B156" i="5"/>
  <c r="D156" i="5" s="1"/>
  <c r="E156" i="5" l="1"/>
  <c r="B155" i="5"/>
  <c r="D155" i="5" s="1"/>
  <c r="E155" i="5" l="1"/>
  <c r="B154" i="5"/>
  <c r="D154" i="5" s="1"/>
  <c r="E154" i="5" l="1"/>
  <c r="B153" i="5"/>
  <c r="D153" i="5" s="1"/>
  <c r="E153" i="5" l="1"/>
  <c r="B152" i="5"/>
  <c r="D152" i="5" s="1"/>
  <c r="E152" i="5" l="1"/>
  <c r="B151" i="5"/>
  <c r="D151" i="5" s="1"/>
  <c r="E151" i="5" l="1"/>
  <c r="B150" i="5"/>
  <c r="D150" i="5" s="1"/>
  <c r="E150" i="5" l="1"/>
  <c r="B149" i="5"/>
  <c r="D149" i="5" s="1"/>
  <c r="E149" i="5" l="1"/>
  <c r="B148" i="5"/>
  <c r="D148" i="5" s="1"/>
  <c r="E148" i="5" l="1"/>
  <c r="B147" i="5"/>
  <c r="D147" i="5" s="1"/>
  <c r="E147" i="5" l="1"/>
  <c r="B146" i="5"/>
  <c r="D146" i="5" s="1"/>
  <c r="E146" i="5" l="1"/>
  <c r="B145" i="5"/>
  <c r="D145" i="5" s="1"/>
  <c r="B144" i="5" l="1"/>
  <c r="D144" i="5" s="1"/>
  <c r="E145" i="5" l="1"/>
  <c r="E144" i="5"/>
  <c r="B143" i="5"/>
  <c r="D143" i="5" s="1"/>
  <c r="E143" i="5" l="1"/>
  <c r="B142" i="5"/>
  <c r="D142" i="5" s="1"/>
  <c r="E142" i="5" l="1"/>
  <c r="B141" i="5"/>
  <c r="D141" i="5" s="1"/>
  <c r="B140" i="5" l="1"/>
  <c r="D140" i="5" s="1"/>
  <c r="E141" i="5" l="1"/>
  <c r="E140" i="5"/>
  <c r="B139" i="5"/>
  <c r="D139" i="5" s="1"/>
  <c r="E139" i="5" l="1"/>
  <c r="B138" i="5"/>
  <c r="D138" i="5" s="1"/>
  <c r="E138" i="5" l="1"/>
  <c r="B137" i="5"/>
  <c r="D137" i="5" s="1"/>
  <c r="B136" i="5" l="1"/>
  <c r="D136" i="5" s="1"/>
  <c r="E137" i="5" l="1"/>
  <c r="B135" i="5"/>
  <c r="D135" i="5" s="1"/>
  <c r="E135" i="5" l="1"/>
  <c r="E136" i="5"/>
  <c r="B134" i="5"/>
  <c r="D134" i="5" s="1"/>
  <c r="E134" i="5" l="1"/>
  <c r="B133" i="5"/>
  <c r="D133" i="5" s="1"/>
  <c r="B132" i="5" l="1"/>
  <c r="D132" i="5" s="1"/>
  <c r="E133" i="5" l="1"/>
  <c r="B131" i="5"/>
  <c r="D131" i="5" s="1"/>
  <c r="E132" i="5" l="1"/>
  <c r="E131" i="5"/>
  <c r="B130" i="5"/>
  <c r="D130" i="5" s="1"/>
  <c r="E130" i="5" l="1"/>
  <c r="B129" i="5"/>
  <c r="D129" i="5" s="1"/>
  <c r="B128" i="5" l="1"/>
  <c r="D128" i="5" s="1"/>
  <c r="E129" i="5" l="1"/>
  <c r="E128" i="5"/>
  <c r="B127" i="5"/>
  <c r="D127" i="5" s="1"/>
  <c r="E127" i="5" l="1"/>
  <c r="B126" i="5"/>
  <c r="D126" i="5" s="1"/>
  <c r="E126" i="5" l="1"/>
  <c r="B125" i="5"/>
  <c r="D125" i="5" s="1"/>
  <c r="E125" i="5" l="1"/>
  <c r="B124" i="5"/>
  <c r="D124" i="5" s="1"/>
  <c r="E124" i="5" l="1"/>
  <c r="B123" i="5"/>
  <c r="D123" i="5" s="1"/>
  <c r="E123" i="5" l="1"/>
  <c r="B122" i="5"/>
  <c r="D122" i="5" s="1"/>
  <c r="B121" i="5" l="1"/>
  <c r="D121" i="5" s="1"/>
  <c r="E122" i="5" l="1"/>
  <c r="B120" i="5"/>
  <c r="D120" i="5" s="1"/>
  <c r="E121" i="5" l="1"/>
  <c r="B119" i="5"/>
  <c r="D119" i="5" s="1"/>
  <c r="E120" i="5" l="1"/>
  <c r="B118" i="5"/>
  <c r="D118" i="5" s="1"/>
  <c r="E119" i="5" l="1"/>
  <c r="B117" i="5"/>
  <c r="D117" i="5" s="1"/>
  <c r="E118" i="5" l="1"/>
  <c r="B116" i="5"/>
  <c r="D116" i="5" s="1"/>
  <c r="E117" i="5" l="1"/>
  <c r="E116" i="5"/>
  <c r="B115" i="5"/>
  <c r="D115" i="5" s="1"/>
  <c r="E115" i="5" l="1"/>
  <c r="B114" i="5"/>
  <c r="D114" i="5" s="1"/>
  <c r="B113" i="5" l="1"/>
  <c r="D113" i="5" s="1"/>
  <c r="E114" i="5" l="1"/>
  <c r="E113" i="5"/>
  <c r="B112" i="5"/>
  <c r="D112" i="5" s="1"/>
  <c r="E112" i="5" l="1"/>
  <c r="B111" i="5"/>
  <c r="D111" i="5" s="1"/>
  <c r="B110" i="5" l="1"/>
  <c r="D110" i="5" s="1"/>
  <c r="E111" i="5" l="1"/>
  <c r="B109" i="5"/>
  <c r="D109" i="5" s="1"/>
  <c r="E110" i="5" l="1"/>
  <c r="E109" i="5"/>
  <c r="B108" i="5"/>
  <c r="D108" i="5" s="1"/>
  <c r="B107" i="5" l="1"/>
  <c r="D107" i="5" s="1"/>
  <c r="E107" i="5" l="1"/>
  <c r="E108" i="5"/>
  <c r="B106" i="5"/>
  <c r="D106" i="5" s="1"/>
  <c r="E106" i="5" l="1"/>
  <c r="B105" i="5"/>
  <c r="D105" i="5" s="1"/>
  <c r="B104" i="5" l="1"/>
  <c r="D104" i="5" s="1"/>
  <c r="E105" i="5" l="1"/>
  <c r="E104" i="5"/>
  <c r="B103" i="5"/>
  <c r="D103" i="5" s="1"/>
  <c r="E103" i="5" l="1"/>
  <c r="B102" i="5"/>
  <c r="D102" i="5" s="1"/>
  <c r="E102" i="5" l="1"/>
  <c r="B101" i="5"/>
  <c r="D101" i="5" s="1"/>
  <c r="E101" i="5" l="1"/>
  <c r="B100" i="5"/>
  <c r="D100" i="5" s="1"/>
  <c r="E100" i="5" l="1"/>
  <c r="B99" i="5"/>
  <c r="D99" i="5" s="1"/>
  <c r="B98" i="5" l="1"/>
  <c r="D98" i="5" s="1"/>
  <c r="E99" i="5" l="1"/>
  <c r="B97" i="5"/>
  <c r="D97" i="5" s="1"/>
  <c r="E98" i="5" l="1"/>
  <c r="E97" i="5"/>
  <c r="B96" i="5"/>
  <c r="D96" i="5" s="1"/>
  <c r="E96" i="5" l="1"/>
  <c r="B95" i="5"/>
  <c r="D95" i="5" s="1"/>
  <c r="E95" i="5" l="1"/>
  <c r="B94" i="5"/>
  <c r="D94" i="5" s="1"/>
  <c r="E94" i="5" l="1"/>
  <c r="B93" i="5"/>
  <c r="D93" i="5" s="1"/>
  <c r="E93" i="5" l="1"/>
  <c r="B92" i="5"/>
  <c r="D92" i="5" s="1"/>
  <c r="E92" i="5" l="1"/>
  <c r="B91" i="5"/>
  <c r="D91" i="5" s="1"/>
  <c r="E91" i="5" l="1"/>
  <c r="B90" i="5"/>
  <c r="D90" i="5" s="1"/>
  <c r="E90" i="5" l="1"/>
  <c r="B89" i="5"/>
  <c r="D89" i="5" s="1"/>
  <c r="E89" i="5" l="1"/>
  <c r="B88" i="5"/>
  <c r="D88" i="5" s="1"/>
  <c r="E88" i="5" l="1"/>
  <c r="B87" i="5"/>
  <c r="D87" i="5" s="1"/>
  <c r="E87" i="5" l="1"/>
  <c r="B86" i="5"/>
  <c r="D86" i="5" s="1"/>
  <c r="E86" i="5" l="1"/>
  <c r="B85" i="5"/>
  <c r="D85" i="5" s="1"/>
  <c r="E85" i="5" l="1"/>
  <c r="B84" i="5"/>
  <c r="D84" i="5" s="1"/>
  <c r="E84" i="5" l="1"/>
  <c r="B83" i="5"/>
  <c r="D83" i="5" s="1"/>
  <c r="E83" i="5" l="1"/>
  <c r="B82" i="5"/>
  <c r="D82" i="5" s="1"/>
  <c r="B81" i="5" l="1"/>
  <c r="D81" i="5" s="1"/>
  <c r="E82" i="5" l="1"/>
  <c r="E81" i="5"/>
  <c r="B80" i="5"/>
  <c r="D80" i="5" s="1"/>
  <c r="B79" i="5" l="1"/>
  <c r="D79" i="5" s="1"/>
  <c r="E80" i="5" l="1"/>
  <c r="E79" i="5"/>
  <c r="B78" i="5"/>
  <c r="D78" i="5" s="1"/>
  <c r="B77" i="5" l="1"/>
  <c r="D77" i="5" s="1"/>
  <c r="E78" i="5" l="1"/>
  <c r="B76" i="5"/>
  <c r="D76" i="5" s="1"/>
  <c r="E77" i="5" l="1"/>
  <c r="B75" i="5"/>
  <c r="D75" i="5" s="1"/>
  <c r="E76" i="5" l="1"/>
  <c r="B74" i="5"/>
  <c r="D74" i="5" s="1"/>
  <c r="E75" i="5" l="1"/>
  <c r="E74" i="5"/>
  <c r="B73" i="5"/>
  <c r="D73" i="5" s="1"/>
  <c r="B72" i="5" l="1"/>
  <c r="D72" i="5" s="1"/>
  <c r="E73" i="5" l="1"/>
  <c r="E72" i="5"/>
  <c r="B71" i="5"/>
  <c r="D71" i="5" s="1"/>
  <c r="E71" i="5" l="1"/>
  <c r="B70" i="5"/>
  <c r="D70" i="5" s="1"/>
  <c r="E70" i="5" l="1"/>
  <c r="B69" i="5"/>
  <c r="D69" i="5" s="1"/>
  <c r="B68" i="5" l="1"/>
  <c r="D68" i="5" s="1"/>
  <c r="E69" i="5" l="1"/>
  <c r="B67" i="5"/>
  <c r="D67" i="5" s="1"/>
  <c r="E68" i="5" l="1"/>
  <c r="E67" i="5"/>
  <c r="B66" i="5"/>
  <c r="D66" i="5" s="1"/>
  <c r="E66" i="5" l="1"/>
  <c r="B65" i="5"/>
  <c r="D65" i="5" s="1"/>
  <c r="B64" i="5" l="1"/>
  <c r="D64" i="5" s="1"/>
  <c r="E65" i="5" l="1"/>
  <c r="E64" i="5"/>
  <c r="B63" i="5"/>
  <c r="D63" i="5" s="1"/>
  <c r="B62" i="5" l="1"/>
  <c r="D62" i="5" s="1"/>
  <c r="E63" i="5" l="1"/>
  <c r="B61" i="5"/>
  <c r="D61" i="5" s="1"/>
  <c r="E61" i="5" l="1"/>
  <c r="E62" i="5"/>
  <c r="B60" i="5"/>
  <c r="D60" i="5" s="1"/>
  <c r="B59" i="5" l="1"/>
  <c r="D59" i="5" s="1"/>
  <c r="E60" i="5" l="1"/>
  <c r="E59" i="5"/>
  <c r="B58" i="5"/>
  <c r="D58" i="5" s="1"/>
  <c r="E58" i="5" l="1"/>
  <c r="B57" i="5"/>
  <c r="D57" i="5" s="1"/>
  <c r="E57" i="5" l="1"/>
  <c r="B56" i="5"/>
  <c r="D56" i="5" s="1"/>
  <c r="E56" i="5" l="1"/>
  <c r="B55" i="5"/>
  <c r="D55" i="5" s="1"/>
  <c r="E55" i="5" l="1"/>
  <c r="B54" i="5"/>
  <c r="D54" i="5" s="1"/>
  <c r="E54" i="5" l="1"/>
  <c r="B53" i="5"/>
  <c r="D53" i="5" s="1"/>
  <c r="B52" i="5" l="1"/>
  <c r="D52" i="5" s="1"/>
  <c r="E53" i="5" l="1"/>
  <c r="E52" i="5"/>
  <c r="B51" i="5"/>
  <c r="D51" i="5" s="1"/>
  <c r="B50" i="5" l="1"/>
  <c r="D50" i="5" s="1"/>
  <c r="E51" i="5" l="1"/>
  <c r="E50" i="5"/>
  <c r="B49" i="5"/>
  <c r="D49" i="5" s="1"/>
  <c r="E49" i="5" l="1"/>
  <c r="B48" i="5"/>
  <c r="D48" i="5" s="1"/>
  <c r="E48" i="5" l="1"/>
  <c r="B47" i="5"/>
  <c r="D47" i="5" s="1"/>
  <c r="E47" i="5" l="1"/>
  <c r="B46" i="5"/>
  <c r="D46" i="5" s="1"/>
  <c r="E46" i="5" l="1"/>
  <c r="B45" i="5"/>
  <c r="D45" i="5" s="1"/>
  <c r="B44" i="5" l="1"/>
  <c r="D44" i="5" s="1"/>
  <c r="E45" i="5" l="1"/>
  <c r="B43" i="5"/>
  <c r="D43" i="5" s="1"/>
  <c r="E44" i="5" l="1"/>
  <c r="E43" i="5"/>
  <c r="B42" i="5"/>
  <c r="D42" i="5" s="1"/>
  <c r="E42" i="5" l="1"/>
  <c r="B41" i="5"/>
  <c r="D41" i="5" s="1"/>
  <c r="B40" i="5" l="1"/>
  <c r="D40" i="5" s="1"/>
  <c r="E40" i="5" l="1"/>
  <c r="E41" i="5"/>
  <c r="B39" i="5"/>
  <c r="D39" i="5" s="1"/>
  <c r="B38" i="5" l="1"/>
  <c r="D38" i="5" s="1"/>
  <c r="E38" i="5" l="1"/>
  <c r="E39" i="5"/>
  <c r="B37" i="5"/>
  <c r="D37" i="5" s="1"/>
  <c r="B36" i="5" l="1"/>
  <c r="D36" i="5" s="1"/>
  <c r="E37" i="5" l="1"/>
  <c r="E36" i="5"/>
  <c r="B35" i="5"/>
  <c r="D35" i="5" s="1"/>
  <c r="B34" i="5" l="1"/>
  <c r="D34" i="5" s="1"/>
  <c r="E35" i="5" l="1"/>
  <c r="E34" i="5"/>
  <c r="B33" i="5"/>
  <c r="D33" i="5" s="1"/>
  <c r="E33" i="5" l="1"/>
  <c r="B32" i="5"/>
  <c r="D32" i="5" s="1"/>
  <c r="E32" i="5" l="1"/>
  <c r="B31" i="5"/>
  <c r="D31" i="5" s="1"/>
  <c r="B30" i="5" l="1"/>
  <c r="D30" i="5" s="1"/>
  <c r="E31" i="5" l="1"/>
  <c r="E30" i="5"/>
  <c r="B29" i="5"/>
  <c r="D29" i="5" s="1"/>
  <c r="E29" i="5" l="1"/>
  <c r="B28" i="5"/>
  <c r="D28" i="5" s="1"/>
  <c r="E28" i="5" l="1"/>
  <c r="B27" i="5"/>
  <c r="D27" i="5" s="1"/>
  <c r="E27" i="5" l="1"/>
  <c r="B26" i="5"/>
  <c r="D26" i="5" s="1"/>
  <c r="E26" i="5" l="1"/>
  <c r="B25" i="5"/>
  <c r="D25" i="5" s="1"/>
  <c r="B24" i="5" l="1"/>
  <c r="D24" i="5" s="1"/>
  <c r="E25" i="5" l="1"/>
  <c r="B23" i="5"/>
  <c r="D23" i="5" s="1"/>
  <c r="E24" i="5" l="1"/>
  <c r="E23" i="5"/>
  <c r="B22" i="5"/>
  <c r="D22" i="5" s="1"/>
  <c r="B21" i="5" l="1"/>
  <c r="D21" i="5" s="1"/>
  <c r="E22" i="5" l="1"/>
  <c r="E21" i="5"/>
  <c r="B20" i="5"/>
  <c r="D20" i="5" s="1"/>
  <c r="E20" i="5" l="1"/>
  <c r="B19" i="5"/>
  <c r="D19" i="5" s="1"/>
  <c r="E19" i="5" l="1"/>
  <c r="B18" i="5"/>
  <c r="D18" i="5" s="1"/>
  <c r="E18" i="5" l="1"/>
  <c r="B17" i="5"/>
  <c r="D17" i="5" s="1"/>
  <c r="E17" i="5" l="1"/>
  <c r="B16" i="5"/>
  <c r="D16" i="5" s="1"/>
  <c r="B15" i="5" l="1"/>
  <c r="D15" i="5" s="1"/>
  <c r="E16" i="5" l="1"/>
  <c r="B14" i="5"/>
  <c r="D14" i="5" s="1"/>
  <c r="E15" i="5" l="1"/>
  <c r="E14" i="5"/>
  <c r="B13" i="5"/>
  <c r="D13" i="5" s="1"/>
  <c r="B12" i="5" l="1"/>
  <c r="D12" i="5" s="1"/>
  <c r="E12" i="5" l="1"/>
  <c r="E13" i="5"/>
  <c r="B11" i="5"/>
  <c r="D11" i="5" s="1"/>
  <c r="E11" i="5" l="1"/>
  <c r="B10" i="5"/>
  <c r="D10" i="5" s="1"/>
  <c r="B9" i="5" l="1"/>
  <c r="D9" i="5" s="1"/>
  <c r="E10" i="5" l="1"/>
  <c r="B8" i="5"/>
  <c r="D8" i="5" s="1"/>
  <c r="E9" i="5" l="1"/>
  <c r="B7" i="5"/>
  <c r="D7" i="5" s="1"/>
  <c r="E8" i="5" l="1"/>
  <c r="E7" i="5"/>
  <c r="B6" i="5"/>
  <c r="D6" i="5" s="1"/>
  <c r="E6" i="5" l="1"/>
  <c r="B5" i="5"/>
  <c r="D5" i="5" s="1"/>
  <c r="B4" i="5" l="1"/>
  <c r="D4" i="5" s="1"/>
  <c r="E5" i="5" l="1"/>
  <c r="E4" i="5"/>
  <c r="B3" i="5"/>
  <c r="D3" i="5" s="1"/>
  <c r="B2" i="5" l="1"/>
  <c r="D2" i="5" s="1"/>
  <c r="E3" i="5" l="1"/>
  <c r="E2" i="5"/>
  <c r="B502" i="4"/>
  <c r="D502" i="4" s="1"/>
  <c r="F502" i="4" a="1"/>
  <c r="F502" i="4" l="1"/>
  <c r="E502" i="4"/>
  <c r="B501" i="4"/>
  <c r="D501" i="4" s="1"/>
  <c r="F501" i="4" a="1"/>
  <c r="F501" i="4" l="1"/>
  <c r="E501" i="4" s="1"/>
  <c r="B500" i="4"/>
  <c r="D500" i="4" s="1"/>
  <c r="F500" i="4" a="1"/>
  <c r="F500" i="4" l="1"/>
  <c r="E500" i="4"/>
  <c r="B499" i="4"/>
  <c r="D499" i="4" s="1"/>
  <c r="F499" i="4" a="1"/>
  <c r="F499" i="4" l="1"/>
  <c r="E499" i="4"/>
  <c r="B498" i="4"/>
  <c r="D498" i="4" s="1"/>
  <c r="F498" i="4" a="1"/>
  <c r="F498" i="4" l="1"/>
  <c r="E498" i="4"/>
  <c r="B497" i="4"/>
  <c r="D497" i="4" s="1"/>
  <c r="F497" i="4" a="1"/>
  <c r="F497" i="4" l="1"/>
  <c r="E497" i="4"/>
  <c r="B496" i="4"/>
  <c r="D496" i="4" s="1"/>
  <c r="F496" i="4" a="1"/>
  <c r="F496" i="4" l="1"/>
  <c r="E496" i="4" s="1"/>
  <c r="B495" i="4"/>
  <c r="D495" i="4" s="1"/>
  <c r="F495" i="4" a="1"/>
  <c r="F495" i="4" l="1"/>
  <c r="E495" i="4" s="1"/>
  <c r="B494" i="4"/>
  <c r="D494" i="4" s="1"/>
  <c r="F494" i="4" a="1"/>
  <c r="F494" i="4" l="1"/>
  <c r="E494" i="4"/>
  <c r="B493" i="4"/>
  <c r="D493" i="4" s="1"/>
  <c r="F493" i="4" a="1"/>
  <c r="F493" i="4" l="1"/>
  <c r="E493" i="4"/>
  <c r="B492" i="4"/>
  <c r="D492" i="4" s="1"/>
  <c r="F492" i="4" a="1"/>
  <c r="F492" i="4" l="1"/>
  <c r="E492" i="4"/>
  <c r="B491" i="4"/>
  <c r="D491" i="4" s="1"/>
  <c r="F491" i="4" a="1"/>
  <c r="F491" i="4" l="1"/>
  <c r="E491" i="4"/>
  <c r="B490" i="4"/>
  <c r="D490" i="4" s="1"/>
  <c r="F490" i="4" a="1"/>
  <c r="F490" i="4" l="1"/>
  <c r="E490" i="4" s="1"/>
  <c r="B489" i="4"/>
  <c r="D489" i="4" s="1"/>
  <c r="F489" i="4" a="1"/>
  <c r="F489" i="4" l="1"/>
  <c r="E489" i="4"/>
  <c r="B488" i="4"/>
  <c r="D488" i="4" s="1"/>
  <c r="F488" i="4" a="1"/>
  <c r="F488" i="4" l="1"/>
  <c r="E488" i="4"/>
  <c r="B487" i="4"/>
  <c r="D487" i="4" s="1"/>
  <c r="F487" i="4" a="1"/>
  <c r="F487" i="4" l="1"/>
  <c r="E487" i="4" s="1"/>
  <c r="B486" i="4"/>
  <c r="D486" i="4" s="1"/>
  <c r="F486" i="4" a="1"/>
  <c r="F486" i="4" l="1"/>
  <c r="E486" i="4" s="1"/>
  <c r="B485" i="4"/>
  <c r="D485" i="4" s="1"/>
  <c r="F485" i="4" a="1"/>
  <c r="F485" i="4" l="1"/>
  <c r="E485" i="4" s="1"/>
  <c r="B484" i="4"/>
  <c r="D484" i="4" s="1"/>
  <c r="F484" i="4" a="1"/>
  <c r="F484" i="4" l="1"/>
  <c r="E484" i="4"/>
  <c r="B483" i="4"/>
  <c r="D483" i="4" s="1"/>
  <c r="F483" i="4" a="1"/>
  <c r="F483" i="4" l="1"/>
  <c r="E483" i="4"/>
  <c r="B482" i="4"/>
  <c r="D482" i="4" s="1"/>
  <c r="F482" i="4" a="1"/>
  <c r="F482" i="4" l="1"/>
  <c r="E482" i="4" s="1"/>
  <c r="B481" i="4"/>
  <c r="D481" i="4" s="1"/>
  <c r="F481" i="4" a="1"/>
  <c r="F481" i="4" l="1"/>
  <c r="E481" i="4" s="1"/>
  <c r="B480" i="4"/>
  <c r="D480" i="4" s="1"/>
  <c r="F480" i="4" a="1"/>
  <c r="F480" i="4" l="1"/>
  <c r="E480" i="4"/>
  <c r="B479" i="4"/>
  <c r="D479" i="4" s="1"/>
  <c r="F479" i="4" a="1"/>
  <c r="F479" i="4" l="1"/>
  <c r="E479" i="4" s="1"/>
  <c r="B478" i="4"/>
  <c r="D478" i="4" s="1"/>
  <c r="F478" i="4" a="1"/>
  <c r="F478" i="4" l="1"/>
  <c r="E478" i="4"/>
  <c r="B477" i="4"/>
  <c r="D477" i="4" s="1"/>
  <c r="F477" i="4" a="1"/>
  <c r="F477" i="4" l="1"/>
  <c r="E477" i="4"/>
  <c r="B476" i="4"/>
  <c r="D476" i="4" s="1"/>
  <c r="F476" i="4" a="1"/>
  <c r="F476" i="4" l="1"/>
  <c r="E476" i="4"/>
  <c r="B475" i="4"/>
  <c r="D475" i="4" s="1"/>
  <c r="F475" i="4" a="1"/>
  <c r="F475" i="4" l="1"/>
  <c r="E475" i="4"/>
  <c r="B474" i="4"/>
  <c r="D474" i="4" s="1"/>
  <c r="F474" i="4" a="1"/>
  <c r="F474" i="4" l="1"/>
  <c r="E474" i="4"/>
  <c r="B473" i="4"/>
  <c r="D473" i="4" s="1"/>
  <c r="F473" i="4" a="1"/>
  <c r="F473" i="4" l="1"/>
  <c r="E473" i="4"/>
  <c r="B472" i="4"/>
  <c r="D472" i="4" s="1"/>
  <c r="F472" i="4" a="1"/>
  <c r="F472" i="4" l="1"/>
  <c r="E472" i="4"/>
  <c r="B471" i="4"/>
  <c r="D471" i="4" s="1"/>
  <c r="F471" i="4" a="1"/>
  <c r="F471" i="4" l="1"/>
  <c r="E471" i="4" s="1"/>
  <c r="B470" i="4"/>
  <c r="D470" i="4" s="1"/>
  <c r="F470" i="4" a="1"/>
  <c r="F470" i="4" l="1"/>
  <c r="E470" i="4"/>
  <c r="B469" i="4"/>
  <c r="D469" i="4" s="1"/>
  <c r="F469" i="4" a="1"/>
  <c r="F469" i="4" l="1"/>
  <c r="E469" i="4"/>
  <c r="B468" i="4"/>
  <c r="D468" i="4" s="1"/>
  <c r="F468" i="4" a="1"/>
  <c r="F468" i="4" l="1"/>
  <c r="E468" i="4"/>
  <c r="B467" i="4"/>
  <c r="D467" i="4" s="1"/>
  <c r="F467" i="4" a="1"/>
  <c r="F467" i="4" l="1"/>
  <c r="E467" i="4" s="1"/>
  <c r="B466" i="4"/>
  <c r="D466" i="4" s="1"/>
  <c r="F466" i="4" a="1"/>
  <c r="F466" i="4" l="1"/>
  <c r="E466" i="4"/>
  <c r="B465" i="4"/>
  <c r="D465" i="4" s="1"/>
  <c r="F465" i="4" a="1"/>
  <c r="F465" i="4" l="1"/>
  <c r="E465" i="4"/>
  <c r="B464" i="4"/>
  <c r="D464" i="4" s="1"/>
  <c r="F464" i="4" a="1"/>
  <c r="F464" i="4" l="1"/>
  <c r="E464" i="4"/>
  <c r="B463" i="4"/>
  <c r="D463" i="4" s="1"/>
  <c r="F463" i="4" a="1"/>
  <c r="F463" i="4" l="1"/>
  <c r="E463" i="4"/>
  <c r="B462" i="4"/>
  <c r="D462" i="4" s="1"/>
  <c r="F462" i="4" a="1"/>
  <c r="F462" i="4" l="1"/>
  <c r="E462" i="4"/>
  <c r="B461" i="4"/>
  <c r="D461" i="4" s="1"/>
  <c r="F461" i="4" a="1"/>
  <c r="F461" i="4" l="1"/>
  <c r="E461" i="4"/>
  <c r="B460" i="4"/>
  <c r="D460" i="4" s="1"/>
  <c r="F460" i="4" a="1"/>
  <c r="F460" i="4" l="1"/>
  <c r="E460" i="4" s="1"/>
  <c r="B459" i="4"/>
  <c r="D459" i="4" s="1"/>
  <c r="F459" i="4" a="1"/>
  <c r="F459" i="4" l="1"/>
  <c r="E459" i="4"/>
  <c r="B458" i="4"/>
  <c r="D458" i="4" s="1"/>
  <c r="F458" i="4" a="1"/>
  <c r="F458" i="4" l="1"/>
  <c r="E458" i="4" s="1"/>
  <c r="B457" i="4"/>
  <c r="D457" i="4" s="1"/>
  <c r="F457" i="4" a="1"/>
  <c r="F457" i="4" l="1"/>
  <c r="E457" i="4" s="1"/>
  <c r="B456" i="4"/>
  <c r="D456" i="4" s="1"/>
  <c r="F456" i="4" a="1"/>
  <c r="F456" i="4" l="1"/>
  <c r="E456" i="4" s="1"/>
  <c r="B455" i="4"/>
  <c r="D455" i="4" s="1"/>
  <c r="F455" i="4" a="1"/>
  <c r="F455" i="4" l="1"/>
  <c r="E455" i="4" s="1"/>
  <c r="B454" i="4"/>
  <c r="D454" i="4" s="1"/>
  <c r="F454" i="4" a="1"/>
  <c r="F454" i="4" l="1"/>
  <c r="E454" i="4"/>
  <c r="B453" i="4"/>
  <c r="D453" i="4" s="1"/>
  <c r="F453" i="4" a="1"/>
  <c r="F453" i="4" l="1"/>
  <c r="E453" i="4"/>
  <c r="B452" i="4"/>
  <c r="D452" i="4" s="1"/>
  <c r="F452" i="4" a="1"/>
  <c r="F452" i="4" l="1"/>
  <c r="E452" i="4"/>
  <c r="B451" i="4"/>
  <c r="D451" i="4" s="1"/>
  <c r="F451" i="4" a="1"/>
  <c r="F451" i="4" l="1"/>
  <c r="E451" i="4" s="1"/>
  <c r="B450" i="4"/>
  <c r="D450" i="4" s="1"/>
  <c r="F450" i="4" a="1"/>
  <c r="F450" i="4" l="1"/>
  <c r="E450" i="4"/>
  <c r="B449" i="4"/>
  <c r="D449" i="4" s="1"/>
  <c r="F449" i="4" a="1"/>
  <c r="F449" i="4" l="1"/>
  <c r="E449" i="4"/>
  <c r="B448" i="4"/>
  <c r="D448" i="4" s="1"/>
  <c r="F448" i="4" a="1"/>
  <c r="F448" i="4" l="1"/>
  <c r="E448" i="4" s="1"/>
  <c r="B447" i="4"/>
  <c r="D447" i="4" s="1"/>
  <c r="F447" i="4" a="1"/>
  <c r="F447" i="4" l="1"/>
  <c r="E447" i="4" s="1"/>
  <c r="B446" i="4"/>
  <c r="D446" i="4" s="1"/>
  <c r="F446" i="4" a="1"/>
  <c r="F446" i="4" l="1"/>
  <c r="E446" i="4" s="1"/>
  <c r="B445" i="4"/>
  <c r="D445" i="4" s="1"/>
  <c r="F445" i="4" a="1"/>
  <c r="F445" i="4" l="1"/>
  <c r="E445" i="4"/>
  <c r="B444" i="4"/>
  <c r="D444" i="4" s="1"/>
  <c r="F444" i="4" a="1"/>
  <c r="F444" i="4" l="1"/>
  <c r="E444" i="4"/>
  <c r="B443" i="4"/>
  <c r="D443" i="4" s="1"/>
  <c r="F443" i="4" a="1"/>
  <c r="F443" i="4" l="1"/>
  <c r="E443" i="4" s="1"/>
  <c r="B442" i="4"/>
  <c r="D442" i="4" s="1"/>
  <c r="F442" i="4" a="1"/>
  <c r="F442" i="4" l="1"/>
  <c r="E442" i="4"/>
  <c r="B441" i="4"/>
  <c r="D441" i="4" s="1"/>
  <c r="F441" i="4" a="1"/>
  <c r="F441" i="4" l="1"/>
  <c r="E441" i="4" s="1"/>
  <c r="B440" i="4"/>
  <c r="D440" i="4" s="1"/>
  <c r="F440" i="4" a="1"/>
  <c r="F440" i="4" l="1"/>
  <c r="E440" i="4" s="1"/>
  <c r="B439" i="4"/>
  <c r="D439" i="4" s="1"/>
  <c r="F439" i="4" a="1"/>
  <c r="F439" i="4" l="1"/>
  <c r="E439" i="4" s="1"/>
  <c r="B438" i="4"/>
  <c r="D438" i="4" s="1"/>
  <c r="F438" i="4" a="1"/>
  <c r="F438" i="4" l="1"/>
  <c r="E438" i="4"/>
  <c r="B437" i="4"/>
  <c r="D437" i="4" s="1"/>
  <c r="F437" i="4" a="1"/>
  <c r="F437" i="4" l="1"/>
  <c r="E437" i="4" s="1"/>
  <c r="B436" i="4"/>
  <c r="D436" i="4" s="1"/>
  <c r="F436" i="4" a="1"/>
  <c r="F436" i="4" l="1"/>
  <c r="E436" i="4"/>
  <c r="B435" i="4"/>
  <c r="D435" i="4" s="1"/>
  <c r="F435" i="4" a="1"/>
  <c r="F435" i="4" l="1"/>
  <c r="E435" i="4"/>
  <c r="B434" i="4"/>
  <c r="D434" i="4" s="1"/>
  <c r="F434" i="4" a="1"/>
  <c r="F434" i="4" l="1"/>
  <c r="E434" i="4"/>
  <c r="B433" i="4"/>
  <c r="D433" i="4" s="1"/>
  <c r="F433" i="4" a="1"/>
  <c r="F433" i="4" l="1"/>
  <c r="E433" i="4" s="1"/>
  <c r="B432" i="4"/>
  <c r="D432" i="4" s="1"/>
  <c r="F432" i="4" a="1"/>
  <c r="F432" i="4" l="1"/>
  <c r="E432" i="4" s="1"/>
  <c r="B431" i="4"/>
  <c r="D431" i="4" s="1"/>
  <c r="F431" i="4" a="1"/>
  <c r="F431" i="4" l="1"/>
  <c r="E431" i="4"/>
  <c r="B430" i="4"/>
  <c r="D430" i="4" s="1"/>
  <c r="F430" i="4" a="1"/>
  <c r="F430" i="4" l="1"/>
  <c r="E430" i="4" s="1"/>
  <c r="B429" i="4"/>
  <c r="D429" i="4" s="1"/>
  <c r="F429" i="4" a="1"/>
  <c r="F429" i="4" l="1"/>
  <c r="E429" i="4" s="1"/>
  <c r="B428" i="4"/>
  <c r="D428" i="4" s="1"/>
  <c r="F428" i="4" a="1"/>
  <c r="F428" i="4" l="1"/>
  <c r="E428" i="4"/>
  <c r="B427" i="4"/>
  <c r="D427" i="4" s="1"/>
  <c r="F427" i="4" a="1"/>
  <c r="F427" i="4" l="1"/>
  <c r="E427" i="4"/>
  <c r="B426" i="4"/>
  <c r="D426" i="4" s="1"/>
  <c r="F426" i="4" a="1"/>
  <c r="F426" i="4" l="1"/>
  <c r="E426" i="4" s="1"/>
  <c r="B425" i="4"/>
  <c r="D425" i="4" s="1"/>
  <c r="F425" i="4" a="1"/>
  <c r="F425" i="4" l="1"/>
  <c r="E425" i="4"/>
  <c r="B424" i="4"/>
  <c r="D424" i="4" s="1"/>
  <c r="F424" i="4" a="1"/>
  <c r="F424" i="4" l="1"/>
  <c r="E424" i="4"/>
  <c r="B423" i="4"/>
  <c r="D423" i="4" s="1"/>
  <c r="F423" i="4" a="1"/>
  <c r="F423" i="4" l="1"/>
  <c r="E423" i="4"/>
  <c r="B422" i="4"/>
  <c r="D422" i="4" s="1"/>
  <c r="F422" i="4" a="1"/>
  <c r="F422" i="4" l="1"/>
  <c r="E422" i="4"/>
  <c r="B421" i="4"/>
  <c r="D421" i="4" s="1"/>
  <c r="F421" i="4" a="1"/>
  <c r="F421" i="4" l="1"/>
  <c r="E421" i="4"/>
  <c r="B420" i="4"/>
  <c r="D420" i="4" s="1"/>
  <c r="F420" i="4" a="1"/>
  <c r="F420" i="4" l="1"/>
  <c r="E420" i="4"/>
  <c r="B419" i="4"/>
  <c r="D419" i="4" s="1"/>
  <c r="F419" i="4" a="1"/>
  <c r="F419" i="4" l="1"/>
  <c r="E419" i="4"/>
  <c r="B418" i="4"/>
  <c r="D418" i="4" s="1"/>
  <c r="F418" i="4" a="1"/>
  <c r="F418" i="4" l="1"/>
  <c r="E418" i="4" s="1"/>
  <c r="B417" i="4"/>
  <c r="D417" i="4" s="1"/>
  <c r="F417" i="4" a="1"/>
  <c r="F417" i="4" l="1"/>
  <c r="E417" i="4"/>
  <c r="B416" i="4"/>
  <c r="D416" i="4" s="1"/>
  <c r="F416" i="4" a="1"/>
  <c r="F416" i="4" l="1"/>
  <c r="E416" i="4"/>
  <c r="B415" i="4"/>
  <c r="D415" i="4" s="1"/>
  <c r="F415" i="4" a="1"/>
  <c r="F415" i="4" l="1"/>
  <c r="E415" i="4"/>
  <c r="B414" i="4"/>
  <c r="D414" i="4" s="1"/>
  <c r="F414" i="4" a="1"/>
  <c r="F414" i="4" l="1"/>
  <c r="E414" i="4"/>
  <c r="B413" i="4"/>
  <c r="D413" i="4" s="1"/>
  <c r="F413" i="4" a="1"/>
  <c r="F413" i="4" l="1"/>
  <c r="E413" i="4"/>
  <c r="B412" i="4"/>
  <c r="D412" i="4" s="1"/>
  <c r="F412" i="4" a="1"/>
  <c r="F412" i="4" l="1"/>
  <c r="E412" i="4" s="1"/>
  <c r="B411" i="4"/>
  <c r="D411" i="4" s="1"/>
  <c r="F411" i="4" a="1"/>
  <c r="F411" i="4" l="1"/>
  <c r="E411" i="4" s="1"/>
  <c r="B410" i="4"/>
  <c r="D410" i="4" s="1"/>
  <c r="F410" i="4" a="1"/>
  <c r="F410" i="4" l="1"/>
  <c r="E410" i="4"/>
  <c r="B409" i="4"/>
  <c r="D409" i="4" s="1"/>
  <c r="F409" i="4" a="1"/>
  <c r="F409" i="4" l="1"/>
  <c r="E409" i="4" s="1"/>
  <c r="B408" i="4"/>
  <c r="D408" i="4" s="1"/>
  <c r="F408" i="4" a="1"/>
  <c r="F408" i="4" l="1"/>
  <c r="E408" i="4"/>
  <c r="B407" i="4"/>
  <c r="D407" i="4" s="1"/>
  <c r="F407" i="4" a="1"/>
  <c r="F407" i="4" l="1"/>
  <c r="E407" i="4"/>
  <c r="B406" i="4"/>
  <c r="D406" i="4" s="1"/>
  <c r="F406" i="4" a="1"/>
  <c r="F406" i="4" l="1"/>
  <c r="E406" i="4" s="1"/>
  <c r="B405" i="4"/>
  <c r="D405" i="4" s="1"/>
  <c r="F405" i="4" a="1"/>
  <c r="F405" i="4" l="1"/>
  <c r="E405" i="4" s="1"/>
  <c r="B404" i="4"/>
  <c r="D404" i="4" s="1"/>
  <c r="F404" i="4" a="1"/>
  <c r="F404" i="4" l="1"/>
  <c r="E404" i="4"/>
  <c r="B403" i="4"/>
  <c r="D403" i="4" s="1"/>
  <c r="F403" i="4" a="1"/>
  <c r="F403" i="4" l="1"/>
  <c r="E403" i="4"/>
  <c r="B402" i="4"/>
  <c r="D402" i="4" s="1"/>
  <c r="F402" i="4" a="1"/>
  <c r="F402" i="4" l="1"/>
  <c r="E402" i="4"/>
  <c r="B401" i="4"/>
  <c r="D401" i="4" s="1"/>
  <c r="F401" i="4" a="1"/>
  <c r="F401" i="4" l="1"/>
  <c r="E401" i="4"/>
  <c r="B400" i="4"/>
  <c r="D400" i="4" s="1"/>
  <c r="F400" i="4" a="1"/>
  <c r="F400" i="4" l="1"/>
  <c r="E400" i="4"/>
  <c r="B399" i="4"/>
  <c r="D399" i="4" s="1"/>
  <c r="F399" i="4" a="1"/>
  <c r="F399" i="4" l="1"/>
  <c r="E399" i="4"/>
  <c r="B398" i="4"/>
  <c r="D398" i="4" s="1"/>
  <c r="F398" i="4" a="1"/>
  <c r="F398" i="4" l="1"/>
  <c r="E398" i="4"/>
  <c r="B397" i="4"/>
  <c r="D397" i="4" s="1"/>
  <c r="F397" i="4" a="1"/>
  <c r="F397" i="4" l="1"/>
  <c r="E397" i="4"/>
  <c r="B396" i="4"/>
  <c r="D396" i="4" s="1"/>
  <c r="F396" i="4" a="1"/>
  <c r="F396" i="4" l="1"/>
  <c r="E396" i="4"/>
  <c r="B395" i="4"/>
  <c r="D395" i="4" s="1"/>
  <c r="F395" i="4" a="1"/>
  <c r="F395" i="4" l="1"/>
  <c r="E395" i="4" s="1"/>
  <c r="B394" i="4"/>
  <c r="D394" i="4" s="1"/>
  <c r="F394" i="4" a="1"/>
  <c r="F394" i="4" l="1"/>
  <c r="E394" i="4" s="1"/>
  <c r="B393" i="4"/>
  <c r="D393" i="4" s="1"/>
  <c r="F393" i="4" a="1"/>
  <c r="F393" i="4" l="1"/>
  <c r="E393" i="4"/>
  <c r="B392" i="4"/>
  <c r="D392" i="4" s="1"/>
  <c r="F392" i="4" a="1"/>
  <c r="F392" i="4" l="1"/>
  <c r="E392" i="4"/>
  <c r="B391" i="4"/>
  <c r="D391" i="4" s="1"/>
  <c r="F391" i="4" a="1"/>
  <c r="F391" i="4" l="1"/>
  <c r="E391" i="4" s="1"/>
  <c r="B390" i="4"/>
  <c r="D390" i="4" s="1"/>
  <c r="F390" i="4" a="1"/>
  <c r="F390" i="4" l="1"/>
  <c r="E390" i="4" s="1"/>
  <c r="B389" i="4"/>
  <c r="D389" i="4" s="1"/>
  <c r="F389" i="4" a="1"/>
  <c r="F389" i="4" l="1"/>
  <c r="E389" i="4"/>
  <c r="B388" i="4"/>
  <c r="D388" i="4" s="1"/>
  <c r="F388" i="4" a="1"/>
  <c r="F388" i="4" l="1"/>
  <c r="E388" i="4" s="1"/>
  <c r="B387" i="4"/>
  <c r="D387" i="4" s="1"/>
  <c r="F387" i="4" a="1"/>
  <c r="F387" i="4" l="1"/>
  <c r="E387" i="4"/>
  <c r="B386" i="4"/>
  <c r="D386" i="4" s="1"/>
  <c r="F386" i="4" a="1"/>
  <c r="F386" i="4" l="1"/>
  <c r="E386" i="4" s="1"/>
  <c r="B385" i="4"/>
  <c r="D385" i="4" s="1"/>
  <c r="F385" i="4" a="1"/>
  <c r="F385" i="4" l="1"/>
  <c r="E385" i="4"/>
  <c r="B384" i="4"/>
  <c r="D384" i="4" s="1"/>
  <c r="F384" i="4" a="1"/>
  <c r="F384" i="4" l="1"/>
  <c r="E384" i="4"/>
  <c r="B383" i="4"/>
  <c r="D383" i="4" s="1"/>
  <c r="F383" i="4" a="1"/>
  <c r="F383" i="4" l="1"/>
  <c r="E383" i="4" s="1"/>
  <c r="B382" i="4"/>
  <c r="D382" i="4" s="1"/>
  <c r="F382" i="4" a="1"/>
  <c r="F382" i="4" l="1"/>
  <c r="E382" i="4"/>
  <c r="B381" i="4"/>
  <c r="D381" i="4" s="1"/>
  <c r="F381" i="4" a="1"/>
  <c r="F381" i="4" l="1"/>
  <c r="E381" i="4"/>
  <c r="B380" i="4"/>
  <c r="D380" i="4" s="1"/>
  <c r="F380" i="4" a="1"/>
  <c r="F380" i="4" l="1"/>
  <c r="E380" i="4"/>
  <c r="B379" i="4"/>
  <c r="D379" i="4" s="1"/>
  <c r="F379" i="4" a="1"/>
  <c r="F379" i="4" l="1"/>
  <c r="E379" i="4"/>
  <c r="B378" i="4"/>
  <c r="D378" i="4" s="1"/>
  <c r="F378" i="4" a="1"/>
  <c r="F378" i="4" l="1"/>
  <c r="E378" i="4"/>
  <c r="B377" i="4"/>
  <c r="D377" i="4" s="1"/>
  <c r="F377" i="4" a="1"/>
  <c r="F377" i="4" l="1"/>
  <c r="E377" i="4"/>
  <c r="B376" i="4"/>
  <c r="D376" i="4" s="1"/>
  <c r="F376" i="4" a="1"/>
  <c r="F376" i="4" l="1"/>
  <c r="E376" i="4" s="1"/>
  <c r="B375" i="4"/>
  <c r="D375" i="4" s="1"/>
  <c r="F375" i="4" a="1"/>
  <c r="F375" i="4" l="1"/>
  <c r="E375" i="4" s="1"/>
  <c r="B374" i="4"/>
  <c r="D374" i="4" s="1"/>
  <c r="F374" i="4" a="1"/>
  <c r="F374" i="4" l="1"/>
  <c r="E374" i="4"/>
  <c r="B373" i="4"/>
  <c r="D373" i="4" s="1"/>
  <c r="F373" i="4" a="1"/>
  <c r="F373" i="4" l="1"/>
  <c r="E373" i="4"/>
  <c r="B372" i="4"/>
  <c r="D372" i="4" s="1"/>
  <c r="F372" i="4" a="1"/>
  <c r="F372" i="4" l="1"/>
  <c r="E372" i="4" s="1"/>
  <c r="B371" i="4"/>
  <c r="D371" i="4" s="1"/>
  <c r="F371" i="4" a="1"/>
  <c r="F371" i="4" l="1"/>
  <c r="E371" i="4"/>
  <c r="B370" i="4"/>
  <c r="D370" i="4" s="1"/>
  <c r="F370" i="4" a="1"/>
  <c r="F370" i="4" l="1"/>
  <c r="E370" i="4"/>
  <c r="B369" i="4"/>
  <c r="D369" i="4" s="1"/>
  <c r="F369" i="4" a="1"/>
  <c r="F369" i="4" l="1"/>
  <c r="E369" i="4" s="1"/>
  <c r="B368" i="4"/>
  <c r="D368" i="4" s="1"/>
  <c r="F368" i="4" a="1"/>
  <c r="F368" i="4" l="1"/>
  <c r="E368" i="4"/>
  <c r="B367" i="4"/>
  <c r="D367" i="4" s="1"/>
  <c r="F367" i="4" a="1"/>
  <c r="F367" i="4" l="1"/>
  <c r="E367" i="4"/>
  <c r="B366" i="4"/>
  <c r="D366" i="4" s="1"/>
  <c r="F366" i="4" a="1"/>
  <c r="F366" i="4" l="1"/>
  <c r="E366" i="4" s="1"/>
  <c r="B365" i="4"/>
  <c r="D365" i="4" s="1"/>
  <c r="F365" i="4" a="1"/>
  <c r="F365" i="4" l="1"/>
  <c r="E365" i="4"/>
  <c r="B364" i="4"/>
  <c r="D364" i="4" s="1"/>
  <c r="F364" i="4" a="1"/>
  <c r="F364" i="4" l="1"/>
  <c r="E364" i="4"/>
  <c r="B363" i="4"/>
  <c r="D363" i="4" s="1"/>
  <c r="F363" i="4" a="1"/>
  <c r="F363" i="4" l="1"/>
  <c r="E363" i="4"/>
  <c r="B362" i="4"/>
  <c r="D362" i="4" s="1"/>
  <c r="F362" i="4" a="1"/>
  <c r="F362" i="4" l="1"/>
  <c r="E362" i="4"/>
  <c r="B361" i="4"/>
  <c r="D361" i="4" s="1"/>
  <c r="F361" i="4" a="1"/>
  <c r="F361" i="4" l="1"/>
  <c r="E361" i="4"/>
  <c r="B360" i="4"/>
  <c r="D360" i="4" s="1"/>
  <c r="F360" i="4" a="1"/>
  <c r="F360" i="4" l="1"/>
  <c r="E360" i="4"/>
  <c r="B359" i="4"/>
  <c r="D359" i="4" s="1"/>
  <c r="F359" i="4" a="1"/>
  <c r="F359" i="4" l="1"/>
  <c r="E359" i="4" s="1"/>
  <c r="B358" i="4"/>
  <c r="D358" i="4" s="1"/>
  <c r="F358" i="4" a="1"/>
  <c r="F358" i="4" l="1"/>
  <c r="E358" i="4"/>
  <c r="B357" i="4"/>
  <c r="D357" i="4" s="1"/>
  <c r="F357" i="4" a="1"/>
  <c r="F357" i="4" l="1"/>
  <c r="E357" i="4"/>
  <c r="B356" i="4"/>
  <c r="D356" i="4" s="1"/>
  <c r="F356" i="4" a="1"/>
  <c r="F356" i="4" l="1"/>
  <c r="E356" i="4"/>
  <c r="B355" i="4"/>
  <c r="D355" i="4" s="1"/>
  <c r="F355" i="4" a="1"/>
  <c r="F355" i="4" l="1"/>
  <c r="E355" i="4"/>
  <c r="B354" i="4"/>
  <c r="D354" i="4" s="1"/>
  <c r="F354" i="4" a="1"/>
  <c r="F354" i="4" l="1"/>
  <c r="E354" i="4" s="1"/>
  <c r="B353" i="4"/>
  <c r="D353" i="4" s="1"/>
  <c r="F353" i="4" a="1"/>
  <c r="F353" i="4" l="1"/>
  <c r="E353" i="4"/>
  <c r="B352" i="4"/>
  <c r="D352" i="4" s="1"/>
  <c r="F352" i="4" a="1"/>
  <c r="F352" i="4" l="1"/>
  <c r="E352" i="4"/>
  <c r="B351" i="4"/>
  <c r="D351" i="4" s="1"/>
  <c r="F351" i="4" a="1"/>
  <c r="F351" i="4" l="1"/>
  <c r="E351" i="4"/>
  <c r="B350" i="4"/>
  <c r="D350" i="4" s="1"/>
  <c r="F350" i="4" a="1"/>
  <c r="F350" i="4" l="1"/>
  <c r="E350" i="4"/>
  <c r="B349" i="4"/>
  <c r="D349" i="4" s="1"/>
  <c r="F349" i="4" a="1"/>
  <c r="F349" i="4" l="1"/>
  <c r="E349" i="4"/>
  <c r="B348" i="4"/>
  <c r="D348" i="4" s="1"/>
  <c r="F348" i="4" a="1"/>
  <c r="F348" i="4" l="1"/>
  <c r="E348" i="4"/>
  <c r="B347" i="4"/>
  <c r="D347" i="4" s="1"/>
  <c r="F347" i="4" a="1"/>
  <c r="F347" i="4" l="1"/>
  <c r="E347" i="4"/>
  <c r="B346" i="4"/>
  <c r="D346" i="4" s="1"/>
  <c r="F346" i="4" a="1"/>
  <c r="F346" i="4" l="1"/>
  <c r="E346" i="4"/>
  <c r="B345" i="4"/>
  <c r="D345" i="4" s="1"/>
  <c r="F345" i="4" a="1"/>
  <c r="F345" i="4" l="1"/>
  <c r="E345" i="4"/>
  <c r="B344" i="4"/>
  <c r="D344" i="4" s="1"/>
  <c r="F344" i="4" a="1"/>
  <c r="F344" i="4" l="1"/>
  <c r="E344" i="4"/>
  <c r="B343" i="4"/>
  <c r="D343" i="4" s="1"/>
  <c r="F343" i="4" a="1"/>
  <c r="F343" i="4" l="1"/>
  <c r="E343" i="4"/>
  <c r="B342" i="4"/>
  <c r="D342" i="4" s="1"/>
  <c r="F342" i="4" a="1"/>
  <c r="F342" i="4" l="1"/>
  <c r="E342" i="4"/>
  <c r="B341" i="4"/>
  <c r="D341" i="4" s="1"/>
  <c r="F341" i="4" a="1"/>
  <c r="F341" i="4" l="1"/>
  <c r="E341" i="4"/>
  <c r="B340" i="4"/>
  <c r="D340" i="4" s="1"/>
  <c r="F340" i="4" a="1"/>
  <c r="F340" i="4" l="1"/>
  <c r="E340" i="4"/>
  <c r="B339" i="4"/>
  <c r="D339" i="4" s="1"/>
  <c r="F339" i="4" a="1"/>
  <c r="F339" i="4" l="1"/>
  <c r="E339" i="4"/>
  <c r="B338" i="4"/>
  <c r="D338" i="4" s="1"/>
  <c r="F338" i="4" a="1"/>
  <c r="F338" i="4" l="1"/>
  <c r="E338" i="4"/>
  <c r="B337" i="4"/>
  <c r="D337" i="4" s="1"/>
  <c r="F337" i="4" a="1"/>
  <c r="F337" i="4" l="1"/>
  <c r="E337" i="4"/>
  <c r="B336" i="4"/>
  <c r="D336" i="4" s="1"/>
  <c r="F336" i="4" a="1"/>
  <c r="F336" i="4" l="1"/>
  <c r="E336" i="4"/>
  <c r="B335" i="4"/>
  <c r="D335" i="4" s="1"/>
  <c r="F335" i="4" a="1"/>
  <c r="F335" i="4" l="1"/>
  <c r="E335" i="4"/>
  <c r="B334" i="4"/>
  <c r="D334" i="4" s="1"/>
  <c r="F334" i="4" a="1"/>
  <c r="F334" i="4" l="1"/>
  <c r="E334" i="4"/>
  <c r="B333" i="4"/>
  <c r="D333" i="4" s="1"/>
  <c r="F333" i="4" a="1"/>
  <c r="F333" i="4" l="1"/>
  <c r="E333" i="4"/>
  <c r="B332" i="4"/>
  <c r="D332" i="4" s="1"/>
  <c r="F332" i="4" a="1"/>
  <c r="F332" i="4" l="1"/>
  <c r="E332" i="4" s="1"/>
  <c r="B331" i="4"/>
  <c r="D331" i="4" s="1"/>
  <c r="F331" i="4" a="1"/>
  <c r="F331" i="4" l="1"/>
  <c r="E331" i="4"/>
  <c r="B330" i="4"/>
  <c r="D330" i="4" s="1"/>
  <c r="F330" i="4" a="1"/>
  <c r="F330" i="4" l="1"/>
  <c r="E330" i="4" s="1"/>
  <c r="B329" i="4"/>
  <c r="D329" i="4" s="1"/>
  <c r="F329" i="4" a="1"/>
  <c r="F329" i="4" l="1"/>
  <c r="E329" i="4"/>
  <c r="B328" i="4"/>
  <c r="D328" i="4" s="1"/>
  <c r="F328" i="4" a="1"/>
  <c r="F328" i="4" l="1"/>
  <c r="E328" i="4"/>
  <c r="B327" i="4"/>
  <c r="D327" i="4" s="1"/>
  <c r="F327" i="4" a="1"/>
  <c r="F327" i="4" l="1"/>
  <c r="E327" i="4"/>
  <c r="B326" i="4"/>
  <c r="D326" i="4" s="1"/>
  <c r="F326" i="4" a="1"/>
  <c r="F326" i="4" l="1"/>
  <c r="E326" i="4"/>
  <c r="B325" i="4"/>
  <c r="D325" i="4" s="1"/>
  <c r="F325" i="4" a="1"/>
  <c r="F325" i="4" l="1"/>
  <c r="E325" i="4"/>
  <c r="B324" i="4"/>
  <c r="D324" i="4" s="1"/>
  <c r="F324" i="4" a="1"/>
  <c r="F324" i="4" l="1"/>
  <c r="E324" i="4" s="1"/>
  <c r="B323" i="4"/>
  <c r="D323" i="4" s="1"/>
  <c r="F323" i="4" a="1"/>
  <c r="F323" i="4" l="1"/>
  <c r="E323" i="4"/>
  <c r="B322" i="4"/>
  <c r="D322" i="4" s="1"/>
  <c r="F322" i="4" a="1"/>
  <c r="F322" i="4" l="1"/>
  <c r="E322" i="4"/>
  <c r="B321" i="4"/>
  <c r="D321" i="4" s="1"/>
  <c r="F321" i="4" a="1"/>
  <c r="F321" i="4" l="1"/>
  <c r="E321" i="4"/>
  <c r="B320" i="4"/>
  <c r="D320" i="4" s="1"/>
  <c r="F320" i="4" a="1"/>
  <c r="F320" i="4" l="1"/>
  <c r="E320" i="4"/>
  <c r="B319" i="4"/>
  <c r="D319" i="4" s="1"/>
  <c r="F319" i="4" a="1"/>
  <c r="F319" i="4" l="1"/>
  <c r="E319" i="4"/>
  <c r="B318" i="4"/>
  <c r="D318" i="4" s="1"/>
  <c r="F318" i="4" a="1"/>
  <c r="F318" i="4" l="1"/>
  <c r="E318" i="4"/>
  <c r="B317" i="4"/>
  <c r="D317" i="4" s="1"/>
  <c r="F317" i="4" a="1"/>
  <c r="F317" i="4" l="1"/>
  <c r="E317" i="4"/>
  <c r="B316" i="4"/>
  <c r="D316" i="4" s="1"/>
  <c r="F316" i="4" a="1"/>
  <c r="F316" i="4" l="1"/>
  <c r="E316" i="4" s="1"/>
  <c r="B315" i="4"/>
  <c r="D315" i="4" s="1"/>
  <c r="F315" i="4" a="1"/>
  <c r="F315" i="4" l="1"/>
  <c r="E315" i="4" s="1"/>
  <c r="B314" i="4"/>
  <c r="D314" i="4" s="1"/>
  <c r="F314" i="4" a="1"/>
  <c r="F314" i="4" l="1"/>
  <c r="E314" i="4"/>
  <c r="B313" i="4"/>
  <c r="D313" i="4" s="1"/>
  <c r="F313" i="4" a="1"/>
  <c r="F313" i="4" l="1"/>
  <c r="E313" i="4"/>
  <c r="B312" i="4"/>
  <c r="D312" i="4" s="1"/>
  <c r="F312" i="4" a="1"/>
  <c r="F312" i="4" l="1"/>
  <c r="E312" i="4"/>
  <c r="B311" i="4"/>
  <c r="D311" i="4" s="1"/>
  <c r="F311" i="4" a="1"/>
  <c r="F311" i="4" l="1"/>
  <c r="E311" i="4"/>
  <c r="B310" i="4"/>
  <c r="D310" i="4" s="1"/>
  <c r="F310" i="4" a="1"/>
  <c r="F310" i="4" l="1"/>
  <c r="E310" i="4"/>
  <c r="B309" i="4"/>
  <c r="D309" i="4" s="1"/>
  <c r="F309" i="4" a="1"/>
  <c r="F309" i="4" l="1"/>
  <c r="E309" i="4"/>
  <c r="B308" i="4"/>
  <c r="D308" i="4" s="1"/>
  <c r="F308" i="4" a="1"/>
  <c r="F308" i="4" l="1"/>
  <c r="E308" i="4"/>
  <c r="B307" i="4"/>
  <c r="D307" i="4" s="1"/>
  <c r="F307" i="4" a="1"/>
  <c r="F307" i="4" l="1"/>
  <c r="E307" i="4"/>
  <c r="B306" i="4"/>
  <c r="D306" i="4" s="1"/>
  <c r="F306" i="4" a="1"/>
  <c r="F306" i="4" l="1"/>
  <c r="E306" i="4"/>
  <c r="B305" i="4"/>
  <c r="D305" i="4" s="1"/>
  <c r="F305" i="4" a="1"/>
  <c r="F305" i="4" l="1"/>
  <c r="E305" i="4"/>
  <c r="B304" i="4"/>
  <c r="D304" i="4" s="1"/>
  <c r="F304" i="4" a="1"/>
  <c r="F304" i="4" l="1"/>
  <c r="E304" i="4"/>
  <c r="B303" i="4"/>
  <c r="D303" i="4" s="1"/>
  <c r="F303" i="4" a="1"/>
  <c r="F303" i="4" l="1"/>
  <c r="E303" i="4"/>
  <c r="B302" i="4"/>
  <c r="D302" i="4" s="1"/>
  <c r="F302" i="4" a="1"/>
  <c r="F302" i="4" l="1"/>
  <c r="E302" i="4"/>
  <c r="B301" i="4"/>
  <c r="D301" i="4" s="1"/>
  <c r="F301" i="4" a="1"/>
  <c r="F301" i="4" l="1"/>
  <c r="E301" i="4"/>
  <c r="B300" i="4"/>
  <c r="D300" i="4" s="1"/>
  <c r="F300" i="4" a="1"/>
  <c r="F300" i="4" l="1"/>
  <c r="E300" i="4"/>
  <c r="B299" i="4"/>
  <c r="D299" i="4" s="1"/>
  <c r="F299" i="4" a="1"/>
  <c r="F299" i="4" l="1"/>
  <c r="E299" i="4"/>
  <c r="B298" i="4"/>
  <c r="D298" i="4" s="1"/>
  <c r="F298" i="4" a="1"/>
  <c r="F298" i="4" l="1"/>
  <c r="E298" i="4"/>
  <c r="B297" i="4"/>
  <c r="D297" i="4" s="1"/>
  <c r="F297" i="4" a="1"/>
  <c r="F297" i="4" l="1"/>
  <c r="E297" i="4"/>
  <c r="B296" i="4"/>
  <c r="D296" i="4" s="1"/>
  <c r="F296" i="4" a="1"/>
  <c r="F296" i="4" l="1"/>
  <c r="E296" i="4"/>
  <c r="B295" i="4"/>
  <c r="D295" i="4" s="1"/>
  <c r="F295" i="4" a="1"/>
  <c r="F295" i="4" l="1"/>
  <c r="E295" i="4"/>
  <c r="B294" i="4"/>
  <c r="D294" i="4" s="1"/>
  <c r="F294" i="4" a="1"/>
  <c r="F294" i="4" l="1"/>
  <c r="E294" i="4"/>
  <c r="B293" i="4"/>
  <c r="D293" i="4" s="1"/>
  <c r="F293" i="4" a="1"/>
  <c r="F293" i="4" l="1"/>
  <c r="E293" i="4"/>
  <c r="B292" i="4"/>
  <c r="D292" i="4" s="1"/>
  <c r="F292" i="4" a="1"/>
  <c r="F292" i="4" l="1"/>
  <c r="E292" i="4"/>
  <c r="B291" i="4"/>
  <c r="D291" i="4" s="1"/>
  <c r="F291" i="4" a="1"/>
  <c r="F291" i="4" l="1"/>
  <c r="E291" i="4"/>
  <c r="B290" i="4"/>
  <c r="D290" i="4" s="1"/>
  <c r="F290" i="4" a="1"/>
  <c r="F290" i="4" l="1"/>
  <c r="E290" i="4" s="1"/>
  <c r="B289" i="4"/>
  <c r="D289" i="4" s="1"/>
  <c r="F289" i="4" a="1"/>
  <c r="F289" i="4" l="1"/>
  <c r="E289" i="4"/>
  <c r="B288" i="4"/>
  <c r="D288" i="4" s="1"/>
  <c r="F288" i="4" a="1"/>
  <c r="F288" i="4" l="1"/>
  <c r="E288" i="4"/>
  <c r="B287" i="4"/>
  <c r="D287" i="4" s="1"/>
  <c r="F287" i="4" a="1"/>
  <c r="F287" i="4" l="1"/>
  <c r="E287" i="4"/>
  <c r="B286" i="4"/>
  <c r="D286" i="4" s="1"/>
  <c r="F286" i="4" a="1"/>
  <c r="F286" i="4" l="1"/>
  <c r="E286" i="4" s="1"/>
  <c r="B285" i="4"/>
  <c r="D285" i="4" s="1"/>
  <c r="F285" i="4" a="1"/>
  <c r="F285" i="4" l="1"/>
  <c r="E285" i="4"/>
  <c r="B284" i="4"/>
  <c r="D284" i="4" s="1"/>
  <c r="F284" i="4" a="1"/>
  <c r="F284" i="4" l="1"/>
  <c r="E284" i="4" s="1"/>
  <c r="B283" i="4"/>
  <c r="D283" i="4" s="1"/>
  <c r="F283" i="4" a="1"/>
  <c r="F283" i="4" l="1"/>
  <c r="E283" i="4"/>
  <c r="B282" i="4"/>
  <c r="D282" i="4" s="1"/>
  <c r="F282" i="4" a="1"/>
  <c r="F282" i="4" l="1"/>
  <c r="E282" i="4"/>
  <c r="B281" i="4"/>
  <c r="D281" i="4" s="1"/>
  <c r="F281" i="4" a="1"/>
  <c r="F281" i="4" l="1"/>
  <c r="E281" i="4"/>
  <c r="B280" i="4"/>
  <c r="D280" i="4" s="1"/>
  <c r="F280" i="4" a="1"/>
  <c r="F280" i="4" l="1"/>
  <c r="E280" i="4"/>
  <c r="B279" i="4"/>
  <c r="D279" i="4" s="1"/>
  <c r="F279" i="4" a="1"/>
  <c r="F279" i="4" l="1"/>
  <c r="E279" i="4" s="1"/>
  <c r="B278" i="4"/>
  <c r="D278" i="4" s="1"/>
  <c r="F278" i="4" a="1"/>
  <c r="F278" i="4" l="1"/>
  <c r="E278" i="4"/>
  <c r="B277" i="4"/>
  <c r="D277" i="4" s="1"/>
  <c r="F277" i="4" a="1"/>
  <c r="F277" i="4" l="1"/>
  <c r="E277" i="4"/>
  <c r="B276" i="4"/>
  <c r="D276" i="4" s="1"/>
  <c r="F276" i="4" a="1"/>
  <c r="F276" i="4" l="1"/>
  <c r="E276" i="4"/>
  <c r="B275" i="4"/>
  <c r="D275" i="4" s="1"/>
  <c r="F275" i="4" a="1"/>
  <c r="F275" i="4" l="1"/>
  <c r="E275" i="4" s="1"/>
  <c r="B274" i="4"/>
  <c r="D274" i="4" s="1"/>
  <c r="F274" i="4" a="1"/>
  <c r="F274" i="4" l="1"/>
  <c r="E274" i="4"/>
  <c r="B273" i="4"/>
  <c r="D273" i="4" s="1"/>
  <c r="F273" i="4" a="1"/>
  <c r="F273" i="4" l="1"/>
  <c r="E273" i="4"/>
  <c r="B272" i="4"/>
  <c r="D272" i="4" s="1"/>
  <c r="F272" i="4" a="1"/>
  <c r="F272" i="4" l="1"/>
  <c r="E272" i="4"/>
  <c r="B271" i="4"/>
  <c r="D271" i="4" s="1"/>
  <c r="F271" i="4" a="1"/>
  <c r="F271" i="4" l="1"/>
  <c r="E271" i="4"/>
  <c r="B270" i="4"/>
  <c r="D270" i="4" s="1"/>
  <c r="F270" i="4" a="1"/>
  <c r="F270" i="4" l="1"/>
  <c r="E270" i="4"/>
  <c r="B269" i="4"/>
  <c r="D269" i="4" s="1"/>
  <c r="F269" i="4" a="1"/>
  <c r="F269" i="4" l="1"/>
  <c r="E269" i="4"/>
  <c r="B268" i="4"/>
  <c r="D268" i="4" s="1"/>
  <c r="F268" i="4" a="1"/>
  <c r="F268" i="4" l="1"/>
  <c r="E268" i="4"/>
  <c r="B267" i="4"/>
  <c r="D267" i="4" s="1"/>
  <c r="F267" i="4" a="1"/>
  <c r="F267" i="4" l="1"/>
  <c r="E267" i="4"/>
  <c r="B266" i="4"/>
  <c r="D266" i="4" s="1"/>
  <c r="F266" i="4" a="1"/>
  <c r="F266" i="4" l="1"/>
  <c r="E266" i="4"/>
  <c r="B265" i="4"/>
  <c r="D265" i="4" s="1"/>
  <c r="F265" i="4" a="1"/>
  <c r="F265" i="4" l="1"/>
  <c r="E265" i="4" s="1"/>
  <c r="B264" i="4"/>
  <c r="D264" i="4" s="1"/>
  <c r="F264" i="4" a="1"/>
  <c r="F264" i="4" l="1"/>
  <c r="E264" i="4"/>
  <c r="B263" i="4"/>
  <c r="D263" i="4" s="1"/>
  <c r="F263" i="4" a="1"/>
  <c r="F263" i="4" l="1"/>
  <c r="E263" i="4"/>
  <c r="B262" i="4"/>
  <c r="D262" i="4" s="1"/>
  <c r="F262" i="4" a="1"/>
  <c r="F262" i="4" l="1"/>
  <c r="E262" i="4"/>
  <c r="B261" i="4"/>
  <c r="D261" i="4" s="1"/>
  <c r="F261" i="4" a="1"/>
  <c r="F261" i="4" l="1"/>
  <c r="E261" i="4"/>
  <c r="B260" i="4"/>
  <c r="D260" i="4" s="1"/>
  <c r="F260" i="4" a="1"/>
  <c r="F260" i="4" l="1"/>
  <c r="E260" i="4"/>
  <c r="B259" i="4"/>
  <c r="D259" i="4" s="1"/>
  <c r="F259" i="4" a="1"/>
  <c r="F259" i="4" l="1"/>
  <c r="E259" i="4"/>
  <c r="B258" i="4"/>
  <c r="D258" i="4" s="1"/>
  <c r="F258" i="4" a="1"/>
  <c r="F258" i="4" l="1"/>
  <c r="E258" i="4"/>
  <c r="B257" i="4"/>
  <c r="D257" i="4" s="1"/>
  <c r="F257" i="4" a="1"/>
  <c r="F257" i="4" l="1"/>
  <c r="E257" i="4" s="1"/>
  <c r="B256" i="4"/>
  <c r="D256" i="4" s="1"/>
  <c r="F256" i="4" a="1"/>
  <c r="F256" i="4" l="1"/>
  <c r="E256" i="4" s="1"/>
  <c r="B255" i="4"/>
  <c r="D255" i="4" s="1"/>
  <c r="F255" i="4" a="1"/>
  <c r="F255" i="4" l="1"/>
  <c r="E255" i="4"/>
  <c r="B254" i="4"/>
  <c r="D254" i="4" s="1"/>
  <c r="F254" i="4" a="1"/>
  <c r="F254" i="4" l="1"/>
  <c r="E254" i="4"/>
  <c r="B253" i="4"/>
  <c r="D253" i="4" s="1"/>
  <c r="F253" i="4" a="1"/>
  <c r="F253" i="4" l="1"/>
  <c r="E253" i="4"/>
  <c r="B252" i="4"/>
  <c r="D252" i="4" s="1"/>
  <c r="F252" i="4" a="1"/>
  <c r="F252" i="4" l="1"/>
  <c r="E252" i="4"/>
  <c r="B251" i="4"/>
  <c r="D251" i="4" s="1"/>
  <c r="F251" i="4" a="1"/>
  <c r="F251" i="4" l="1"/>
  <c r="E251" i="4"/>
  <c r="B250" i="4"/>
  <c r="D250" i="4" s="1"/>
  <c r="F250" i="4" a="1"/>
  <c r="F250" i="4" l="1"/>
  <c r="E250" i="4"/>
  <c r="B249" i="4"/>
  <c r="D249" i="4" s="1"/>
  <c r="F249" i="4" a="1"/>
  <c r="F249" i="4" l="1"/>
  <c r="E249" i="4"/>
  <c r="B248" i="4"/>
  <c r="D248" i="4" s="1"/>
  <c r="F248" i="4" a="1"/>
  <c r="F248" i="4" l="1"/>
  <c r="E248" i="4"/>
  <c r="B247" i="4"/>
  <c r="D247" i="4" s="1"/>
  <c r="F247" i="4" a="1"/>
  <c r="F247" i="4" l="1"/>
  <c r="E247" i="4"/>
  <c r="B246" i="4"/>
  <c r="D246" i="4" s="1"/>
  <c r="F246" i="4" a="1"/>
  <c r="F246" i="4" l="1"/>
  <c r="E246" i="4"/>
  <c r="B245" i="4"/>
  <c r="D245" i="4" s="1"/>
  <c r="F245" i="4" a="1"/>
  <c r="F245" i="4" l="1"/>
  <c r="E245" i="4" s="1"/>
  <c r="B244" i="4"/>
  <c r="D244" i="4" s="1"/>
  <c r="F244" i="4" a="1"/>
  <c r="F244" i="4" l="1"/>
  <c r="E244" i="4"/>
  <c r="B243" i="4"/>
  <c r="D243" i="4" s="1"/>
  <c r="F243" i="4" a="1"/>
  <c r="F243" i="4" l="1"/>
  <c r="E243" i="4"/>
  <c r="B242" i="4"/>
  <c r="D242" i="4" s="1"/>
  <c r="F242" i="4" a="1"/>
  <c r="F242" i="4" l="1"/>
  <c r="E242" i="4"/>
  <c r="B241" i="4"/>
  <c r="D241" i="4" s="1"/>
  <c r="F241" i="4" a="1"/>
  <c r="F241" i="4" l="1"/>
  <c r="E241" i="4"/>
  <c r="B240" i="4"/>
  <c r="D240" i="4" s="1"/>
  <c r="F240" i="4" a="1"/>
  <c r="F240" i="4" l="1"/>
  <c r="E240" i="4"/>
  <c r="B239" i="4"/>
  <c r="D239" i="4" s="1"/>
  <c r="F239" i="4" a="1"/>
  <c r="F239" i="4" l="1"/>
  <c r="E239" i="4"/>
  <c r="B238" i="4"/>
  <c r="D238" i="4" s="1"/>
  <c r="F238" i="4" a="1"/>
  <c r="F238" i="4" l="1"/>
  <c r="E238" i="4"/>
  <c r="B237" i="4"/>
  <c r="D237" i="4" s="1"/>
  <c r="F237" i="4" a="1"/>
  <c r="F237" i="4" l="1"/>
  <c r="E237" i="4"/>
  <c r="B236" i="4"/>
  <c r="D236" i="4" s="1"/>
  <c r="F236" i="4" a="1"/>
  <c r="F236" i="4" l="1"/>
  <c r="E236" i="4"/>
  <c r="B235" i="4"/>
  <c r="D235" i="4" s="1"/>
  <c r="F235" i="4" a="1"/>
  <c r="F235" i="4" l="1"/>
  <c r="E235" i="4"/>
  <c r="B234" i="4"/>
  <c r="D234" i="4" s="1"/>
  <c r="F234" i="4" a="1"/>
  <c r="F234" i="4" l="1"/>
  <c r="E234" i="4"/>
  <c r="B233" i="4"/>
  <c r="D233" i="4" s="1"/>
  <c r="F233" i="4" a="1"/>
  <c r="F233" i="4" l="1"/>
  <c r="E233" i="4"/>
  <c r="B232" i="4"/>
  <c r="D232" i="4" s="1"/>
  <c r="F232" i="4" a="1"/>
  <c r="F232" i="4" l="1"/>
  <c r="E232" i="4"/>
  <c r="B231" i="4"/>
  <c r="D231" i="4" s="1"/>
  <c r="F231" i="4" a="1"/>
  <c r="F231" i="4" l="1"/>
  <c r="E231" i="4"/>
  <c r="B230" i="4"/>
  <c r="D230" i="4" s="1"/>
  <c r="F230" i="4" a="1"/>
  <c r="F230" i="4" l="1"/>
  <c r="E230" i="4"/>
  <c r="B229" i="4"/>
  <c r="D229" i="4" s="1"/>
  <c r="F229" i="4" a="1"/>
  <c r="F229" i="4" l="1"/>
  <c r="E229" i="4" s="1"/>
  <c r="B228" i="4"/>
  <c r="D228" i="4" s="1"/>
  <c r="F228" i="4" a="1"/>
  <c r="F228" i="4" l="1"/>
  <c r="E228" i="4"/>
  <c r="B227" i="4"/>
  <c r="D227" i="4" s="1"/>
  <c r="F227" i="4" a="1"/>
  <c r="F227" i="4" l="1"/>
  <c r="E227" i="4"/>
  <c r="B226" i="4"/>
  <c r="D226" i="4" s="1"/>
  <c r="F226" i="4" a="1"/>
  <c r="F226" i="4" l="1"/>
  <c r="E226" i="4"/>
  <c r="B225" i="4"/>
  <c r="D225" i="4" s="1"/>
  <c r="F225" i="4" a="1"/>
  <c r="F225" i="4" l="1"/>
  <c r="E225" i="4"/>
  <c r="B224" i="4"/>
  <c r="D224" i="4" s="1"/>
  <c r="F224" i="4" a="1"/>
  <c r="F224" i="4" l="1"/>
  <c r="E224" i="4"/>
  <c r="B223" i="4"/>
  <c r="D223" i="4" s="1"/>
  <c r="F223" i="4" a="1"/>
  <c r="F223" i="4" l="1"/>
  <c r="E223" i="4" s="1"/>
  <c r="B222" i="4"/>
  <c r="D222" i="4" s="1"/>
  <c r="F222" i="4" a="1"/>
  <c r="F222" i="4" l="1"/>
  <c r="E222" i="4" s="1"/>
  <c r="B221" i="4"/>
  <c r="D221" i="4" s="1"/>
  <c r="F221" i="4" a="1"/>
  <c r="F221" i="4" l="1"/>
  <c r="E221" i="4" s="1"/>
  <c r="B220" i="4"/>
  <c r="D220" i="4" s="1"/>
  <c r="F220" i="4" a="1"/>
  <c r="F220" i="4" l="1"/>
  <c r="E220" i="4"/>
  <c r="B219" i="4"/>
  <c r="D219" i="4" s="1"/>
  <c r="F219" i="4" a="1"/>
  <c r="F219" i="4" l="1"/>
  <c r="E219" i="4"/>
  <c r="B218" i="4"/>
  <c r="D218" i="4" s="1"/>
  <c r="F218" i="4" a="1"/>
  <c r="F218" i="4" l="1"/>
  <c r="E218" i="4"/>
  <c r="B217" i="4"/>
  <c r="D217" i="4" s="1"/>
  <c r="F217" i="4" a="1"/>
  <c r="F217" i="4" l="1"/>
  <c r="E217" i="4"/>
  <c r="B216" i="4"/>
  <c r="D216" i="4" s="1"/>
  <c r="F216" i="4" a="1"/>
  <c r="F216" i="4" l="1"/>
  <c r="E216" i="4"/>
  <c r="B215" i="4"/>
  <c r="D215" i="4" s="1"/>
  <c r="F215" i="4" a="1"/>
  <c r="F215" i="4" l="1"/>
  <c r="E215" i="4"/>
  <c r="B214" i="4"/>
  <c r="D214" i="4" s="1"/>
  <c r="F214" i="4" a="1"/>
  <c r="F214" i="4" l="1"/>
  <c r="E214" i="4"/>
  <c r="B213" i="4"/>
  <c r="D213" i="4" s="1"/>
  <c r="F213" i="4" a="1"/>
  <c r="F213" i="4" l="1"/>
  <c r="E213" i="4"/>
  <c r="B212" i="4"/>
  <c r="D212" i="4" s="1"/>
  <c r="F212" i="4" a="1"/>
  <c r="F212" i="4" l="1"/>
  <c r="E212" i="4" s="1"/>
  <c r="B211" i="4"/>
  <c r="D211" i="4" s="1"/>
  <c r="F211" i="4" a="1"/>
  <c r="F211" i="4" l="1"/>
  <c r="E211" i="4"/>
  <c r="B210" i="4"/>
  <c r="D210" i="4" s="1"/>
  <c r="F210" i="4" a="1"/>
  <c r="F210" i="4" l="1"/>
  <c r="E210" i="4"/>
  <c r="B209" i="4"/>
  <c r="D209" i="4" s="1"/>
  <c r="F209" i="4" a="1"/>
  <c r="F209" i="4" l="1"/>
  <c r="E209" i="4"/>
  <c r="B208" i="4"/>
  <c r="D208" i="4" s="1"/>
  <c r="F208" i="4" a="1"/>
  <c r="F208" i="4" l="1"/>
  <c r="E208" i="4"/>
  <c r="B207" i="4"/>
  <c r="D207" i="4" s="1"/>
  <c r="F207" i="4" a="1"/>
  <c r="F207" i="4" l="1"/>
  <c r="E207" i="4"/>
  <c r="B206" i="4"/>
  <c r="D206" i="4" s="1"/>
  <c r="F206" i="4" a="1"/>
  <c r="F206" i="4" l="1"/>
  <c r="E206" i="4"/>
  <c r="B205" i="4"/>
  <c r="D205" i="4" s="1"/>
  <c r="F205" i="4" a="1"/>
  <c r="F205" i="4" l="1"/>
  <c r="E205" i="4"/>
  <c r="B204" i="4"/>
  <c r="D204" i="4" s="1"/>
  <c r="F204" i="4" a="1"/>
  <c r="F204" i="4" l="1"/>
  <c r="E204" i="4"/>
  <c r="B203" i="4"/>
  <c r="D203" i="4" s="1"/>
  <c r="F203" i="4" a="1"/>
  <c r="F203" i="4" l="1"/>
  <c r="E203" i="4"/>
  <c r="B202" i="4"/>
  <c r="D202" i="4" s="1"/>
  <c r="F202" i="4" a="1"/>
  <c r="F202" i="4" l="1"/>
  <c r="E202" i="4"/>
  <c r="B201" i="4"/>
  <c r="D201" i="4" s="1"/>
  <c r="F201" i="4" a="1"/>
  <c r="F201" i="4" l="1"/>
  <c r="E201" i="4"/>
  <c r="B200" i="4"/>
  <c r="D200" i="4" s="1"/>
  <c r="F200" i="4" a="1"/>
  <c r="F200" i="4" l="1"/>
  <c r="E200" i="4" s="1"/>
  <c r="B199" i="4"/>
  <c r="D199" i="4" s="1"/>
  <c r="F199" i="4" a="1"/>
  <c r="F199" i="4" l="1"/>
  <c r="E199" i="4"/>
  <c r="B198" i="4"/>
  <c r="D198" i="4" s="1"/>
  <c r="F198" i="4" a="1"/>
  <c r="F198" i="4" l="1"/>
  <c r="E198" i="4"/>
  <c r="B197" i="4"/>
  <c r="D197" i="4" s="1"/>
  <c r="F197" i="4" a="1"/>
  <c r="F197" i="4" l="1"/>
  <c r="E197" i="4"/>
  <c r="B196" i="4"/>
  <c r="D196" i="4" s="1"/>
  <c r="F196" i="4" a="1"/>
  <c r="F196" i="4" l="1"/>
  <c r="E196" i="4"/>
  <c r="B195" i="4"/>
  <c r="D195" i="4" s="1"/>
  <c r="F195" i="4" a="1"/>
  <c r="F195" i="4" l="1"/>
  <c r="E195" i="4"/>
  <c r="B194" i="4"/>
  <c r="D194" i="4" s="1"/>
  <c r="F194" i="4" a="1"/>
  <c r="F194" i="4" l="1"/>
  <c r="E194" i="4"/>
  <c r="B193" i="4"/>
  <c r="D193" i="4" s="1"/>
  <c r="F193" i="4" a="1"/>
  <c r="F193" i="4" l="1"/>
  <c r="E193" i="4"/>
  <c r="B192" i="4"/>
  <c r="D192" i="4" s="1"/>
  <c r="F192" i="4" a="1"/>
  <c r="F192" i="4" l="1"/>
  <c r="E192" i="4"/>
  <c r="B191" i="4"/>
  <c r="D191" i="4" s="1"/>
  <c r="F191" i="4" a="1"/>
  <c r="F191" i="4" l="1"/>
  <c r="E191" i="4" s="1"/>
  <c r="B190" i="4"/>
  <c r="D190" i="4" s="1"/>
  <c r="F190" i="4" a="1"/>
  <c r="F190" i="4" l="1"/>
  <c r="E190" i="4" s="1"/>
  <c r="B189" i="4"/>
  <c r="D189" i="4" s="1"/>
  <c r="F189" i="4" a="1"/>
  <c r="F189" i="4" l="1"/>
  <c r="E189" i="4"/>
  <c r="B188" i="4"/>
  <c r="D188" i="4" s="1"/>
  <c r="F188" i="4" a="1"/>
  <c r="F188" i="4" l="1"/>
  <c r="E188" i="4"/>
  <c r="B187" i="4"/>
  <c r="D187" i="4" s="1"/>
  <c r="F187" i="4" a="1"/>
  <c r="F187" i="4" l="1"/>
  <c r="E187" i="4" s="1"/>
  <c r="B186" i="4"/>
  <c r="D186" i="4" s="1"/>
  <c r="F186" i="4" a="1"/>
  <c r="F186" i="4" l="1"/>
  <c r="E186" i="4"/>
  <c r="B185" i="4"/>
  <c r="D185" i="4" s="1"/>
  <c r="F185" i="4" a="1"/>
  <c r="F185" i="4" l="1"/>
  <c r="E185" i="4"/>
  <c r="B184" i="4"/>
  <c r="D184" i="4" s="1"/>
  <c r="F184" i="4" a="1"/>
  <c r="F184" i="4" l="1"/>
  <c r="E184" i="4"/>
  <c r="B183" i="4"/>
  <c r="D183" i="4" s="1"/>
  <c r="F183" i="4" a="1"/>
  <c r="F183" i="4" l="1"/>
  <c r="E183" i="4"/>
  <c r="B182" i="4"/>
  <c r="D182" i="4" s="1"/>
  <c r="F182" i="4" a="1"/>
  <c r="F182" i="4" l="1"/>
  <c r="E182" i="4"/>
  <c r="B181" i="4"/>
  <c r="D181" i="4" s="1"/>
  <c r="F181" i="4" a="1"/>
  <c r="F181" i="4" l="1"/>
  <c r="E181" i="4"/>
  <c r="B180" i="4"/>
  <c r="D180" i="4" s="1"/>
  <c r="F180" i="4" a="1"/>
  <c r="F180" i="4" l="1"/>
  <c r="E180" i="4"/>
  <c r="B179" i="4"/>
  <c r="D179" i="4" s="1"/>
  <c r="F179" i="4" a="1"/>
  <c r="F179" i="4" l="1"/>
  <c r="E179" i="4"/>
  <c r="B178" i="4"/>
  <c r="D178" i="4" s="1"/>
  <c r="F178" i="4" a="1"/>
  <c r="F178" i="4" l="1"/>
  <c r="E178" i="4"/>
  <c r="B177" i="4"/>
  <c r="D177" i="4" s="1"/>
  <c r="F177" i="4" a="1"/>
  <c r="F177" i="4" l="1"/>
  <c r="E177" i="4"/>
  <c r="B176" i="4"/>
  <c r="D176" i="4" s="1"/>
  <c r="F176" i="4" a="1"/>
  <c r="F176" i="4" l="1"/>
  <c r="E176" i="4"/>
  <c r="B175" i="4"/>
  <c r="D175" i="4" s="1"/>
  <c r="F175" i="4" a="1"/>
  <c r="F175" i="4" l="1"/>
  <c r="E175" i="4" s="1"/>
  <c r="B174" i="4"/>
  <c r="D174" i="4" s="1"/>
  <c r="F174" i="4" a="1"/>
  <c r="F174" i="4" l="1"/>
  <c r="E174" i="4"/>
  <c r="B173" i="4"/>
  <c r="D173" i="4" s="1"/>
  <c r="F173" i="4" a="1"/>
  <c r="F173" i="4" l="1"/>
  <c r="E173" i="4"/>
  <c r="B172" i="4"/>
  <c r="D172" i="4" s="1"/>
  <c r="F172" i="4" a="1"/>
  <c r="F172" i="4" l="1"/>
  <c r="E172" i="4"/>
  <c r="B171" i="4"/>
  <c r="D171" i="4" s="1"/>
  <c r="F171" i="4" a="1"/>
  <c r="F171" i="4" l="1"/>
  <c r="E171" i="4"/>
  <c r="B170" i="4"/>
  <c r="D170" i="4" s="1"/>
  <c r="F170" i="4" a="1"/>
  <c r="F170" i="4" l="1"/>
  <c r="E170" i="4" s="1"/>
  <c r="B169" i="4"/>
  <c r="D169" i="4" s="1"/>
  <c r="F169" i="4" a="1"/>
  <c r="F169" i="4" l="1"/>
  <c r="E169" i="4"/>
  <c r="B168" i="4"/>
  <c r="D168" i="4" s="1"/>
  <c r="F168" i="4" a="1"/>
  <c r="F168" i="4" l="1"/>
  <c r="E168" i="4"/>
  <c r="B167" i="4"/>
  <c r="D167" i="4" s="1"/>
  <c r="F167" i="4" a="1"/>
  <c r="F167" i="4" l="1"/>
  <c r="E167" i="4"/>
  <c r="B166" i="4"/>
  <c r="D166" i="4" s="1"/>
  <c r="F166" i="4" a="1"/>
  <c r="F166" i="4" l="1"/>
  <c r="E166" i="4" s="1"/>
  <c r="B165" i="4"/>
  <c r="D165" i="4" s="1"/>
  <c r="F165" i="4" a="1"/>
  <c r="F165" i="4" l="1"/>
  <c r="E165" i="4"/>
  <c r="B164" i="4"/>
  <c r="D164" i="4" s="1"/>
  <c r="F164" i="4" a="1"/>
  <c r="F164" i="4" l="1"/>
  <c r="E164" i="4"/>
  <c r="B163" i="4"/>
  <c r="D163" i="4" s="1"/>
  <c r="F163" i="4" a="1"/>
  <c r="F163" i="4" l="1"/>
  <c r="E163" i="4"/>
  <c r="B162" i="4"/>
  <c r="D162" i="4" s="1"/>
  <c r="F162" i="4" a="1"/>
  <c r="F162" i="4" l="1"/>
  <c r="E162" i="4"/>
  <c r="B161" i="4"/>
  <c r="D161" i="4" s="1"/>
  <c r="F161" i="4" a="1"/>
  <c r="F161" i="4" l="1"/>
  <c r="E161" i="4"/>
  <c r="B160" i="4"/>
  <c r="D160" i="4" s="1"/>
  <c r="F160" i="4" a="1"/>
  <c r="F160" i="4" l="1"/>
  <c r="E160" i="4"/>
  <c r="B159" i="4"/>
  <c r="D159" i="4" s="1"/>
  <c r="F159" i="4" a="1"/>
  <c r="F159" i="4" l="1"/>
  <c r="E159" i="4"/>
  <c r="B158" i="4"/>
  <c r="D158" i="4" s="1"/>
  <c r="F158" i="4" a="1"/>
  <c r="F158" i="4" l="1"/>
  <c r="E158" i="4"/>
  <c r="B157" i="4"/>
  <c r="D157" i="4" s="1"/>
  <c r="F157" i="4" a="1"/>
  <c r="F157" i="4" l="1"/>
  <c r="E157" i="4"/>
  <c r="B156" i="4"/>
  <c r="D156" i="4" s="1"/>
  <c r="F156" i="4" a="1"/>
  <c r="F156" i="4" l="1"/>
  <c r="E156" i="4"/>
  <c r="B155" i="4"/>
  <c r="D155" i="4" s="1"/>
  <c r="F155" i="4" a="1"/>
  <c r="F155" i="4" l="1"/>
  <c r="E155" i="4"/>
  <c r="B154" i="4"/>
  <c r="D154" i="4" s="1"/>
  <c r="F154" i="4" a="1"/>
  <c r="F154" i="4" l="1"/>
  <c r="E154" i="4"/>
  <c r="B153" i="4"/>
  <c r="D153" i="4" s="1"/>
  <c r="F153" i="4" a="1"/>
  <c r="F153" i="4" l="1"/>
  <c r="E153" i="4"/>
  <c r="B152" i="4"/>
  <c r="D152" i="4" s="1"/>
  <c r="F152" i="4" a="1"/>
  <c r="F152" i="4" l="1"/>
  <c r="E152" i="4"/>
  <c r="B151" i="4"/>
  <c r="D151" i="4" s="1"/>
  <c r="F151" i="4" a="1"/>
  <c r="F151" i="4" l="1"/>
  <c r="E151" i="4"/>
  <c r="B150" i="4"/>
  <c r="D150" i="4" s="1"/>
  <c r="F150" i="4" a="1"/>
  <c r="F150" i="4" l="1"/>
  <c r="E150" i="4"/>
  <c r="B149" i="4"/>
  <c r="D149" i="4" s="1"/>
  <c r="F149" i="4" a="1"/>
  <c r="F149" i="4" l="1"/>
  <c r="E149" i="4"/>
  <c r="B148" i="4"/>
  <c r="D148" i="4" s="1"/>
  <c r="F148" i="4" a="1"/>
  <c r="F148" i="4" l="1"/>
  <c r="E148" i="4" s="1"/>
  <c r="B147" i="4"/>
  <c r="D147" i="4" s="1"/>
  <c r="F147" i="4" a="1"/>
  <c r="F147" i="4" l="1"/>
  <c r="E147" i="4"/>
  <c r="B146" i="4"/>
  <c r="D146" i="4" s="1"/>
  <c r="F146" i="4" a="1"/>
  <c r="F146" i="4" l="1"/>
  <c r="E146" i="4" s="1"/>
  <c r="B145" i="4"/>
  <c r="D145" i="4" s="1"/>
  <c r="F145" i="4" a="1"/>
  <c r="F145" i="4" l="1"/>
  <c r="E145" i="4"/>
  <c r="B144" i="4"/>
  <c r="D144" i="4" s="1"/>
  <c r="F144" i="4" a="1"/>
  <c r="F144" i="4" l="1"/>
  <c r="E144" i="4"/>
  <c r="B143" i="4"/>
  <c r="D143" i="4" s="1"/>
  <c r="F143" i="4" a="1"/>
  <c r="F143" i="4" l="1"/>
  <c r="E143" i="4"/>
  <c r="B142" i="4"/>
  <c r="D142" i="4" s="1"/>
  <c r="F142" i="4" a="1"/>
  <c r="F142" i="4" l="1"/>
  <c r="E142" i="4"/>
  <c r="B141" i="4"/>
  <c r="D141" i="4" s="1"/>
  <c r="F141" i="4" a="1"/>
  <c r="F141" i="4" l="1"/>
  <c r="E141" i="4"/>
  <c r="B140" i="4"/>
  <c r="D140" i="4" s="1"/>
  <c r="F140" i="4" a="1"/>
  <c r="F140" i="4" l="1"/>
  <c r="E140" i="4"/>
  <c r="B139" i="4"/>
  <c r="D139" i="4" s="1"/>
  <c r="F139" i="4" a="1"/>
  <c r="F139" i="4" l="1"/>
  <c r="E139" i="4"/>
  <c r="B138" i="4"/>
  <c r="D138" i="4" s="1"/>
  <c r="F138" i="4" a="1"/>
  <c r="F138" i="4" l="1"/>
  <c r="E138" i="4"/>
  <c r="B137" i="4"/>
  <c r="D137" i="4" s="1"/>
  <c r="F137" i="4" a="1"/>
  <c r="F137" i="4" l="1"/>
  <c r="E137" i="4"/>
  <c r="B136" i="4"/>
  <c r="D136" i="4" s="1"/>
  <c r="F136" i="4" a="1"/>
  <c r="F136" i="4" l="1"/>
  <c r="E136" i="4"/>
  <c r="B135" i="4"/>
  <c r="D135" i="4" s="1"/>
  <c r="F135" i="4" a="1"/>
  <c r="F135" i="4" l="1"/>
  <c r="E135" i="4"/>
  <c r="B134" i="4"/>
  <c r="D134" i="4" s="1"/>
  <c r="F134" i="4" a="1"/>
  <c r="F134" i="4" l="1"/>
  <c r="E134" i="4"/>
  <c r="B133" i="4"/>
  <c r="D133" i="4" s="1"/>
  <c r="F133" i="4" a="1"/>
  <c r="F133" i="4" l="1"/>
  <c r="E133" i="4"/>
  <c r="B132" i="4"/>
  <c r="D132" i="4" s="1"/>
  <c r="F132" i="4" a="1"/>
  <c r="F132" i="4" l="1"/>
  <c r="E132" i="4"/>
  <c r="B131" i="4"/>
  <c r="D131" i="4" s="1"/>
  <c r="F131" i="4" a="1"/>
  <c r="F131" i="4" l="1"/>
  <c r="E131" i="4"/>
  <c r="B130" i="4"/>
  <c r="D130" i="4" s="1"/>
  <c r="F130" i="4" a="1"/>
  <c r="F130" i="4" l="1"/>
  <c r="E130" i="4"/>
  <c r="B129" i="4"/>
  <c r="D129" i="4" s="1"/>
  <c r="F129" i="4" a="1"/>
  <c r="F129" i="4" l="1"/>
  <c r="E129" i="4"/>
  <c r="B128" i="4"/>
  <c r="D128" i="4" s="1"/>
  <c r="F128" i="4" a="1"/>
  <c r="F128" i="4" l="1"/>
  <c r="E128" i="4"/>
  <c r="B127" i="4"/>
  <c r="D127" i="4" s="1"/>
  <c r="F127" i="4" a="1"/>
  <c r="F127" i="4" l="1"/>
  <c r="E127" i="4"/>
  <c r="B126" i="4"/>
  <c r="D126" i="4" s="1"/>
  <c r="F126" i="4" a="1"/>
  <c r="F126" i="4" l="1"/>
  <c r="E126" i="4"/>
  <c r="B125" i="4"/>
  <c r="D125" i="4" s="1"/>
  <c r="F125" i="4" a="1"/>
  <c r="F125" i="4" l="1"/>
  <c r="E125" i="4"/>
  <c r="B124" i="4"/>
  <c r="D124" i="4" s="1"/>
  <c r="F124" i="4" a="1"/>
  <c r="F124" i="4" l="1"/>
  <c r="E124" i="4"/>
  <c r="B123" i="4"/>
  <c r="D123" i="4" s="1"/>
  <c r="F123" i="4" a="1"/>
  <c r="F123" i="4" l="1"/>
  <c r="E123" i="4" s="1"/>
  <c r="B122" i="4"/>
  <c r="D122" i="4" s="1"/>
  <c r="F122" i="4" a="1"/>
  <c r="F122" i="4" l="1"/>
  <c r="E122" i="4"/>
  <c r="B121" i="4"/>
  <c r="D121" i="4" s="1"/>
  <c r="F121" i="4" a="1"/>
  <c r="F121" i="4" l="1"/>
  <c r="E121" i="4"/>
  <c r="B120" i="4"/>
  <c r="D120" i="4" s="1"/>
  <c r="F120" i="4" a="1"/>
  <c r="F120" i="4" l="1"/>
  <c r="E120" i="4"/>
  <c r="B119" i="4"/>
  <c r="D119" i="4" s="1"/>
  <c r="F119" i="4" a="1"/>
  <c r="F119" i="4" l="1"/>
  <c r="E119" i="4"/>
  <c r="B118" i="4"/>
  <c r="D118" i="4" s="1"/>
  <c r="F118" i="4" a="1"/>
  <c r="F118" i="4" l="1"/>
  <c r="E118" i="4"/>
  <c r="B117" i="4"/>
  <c r="D117" i="4" s="1"/>
  <c r="F117" i="4" a="1"/>
  <c r="F117" i="4" l="1"/>
  <c r="E117" i="4"/>
  <c r="B116" i="4"/>
  <c r="D116" i="4" s="1"/>
  <c r="F116" i="4" a="1"/>
  <c r="F116" i="4" l="1"/>
  <c r="E116" i="4"/>
  <c r="B115" i="4"/>
  <c r="D115" i="4" s="1"/>
  <c r="F115" i="4" a="1"/>
  <c r="F115" i="4" l="1"/>
  <c r="E115" i="4" s="1"/>
  <c r="B114" i="4"/>
  <c r="D114" i="4" s="1"/>
  <c r="F114" i="4" a="1"/>
  <c r="F114" i="4" l="1"/>
  <c r="E114" i="4"/>
  <c r="B113" i="4"/>
  <c r="D113" i="4" s="1"/>
  <c r="F113" i="4" a="1"/>
  <c r="F113" i="4" l="1"/>
  <c r="E113" i="4"/>
  <c r="B112" i="4"/>
  <c r="D112" i="4" s="1"/>
  <c r="F112" i="4" a="1"/>
  <c r="F112" i="4" l="1"/>
  <c r="E112" i="4" s="1"/>
  <c r="B111" i="4"/>
  <c r="D111" i="4" s="1"/>
  <c r="F111" i="4" a="1"/>
  <c r="F111" i="4" l="1"/>
  <c r="E111" i="4"/>
  <c r="B110" i="4"/>
  <c r="D110" i="4" s="1"/>
  <c r="F110" i="4" a="1"/>
  <c r="F110" i="4" l="1"/>
  <c r="E110" i="4"/>
  <c r="B109" i="4"/>
  <c r="D109" i="4" s="1"/>
  <c r="F109" i="4" a="1"/>
  <c r="F109" i="4" l="1"/>
  <c r="E109" i="4"/>
  <c r="B108" i="4"/>
  <c r="D108" i="4" s="1"/>
  <c r="F108" i="4" a="1"/>
  <c r="F108" i="4" l="1"/>
  <c r="E108" i="4"/>
  <c r="B107" i="4"/>
  <c r="D107" i="4" s="1"/>
  <c r="F107" i="4" a="1"/>
  <c r="F107" i="4" l="1"/>
  <c r="E107" i="4" s="1"/>
  <c r="B106" i="4"/>
  <c r="D106" i="4" s="1"/>
  <c r="F106" i="4" a="1"/>
  <c r="F106" i="4" l="1"/>
  <c r="E106" i="4" s="1"/>
  <c r="B105" i="4"/>
  <c r="D105" i="4" s="1"/>
  <c r="F105" i="4" a="1"/>
  <c r="F105" i="4" l="1"/>
  <c r="E105" i="4"/>
  <c r="B104" i="4"/>
  <c r="D104" i="4" s="1"/>
  <c r="F104" i="4" a="1"/>
  <c r="F104" i="4" l="1"/>
  <c r="E104" i="4"/>
  <c r="B103" i="4"/>
  <c r="D103" i="4" s="1"/>
  <c r="F103" i="4" a="1"/>
  <c r="F103" i="4" l="1"/>
  <c r="E103" i="4"/>
  <c r="B102" i="4"/>
  <c r="D102" i="4" s="1"/>
  <c r="F102" i="4" a="1"/>
  <c r="F102" i="4" l="1"/>
  <c r="E102" i="4"/>
  <c r="B101" i="4"/>
  <c r="D101" i="4" s="1"/>
  <c r="F101" i="4" a="1"/>
  <c r="F101" i="4" l="1"/>
  <c r="E101" i="4"/>
  <c r="B100" i="4"/>
  <c r="D100" i="4" s="1"/>
  <c r="F100" i="4" a="1"/>
  <c r="F100" i="4" l="1"/>
  <c r="E100" i="4"/>
  <c r="B99" i="4"/>
  <c r="D99" i="4" s="1"/>
  <c r="F99" i="4" a="1"/>
  <c r="F99" i="4" l="1"/>
  <c r="E99" i="4"/>
  <c r="B98" i="4"/>
  <c r="D98" i="4" s="1"/>
  <c r="F98" i="4" a="1"/>
  <c r="F98" i="4" l="1"/>
  <c r="E98" i="4"/>
  <c r="B97" i="4"/>
  <c r="D97" i="4" s="1"/>
  <c r="F97" i="4" a="1"/>
  <c r="F97" i="4" l="1"/>
  <c r="E97" i="4"/>
  <c r="B96" i="4"/>
  <c r="D96" i="4" s="1"/>
  <c r="F96" i="4" a="1"/>
  <c r="F96" i="4" l="1"/>
  <c r="E96" i="4"/>
  <c r="B95" i="4"/>
  <c r="D95" i="4" s="1"/>
  <c r="F95" i="4" a="1"/>
  <c r="F95" i="4" l="1"/>
  <c r="E95" i="4"/>
  <c r="B94" i="4"/>
  <c r="D94" i="4" s="1"/>
  <c r="F94" i="4" a="1"/>
  <c r="F94" i="4" l="1"/>
  <c r="E94" i="4"/>
  <c r="B93" i="4"/>
  <c r="D93" i="4" s="1"/>
  <c r="F93" i="4" a="1"/>
  <c r="F93" i="4" l="1"/>
  <c r="E93" i="4"/>
  <c r="B92" i="4"/>
  <c r="D92" i="4" s="1"/>
  <c r="F92" i="4" a="1"/>
  <c r="F92" i="4" l="1"/>
  <c r="E92" i="4"/>
  <c r="B91" i="4"/>
  <c r="D91" i="4" s="1"/>
  <c r="F91" i="4" a="1"/>
  <c r="F91" i="4" l="1"/>
  <c r="E91" i="4"/>
  <c r="B90" i="4"/>
  <c r="D90" i="4" s="1"/>
  <c r="F90" i="4" a="1"/>
  <c r="F90" i="4" l="1"/>
  <c r="E90" i="4"/>
  <c r="B89" i="4"/>
  <c r="D89" i="4" s="1"/>
  <c r="F89" i="4" a="1"/>
  <c r="F89" i="4" l="1"/>
  <c r="E89" i="4"/>
  <c r="B88" i="4"/>
  <c r="D88" i="4" s="1"/>
  <c r="F88" i="4" a="1"/>
  <c r="F88" i="4" l="1"/>
  <c r="E88" i="4"/>
  <c r="B87" i="4"/>
  <c r="D87" i="4" s="1"/>
  <c r="F87" i="4" a="1"/>
  <c r="F87" i="4" l="1"/>
  <c r="E87" i="4"/>
  <c r="B86" i="4"/>
  <c r="D86" i="4" s="1"/>
  <c r="F86" i="4" a="1"/>
  <c r="F86" i="4" l="1"/>
  <c r="E86" i="4" s="1"/>
  <c r="B85" i="4"/>
  <c r="D85" i="4" s="1"/>
  <c r="F85" i="4" a="1"/>
  <c r="F85" i="4" l="1"/>
  <c r="E85" i="4"/>
  <c r="B84" i="4"/>
  <c r="D84" i="4" s="1"/>
  <c r="F84" i="4" a="1"/>
  <c r="F84" i="4" l="1"/>
  <c r="E84" i="4"/>
  <c r="B83" i="4"/>
  <c r="D83" i="4" s="1"/>
  <c r="F83" i="4" a="1"/>
  <c r="F83" i="4" l="1"/>
  <c r="E83" i="4"/>
  <c r="B82" i="4"/>
  <c r="D82" i="4" s="1"/>
  <c r="F82" i="4" a="1"/>
  <c r="F82" i="4" l="1"/>
  <c r="E82" i="4"/>
  <c r="B81" i="4"/>
  <c r="D81" i="4" s="1"/>
  <c r="F81" i="4" a="1"/>
  <c r="F81" i="4" l="1"/>
  <c r="E81" i="4" s="1"/>
  <c r="B80" i="4"/>
  <c r="D80" i="4" s="1"/>
  <c r="F80" i="4" a="1"/>
  <c r="F80" i="4" l="1"/>
  <c r="E80" i="4"/>
  <c r="B79" i="4"/>
  <c r="D79" i="4" s="1"/>
  <c r="F79" i="4" a="1"/>
  <c r="F79" i="4" l="1"/>
  <c r="E79" i="4"/>
  <c r="B78" i="4"/>
  <c r="D78" i="4" s="1"/>
  <c r="F78" i="4" a="1"/>
  <c r="F78" i="4" l="1"/>
  <c r="E78" i="4"/>
  <c r="B77" i="4"/>
  <c r="D77" i="4" s="1"/>
  <c r="F77" i="4" a="1"/>
  <c r="F77" i="4" l="1"/>
  <c r="E77" i="4"/>
  <c r="B76" i="4"/>
  <c r="D76" i="4" s="1"/>
  <c r="F76" i="4" a="1"/>
  <c r="F76" i="4" l="1"/>
  <c r="E76" i="4"/>
  <c r="B75" i="4"/>
  <c r="D75" i="4" s="1"/>
  <c r="F75" i="4" a="1"/>
  <c r="F75" i="4" l="1"/>
  <c r="E75" i="4"/>
  <c r="B74" i="4"/>
  <c r="D74" i="4" s="1"/>
  <c r="F74" i="4" a="1"/>
  <c r="F74" i="4" l="1"/>
  <c r="E74" i="4"/>
  <c r="B73" i="4"/>
  <c r="D73" i="4" s="1"/>
  <c r="F73" i="4" a="1"/>
  <c r="F73" i="4" l="1"/>
  <c r="E73" i="4"/>
  <c r="B72" i="4"/>
  <c r="D72" i="4" s="1"/>
  <c r="F72" i="4" a="1"/>
  <c r="F72" i="4" l="1"/>
  <c r="E72" i="4"/>
  <c r="B71" i="4"/>
  <c r="D71" i="4" s="1"/>
  <c r="F71" i="4" a="1"/>
  <c r="F71" i="4" l="1"/>
  <c r="E71" i="4"/>
  <c r="B70" i="4"/>
  <c r="D70" i="4" s="1"/>
  <c r="F70" i="4" a="1"/>
  <c r="F70" i="4" l="1"/>
  <c r="E70" i="4"/>
  <c r="B69" i="4"/>
  <c r="D69" i="4" s="1"/>
  <c r="F69" i="4" a="1"/>
  <c r="F69" i="4" l="1"/>
  <c r="E69" i="4"/>
  <c r="B68" i="4"/>
  <c r="D68" i="4" s="1"/>
  <c r="F68" i="4" a="1"/>
  <c r="F68" i="4" l="1"/>
  <c r="E68" i="4"/>
  <c r="B67" i="4"/>
  <c r="D67" i="4" s="1"/>
  <c r="F67" i="4" a="1"/>
  <c r="F67" i="4" l="1"/>
  <c r="E67" i="4"/>
  <c r="B66" i="4"/>
  <c r="D66" i="4" s="1"/>
  <c r="F66" i="4" a="1"/>
  <c r="F66" i="4" l="1"/>
  <c r="E66" i="4"/>
  <c r="B65" i="4"/>
  <c r="D65" i="4" s="1"/>
  <c r="F65" i="4" a="1"/>
  <c r="F65" i="4" l="1"/>
  <c r="E65" i="4" s="1"/>
  <c r="B64" i="4"/>
  <c r="D64" i="4" s="1"/>
  <c r="F64" i="4" a="1"/>
  <c r="F64" i="4" l="1"/>
  <c r="E64" i="4"/>
  <c r="B63" i="4"/>
  <c r="D63" i="4" s="1"/>
  <c r="F63" i="4" a="1"/>
  <c r="F63" i="4" l="1"/>
  <c r="E63" i="4"/>
  <c r="B62" i="4"/>
  <c r="D62" i="4" s="1"/>
  <c r="F62" i="4" a="1"/>
  <c r="F62" i="4" l="1"/>
  <c r="E62" i="4"/>
  <c r="B61" i="4"/>
  <c r="D61" i="4" s="1"/>
  <c r="F61" i="4" a="1"/>
  <c r="F61" i="4" l="1"/>
  <c r="E61" i="4"/>
  <c r="B60" i="4"/>
  <c r="D60" i="4" s="1"/>
  <c r="F60" i="4" a="1"/>
  <c r="F60" i="4" l="1"/>
  <c r="E60" i="4"/>
  <c r="B59" i="4"/>
  <c r="D59" i="4" s="1"/>
  <c r="F59" i="4" a="1"/>
  <c r="F59" i="4" l="1"/>
  <c r="E59" i="4"/>
  <c r="B58" i="4"/>
  <c r="D58" i="4" s="1"/>
  <c r="F58" i="4" a="1"/>
  <c r="F58" i="4" l="1"/>
  <c r="E58" i="4"/>
  <c r="B57" i="4"/>
  <c r="D57" i="4" s="1"/>
  <c r="F57" i="4" a="1"/>
  <c r="F57" i="4" l="1"/>
  <c r="E57" i="4"/>
  <c r="B56" i="4"/>
  <c r="D56" i="4" s="1"/>
  <c r="F56" i="4" a="1"/>
  <c r="F56" i="4" l="1"/>
  <c r="E56" i="4"/>
  <c r="B55" i="4"/>
  <c r="D55" i="4" s="1"/>
  <c r="F55" i="4" a="1"/>
  <c r="F55" i="4" l="1"/>
  <c r="E55" i="4"/>
  <c r="B54" i="4"/>
  <c r="D54" i="4" s="1"/>
  <c r="F54" i="4" a="1"/>
  <c r="F54" i="4" l="1"/>
  <c r="E54" i="4"/>
  <c r="B53" i="4"/>
  <c r="D53" i="4" s="1"/>
  <c r="F53" i="4" a="1"/>
  <c r="F53" i="4" l="1"/>
  <c r="E53" i="4"/>
  <c r="B52" i="4"/>
  <c r="D52" i="4" s="1"/>
  <c r="F52" i="4" a="1"/>
  <c r="F52" i="4" l="1"/>
  <c r="E52" i="4"/>
  <c r="B51" i="4"/>
  <c r="D51" i="4" s="1"/>
  <c r="F51" i="4" a="1"/>
  <c r="F51" i="4" l="1"/>
  <c r="E51" i="4"/>
  <c r="B50" i="4"/>
  <c r="D50" i="4" s="1"/>
  <c r="F50" i="4" a="1"/>
  <c r="F50" i="4" l="1"/>
  <c r="E50" i="4"/>
  <c r="B49" i="4"/>
  <c r="D49" i="4" s="1"/>
  <c r="F49" i="4" a="1"/>
  <c r="F49" i="4" l="1"/>
  <c r="E49" i="4"/>
  <c r="B48" i="4"/>
  <c r="D48" i="4" s="1"/>
  <c r="F48" i="4" a="1"/>
  <c r="F48" i="4" l="1"/>
  <c r="E48" i="4"/>
  <c r="B47" i="4"/>
  <c r="D47" i="4" s="1"/>
  <c r="F47" i="4" a="1"/>
  <c r="F47" i="4" l="1"/>
  <c r="E47" i="4"/>
  <c r="B46" i="4"/>
  <c r="D46" i="4" s="1"/>
  <c r="F46" i="4" a="1"/>
  <c r="F46" i="4" l="1"/>
  <c r="E46" i="4"/>
  <c r="B45" i="4"/>
  <c r="D45" i="4" s="1"/>
  <c r="F45" i="4" a="1"/>
  <c r="F45" i="4" l="1"/>
  <c r="E45" i="4"/>
  <c r="B44" i="4"/>
  <c r="D44" i="4" s="1"/>
  <c r="F44" i="4" a="1"/>
  <c r="F44" i="4" l="1"/>
  <c r="E44" i="4"/>
  <c r="B43" i="4"/>
  <c r="D43" i="4" s="1"/>
  <c r="F43" i="4" a="1"/>
  <c r="F43" i="4" l="1"/>
  <c r="E43" i="4"/>
  <c r="B42" i="4"/>
  <c r="D42" i="4" s="1"/>
  <c r="F42" i="4" a="1"/>
  <c r="F42" i="4" l="1"/>
  <c r="E42" i="4" s="1"/>
  <c r="B41" i="4"/>
  <c r="D41" i="4" s="1"/>
  <c r="F41" i="4" a="1"/>
  <c r="F41" i="4" l="1"/>
  <c r="E41" i="4"/>
  <c r="B40" i="4"/>
  <c r="D40" i="4" s="1"/>
  <c r="F40" i="4" a="1"/>
  <c r="F40" i="4" l="1"/>
  <c r="E40" i="4"/>
  <c r="B39" i="4"/>
  <c r="D39" i="4" s="1"/>
  <c r="F39" i="4" a="1"/>
  <c r="F39" i="4" l="1"/>
  <c r="E39" i="4"/>
  <c r="B38" i="4"/>
  <c r="D38" i="4" s="1"/>
  <c r="F38" i="4" a="1"/>
  <c r="F38" i="4" l="1"/>
  <c r="E38" i="4"/>
  <c r="B37" i="4"/>
  <c r="D37" i="4" s="1"/>
  <c r="F37" i="4" a="1"/>
  <c r="F37" i="4" l="1"/>
  <c r="E37" i="4"/>
  <c r="B36" i="4"/>
  <c r="D36" i="4" s="1"/>
  <c r="F36" i="4" a="1"/>
  <c r="F36" i="4" l="1"/>
  <c r="E36" i="4"/>
  <c r="B35" i="4"/>
  <c r="D35" i="4" s="1"/>
  <c r="F35" i="4" a="1"/>
  <c r="F35" i="4" l="1"/>
  <c r="E35" i="4"/>
  <c r="B34" i="4"/>
  <c r="D34" i="4" s="1"/>
  <c r="F34" i="4" a="1"/>
  <c r="F34" i="4" l="1"/>
  <c r="E34" i="4"/>
  <c r="B33" i="4"/>
  <c r="D33" i="4" s="1"/>
  <c r="F33" i="4" a="1"/>
  <c r="F33" i="4" l="1"/>
  <c r="E33" i="4"/>
  <c r="B32" i="4"/>
  <c r="D32" i="4" s="1"/>
  <c r="F32" i="4" a="1"/>
  <c r="F32" i="4" l="1"/>
  <c r="E32" i="4"/>
  <c r="B31" i="4"/>
  <c r="D31" i="4" s="1"/>
  <c r="F31" i="4" a="1"/>
  <c r="F31" i="4" l="1"/>
  <c r="E31" i="4"/>
  <c r="B30" i="4"/>
  <c r="D30" i="4" s="1"/>
  <c r="F30" i="4" a="1"/>
  <c r="F30" i="4" l="1"/>
  <c r="E30" i="4"/>
  <c r="B29" i="4"/>
  <c r="D29" i="4" s="1"/>
  <c r="F29" i="4" a="1"/>
  <c r="F29" i="4" l="1"/>
  <c r="E29" i="4"/>
  <c r="B28" i="4"/>
  <c r="D28" i="4" s="1"/>
  <c r="F28" i="4" a="1"/>
  <c r="F28" i="4" l="1"/>
  <c r="E28" i="4"/>
  <c r="B27" i="4"/>
  <c r="D27" i="4" s="1"/>
  <c r="F27" i="4" a="1"/>
  <c r="F27" i="4" l="1"/>
  <c r="E27" i="4"/>
  <c r="B26" i="4"/>
  <c r="D26" i="4" s="1"/>
  <c r="F26" i="4" a="1"/>
  <c r="F26" i="4" l="1"/>
  <c r="E26" i="4"/>
  <c r="B25" i="4"/>
  <c r="D25" i="4" s="1"/>
  <c r="F25" i="4" a="1"/>
  <c r="F25" i="4" l="1"/>
  <c r="E25" i="4"/>
  <c r="B24" i="4"/>
  <c r="D24" i="4" s="1"/>
  <c r="F24" i="4" a="1"/>
  <c r="F24" i="4" l="1"/>
  <c r="E24" i="4"/>
  <c r="B23" i="4"/>
  <c r="D23" i="4" s="1"/>
  <c r="F23" i="4" a="1"/>
  <c r="F23" i="4" l="1"/>
  <c r="E23" i="4"/>
  <c r="B22" i="4"/>
  <c r="D22" i="4" s="1"/>
  <c r="F22" i="4" a="1"/>
  <c r="F22" i="4" l="1"/>
  <c r="E22" i="4"/>
  <c r="B21" i="4"/>
  <c r="D21" i="4" s="1"/>
  <c r="F21" i="4" a="1"/>
  <c r="F21" i="4" l="1"/>
  <c r="E21" i="4"/>
  <c r="B20" i="4"/>
  <c r="D20" i="4" s="1"/>
  <c r="F20" i="4" a="1"/>
  <c r="F20" i="4" l="1"/>
  <c r="E20" i="4"/>
  <c r="B19" i="4"/>
  <c r="D19" i="4" s="1"/>
  <c r="F19" i="4" a="1"/>
  <c r="F19" i="4" l="1"/>
  <c r="E19" i="4"/>
  <c r="B18" i="4"/>
  <c r="D18" i="4" s="1"/>
  <c r="F18" i="4" a="1"/>
  <c r="F18" i="4" l="1"/>
  <c r="E18" i="4"/>
  <c r="B17" i="4"/>
  <c r="D17" i="4" s="1"/>
  <c r="F17" i="4" a="1"/>
  <c r="F17" i="4" l="1"/>
  <c r="E17" i="4"/>
  <c r="B16" i="4"/>
  <c r="D16" i="4" s="1"/>
  <c r="F16" i="4" a="1"/>
  <c r="F16" i="4" l="1"/>
  <c r="E16" i="4"/>
  <c r="B15" i="4"/>
  <c r="D15" i="4" s="1"/>
  <c r="F15" i="4" a="1"/>
  <c r="F15" i="4" l="1"/>
  <c r="E15" i="4"/>
  <c r="B14" i="4"/>
  <c r="D14" i="4" s="1"/>
  <c r="F14" i="4" a="1"/>
  <c r="F14" i="4" l="1"/>
  <c r="E14" i="4"/>
  <c r="B13" i="4"/>
  <c r="D13" i="4" s="1"/>
  <c r="F13" i="4" a="1"/>
  <c r="F13" i="4" l="1"/>
  <c r="E13" i="4"/>
  <c r="B12" i="4"/>
  <c r="D12" i="4" s="1"/>
  <c r="F12" i="4" a="1"/>
  <c r="F12" i="4" l="1"/>
  <c r="E12" i="4"/>
  <c r="B11" i="4"/>
  <c r="D11" i="4" s="1"/>
  <c r="F11" i="4" a="1"/>
  <c r="F11" i="4" l="1"/>
  <c r="E11" i="4"/>
  <c r="B10" i="4"/>
  <c r="D10" i="4" s="1"/>
  <c r="F10" i="4" a="1"/>
  <c r="F10" i="4" l="1"/>
  <c r="E10" i="4"/>
  <c r="B9" i="4"/>
  <c r="D9" i="4" s="1"/>
  <c r="F9" i="4" a="1"/>
  <c r="F9" i="4" l="1"/>
  <c r="E9" i="4"/>
  <c r="B8" i="4"/>
  <c r="D8" i="4" s="1"/>
  <c r="F8" i="4" a="1"/>
  <c r="F8" i="4" l="1"/>
  <c r="E8" i="4"/>
  <c r="B7" i="4"/>
  <c r="D7" i="4" s="1"/>
  <c r="F7" i="4" a="1"/>
  <c r="F7" i="4" l="1"/>
  <c r="E7" i="4"/>
  <c r="B6" i="4"/>
  <c r="D6" i="4" s="1"/>
  <c r="F6" i="4" a="1"/>
  <c r="F6" i="4" l="1"/>
  <c r="E6" i="4"/>
  <c r="B5" i="4"/>
  <c r="D5" i="4" s="1"/>
  <c r="F5" i="4" a="1"/>
  <c r="F5" i="4" l="1"/>
  <c r="E5" i="4"/>
  <c r="B4" i="4"/>
  <c r="D4" i="4" s="1"/>
  <c r="F4" i="4" a="1"/>
  <c r="F4" i="4" l="1"/>
  <c r="E4" i="4"/>
  <c r="B3" i="4"/>
  <c r="D3" i="4" s="1"/>
  <c r="F3" i="4" a="1"/>
  <c r="F3" i="4" l="1"/>
  <c r="E3" i="4"/>
  <c r="B2" i="4"/>
  <c r="D2" i="4" s="1"/>
  <c r="E502" i="3"/>
  <c r="B502" i="3"/>
  <c r="D502" i="3" s="1"/>
  <c r="E501" i="3"/>
  <c r="B501" i="3"/>
  <c r="D501" i="3" s="1"/>
  <c r="E500" i="3"/>
  <c r="B500" i="3"/>
  <c r="D500" i="3" s="1"/>
  <c r="E499" i="3"/>
  <c r="B499" i="3"/>
  <c r="D499" i="3" s="1"/>
  <c r="E498" i="3"/>
  <c r="B498" i="3"/>
  <c r="D498" i="3" s="1"/>
  <c r="E497" i="3"/>
  <c r="B497" i="3"/>
  <c r="D497" i="3" s="1"/>
  <c r="E496" i="3"/>
  <c r="B496" i="3"/>
  <c r="D496" i="3" s="1"/>
  <c r="E495" i="3"/>
  <c r="B495" i="3"/>
  <c r="D495" i="3" s="1"/>
  <c r="E494" i="3"/>
  <c r="B494" i="3"/>
  <c r="D494" i="3" s="1"/>
  <c r="E493" i="3"/>
  <c r="B493" i="3"/>
  <c r="D493" i="3" s="1"/>
  <c r="E492" i="3"/>
  <c r="B492" i="3"/>
  <c r="D492" i="3" s="1"/>
  <c r="E491" i="3"/>
  <c r="B491" i="3"/>
  <c r="D491" i="3" s="1"/>
  <c r="E490" i="3"/>
  <c r="B490" i="3"/>
  <c r="D490" i="3" s="1"/>
  <c r="E489" i="3"/>
  <c r="B489" i="3"/>
  <c r="D489" i="3" s="1"/>
  <c r="E488" i="3"/>
  <c r="B488" i="3"/>
  <c r="D488" i="3" s="1"/>
  <c r="E487" i="3"/>
  <c r="B487" i="3"/>
  <c r="D487" i="3" s="1"/>
  <c r="E486" i="3"/>
  <c r="B486" i="3"/>
  <c r="D486" i="3" s="1"/>
  <c r="E485" i="3"/>
  <c r="B485" i="3"/>
  <c r="D485" i="3" s="1"/>
  <c r="E484" i="3"/>
  <c r="B484" i="3"/>
  <c r="D484" i="3" s="1"/>
  <c r="E483" i="3"/>
  <c r="B483" i="3"/>
  <c r="D483" i="3" s="1"/>
  <c r="E482" i="3"/>
  <c r="B482" i="3"/>
  <c r="D482" i="3" s="1"/>
  <c r="E481" i="3"/>
  <c r="B481" i="3"/>
  <c r="D481" i="3" s="1"/>
  <c r="E480" i="3"/>
  <c r="B480" i="3"/>
  <c r="D480" i="3" s="1"/>
  <c r="E479" i="3"/>
  <c r="B479" i="3"/>
  <c r="D479" i="3" s="1"/>
  <c r="E478" i="3"/>
  <c r="B478" i="3"/>
  <c r="D478" i="3" s="1"/>
  <c r="E477" i="3"/>
  <c r="B477" i="3"/>
  <c r="D477" i="3" s="1"/>
  <c r="E476" i="3"/>
  <c r="B476" i="3"/>
  <c r="D476" i="3" s="1"/>
  <c r="E475" i="3"/>
  <c r="B475" i="3"/>
  <c r="D475" i="3" s="1"/>
  <c r="E474" i="3"/>
  <c r="B474" i="3"/>
  <c r="D474" i="3" s="1"/>
  <c r="E473" i="3"/>
  <c r="B473" i="3"/>
  <c r="D473" i="3" s="1"/>
  <c r="E472" i="3"/>
  <c r="B472" i="3"/>
  <c r="D472" i="3" s="1"/>
  <c r="E471" i="3"/>
  <c r="B471" i="3"/>
  <c r="D471" i="3" s="1"/>
  <c r="E470" i="3"/>
  <c r="B470" i="3"/>
  <c r="D470" i="3" s="1"/>
  <c r="E469" i="3"/>
  <c r="B469" i="3"/>
  <c r="D469" i="3" s="1"/>
  <c r="E468" i="3"/>
  <c r="B468" i="3"/>
  <c r="D468" i="3" s="1"/>
  <c r="E467" i="3"/>
  <c r="B467" i="3"/>
  <c r="D467" i="3" s="1"/>
  <c r="E466" i="3"/>
  <c r="B466" i="3"/>
  <c r="D466" i="3" s="1"/>
  <c r="E465" i="3"/>
  <c r="B465" i="3"/>
  <c r="D465" i="3" s="1"/>
  <c r="E464" i="3"/>
  <c r="B464" i="3"/>
  <c r="D464" i="3" s="1"/>
  <c r="E463" i="3"/>
  <c r="B463" i="3"/>
  <c r="D463" i="3" s="1"/>
  <c r="E462" i="3"/>
  <c r="B462" i="3"/>
  <c r="D462" i="3" s="1"/>
  <c r="E461" i="3"/>
  <c r="B461" i="3"/>
  <c r="D461" i="3" s="1"/>
  <c r="E460" i="3"/>
  <c r="B460" i="3"/>
  <c r="D460" i="3" s="1"/>
  <c r="E459" i="3"/>
  <c r="B459" i="3"/>
  <c r="D459" i="3" s="1"/>
  <c r="E458" i="3"/>
  <c r="B458" i="3"/>
  <c r="D458" i="3" s="1"/>
  <c r="E457" i="3"/>
  <c r="B457" i="3"/>
  <c r="D457" i="3" s="1"/>
  <c r="E456" i="3"/>
  <c r="B456" i="3"/>
  <c r="D456" i="3" s="1"/>
  <c r="E455" i="3"/>
  <c r="B455" i="3"/>
  <c r="D455" i="3" s="1"/>
  <c r="E454" i="3"/>
  <c r="B454" i="3"/>
  <c r="D454" i="3" s="1"/>
  <c r="E453" i="3"/>
  <c r="B453" i="3"/>
  <c r="D453" i="3" s="1"/>
  <c r="E452" i="3"/>
  <c r="B452" i="3"/>
  <c r="D452" i="3" s="1"/>
  <c r="E451" i="3"/>
  <c r="B451" i="3"/>
  <c r="D451" i="3" s="1"/>
  <c r="E450" i="3"/>
  <c r="B450" i="3"/>
  <c r="D450" i="3" s="1"/>
  <c r="E449" i="3"/>
  <c r="B449" i="3"/>
  <c r="D449" i="3" s="1"/>
  <c r="E448" i="3"/>
  <c r="B448" i="3"/>
  <c r="D448" i="3" s="1"/>
  <c r="E447" i="3"/>
  <c r="B447" i="3"/>
  <c r="D447" i="3" s="1"/>
  <c r="E446" i="3"/>
  <c r="B446" i="3"/>
  <c r="D446" i="3" s="1"/>
  <c r="E445" i="3"/>
  <c r="B445" i="3"/>
  <c r="D445" i="3" s="1"/>
  <c r="E444" i="3"/>
  <c r="B444" i="3"/>
  <c r="D444" i="3" s="1"/>
  <c r="E443" i="3"/>
  <c r="B443" i="3"/>
  <c r="D443" i="3" s="1"/>
  <c r="E442" i="3"/>
  <c r="B442" i="3"/>
  <c r="D442" i="3" s="1"/>
  <c r="E441" i="3"/>
  <c r="B441" i="3"/>
  <c r="D441" i="3" s="1"/>
  <c r="E440" i="3"/>
  <c r="B440" i="3"/>
  <c r="D440" i="3" s="1"/>
  <c r="E439" i="3"/>
  <c r="B439" i="3"/>
  <c r="D439" i="3" s="1"/>
  <c r="E438" i="3"/>
  <c r="B438" i="3"/>
  <c r="D438" i="3" s="1"/>
  <c r="E437" i="3"/>
  <c r="B437" i="3"/>
  <c r="D437" i="3" s="1"/>
  <c r="E436" i="3"/>
  <c r="B436" i="3"/>
  <c r="D436" i="3" s="1"/>
  <c r="E435" i="3"/>
  <c r="B435" i="3"/>
  <c r="D435" i="3" s="1"/>
  <c r="E434" i="3"/>
  <c r="B434" i="3"/>
  <c r="D434" i="3" s="1"/>
  <c r="E433" i="3"/>
  <c r="B433" i="3"/>
  <c r="D433" i="3" s="1"/>
  <c r="E432" i="3"/>
  <c r="B432" i="3"/>
  <c r="D432" i="3" s="1"/>
  <c r="E431" i="3"/>
  <c r="B431" i="3"/>
  <c r="D431" i="3" s="1"/>
  <c r="E430" i="3"/>
  <c r="B430" i="3"/>
  <c r="D430" i="3" s="1"/>
  <c r="E429" i="3"/>
  <c r="B429" i="3"/>
  <c r="D429" i="3" s="1"/>
  <c r="E428" i="3"/>
  <c r="B428" i="3"/>
  <c r="D428" i="3" s="1"/>
  <c r="E427" i="3"/>
  <c r="B427" i="3"/>
  <c r="D427" i="3" s="1"/>
  <c r="E426" i="3"/>
  <c r="B426" i="3"/>
  <c r="D426" i="3" s="1"/>
  <c r="E425" i="3"/>
  <c r="B425" i="3"/>
  <c r="D425" i="3" s="1"/>
  <c r="E424" i="3"/>
  <c r="B424" i="3"/>
  <c r="D424" i="3" s="1"/>
  <c r="E423" i="3"/>
  <c r="B423" i="3"/>
  <c r="D423" i="3" s="1"/>
  <c r="E422" i="3"/>
  <c r="B422" i="3"/>
  <c r="D422" i="3" s="1"/>
  <c r="E421" i="3"/>
  <c r="B421" i="3"/>
  <c r="D421" i="3" s="1"/>
  <c r="E420" i="3"/>
  <c r="B420" i="3"/>
  <c r="D420" i="3" s="1"/>
  <c r="E419" i="3"/>
  <c r="B419" i="3"/>
  <c r="D419" i="3" s="1"/>
  <c r="E418" i="3"/>
  <c r="B418" i="3"/>
  <c r="D418" i="3" s="1"/>
  <c r="E417" i="3"/>
  <c r="B417" i="3"/>
  <c r="D417" i="3" s="1"/>
  <c r="E416" i="3"/>
  <c r="B416" i="3"/>
  <c r="D416" i="3" s="1"/>
  <c r="E415" i="3"/>
  <c r="B415" i="3"/>
  <c r="D415" i="3" s="1"/>
  <c r="E414" i="3"/>
  <c r="B414" i="3"/>
  <c r="D414" i="3" s="1"/>
  <c r="E413" i="3"/>
  <c r="B413" i="3"/>
  <c r="D413" i="3" s="1"/>
  <c r="E412" i="3"/>
  <c r="B412" i="3"/>
  <c r="D412" i="3" s="1"/>
  <c r="E411" i="3"/>
  <c r="B411" i="3"/>
  <c r="D411" i="3" s="1"/>
  <c r="E410" i="3"/>
  <c r="B410" i="3"/>
  <c r="D410" i="3" s="1"/>
  <c r="E409" i="3"/>
  <c r="B409" i="3"/>
  <c r="D409" i="3" s="1"/>
  <c r="E408" i="3"/>
  <c r="B408" i="3"/>
  <c r="D408" i="3" s="1"/>
  <c r="E407" i="3"/>
  <c r="B407" i="3"/>
  <c r="D407" i="3" s="1"/>
  <c r="E406" i="3"/>
  <c r="B406" i="3"/>
  <c r="D406" i="3" s="1"/>
  <c r="E405" i="3"/>
  <c r="B405" i="3"/>
  <c r="D405" i="3" s="1"/>
  <c r="E404" i="3"/>
  <c r="B404" i="3"/>
  <c r="D404" i="3" s="1"/>
  <c r="E403" i="3"/>
  <c r="B403" i="3"/>
  <c r="D403" i="3" s="1"/>
  <c r="E402" i="3"/>
  <c r="B402" i="3"/>
  <c r="D402" i="3" s="1"/>
  <c r="E401" i="3"/>
  <c r="B401" i="3"/>
  <c r="D401" i="3" s="1"/>
  <c r="E400" i="3"/>
  <c r="B400" i="3"/>
  <c r="D400" i="3" s="1"/>
  <c r="E399" i="3"/>
  <c r="B399" i="3"/>
  <c r="D399" i="3" s="1"/>
  <c r="E398" i="3"/>
  <c r="B398" i="3"/>
  <c r="D398" i="3" s="1"/>
  <c r="E397" i="3"/>
  <c r="B397" i="3"/>
  <c r="D397" i="3" s="1"/>
  <c r="E396" i="3"/>
  <c r="B396" i="3"/>
  <c r="D396" i="3" s="1"/>
  <c r="E395" i="3"/>
  <c r="B395" i="3"/>
  <c r="D395" i="3" s="1"/>
  <c r="E394" i="3"/>
  <c r="B394" i="3"/>
  <c r="D394" i="3" s="1"/>
  <c r="E393" i="3"/>
  <c r="B393" i="3"/>
  <c r="D393" i="3" s="1"/>
  <c r="E392" i="3"/>
  <c r="B392" i="3"/>
  <c r="D392" i="3" s="1"/>
  <c r="E391" i="3"/>
  <c r="B391" i="3"/>
  <c r="D391" i="3" s="1"/>
  <c r="E390" i="3"/>
  <c r="B390" i="3"/>
  <c r="D390" i="3" s="1"/>
  <c r="E389" i="3"/>
  <c r="B389" i="3"/>
  <c r="D389" i="3" s="1"/>
  <c r="E388" i="3"/>
  <c r="B388" i="3"/>
  <c r="D388" i="3" s="1"/>
  <c r="E387" i="3"/>
  <c r="B387" i="3"/>
  <c r="D387" i="3" s="1"/>
  <c r="E386" i="3"/>
  <c r="B386" i="3"/>
  <c r="D386" i="3" s="1"/>
  <c r="E385" i="3"/>
  <c r="B385" i="3"/>
  <c r="D385" i="3" s="1"/>
  <c r="E384" i="3"/>
  <c r="B384" i="3"/>
  <c r="D384" i="3" s="1"/>
  <c r="E383" i="3"/>
  <c r="B383" i="3"/>
  <c r="D383" i="3" s="1"/>
  <c r="E382" i="3"/>
  <c r="B382" i="3"/>
  <c r="D382" i="3" s="1"/>
  <c r="E381" i="3"/>
  <c r="B381" i="3"/>
  <c r="D381" i="3" s="1"/>
  <c r="E380" i="3"/>
  <c r="B380" i="3"/>
  <c r="D380" i="3" s="1"/>
  <c r="E379" i="3"/>
  <c r="B379" i="3"/>
  <c r="D379" i="3" s="1"/>
  <c r="E378" i="3"/>
  <c r="B378" i="3"/>
  <c r="D378" i="3" s="1"/>
  <c r="E377" i="3"/>
  <c r="B377" i="3"/>
  <c r="D377" i="3" s="1"/>
  <c r="E376" i="3"/>
  <c r="B376" i="3"/>
  <c r="D376" i="3" s="1"/>
  <c r="E375" i="3"/>
  <c r="B375" i="3"/>
  <c r="D375" i="3" s="1"/>
  <c r="E374" i="3"/>
  <c r="B374" i="3"/>
  <c r="D374" i="3" s="1"/>
  <c r="E373" i="3"/>
  <c r="B373" i="3"/>
  <c r="D373" i="3" s="1"/>
  <c r="E372" i="3"/>
  <c r="B372" i="3"/>
  <c r="D372" i="3" s="1"/>
  <c r="E371" i="3"/>
  <c r="B371" i="3"/>
  <c r="D371" i="3" s="1"/>
  <c r="E370" i="3"/>
  <c r="B370" i="3"/>
  <c r="D370" i="3" s="1"/>
  <c r="E369" i="3"/>
  <c r="B369" i="3"/>
  <c r="D369" i="3" s="1"/>
  <c r="E368" i="3"/>
  <c r="B368" i="3"/>
  <c r="D368" i="3" s="1"/>
  <c r="E367" i="3"/>
  <c r="B367" i="3"/>
  <c r="D367" i="3" s="1"/>
  <c r="E366" i="3"/>
  <c r="B366" i="3"/>
  <c r="D366" i="3" s="1"/>
  <c r="E365" i="3"/>
  <c r="B365" i="3"/>
  <c r="D365" i="3" s="1"/>
  <c r="E364" i="3"/>
  <c r="B364" i="3"/>
  <c r="D364" i="3" s="1"/>
  <c r="E363" i="3"/>
  <c r="B363" i="3"/>
  <c r="D363" i="3" s="1"/>
  <c r="E362" i="3"/>
  <c r="B362" i="3"/>
  <c r="D362" i="3" s="1"/>
  <c r="E361" i="3"/>
  <c r="B361" i="3"/>
  <c r="D361" i="3" s="1"/>
  <c r="E360" i="3"/>
  <c r="B360" i="3"/>
  <c r="D360" i="3" s="1"/>
  <c r="E359" i="3"/>
  <c r="B359" i="3"/>
  <c r="D359" i="3" s="1"/>
  <c r="E358" i="3"/>
  <c r="B358" i="3"/>
  <c r="D358" i="3" s="1"/>
  <c r="E357" i="3"/>
  <c r="B357" i="3"/>
  <c r="D357" i="3" s="1"/>
  <c r="E356" i="3"/>
  <c r="B356" i="3"/>
  <c r="D356" i="3" s="1"/>
  <c r="E355" i="3"/>
  <c r="B355" i="3"/>
  <c r="D355" i="3" s="1"/>
  <c r="E354" i="3"/>
  <c r="B354" i="3"/>
  <c r="D354" i="3" s="1"/>
  <c r="E353" i="3"/>
  <c r="B353" i="3"/>
  <c r="D353" i="3" s="1"/>
  <c r="E352" i="3"/>
  <c r="B352" i="3"/>
  <c r="D352" i="3" s="1"/>
  <c r="E351" i="3"/>
  <c r="B351" i="3"/>
  <c r="D351" i="3" s="1"/>
  <c r="E350" i="3"/>
  <c r="B350" i="3"/>
  <c r="D350" i="3" s="1"/>
  <c r="E349" i="3"/>
  <c r="B349" i="3"/>
  <c r="D349" i="3" s="1"/>
  <c r="E348" i="3"/>
  <c r="B348" i="3"/>
  <c r="D348" i="3" s="1"/>
  <c r="E347" i="3"/>
  <c r="B347" i="3"/>
  <c r="D347" i="3" s="1"/>
  <c r="E346" i="3"/>
  <c r="B346" i="3"/>
  <c r="D346" i="3" s="1"/>
  <c r="E345" i="3"/>
  <c r="B345" i="3"/>
  <c r="D345" i="3" s="1"/>
  <c r="E344" i="3"/>
  <c r="B344" i="3"/>
  <c r="D344" i="3" s="1"/>
  <c r="E343" i="3"/>
  <c r="B343" i="3"/>
  <c r="D343" i="3" s="1"/>
  <c r="E342" i="3"/>
  <c r="B342" i="3"/>
  <c r="D342" i="3" s="1"/>
  <c r="E341" i="3"/>
  <c r="B341" i="3"/>
  <c r="D341" i="3" s="1"/>
  <c r="E340" i="3"/>
  <c r="B340" i="3"/>
  <c r="D340" i="3" s="1"/>
  <c r="E339" i="3"/>
  <c r="B339" i="3"/>
  <c r="D339" i="3" s="1"/>
  <c r="E338" i="3"/>
  <c r="B338" i="3"/>
  <c r="D338" i="3" s="1"/>
  <c r="E337" i="3"/>
  <c r="B337" i="3"/>
  <c r="D337" i="3" s="1"/>
  <c r="E336" i="3"/>
  <c r="B336" i="3"/>
  <c r="D336" i="3" s="1"/>
  <c r="E335" i="3"/>
  <c r="B335" i="3"/>
  <c r="D335" i="3" s="1"/>
  <c r="E334" i="3"/>
  <c r="B334" i="3"/>
  <c r="D334" i="3" s="1"/>
  <c r="E333" i="3"/>
  <c r="B333" i="3"/>
  <c r="D333" i="3" s="1"/>
  <c r="E332" i="3"/>
  <c r="B332" i="3"/>
  <c r="D332" i="3" s="1"/>
  <c r="E331" i="3"/>
  <c r="B331" i="3"/>
  <c r="D331" i="3" s="1"/>
  <c r="E330" i="3"/>
  <c r="B330" i="3"/>
  <c r="D330" i="3" s="1"/>
  <c r="E329" i="3"/>
  <c r="B329" i="3"/>
  <c r="D329" i="3" s="1"/>
  <c r="E328" i="3"/>
  <c r="B328" i="3"/>
  <c r="D328" i="3" s="1"/>
  <c r="E327" i="3"/>
  <c r="B327" i="3"/>
  <c r="D327" i="3" s="1"/>
  <c r="E326" i="3"/>
  <c r="B326" i="3"/>
  <c r="D326" i="3" s="1"/>
  <c r="E325" i="3"/>
  <c r="B325" i="3"/>
  <c r="D325" i="3" s="1"/>
  <c r="E324" i="3"/>
  <c r="B324" i="3"/>
  <c r="D324" i="3" s="1"/>
  <c r="E323" i="3"/>
  <c r="B323" i="3"/>
  <c r="D323" i="3" s="1"/>
  <c r="E322" i="3"/>
  <c r="B322" i="3"/>
  <c r="D322" i="3" s="1"/>
  <c r="E321" i="3"/>
  <c r="B321" i="3"/>
  <c r="D321" i="3" s="1"/>
  <c r="E320" i="3"/>
  <c r="B320" i="3"/>
  <c r="D320" i="3" s="1"/>
  <c r="E319" i="3"/>
  <c r="B319" i="3"/>
  <c r="D319" i="3" s="1"/>
  <c r="E318" i="3"/>
  <c r="B318" i="3"/>
  <c r="D318" i="3" s="1"/>
  <c r="E317" i="3"/>
  <c r="B317" i="3"/>
  <c r="D317" i="3" s="1"/>
  <c r="E316" i="3"/>
  <c r="B316" i="3"/>
  <c r="D316" i="3" s="1"/>
  <c r="E315" i="3"/>
  <c r="B315" i="3"/>
  <c r="D315" i="3" s="1"/>
  <c r="E314" i="3"/>
  <c r="B314" i="3"/>
  <c r="D314" i="3" s="1"/>
  <c r="E313" i="3"/>
  <c r="B313" i="3"/>
  <c r="D313" i="3" s="1"/>
  <c r="E312" i="3"/>
  <c r="B312" i="3"/>
  <c r="D312" i="3" s="1"/>
  <c r="E311" i="3"/>
  <c r="B311" i="3"/>
  <c r="D311" i="3" s="1"/>
  <c r="E310" i="3"/>
  <c r="B310" i="3"/>
  <c r="D310" i="3" s="1"/>
  <c r="E309" i="3"/>
  <c r="B309" i="3"/>
  <c r="D309" i="3" s="1"/>
  <c r="E308" i="3"/>
  <c r="B308" i="3"/>
  <c r="D308" i="3" s="1"/>
  <c r="E307" i="3"/>
  <c r="B307" i="3"/>
  <c r="D307" i="3" s="1"/>
  <c r="E306" i="3"/>
  <c r="B306" i="3"/>
  <c r="D306" i="3" s="1"/>
  <c r="E305" i="3"/>
  <c r="B305" i="3"/>
  <c r="D305" i="3" s="1"/>
  <c r="E304" i="3"/>
  <c r="B304" i="3"/>
  <c r="D304" i="3" s="1"/>
  <c r="E303" i="3"/>
  <c r="B303" i="3"/>
  <c r="D303" i="3" s="1"/>
  <c r="E302" i="3"/>
  <c r="B302" i="3"/>
  <c r="D302" i="3" s="1"/>
  <c r="E301" i="3"/>
  <c r="B301" i="3"/>
  <c r="D301" i="3" s="1"/>
  <c r="E300" i="3"/>
  <c r="B300" i="3"/>
  <c r="D300" i="3" s="1"/>
  <c r="E299" i="3"/>
  <c r="B299" i="3"/>
  <c r="D299" i="3" s="1"/>
  <c r="E298" i="3"/>
  <c r="B298" i="3"/>
  <c r="D298" i="3" s="1"/>
  <c r="E297" i="3"/>
  <c r="B297" i="3"/>
  <c r="D297" i="3" s="1"/>
  <c r="E296" i="3"/>
  <c r="B296" i="3"/>
  <c r="D296" i="3" s="1"/>
  <c r="E295" i="3"/>
  <c r="B295" i="3"/>
  <c r="D295" i="3" s="1"/>
  <c r="E294" i="3"/>
  <c r="B294" i="3"/>
  <c r="D294" i="3" s="1"/>
  <c r="E293" i="3"/>
  <c r="B293" i="3"/>
  <c r="D293" i="3" s="1"/>
  <c r="E292" i="3"/>
  <c r="B292" i="3"/>
  <c r="D292" i="3" s="1"/>
  <c r="E291" i="3"/>
  <c r="B291" i="3"/>
  <c r="D291" i="3" s="1"/>
  <c r="E290" i="3"/>
  <c r="B290" i="3"/>
  <c r="D290" i="3" s="1"/>
  <c r="E289" i="3"/>
  <c r="B289" i="3"/>
  <c r="D289" i="3" s="1"/>
  <c r="E288" i="3"/>
  <c r="B288" i="3"/>
  <c r="D288" i="3" s="1"/>
  <c r="E287" i="3"/>
  <c r="B287" i="3"/>
  <c r="D287" i="3" s="1"/>
  <c r="E286" i="3"/>
  <c r="B286" i="3"/>
  <c r="D286" i="3" s="1"/>
  <c r="E285" i="3"/>
  <c r="B285" i="3"/>
  <c r="D285" i="3" s="1"/>
  <c r="E284" i="3"/>
  <c r="B284" i="3"/>
  <c r="D284" i="3" s="1"/>
  <c r="E283" i="3"/>
  <c r="B283" i="3"/>
  <c r="D283" i="3" s="1"/>
  <c r="E282" i="3"/>
  <c r="B282" i="3"/>
  <c r="D282" i="3" s="1"/>
  <c r="E281" i="3"/>
  <c r="B281" i="3"/>
  <c r="D281" i="3" s="1"/>
  <c r="E280" i="3"/>
  <c r="B280" i="3"/>
  <c r="D280" i="3" s="1"/>
  <c r="E279" i="3"/>
  <c r="B279" i="3"/>
  <c r="D279" i="3" s="1"/>
  <c r="E278" i="3"/>
  <c r="B278" i="3"/>
  <c r="D278" i="3" s="1"/>
  <c r="E277" i="3"/>
  <c r="B277" i="3"/>
  <c r="D277" i="3" s="1"/>
  <c r="E276" i="3"/>
  <c r="B276" i="3"/>
  <c r="D276" i="3" s="1"/>
  <c r="E275" i="3"/>
  <c r="B275" i="3"/>
  <c r="D275" i="3" s="1"/>
  <c r="E274" i="3"/>
  <c r="B274" i="3"/>
  <c r="D274" i="3" s="1"/>
  <c r="E273" i="3"/>
  <c r="B273" i="3"/>
  <c r="D273" i="3" s="1"/>
  <c r="E272" i="3"/>
  <c r="B272" i="3"/>
  <c r="D272" i="3" s="1"/>
  <c r="E271" i="3"/>
  <c r="B271" i="3"/>
  <c r="D271" i="3" s="1"/>
  <c r="E270" i="3"/>
  <c r="B270" i="3"/>
  <c r="D270" i="3" s="1"/>
  <c r="E269" i="3"/>
  <c r="B269" i="3"/>
  <c r="D269" i="3" s="1"/>
  <c r="E268" i="3"/>
  <c r="B268" i="3"/>
  <c r="D268" i="3" s="1"/>
  <c r="E267" i="3"/>
  <c r="B267" i="3"/>
  <c r="D267" i="3" s="1"/>
  <c r="E266" i="3"/>
  <c r="B266" i="3"/>
  <c r="D266" i="3" s="1"/>
  <c r="E265" i="3"/>
  <c r="B265" i="3"/>
  <c r="D265" i="3" s="1"/>
  <c r="E264" i="3"/>
  <c r="B264" i="3"/>
  <c r="D264" i="3" s="1"/>
  <c r="E263" i="3"/>
  <c r="B263" i="3"/>
  <c r="D263" i="3" s="1"/>
  <c r="E262" i="3"/>
  <c r="B262" i="3"/>
  <c r="D262" i="3" s="1"/>
  <c r="E261" i="3"/>
  <c r="B261" i="3"/>
  <c r="D261" i="3" s="1"/>
  <c r="E260" i="3"/>
  <c r="B260" i="3"/>
  <c r="D260" i="3" s="1"/>
  <c r="E259" i="3"/>
  <c r="B259" i="3"/>
  <c r="D259" i="3" s="1"/>
  <c r="E258" i="3"/>
  <c r="B258" i="3"/>
  <c r="D258" i="3" s="1"/>
  <c r="E257" i="3"/>
  <c r="B257" i="3"/>
  <c r="D257" i="3" s="1"/>
  <c r="E256" i="3"/>
  <c r="B256" i="3"/>
  <c r="D256" i="3" s="1"/>
  <c r="E255" i="3"/>
  <c r="B255" i="3"/>
  <c r="D255" i="3" s="1"/>
  <c r="E254" i="3"/>
  <c r="B254" i="3"/>
  <c r="D254" i="3" s="1"/>
  <c r="E253" i="3"/>
  <c r="B253" i="3"/>
  <c r="D253" i="3" s="1"/>
  <c r="E252" i="3"/>
  <c r="B252" i="3"/>
  <c r="D252" i="3" s="1"/>
  <c r="E251" i="3"/>
  <c r="B251" i="3"/>
  <c r="D251" i="3" s="1"/>
  <c r="E250" i="3"/>
  <c r="B250" i="3"/>
  <c r="D250" i="3" s="1"/>
  <c r="E249" i="3"/>
  <c r="B249" i="3"/>
  <c r="D249" i="3" s="1"/>
  <c r="E248" i="3"/>
  <c r="B248" i="3"/>
  <c r="D248" i="3" s="1"/>
  <c r="E247" i="3"/>
  <c r="B247" i="3"/>
  <c r="D247" i="3" s="1"/>
  <c r="E246" i="3"/>
  <c r="B246" i="3"/>
  <c r="D246" i="3" s="1"/>
  <c r="E245" i="3"/>
  <c r="B245" i="3"/>
  <c r="D245" i="3" s="1"/>
  <c r="E244" i="3"/>
  <c r="B244" i="3"/>
  <c r="D244" i="3" s="1"/>
  <c r="E243" i="3"/>
  <c r="B243" i="3"/>
  <c r="D243" i="3" s="1"/>
  <c r="E242" i="3"/>
  <c r="B242" i="3"/>
  <c r="D242" i="3" s="1"/>
  <c r="E241" i="3"/>
  <c r="B241" i="3"/>
  <c r="D241" i="3" s="1"/>
  <c r="E240" i="3"/>
  <c r="B240" i="3"/>
  <c r="D240" i="3" s="1"/>
  <c r="E239" i="3"/>
  <c r="B239" i="3"/>
  <c r="D239" i="3" s="1"/>
  <c r="E238" i="3"/>
  <c r="B238" i="3"/>
  <c r="D238" i="3" s="1"/>
  <c r="E237" i="3"/>
  <c r="B237" i="3"/>
  <c r="D237" i="3" s="1"/>
  <c r="E236" i="3"/>
  <c r="B236" i="3"/>
  <c r="D236" i="3" s="1"/>
  <c r="E235" i="3"/>
  <c r="B235" i="3"/>
  <c r="D235" i="3" s="1"/>
  <c r="E234" i="3"/>
  <c r="B234" i="3"/>
  <c r="D234" i="3" s="1"/>
  <c r="E233" i="3"/>
  <c r="B233" i="3"/>
  <c r="D233" i="3" s="1"/>
  <c r="E232" i="3"/>
  <c r="B232" i="3"/>
  <c r="D232" i="3" s="1"/>
  <c r="E231" i="3"/>
  <c r="B231" i="3"/>
  <c r="D231" i="3" s="1"/>
  <c r="E230" i="3"/>
  <c r="B230" i="3"/>
  <c r="D230" i="3" s="1"/>
  <c r="E229" i="3"/>
  <c r="B229" i="3"/>
  <c r="D229" i="3" s="1"/>
  <c r="E228" i="3"/>
  <c r="B228" i="3"/>
  <c r="D228" i="3" s="1"/>
  <c r="E227" i="3"/>
  <c r="B227" i="3"/>
  <c r="D227" i="3" s="1"/>
  <c r="E226" i="3"/>
  <c r="B226" i="3"/>
  <c r="D226" i="3" s="1"/>
  <c r="E225" i="3"/>
  <c r="B225" i="3"/>
  <c r="D225" i="3" s="1"/>
  <c r="E224" i="3"/>
  <c r="B224" i="3"/>
  <c r="D224" i="3" s="1"/>
  <c r="E223" i="3"/>
  <c r="B223" i="3"/>
  <c r="D223" i="3" s="1"/>
  <c r="E222" i="3"/>
  <c r="B222" i="3"/>
  <c r="D222" i="3" s="1"/>
  <c r="E221" i="3"/>
  <c r="B221" i="3"/>
  <c r="D221" i="3" s="1"/>
  <c r="E220" i="3"/>
  <c r="B220" i="3"/>
  <c r="D220" i="3" s="1"/>
  <c r="E219" i="3"/>
  <c r="B219" i="3"/>
  <c r="D219" i="3" s="1"/>
  <c r="E218" i="3"/>
  <c r="B218" i="3"/>
  <c r="D218" i="3" s="1"/>
  <c r="E217" i="3"/>
  <c r="B217" i="3"/>
  <c r="D217" i="3" s="1"/>
  <c r="E216" i="3"/>
  <c r="B216" i="3"/>
  <c r="D216" i="3" s="1"/>
  <c r="E215" i="3"/>
  <c r="B215" i="3"/>
  <c r="D215" i="3" s="1"/>
  <c r="E214" i="3"/>
  <c r="B214" i="3"/>
  <c r="D214" i="3" s="1"/>
  <c r="E213" i="3"/>
  <c r="B213" i="3"/>
  <c r="D213" i="3" s="1"/>
  <c r="E212" i="3"/>
  <c r="B212" i="3"/>
  <c r="D212" i="3" s="1"/>
  <c r="E211" i="3"/>
  <c r="B211" i="3"/>
  <c r="D211" i="3" s="1"/>
  <c r="E210" i="3"/>
  <c r="B210" i="3"/>
  <c r="D210" i="3" s="1"/>
  <c r="E209" i="3"/>
  <c r="B209" i="3"/>
  <c r="D209" i="3" s="1"/>
  <c r="E208" i="3"/>
  <c r="B208" i="3"/>
  <c r="D208" i="3" s="1"/>
  <c r="E207" i="3"/>
  <c r="B207" i="3"/>
  <c r="D207" i="3" s="1"/>
  <c r="E206" i="3"/>
  <c r="B206" i="3"/>
  <c r="D206" i="3" s="1"/>
  <c r="E205" i="3"/>
  <c r="B205" i="3"/>
  <c r="D205" i="3" s="1"/>
  <c r="E204" i="3"/>
  <c r="B204" i="3"/>
  <c r="D204" i="3" s="1"/>
  <c r="E203" i="3"/>
  <c r="B203" i="3"/>
  <c r="D203" i="3" s="1"/>
  <c r="E202" i="3"/>
  <c r="B202" i="3"/>
  <c r="D202" i="3" s="1"/>
  <c r="E201" i="3"/>
  <c r="B201" i="3"/>
  <c r="D201" i="3" s="1"/>
  <c r="E200" i="3"/>
  <c r="B200" i="3"/>
  <c r="D200" i="3" s="1"/>
  <c r="E199" i="3"/>
  <c r="B199" i="3"/>
  <c r="D199" i="3" s="1"/>
  <c r="E198" i="3"/>
  <c r="B198" i="3"/>
  <c r="D198" i="3" s="1"/>
  <c r="E197" i="3"/>
  <c r="B197" i="3"/>
  <c r="D197" i="3" s="1"/>
  <c r="E196" i="3"/>
  <c r="B196" i="3"/>
  <c r="D196" i="3" s="1"/>
  <c r="E195" i="3"/>
  <c r="B195" i="3"/>
  <c r="D195" i="3" s="1"/>
  <c r="E194" i="3"/>
  <c r="B194" i="3"/>
  <c r="D194" i="3" s="1"/>
  <c r="E193" i="3"/>
  <c r="B193" i="3"/>
  <c r="D193" i="3" s="1"/>
  <c r="E192" i="3"/>
  <c r="B192" i="3"/>
  <c r="D192" i="3" s="1"/>
  <c r="E191" i="3"/>
  <c r="B191" i="3"/>
  <c r="D191" i="3" s="1"/>
  <c r="E190" i="3"/>
  <c r="B190" i="3"/>
  <c r="D190" i="3" s="1"/>
  <c r="E189" i="3"/>
  <c r="B189" i="3"/>
  <c r="D189" i="3" s="1"/>
  <c r="E188" i="3"/>
  <c r="B188" i="3"/>
  <c r="D188" i="3" s="1"/>
  <c r="E187" i="3"/>
  <c r="B187" i="3"/>
  <c r="D187" i="3" s="1"/>
  <c r="E186" i="3"/>
  <c r="B186" i="3"/>
  <c r="D186" i="3" s="1"/>
  <c r="E185" i="3"/>
  <c r="B185" i="3"/>
  <c r="D185" i="3" s="1"/>
  <c r="E184" i="3"/>
  <c r="B184" i="3"/>
  <c r="D184" i="3" s="1"/>
  <c r="E183" i="3"/>
  <c r="B183" i="3"/>
  <c r="D183" i="3" s="1"/>
  <c r="E182" i="3"/>
  <c r="B182" i="3"/>
  <c r="D182" i="3" s="1"/>
  <c r="E181" i="3"/>
  <c r="B181" i="3"/>
  <c r="D181" i="3" s="1"/>
  <c r="E180" i="3"/>
  <c r="B180" i="3"/>
  <c r="D180" i="3" s="1"/>
  <c r="E179" i="3"/>
  <c r="B179" i="3"/>
  <c r="D179" i="3" s="1"/>
  <c r="E178" i="3"/>
  <c r="B178" i="3"/>
  <c r="D178" i="3" s="1"/>
  <c r="E177" i="3"/>
  <c r="B177" i="3"/>
  <c r="D177" i="3" s="1"/>
  <c r="E176" i="3"/>
  <c r="B176" i="3"/>
  <c r="D176" i="3" s="1"/>
  <c r="E175" i="3"/>
  <c r="B175" i="3"/>
  <c r="D175" i="3" s="1"/>
  <c r="E174" i="3"/>
  <c r="B174" i="3"/>
  <c r="D174" i="3" s="1"/>
  <c r="E173" i="3"/>
  <c r="B173" i="3"/>
  <c r="D173" i="3" s="1"/>
  <c r="E172" i="3"/>
  <c r="B172" i="3"/>
  <c r="D172" i="3" s="1"/>
  <c r="E171" i="3"/>
  <c r="B171" i="3"/>
  <c r="D171" i="3" s="1"/>
  <c r="E170" i="3"/>
  <c r="B170" i="3"/>
  <c r="D170" i="3" s="1"/>
  <c r="E169" i="3"/>
  <c r="B169" i="3"/>
  <c r="D169" i="3" s="1"/>
  <c r="E168" i="3"/>
  <c r="B168" i="3"/>
  <c r="D168" i="3" s="1"/>
  <c r="E167" i="3"/>
  <c r="B167" i="3"/>
  <c r="D167" i="3" s="1"/>
  <c r="E166" i="3"/>
  <c r="B166" i="3"/>
  <c r="D166" i="3" s="1"/>
  <c r="E165" i="3"/>
  <c r="B165" i="3"/>
  <c r="D165" i="3" s="1"/>
  <c r="E164" i="3"/>
  <c r="B164" i="3"/>
  <c r="D164" i="3" s="1"/>
  <c r="E163" i="3"/>
  <c r="B163" i="3"/>
  <c r="D163" i="3" s="1"/>
  <c r="E162" i="3"/>
  <c r="B162" i="3"/>
  <c r="D162" i="3" s="1"/>
  <c r="E161" i="3"/>
  <c r="B161" i="3"/>
  <c r="D161" i="3" s="1"/>
  <c r="E160" i="3"/>
  <c r="B160" i="3"/>
  <c r="D160" i="3" s="1"/>
  <c r="E159" i="3"/>
  <c r="B159" i="3"/>
  <c r="D159" i="3" s="1"/>
  <c r="E158" i="3"/>
  <c r="B158" i="3"/>
  <c r="D158" i="3" s="1"/>
  <c r="E157" i="3"/>
  <c r="B157" i="3"/>
  <c r="D157" i="3" s="1"/>
  <c r="E156" i="3"/>
  <c r="B156" i="3"/>
  <c r="D156" i="3" s="1"/>
  <c r="E155" i="3"/>
  <c r="B155" i="3"/>
  <c r="D155" i="3" s="1"/>
  <c r="E154" i="3"/>
  <c r="B154" i="3"/>
  <c r="D154" i="3" s="1"/>
  <c r="E153" i="3"/>
  <c r="B153" i="3"/>
  <c r="D153" i="3" s="1"/>
  <c r="E152" i="3"/>
  <c r="B152" i="3"/>
  <c r="D152" i="3" s="1"/>
  <c r="E151" i="3"/>
  <c r="B151" i="3"/>
  <c r="D151" i="3" s="1"/>
  <c r="E150" i="3"/>
  <c r="B150" i="3"/>
  <c r="D150" i="3" s="1"/>
  <c r="E149" i="3"/>
  <c r="B149" i="3"/>
  <c r="D149" i="3" s="1"/>
  <c r="E148" i="3"/>
  <c r="B148" i="3"/>
  <c r="D148" i="3" s="1"/>
  <c r="E147" i="3"/>
  <c r="B147" i="3"/>
  <c r="D147" i="3" s="1"/>
  <c r="E146" i="3"/>
  <c r="B146" i="3"/>
  <c r="D146" i="3" s="1"/>
  <c r="E145" i="3"/>
  <c r="B145" i="3"/>
  <c r="D145" i="3" s="1"/>
  <c r="E144" i="3"/>
  <c r="B144" i="3"/>
  <c r="D144" i="3" s="1"/>
  <c r="E143" i="3"/>
  <c r="B143" i="3"/>
  <c r="D143" i="3" s="1"/>
  <c r="E142" i="3"/>
  <c r="B142" i="3"/>
  <c r="D142" i="3" s="1"/>
  <c r="E141" i="3"/>
  <c r="B141" i="3"/>
  <c r="D141" i="3" s="1"/>
  <c r="E140" i="3"/>
  <c r="B140" i="3"/>
  <c r="D140" i="3" s="1"/>
  <c r="E139" i="3"/>
  <c r="B139" i="3"/>
  <c r="D139" i="3" s="1"/>
  <c r="E138" i="3"/>
  <c r="B138" i="3"/>
  <c r="D138" i="3" s="1"/>
  <c r="E137" i="3"/>
  <c r="B137" i="3"/>
  <c r="D137" i="3" s="1"/>
  <c r="E136" i="3"/>
  <c r="B136" i="3"/>
  <c r="D136" i="3" s="1"/>
  <c r="E135" i="3"/>
  <c r="B135" i="3"/>
  <c r="D135" i="3" s="1"/>
  <c r="E134" i="3"/>
  <c r="B134" i="3"/>
  <c r="D134" i="3" s="1"/>
  <c r="E133" i="3"/>
  <c r="B133" i="3"/>
  <c r="D133" i="3" s="1"/>
  <c r="E132" i="3"/>
  <c r="B132" i="3"/>
  <c r="D132" i="3" s="1"/>
  <c r="E131" i="3"/>
  <c r="B131" i="3"/>
  <c r="D131" i="3" s="1"/>
  <c r="E130" i="3"/>
  <c r="B130" i="3"/>
  <c r="D130" i="3" s="1"/>
  <c r="E129" i="3"/>
  <c r="B129" i="3"/>
  <c r="D129" i="3" s="1"/>
  <c r="E128" i="3"/>
  <c r="B128" i="3"/>
  <c r="D128" i="3" s="1"/>
  <c r="E127" i="3"/>
  <c r="B127" i="3"/>
  <c r="D127" i="3" s="1"/>
  <c r="E126" i="3"/>
  <c r="B126" i="3"/>
  <c r="D126" i="3" s="1"/>
  <c r="E125" i="3"/>
  <c r="B125" i="3"/>
  <c r="D125" i="3" s="1"/>
  <c r="E124" i="3"/>
  <c r="B124" i="3"/>
  <c r="D124" i="3" s="1"/>
  <c r="E123" i="3"/>
  <c r="B123" i="3"/>
  <c r="D123" i="3" s="1"/>
  <c r="E122" i="3"/>
  <c r="B122" i="3"/>
  <c r="D122" i="3" s="1"/>
  <c r="E121" i="3"/>
  <c r="B121" i="3"/>
  <c r="D121" i="3" s="1"/>
  <c r="E120" i="3"/>
  <c r="B120" i="3"/>
  <c r="D120" i="3" s="1"/>
  <c r="E119" i="3"/>
  <c r="B119" i="3"/>
  <c r="D119" i="3" s="1"/>
  <c r="E118" i="3"/>
  <c r="B118" i="3"/>
  <c r="D118" i="3" s="1"/>
  <c r="E117" i="3"/>
  <c r="B117" i="3"/>
  <c r="D117" i="3" s="1"/>
  <c r="E116" i="3"/>
  <c r="B116" i="3"/>
  <c r="D116" i="3" s="1"/>
  <c r="E115" i="3"/>
  <c r="B115" i="3"/>
  <c r="D115" i="3" s="1"/>
  <c r="E114" i="3"/>
  <c r="B114" i="3"/>
  <c r="D114" i="3" s="1"/>
  <c r="E113" i="3"/>
  <c r="B113" i="3"/>
  <c r="D113" i="3" s="1"/>
  <c r="E112" i="3"/>
  <c r="B112" i="3"/>
  <c r="D112" i="3" s="1"/>
  <c r="E111" i="3"/>
  <c r="B111" i="3"/>
  <c r="D111" i="3" s="1"/>
  <c r="E110" i="3"/>
  <c r="B110" i="3"/>
  <c r="D110" i="3" s="1"/>
  <c r="E109" i="3"/>
  <c r="B109" i="3"/>
  <c r="D109" i="3" s="1"/>
  <c r="E108" i="3"/>
  <c r="B108" i="3"/>
  <c r="D108" i="3" s="1"/>
  <c r="E107" i="3"/>
  <c r="B107" i="3"/>
  <c r="D107" i="3" s="1"/>
  <c r="E106" i="3"/>
  <c r="B106" i="3"/>
  <c r="D106" i="3" s="1"/>
  <c r="E105" i="3"/>
  <c r="B105" i="3"/>
  <c r="D105" i="3" s="1"/>
  <c r="E104" i="3"/>
  <c r="B104" i="3"/>
  <c r="D104" i="3" s="1"/>
  <c r="E103" i="3"/>
  <c r="B103" i="3"/>
  <c r="D103" i="3" s="1"/>
  <c r="E102" i="3"/>
  <c r="B102" i="3"/>
  <c r="D102" i="3" s="1"/>
  <c r="E101" i="3"/>
  <c r="B101" i="3"/>
  <c r="D101" i="3" s="1"/>
  <c r="E100" i="3"/>
  <c r="B100" i="3"/>
  <c r="D100" i="3" s="1"/>
  <c r="E99" i="3"/>
  <c r="B99" i="3"/>
  <c r="D99" i="3" s="1"/>
  <c r="E98" i="3"/>
  <c r="B98" i="3"/>
  <c r="D98" i="3" s="1"/>
  <c r="E97" i="3"/>
  <c r="B97" i="3"/>
  <c r="D97" i="3" s="1"/>
  <c r="E96" i="3"/>
  <c r="B96" i="3"/>
  <c r="D96" i="3" s="1"/>
  <c r="E95" i="3"/>
  <c r="B95" i="3"/>
  <c r="D95" i="3" s="1"/>
  <c r="E94" i="3"/>
  <c r="B94" i="3"/>
  <c r="D94" i="3" s="1"/>
  <c r="E93" i="3"/>
  <c r="B93" i="3"/>
  <c r="D93" i="3" s="1"/>
  <c r="E92" i="3"/>
  <c r="B92" i="3"/>
  <c r="D92" i="3" s="1"/>
  <c r="E91" i="3"/>
  <c r="B91" i="3"/>
  <c r="D91" i="3" s="1"/>
  <c r="E90" i="3"/>
  <c r="B90" i="3"/>
  <c r="D90" i="3" s="1"/>
  <c r="E89" i="3"/>
  <c r="B89" i="3"/>
  <c r="D89" i="3" s="1"/>
  <c r="E88" i="3"/>
  <c r="B88" i="3"/>
  <c r="D88" i="3" s="1"/>
  <c r="E87" i="3"/>
  <c r="B87" i="3"/>
  <c r="D87" i="3" s="1"/>
  <c r="E86" i="3"/>
  <c r="B86" i="3"/>
  <c r="D86" i="3" s="1"/>
  <c r="E85" i="3"/>
  <c r="B85" i="3"/>
  <c r="D85" i="3" s="1"/>
  <c r="E84" i="3"/>
  <c r="B84" i="3"/>
  <c r="D84" i="3" s="1"/>
  <c r="E83" i="3"/>
  <c r="B83" i="3"/>
  <c r="D83" i="3" s="1"/>
  <c r="E82" i="3"/>
  <c r="B82" i="3"/>
  <c r="D82" i="3" s="1"/>
  <c r="E81" i="3"/>
  <c r="B81" i="3"/>
  <c r="D81" i="3" s="1"/>
  <c r="E80" i="3"/>
  <c r="B80" i="3"/>
  <c r="D80" i="3" s="1"/>
  <c r="E79" i="3"/>
  <c r="B79" i="3"/>
  <c r="D79" i="3" s="1"/>
  <c r="E78" i="3"/>
  <c r="B78" i="3"/>
  <c r="D78" i="3" s="1"/>
  <c r="E77" i="3"/>
  <c r="B77" i="3"/>
  <c r="D77" i="3" s="1"/>
  <c r="E76" i="3"/>
  <c r="B76" i="3"/>
  <c r="D76" i="3" s="1"/>
  <c r="E75" i="3"/>
  <c r="B75" i="3"/>
  <c r="D75" i="3" s="1"/>
  <c r="E74" i="3"/>
  <c r="B74" i="3"/>
  <c r="D74" i="3" s="1"/>
  <c r="E73" i="3"/>
  <c r="B73" i="3"/>
  <c r="D73" i="3" s="1"/>
  <c r="E72" i="3"/>
  <c r="B72" i="3"/>
  <c r="D72" i="3" s="1"/>
  <c r="E71" i="3"/>
  <c r="B71" i="3"/>
  <c r="D71" i="3" s="1"/>
  <c r="E70" i="3"/>
  <c r="B70" i="3"/>
  <c r="D70" i="3" s="1"/>
  <c r="E69" i="3"/>
  <c r="B69" i="3"/>
  <c r="D69" i="3" s="1"/>
  <c r="E68" i="3"/>
  <c r="B68" i="3"/>
  <c r="D68" i="3" s="1"/>
  <c r="E67" i="3"/>
  <c r="B67" i="3"/>
  <c r="D67" i="3" s="1"/>
  <c r="E66" i="3"/>
  <c r="B66" i="3"/>
  <c r="D66" i="3" s="1"/>
  <c r="E65" i="3"/>
  <c r="B65" i="3"/>
  <c r="D65" i="3" s="1"/>
  <c r="E64" i="3"/>
  <c r="B64" i="3"/>
  <c r="D64" i="3" s="1"/>
  <c r="E63" i="3"/>
  <c r="B63" i="3"/>
  <c r="D63" i="3" s="1"/>
  <c r="E62" i="3"/>
  <c r="B62" i="3"/>
  <c r="D62" i="3" s="1"/>
  <c r="E61" i="3"/>
  <c r="B61" i="3"/>
  <c r="D61" i="3" s="1"/>
  <c r="E60" i="3"/>
  <c r="B60" i="3"/>
  <c r="D60" i="3" s="1"/>
  <c r="E59" i="3"/>
  <c r="B59" i="3"/>
  <c r="D59" i="3" s="1"/>
  <c r="E58" i="3"/>
  <c r="B58" i="3"/>
  <c r="D58" i="3" s="1"/>
  <c r="E57" i="3"/>
  <c r="B57" i="3"/>
  <c r="D57" i="3" s="1"/>
  <c r="E56" i="3"/>
  <c r="B56" i="3"/>
  <c r="D56" i="3" s="1"/>
  <c r="E55" i="3"/>
  <c r="B55" i="3"/>
  <c r="D55" i="3" s="1"/>
  <c r="E54" i="3"/>
  <c r="B54" i="3"/>
  <c r="D54" i="3" s="1"/>
  <c r="E53" i="3"/>
  <c r="B53" i="3"/>
  <c r="D53" i="3" s="1"/>
  <c r="E52" i="3"/>
  <c r="B52" i="3"/>
  <c r="D52" i="3" s="1"/>
  <c r="E51" i="3"/>
  <c r="B51" i="3"/>
  <c r="D51" i="3" s="1"/>
  <c r="E50" i="3"/>
  <c r="B50" i="3"/>
  <c r="D50" i="3" s="1"/>
  <c r="E49" i="3"/>
  <c r="B49" i="3"/>
  <c r="D49" i="3" s="1"/>
  <c r="E48" i="3"/>
  <c r="B48" i="3"/>
  <c r="D48" i="3" s="1"/>
  <c r="E47" i="3"/>
  <c r="B47" i="3"/>
  <c r="D47" i="3" s="1"/>
  <c r="E46" i="3"/>
  <c r="B46" i="3"/>
  <c r="D46" i="3" s="1"/>
  <c r="E45" i="3"/>
  <c r="B45" i="3"/>
  <c r="D45" i="3" s="1"/>
  <c r="E44" i="3"/>
  <c r="B44" i="3"/>
  <c r="D44" i="3" s="1"/>
  <c r="E43" i="3"/>
  <c r="B43" i="3"/>
  <c r="D43" i="3" s="1"/>
  <c r="E42" i="3"/>
  <c r="B42" i="3"/>
  <c r="D42" i="3" s="1"/>
  <c r="E41" i="3"/>
  <c r="B41" i="3"/>
  <c r="D41" i="3" s="1"/>
  <c r="E40" i="3"/>
  <c r="B40" i="3"/>
  <c r="D40" i="3" s="1"/>
  <c r="E39" i="3"/>
  <c r="B39" i="3"/>
  <c r="D39" i="3" s="1"/>
  <c r="E38" i="3"/>
  <c r="B38" i="3"/>
  <c r="D38" i="3" s="1"/>
  <c r="E37" i="3"/>
  <c r="B37" i="3"/>
  <c r="D37" i="3" s="1"/>
  <c r="E36" i="3"/>
  <c r="B36" i="3"/>
  <c r="D36" i="3" s="1"/>
  <c r="E35" i="3"/>
  <c r="B35" i="3"/>
  <c r="D35" i="3" s="1"/>
  <c r="E34" i="3"/>
  <c r="B34" i="3"/>
  <c r="D34" i="3" s="1"/>
  <c r="E33" i="3"/>
  <c r="B33" i="3"/>
  <c r="D33" i="3" s="1"/>
  <c r="E32" i="3"/>
  <c r="B32" i="3"/>
  <c r="D32" i="3" s="1"/>
  <c r="E31" i="3"/>
  <c r="B31" i="3"/>
  <c r="D31" i="3" s="1"/>
  <c r="E30" i="3"/>
  <c r="B30" i="3"/>
  <c r="D30" i="3" s="1"/>
  <c r="E29" i="3"/>
  <c r="B29" i="3"/>
  <c r="D29" i="3" s="1"/>
  <c r="E28" i="3"/>
  <c r="B28" i="3"/>
  <c r="D28" i="3" s="1"/>
  <c r="E27" i="3"/>
  <c r="B27" i="3"/>
  <c r="D27" i="3" s="1"/>
  <c r="E26" i="3"/>
  <c r="B26" i="3"/>
  <c r="D26" i="3" s="1"/>
  <c r="E25" i="3"/>
  <c r="B25" i="3"/>
  <c r="D25" i="3" s="1"/>
  <c r="E24" i="3"/>
  <c r="B24" i="3"/>
  <c r="D24" i="3" s="1"/>
  <c r="E23" i="3"/>
  <c r="B23" i="3"/>
  <c r="D23" i="3" s="1"/>
  <c r="E22" i="3"/>
  <c r="B22" i="3"/>
  <c r="D22" i="3" s="1"/>
  <c r="E21" i="3"/>
  <c r="B21" i="3"/>
  <c r="D21" i="3" s="1"/>
  <c r="E20" i="3"/>
  <c r="B20" i="3"/>
  <c r="D20" i="3" s="1"/>
  <c r="E19" i="3"/>
  <c r="B19" i="3"/>
  <c r="D19" i="3" s="1"/>
  <c r="E18" i="3"/>
  <c r="B18" i="3"/>
  <c r="D18" i="3" s="1"/>
  <c r="E17" i="3"/>
  <c r="B17" i="3"/>
  <c r="D17" i="3" s="1"/>
  <c r="E16" i="3"/>
  <c r="B16" i="3"/>
  <c r="D16" i="3" s="1"/>
  <c r="E15" i="3"/>
  <c r="B15" i="3"/>
  <c r="D15" i="3" s="1"/>
  <c r="E14" i="3"/>
  <c r="B14" i="3"/>
  <c r="D14" i="3" s="1"/>
  <c r="E13" i="3"/>
  <c r="B13" i="3"/>
  <c r="D13" i="3" s="1"/>
  <c r="E12" i="3"/>
  <c r="B12" i="3"/>
  <c r="D12" i="3" s="1"/>
  <c r="E11" i="3"/>
  <c r="B11" i="3"/>
  <c r="D11" i="3" s="1"/>
  <c r="E10" i="3"/>
  <c r="B10" i="3"/>
  <c r="D10" i="3" s="1"/>
  <c r="E9" i="3"/>
  <c r="B9" i="3"/>
  <c r="D9" i="3" s="1"/>
  <c r="E8" i="3"/>
  <c r="B8" i="3"/>
  <c r="D8" i="3" s="1"/>
  <c r="E7" i="3"/>
  <c r="B7" i="3"/>
  <c r="D7" i="3" s="1"/>
  <c r="E6" i="3"/>
  <c r="B6" i="3"/>
  <c r="D6" i="3" s="1"/>
  <c r="E5" i="3"/>
  <c r="B5" i="3"/>
  <c r="D5" i="3" s="1"/>
  <c r="E4" i="3"/>
  <c r="B4" i="3"/>
  <c r="D4" i="3" s="1"/>
  <c r="E3" i="3"/>
  <c r="B3" i="3"/>
  <c r="D3" i="3" s="1"/>
  <c r="E2" i="3"/>
  <c r="B2" i="3"/>
  <c r="D2" i="3" s="1"/>
  <c r="E2" i="1"/>
  <c r="B2" i="1"/>
  <c r="D2" i="1" s="1"/>
  <c r="E3" i="1"/>
  <c r="B3" i="1"/>
  <c r="D3" i="1" s="1"/>
  <c r="E4" i="1"/>
  <c r="B4" i="1"/>
  <c r="D4" i="1" s="1"/>
  <c r="E5" i="1"/>
  <c r="B5" i="1"/>
  <c r="D5" i="1" s="1"/>
  <c r="E6" i="1"/>
  <c r="B6" i="1"/>
  <c r="D6" i="1" s="1"/>
  <c r="E7" i="1"/>
  <c r="B7" i="1"/>
  <c r="D7" i="1" s="1"/>
  <c r="E8" i="1"/>
  <c r="B8" i="1"/>
  <c r="D8" i="1" s="1"/>
  <c r="E9" i="1"/>
  <c r="B9" i="1"/>
  <c r="D9" i="1" s="1"/>
  <c r="E10" i="1"/>
  <c r="B10" i="1"/>
  <c r="D10" i="1" s="1"/>
  <c r="E11" i="1"/>
  <c r="B11" i="1"/>
  <c r="D11" i="1" s="1"/>
  <c r="E12" i="1"/>
  <c r="B12" i="1"/>
  <c r="D12" i="1" s="1"/>
  <c r="E13" i="1"/>
  <c r="B13" i="1"/>
  <c r="D13" i="1" s="1"/>
  <c r="E14" i="1"/>
  <c r="B14" i="1"/>
  <c r="D14" i="1" s="1"/>
  <c r="E15" i="1"/>
  <c r="B15" i="1"/>
  <c r="D15" i="1" s="1"/>
  <c r="E16" i="1"/>
  <c r="B16" i="1"/>
  <c r="D16" i="1" s="1"/>
  <c r="E17" i="1"/>
  <c r="B17" i="1"/>
  <c r="D17" i="1" s="1"/>
  <c r="E18" i="1"/>
  <c r="B18" i="1"/>
  <c r="D18" i="1" s="1"/>
  <c r="E19" i="1"/>
  <c r="B19" i="1"/>
  <c r="D19" i="1" s="1"/>
  <c r="E20" i="1"/>
  <c r="B20" i="1"/>
  <c r="D20" i="1" s="1"/>
  <c r="E21" i="1"/>
  <c r="B21" i="1"/>
  <c r="D21" i="1" s="1"/>
  <c r="E22" i="1"/>
  <c r="B22" i="1"/>
  <c r="D22" i="1" s="1"/>
  <c r="E23" i="1"/>
  <c r="B23" i="1"/>
  <c r="D23" i="1" s="1"/>
  <c r="E24" i="1"/>
  <c r="B24" i="1"/>
  <c r="D24" i="1" s="1"/>
  <c r="E25" i="1"/>
  <c r="B25" i="1"/>
  <c r="D25" i="1" s="1"/>
  <c r="E26" i="1"/>
  <c r="B26" i="1"/>
  <c r="D26" i="1" s="1"/>
  <c r="E27" i="1"/>
  <c r="B27" i="1"/>
  <c r="D27" i="1" s="1"/>
  <c r="E28" i="1"/>
  <c r="B28" i="1"/>
  <c r="D28" i="1" s="1"/>
  <c r="E29" i="1"/>
  <c r="B29" i="1"/>
  <c r="D29" i="1" s="1"/>
  <c r="E30" i="1"/>
  <c r="B30" i="1"/>
  <c r="D30" i="1" s="1"/>
  <c r="E31" i="1"/>
  <c r="B31" i="1"/>
  <c r="D31" i="1" s="1"/>
  <c r="E32" i="1"/>
  <c r="B32" i="1"/>
  <c r="D32" i="1" s="1"/>
  <c r="E33" i="1"/>
  <c r="B33" i="1"/>
  <c r="D33" i="1" s="1"/>
  <c r="E34" i="1"/>
  <c r="B34" i="1"/>
  <c r="D34" i="1" s="1"/>
  <c r="E35" i="1"/>
  <c r="B35" i="1"/>
  <c r="D35" i="1" s="1"/>
  <c r="E36" i="1"/>
  <c r="B36" i="1"/>
  <c r="D36" i="1" s="1"/>
  <c r="E37" i="1"/>
  <c r="B37" i="1"/>
  <c r="D37" i="1" s="1"/>
  <c r="E38" i="1"/>
  <c r="B38" i="1"/>
  <c r="D38" i="1" s="1"/>
  <c r="E39" i="1"/>
  <c r="B39" i="1"/>
  <c r="D39" i="1" s="1"/>
  <c r="E40" i="1"/>
  <c r="B40" i="1"/>
  <c r="D40" i="1" s="1"/>
  <c r="E41" i="1"/>
  <c r="B41" i="1"/>
  <c r="D41" i="1" s="1"/>
  <c r="E42" i="1"/>
  <c r="B42" i="1"/>
  <c r="D42" i="1" s="1"/>
  <c r="E43" i="1"/>
  <c r="B43" i="1"/>
  <c r="D43" i="1" s="1"/>
  <c r="E44" i="1"/>
  <c r="B44" i="1"/>
  <c r="D44" i="1" s="1"/>
  <c r="E45" i="1"/>
  <c r="B45" i="1"/>
  <c r="D45" i="1" s="1"/>
  <c r="E46" i="1"/>
  <c r="B46" i="1"/>
  <c r="D46" i="1" s="1"/>
  <c r="E47" i="1"/>
  <c r="B47" i="1"/>
  <c r="D47" i="1" s="1"/>
  <c r="E48" i="1"/>
  <c r="B48" i="1"/>
  <c r="D48" i="1" s="1"/>
  <c r="E49" i="1"/>
  <c r="B49" i="1"/>
  <c r="D49" i="1" s="1"/>
  <c r="E50" i="1"/>
  <c r="B50" i="1"/>
  <c r="D50" i="1" s="1"/>
  <c r="E51" i="1"/>
  <c r="B51" i="1"/>
  <c r="D51" i="1" s="1"/>
  <c r="E52" i="1"/>
  <c r="B52" i="1"/>
  <c r="D52" i="1" s="1"/>
  <c r="E53" i="1"/>
  <c r="B53" i="1"/>
  <c r="D53" i="1" s="1"/>
  <c r="E54" i="1"/>
  <c r="B54" i="1"/>
  <c r="D54" i="1" s="1"/>
  <c r="E55" i="1"/>
  <c r="B55" i="1"/>
  <c r="D55" i="1" s="1"/>
  <c r="E56" i="1"/>
  <c r="B56" i="1"/>
  <c r="D56" i="1" s="1"/>
  <c r="E57" i="1"/>
  <c r="B57" i="1"/>
  <c r="D57" i="1" s="1"/>
  <c r="E58" i="1"/>
  <c r="B58" i="1"/>
  <c r="D58" i="1" s="1"/>
  <c r="E59" i="1"/>
  <c r="B59" i="1"/>
  <c r="D59" i="1" s="1"/>
  <c r="E60" i="1"/>
  <c r="B60" i="1"/>
  <c r="D60" i="1" s="1"/>
  <c r="E61" i="1"/>
  <c r="B61" i="1"/>
  <c r="D61" i="1" s="1"/>
  <c r="E62" i="1"/>
  <c r="B62" i="1"/>
  <c r="D62" i="1" s="1"/>
  <c r="E63" i="1"/>
  <c r="B63" i="1"/>
  <c r="D63" i="1" s="1"/>
  <c r="E64" i="1"/>
  <c r="B64" i="1"/>
  <c r="D64" i="1" s="1"/>
  <c r="E65" i="1"/>
  <c r="B65" i="1"/>
  <c r="D65" i="1" s="1"/>
  <c r="E66" i="1"/>
  <c r="B66" i="1"/>
  <c r="D66" i="1" s="1"/>
  <c r="E67" i="1"/>
  <c r="B67" i="1"/>
  <c r="D67" i="1" s="1"/>
  <c r="E68" i="1"/>
  <c r="B68" i="1"/>
  <c r="D68" i="1" s="1"/>
  <c r="E69" i="1"/>
  <c r="B69" i="1"/>
  <c r="D69" i="1" s="1"/>
  <c r="E70" i="1"/>
  <c r="B70" i="1"/>
  <c r="D70" i="1" s="1"/>
  <c r="E71" i="1"/>
  <c r="B71" i="1"/>
  <c r="D71" i="1" s="1"/>
  <c r="E72" i="1"/>
  <c r="B72" i="1"/>
  <c r="D72" i="1" s="1"/>
  <c r="E73" i="1"/>
  <c r="B73" i="1"/>
  <c r="D73" i="1" s="1"/>
  <c r="E74" i="1"/>
  <c r="B74" i="1"/>
  <c r="D74" i="1" s="1"/>
  <c r="E75" i="1"/>
  <c r="B75" i="1"/>
  <c r="D75" i="1" s="1"/>
  <c r="E76" i="1"/>
  <c r="B76" i="1"/>
  <c r="D76" i="1" s="1"/>
  <c r="E77" i="1"/>
  <c r="B77" i="1"/>
  <c r="D77" i="1" s="1"/>
  <c r="E78" i="1"/>
  <c r="B78" i="1"/>
  <c r="D78" i="1" s="1"/>
  <c r="E79" i="1"/>
  <c r="B79" i="1"/>
  <c r="D79" i="1" s="1"/>
  <c r="E80" i="1"/>
  <c r="B80" i="1"/>
  <c r="D80" i="1" s="1"/>
  <c r="E81" i="1"/>
  <c r="B81" i="1"/>
  <c r="D81" i="1" s="1"/>
  <c r="E82" i="1"/>
  <c r="B82" i="1"/>
  <c r="D82" i="1" s="1"/>
  <c r="E83" i="1"/>
  <c r="B83" i="1"/>
  <c r="D83" i="1" s="1"/>
  <c r="E84" i="1"/>
  <c r="B84" i="1"/>
  <c r="D84" i="1" s="1"/>
  <c r="E85" i="1"/>
  <c r="B85" i="1"/>
  <c r="D85" i="1" s="1"/>
  <c r="E86" i="1"/>
  <c r="B86" i="1"/>
  <c r="D86" i="1" s="1"/>
  <c r="E87" i="1"/>
  <c r="B87" i="1"/>
  <c r="D87" i="1" s="1"/>
  <c r="E88" i="1"/>
  <c r="B88" i="1"/>
  <c r="D88" i="1" s="1"/>
  <c r="E89" i="1"/>
  <c r="B89" i="1"/>
  <c r="D89" i="1" s="1"/>
  <c r="E90" i="1"/>
  <c r="B90" i="1"/>
  <c r="D90" i="1" s="1"/>
  <c r="E91" i="1"/>
  <c r="B91" i="1"/>
  <c r="D91" i="1" s="1"/>
  <c r="E92" i="1"/>
  <c r="B92" i="1"/>
  <c r="D92" i="1" s="1"/>
  <c r="E93" i="1"/>
  <c r="B93" i="1"/>
  <c r="D93" i="1" s="1"/>
  <c r="E94" i="1"/>
  <c r="B94" i="1"/>
  <c r="D94" i="1" s="1"/>
  <c r="E95" i="1"/>
  <c r="B95" i="1"/>
  <c r="D95" i="1" s="1"/>
  <c r="E96" i="1"/>
  <c r="B96" i="1"/>
  <c r="D96" i="1" s="1"/>
  <c r="E97" i="1"/>
  <c r="B97" i="1"/>
  <c r="D97" i="1" s="1"/>
  <c r="E98" i="1"/>
  <c r="B98" i="1"/>
  <c r="D98" i="1" s="1"/>
  <c r="E99" i="1"/>
  <c r="B99" i="1"/>
  <c r="D99" i="1" s="1"/>
  <c r="E100" i="1"/>
  <c r="B100" i="1"/>
  <c r="D100" i="1" s="1"/>
  <c r="E101" i="1"/>
  <c r="B101" i="1"/>
  <c r="D101" i="1" s="1"/>
  <c r="E102" i="1"/>
  <c r="B102" i="1"/>
  <c r="D102" i="1" s="1"/>
  <c r="E103" i="1"/>
  <c r="B103" i="1"/>
  <c r="D103" i="1" s="1"/>
  <c r="E104" i="1"/>
  <c r="B104" i="1"/>
  <c r="D104" i="1" s="1"/>
  <c r="E105" i="1"/>
  <c r="B105" i="1"/>
  <c r="D105" i="1" s="1"/>
  <c r="E106" i="1"/>
  <c r="B106" i="1"/>
  <c r="D106" i="1" s="1"/>
  <c r="E107" i="1"/>
  <c r="B107" i="1"/>
  <c r="D107" i="1" s="1"/>
  <c r="E108" i="1"/>
  <c r="B108" i="1"/>
  <c r="D108" i="1" s="1"/>
  <c r="E109" i="1"/>
  <c r="B109" i="1"/>
  <c r="D109" i="1" s="1"/>
  <c r="E110" i="1"/>
  <c r="B110" i="1"/>
  <c r="D110" i="1" s="1"/>
  <c r="E111" i="1"/>
  <c r="B111" i="1"/>
  <c r="D111" i="1" s="1"/>
  <c r="E112" i="1"/>
  <c r="B112" i="1"/>
  <c r="D112" i="1" s="1"/>
  <c r="E113" i="1"/>
  <c r="B113" i="1"/>
  <c r="D113" i="1" s="1"/>
  <c r="E114" i="1"/>
  <c r="B114" i="1"/>
  <c r="D114" i="1" s="1"/>
  <c r="E115" i="1"/>
  <c r="B115" i="1"/>
  <c r="D115" i="1" s="1"/>
  <c r="E116" i="1"/>
  <c r="B116" i="1"/>
  <c r="D116" i="1" s="1"/>
  <c r="E117" i="1"/>
  <c r="B117" i="1"/>
  <c r="D117" i="1" s="1"/>
  <c r="E118" i="1"/>
  <c r="B118" i="1"/>
  <c r="D118" i="1" s="1"/>
  <c r="E119" i="1"/>
  <c r="B119" i="1"/>
  <c r="D119" i="1" s="1"/>
  <c r="E120" i="1"/>
  <c r="B120" i="1"/>
  <c r="D120" i="1" s="1"/>
  <c r="E121" i="1"/>
  <c r="B121" i="1"/>
  <c r="D121" i="1" s="1"/>
  <c r="E122" i="1"/>
  <c r="B122" i="1"/>
  <c r="D122" i="1" s="1"/>
  <c r="E123" i="1"/>
  <c r="B123" i="1"/>
  <c r="D123" i="1" s="1"/>
  <c r="E124" i="1"/>
  <c r="B124" i="1"/>
  <c r="D124" i="1" s="1"/>
  <c r="E125" i="1"/>
  <c r="B125" i="1"/>
  <c r="D125" i="1" s="1"/>
  <c r="E126" i="1"/>
  <c r="B126" i="1"/>
  <c r="D126" i="1" s="1"/>
  <c r="E127" i="1"/>
  <c r="B127" i="1"/>
  <c r="D127" i="1" s="1"/>
  <c r="E128" i="1"/>
  <c r="B128" i="1"/>
  <c r="D128" i="1" s="1"/>
  <c r="E129" i="1"/>
  <c r="B129" i="1"/>
  <c r="D129" i="1" s="1"/>
  <c r="E130" i="1"/>
  <c r="B130" i="1"/>
  <c r="D130" i="1" s="1"/>
  <c r="E131" i="1"/>
  <c r="B131" i="1"/>
  <c r="D131" i="1" s="1"/>
  <c r="E132" i="1"/>
  <c r="B132" i="1"/>
  <c r="D132" i="1" s="1"/>
  <c r="E133" i="1"/>
  <c r="B133" i="1"/>
  <c r="D133" i="1" s="1"/>
  <c r="E134" i="1"/>
  <c r="B134" i="1"/>
  <c r="D134" i="1" s="1"/>
  <c r="E135" i="1"/>
  <c r="B135" i="1"/>
  <c r="D135" i="1" s="1"/>
  <c r="E136" i="1"/>
  <c r="B136" i="1"/>
  <c r="D136" i="1" s="1"/>
  <c r="E137" i="1"/>
  <c r="B137" i="1"/>
  <c r="D137" i="1" s="1"/>
  <c r="E138" i="1"/>
  <c r="B138" i="1"/>
  <c r="D138" i="1" s="1"/>
  <c r="E139" i="1"/>
  <c r="B139" i="1"/>
  <c r="D139" i="1" s="1"/>
  <c r="E140" i="1"/>
  <c r="B140" i="1"/>
  <c r="D140" i="1" s="1"/>
  <c r="E141" i="1"/>
  <c r="B141" i="1"/>
  <c r="D141" i="1" s="1"/>
  <c r="E142" i="1"/>
  <c r="B142" i="1"/>
  <c r="D142" i="1" s="1"/>
  <c r="E143" i="1"/>
  <c r="B143" i="1"/>
  <c r="D143" i="1" s="1"/>
  <c r="E144" i="1"/>
  <c r="B144" i="1"/>
  <c r="D144" i="1" s="1"/>
  <c r="E145" i="1"/>
  <c r="B145" i="1"/>
  <c r="D145" i="1" s="1"/>
  <c r="E146" i="1"/>
  <c r="B146" i="1"/>
  <c r="D146" i="1" s="1"/>
  <c r="E147" i="1"/>
  <c r="B147" i="1"/>
  <c r="D147" i="1" s="1"/>
  <c r="E148" i="1"/>
  <c r="B148" i="1"/>
  <c r="D148" i="1" s="1"/>
  <c r="E149" i="1"/>
  <c r="B149" i="1"/>
  <c r="D149" i="1" s="1"/>
  <c r="E150" i="1"/>
  <c r="B150" i="1"/>
  <c r="D150" i="1" s="1"/>
  <c r="E151" i="1"/>
  <c r="B151" i="1"/>
  <c r="D151" i="1" s="1"/>
  <c r="E152" i="1"/>
  <c r="B152" i="1"/>
  <c r="D152" i="1" s="1"/>
  <c r="E153" i="1"/>
  <c r="B153" i="1"/>
  <c r="D153" i="1" s="1"/>
  <c r="E154" i="1"/>
  <c r="B154" i="1"/>
  <c r="D154" i="1" s="1"/>
  <c r="E155" i="1"/>
  <c r="B155" i="1"/>
  <c r="D155" i="1" s="1"/>
  <c r="E156" i="1"/>
  <c r="B156" i="1"/>
  <c r="D156" i="1" s="1"/>
  <c r="E157" i="1"/>
  <c r="B157" i="1"/>
  <c r="D157" i="1" s="1"/>
  <c r="E158" i="1"/>
  <c r="B158" i="1"/>
  <c r="D158" i="1" s="1"/>
  <c r="E159" i="1"/>
  <c r="B159" i="1"/>
  <c r="D159" i="1" s="1"/>
  <c r="E160" i="1"/>
  <c r="B160" i="1"/>
  <c r="D160" i="1" s="1"/>
  <c r="E161" i="1"/>
  <c r="B161" i="1"/>
  <c r="D161" i="1" s="1"/>
  <c r="E162" i="1"/>
  <c r="B162" i="1"/>
  <c r="D162" i="1" s="1"/>
  <c r="E163" i="1"/>
  <c r="B163" i="1"/>
  <c r="D163" i="1" s="1"/>
  <c r="E164" i="1"/>
  <c r="B164" i="1"/>
  <c r="D164" i="1" s="1"/>
  <c r="E165" i="1"/>
  <c r="B165" i="1"/>
  <c r="D165" i="1" s="1"/>
  <c r="E166" i="1"/>
  <c r="B166" i="1"/>
  <c r="D166" i="1" s="1"/>
  <c r="E167" i="1"/>
  <c r="B167" i="1"/>
  <c r="D167" i="1" s="1"/>
  <c r="E168" i="1"/>
  <c r="B168" i="1"/>
  <c r="D168" i="1" s="1"/>
  <c r="E169" i="1"/>
  <c r="B169" i="1"/>
  <c r="D169" i="1" s="1"/>
  <c r="E170" i="1"/>
  <c r="B170" i="1"/>
  <c r="D170" i="1" s="1"/>
  <c r="E171" i="1"/>
  <c r="B171" i="1"/>
  <c r="D171" i="1" s="1"/>
  <c r="E172" i="1"/>
  <c r="B172" i="1"/>
  <c r="D172" i="1" s="1"/>
  <c r="E173" i="1"/>
  <c r="B173" i="1"/>
  <c r="D173" i="1" s="1"/>
  <c r="E174" i="1"/>
  <c r="B174" i="1"/>
  <c r="D174" i="1" s="1"/>
  <c r="E175" i="1"/>
  <c r="B175" i="1"/>
  <c r="D175" i="1" s="1"/>
  <c r="E176" i="1"/>
  <c r="B176" i="1"/>
  <c r="D176" i="1" s="1"/>
  <c r="E177" i="1"/>
  <c r="B177" i="1"/>
  <c r="D177" i="1" s="1"/>
  <c r="E178" i="1"/>
  <c r="B178" i="1"/>
  <c r="D178" i="1" s="1"/>
  <c r="E179" i="1"/>
  <c r="B179" i="1"/>
  <c r="D179" i="1" s="1"/>
  <c r="E180" i="1"/>
  <c r="B180" i="1"/>
  <c r="D180" i="1" s="1"/>
  <c r="E181" i="1"/>
  <c r="B181" i="1"/>
  <c r="D181" i="1" s="1"/>
  <c r="E182" i="1"/>
  <c r="B182" i="1"/>
  <c r="D182" i="1" s="1"/>
  <c r="E183" i="1"/>
  <c r="B183" i="1"/>
  <c r="D183" i="1" s="1"/>
  <c r="E184" i="1"/>
  <c r="B184" i="1"/>
  <c r="D184" i="1" s="1"/>
  <c r="E185" i="1"/>
  <c r="B185" i="1"/>
  <c r="D185" i="1" s="1"/>
  <c r="E186" i="1"/>
  <c r="B186" i="1"/>
  <c r="D186" i="1" s="1"/>
  <c r="E187" i="1"/>
  <c r="B187" i="1"/>
  <c r="D187" i="1" s="1"/>
  <c r="E188" i="1"/>
  <c r="B188" i="1"/>
  <c r="D188" i="1" s="1"/>
  <c r="E189" i="1"/>
  <c r="B189" i="1"/>
  <c r="D189" i="1" s="1"/>
  <c r="E190" i="1"/>
  <c r="B190" i="1"/>
  <c r="D190" i="1" s="1"/>
  <c r="E191" i="1"/>
  <c r="B191" i="1"/>
  <c r="D191" i="1" s="1"/>
  <c r="E192" i="1"/>
  <c r="B192" i="1"/>
  <c r="D192" i="1" s="1"/>
  <c r="E193" i="1"/>
  <c r="B193" i="1"/>
  <c r="D193" i="1" s="1"/>
  <c r="E194" i="1"/>
  <c r="B194" i="1"/>
  <c r="D194" i="1" s="1"/>
  <c r="E195" i="1"/>
  <c r="B195" i="1"/>
  <c r="D195" i="1" s="1"/>
  <c r="E196" i="1"/>
  <c r="B196" i="1"/>
  <c r="D196" i="1" s="1"/>
  <c r="E197" i="1"/>
  <c r="B197" i="1"/>
  <c r="D197" i="1" s="1"/>
  <c r="E198" i="1"/>
  <c r="B198" i="1"/>
  <c r="D198" i="1" s="1"/>
  <c r="E199" i="1"/>
  <c r="B199" i="1"/>
  <c r="D199" i="1" s="1"/>
  <c r="E200" i="1"/>
  <c r="B200" i="1"/>
  <c r="D200" i="1" s="1"/>
  <c r="E201" i="1"/>
  <c r="B201" i="1"/>
  <c r="D201" i="1" s="1"/>
  <c r="E202" i="1"/>
  <c r="B202" i="1"/>
  <c r="D202" i="1" s="1"/>
  <c r="E203" i="1"/>
  <c r="B203" i="1"/>
  <c r="D203" i="1" s="1"/>
  <c r="E204" i="1"/>
  <c r="B204" i="1"/>
  <c r="D204" i="1" s="1"/>
  <c r="E205" i="1"/>
  <c r="B205" i="1"/>
  <c r="D205" i="1" s="1"/>
  <c r="E206" i="1"/>
  <c r="B206" i="1"/>
  <c r="D206" i="1" s="1"/>
  <c r="E207" i="1"/>
  <c r="B207" i="1"/>
  <c r="D207" i="1" s="1"/>
  <c r="E208" i="1"/>
  <c r="B208" i="1"/>
  <c r="D208" i="1" s="1"/>
  <c r="E209" i="1"/>
  <c r="B209" i="1"/>
  <c r="D209" i="1" s="1"/>
  <c r="E210" i="1"/>
  <c r="B210" i="1"/>
  <c r="D210" i="1" s="1"/>
  <c r="E211" i="1"/>
  <c r="B211" i="1"/>
  <c r="D211" i="1" s="1"/>
  <c r="E212" i="1"/>
  <c r="B212" i="1"/>
  <c r="D212" i="1" s="1"/>
  <c r="E213" i="1"/>
  <c r="B213" i="1"/>
  <c r="D213" i="1" s="1"/>
  <c r="E214" i="1"/>
  <c r="B214" i="1"/>
  <c r="D214" i="1" s="1"/>
  <c r="E215" i="1"/>
  <c r="B215" i="1"/>
  <c r="D215" i="1" s="1"/>
  <c r="E216" i="1"/>
  <c r="B216" i="1"/>
  <c r="D216" i="1" s="1"/>
  <c r="E217" i="1"/>
  <c r="B217" i="1"/>
  <c r="D217" i="1" s="1"/>
  <c r="E218" i="1"/>
  <c r="B218" i="1"/>
  <c r="D218" i="1" s="1"/>
  <c r="E219" i="1"/>
  <c r="B219" i="1"/>
  <c r="D219" i="1" s="1"/>
  <c r="E220" i="1"/>
  <c r="B220" i="1"/>
  <c r="D220" i="1" s="1"/>
  <c r="E221" i="1"/>
  <c r="B221" i="1"/>
  <c r="D221" i="1" s="1"/>
  <c r="E222" i="1"/>
  <c r="B222" i="1"/>
  <c r="D222" i="1" s="1"/>
  <c r="E223" i="1"/>
  <c r="B223" i="1"/>
  <c r="D223" i="1" s="1"/>
  <c r="E224" i="1"/>
  <c r="B224" i="1"/>
  <c r="D224" i="1" s="1"/>
  <c r="E225" i="1"/>
  <c r="B225" i="1"/>
  <c r="D225" i="1" s="1"/>
  <c r="E226" i="1"/>
  <c r="B226" i="1"/>
  <c r="D226" i="1" s="1"/>
  <c r="E227" i="1"/>
  <c r="B227" i="1"/>
  <c r="D227" i="1" s="1"/>
  <c r="E228" i="1"/>
  <c r="B228" i="1"/>
  <c r="D228" i="1" s="1"/>
  <c r="E229" i="1"/>
  <c r="B229" i="1"/>
  <c r="D229" i="1" s="1"/>
  <c r="E230" i="1"/>
  <c r="B230" i="1"/>
  <c r="D230" i="1" s="1"/>
  <c r="E231" i="1"/>
  <c r="B231" i="1"/>
  <c r="D231" i="1" s="1"/>
  <c r="E232" i="1"/>
  <c r="B232" i="1"/>
  <c r="D232" i="1" s="1"/>
  <c r="E233" i="1"/>
  <c r="B233" i="1"/>
  <c r="D233" i="1" s="1"/>
  <c r="E234" i="1"/>
  <c r="B234" i="1"/>
  <c r="D234" i="1" s="1"/>
  <c r="E235" i="1"/>
  <c r="B235" i="1"/>
  <c r="D235" i="1" s="1"/>
  <c r="E236" i="1"/>
  <c r="B236" i="1"/>
  <c r="D236" i="1" s="1"/>
  <c r="E237" i="1"/>
  <c r="B237" i="1"/>
  <c r="D237" i="1" s="1"/>
  <c r="E238" i="1"/>
  <c r="B238" i="1"/>
  <c r="D238" i="1" s="1"/>
  <c r="E239" i="1"/>
  <c r="B239" i="1"/>
  <c r="D239" i="1" s="1"/>
  <c r="E240" i="1"/>
  <c r="B240" i="1"/>
  <c r="D240" i="1" s="1"/>
  <c r="E241" i="1"/>
  <c r="B241" i="1"/>
  <c r="D241" i="1" s="1"/>
  <c r="E242" i="1"/>
  <c r="B242" i="1"/>
  <c r="D242" i="1" s="1"/>
  <c r="E243" i="1"/>
  <c r="B243" i="1"/>
  <c r="D243" i="1" s="1"/>
  <c r="E244" i="1"/>
  <c r="B244" i="1"/>
  <c r="D244" i="1" s="1"/>
  <c r="E245" i="1"/>
  <c r="B245" i="1"/>
  <c r="D245" i="1" s="1"/>
  <c r="E246" i="1"/>
  <c r="B246" i="1"/>
  <c r="D246" i="1" s="1"/>
  <c r="E247" i="1"/>
  <c r="B247" i="1"/>
  <c r="D247" i="1" s="1"/>
  <c r="E248" i="1"/>
  <c r="B248" i="1"/>
  <c r="D248" i="1" s="1"/>
  <c r="E249" i="1"/>
  <c r="B249" i="1"/>
  <c r="D249" i="1" s="1"/>
  <c r="E250" i="1"/>
  <c r="B250" i="1"/>
  <c r="D250" i="1" s="1"/>
  <c r="E251" i="1"/>
  <c r="B251" i="1"/>
  <c r="D251" i="1" s="1"/>
  <c r="E252" i="1"/>
  <c r="B252" i="1"/>
  <c r="D252" i="1" s="1"/>
  <c r="E253" i="1"/>
  <c r="B253" i="1"/>
  <c r="D253" i="1" s="1"/>
  <c r="E254" i="1"/>
  <c r="B254" i="1"/>
  <c r="D254" i="1" s="1"/>
  <c r="E255" i="1"/>
  <c r="B255" i="1"/>
  <c r="D255" i="1" s="1"/>
  <c r="E256" i="1"/>
  <c r="B256" i="1"/>
  <c r="D256" i="1" s="1"/>
  <c r="E257" i="1"/>
  <c r="B257" i="1"/>
  <c r="D257" i="1" s="1"/>
  <c r="E258" i="1"/>
  <c r="B258" i="1"/>
  <c r="D258" i="1" s="1"/>
  <c r="E259" i="1"/>
  <c r="B259" i="1"/>
  <c r="D259" i="1" s="1"/>
  <c r="E260" i="1"/>
  <c r="B260" i="1"/>
  <c r="D260" i="1" s="1"/>
  <c r="E261" i="1"/>
  <c r="B261" i="1"/>
  <c r="D261" i="1" s="1"/>
  <c r="E262" i="1"/>
  <c r="B262" i="1"/>
  <c r="D262" i="1" s="1"/>
  <c r="E263" i="1"/>
  <c r="B263" i="1"/>
  <c r="D263" i="1" s="1"/>
  <c r="E264" i="1"/>
  <c r="B264" i="1"/>
  <c r="D264" i="1" s="1"/>
  <c r="E265" i="1"/>
  <c r="B265" i="1"/>
  <c r="D265" i="1" s="1"/>
  <c r="E266" i="1"/>
  <c r="B266" i="1"/>
  <c r="D266" i="1" s="1"/>
  <c r="E267" i="1"/>
  <c r="B267" i="1"/>
  <c r="D267" i="1" s="1"/>
  <c r="E268" i="1"/>
  <c r="B268" i="1"/>
  <c r="D268" i="1" s="1"/>
  <c r="E269" i="1"/>
  <c r="B269" i="1"/>
  <c r="D269" i="1" s="1"/>
  <c r="E270" i="1"/>
  <c r="B270" i="1"/>
  <c r="D270" i="1" s="1"/>
  <c r="E271" i="1"/>
  <c r="B271" i="1"/>
  <c r="D271" i="1" s="1"/>
  <c r="E272" i="1"/>
  <c r="B272" i="1"/>
  <c r="D272" i="1" s="1"/>
  <c r="E273" i="1"/>
  <c r="B273" i="1"/>
  <c r="D273" i="1" s="1"/>
  <c r="E274" i="1"/>
  <c r="B274" i="1"/>
  <c r="D274" i="1" s="1"/>
  <c r="E275" i="1"/>
  <c r="B275" i="1"/>
  <c r="D275" i="1" s="1"/>
  <c r="E276" i="1"/>
  <c r="B276" i="1"/>
  <c r="D276" i="1" s="1"/>
  <c r="E277" i="1"/>
  <c r="B277" i="1"/>
  <c r="D277" i="1" s="1"/>
  <c r="E278" i="1"/>
  <c r="B278" i="1"/>
  <c r="D278" i="1" s="1"/>
  <c r="E279" i="1"/>
  <c r="B279" i="1"/>
  <c r="D279" i="1" s="1"/>
  <c r="E280" i="1"/>
  <c r="B280" i="1"/>
  <c r="D280" i="1" s="1"/>
  <c r="E281" i="1"/>
  <c r="B281" i="1"/>
  <c r="D281" i="1" s="1"/>
  <c r="E282" i="1"/>
  <c r="B282" i="1"/>
  <c r="D282" i="1" s="1"/>
  <c r="E283" i="1"/>
  <c r="B283" i="1"/>
  <c r="D283" i="1" s="1"/>
  <c r="E284" i="1"/>
  <c r="B284" i="1"/>
  <c r="D284" i="1" s="1"/>
  <c r="E285" i="1"/>
  <c r="B285" i="1"/>
  <c r="D285" i="1" s="1"/>
  <c r="E286" i="1"/>
  <c r="B286" i="1"/>
  <c r="D286" i="1" s="1"/>
  <c r="E287" i="1"/>
  <c r="B287" i="1"/>
  <c r="D287" i="1" s="1"/>
  <c r="E288" i="1"/>
  <c r="B288" i="1"/>
  <c r="D288" i="1" s="1"/>
  <c r="E289" i="1"/>
  <c r="B289" i="1"/>
  <c r="D289" i="1" s="1"/>
  <c r="E290" i="1"/>
  <c r="B290" i="1"/>
  <c r="D290" i="1" s="1"/>
  <c r="E291" i="1"/>
  <c r="B291" i="1"/>
  <c r="D291" i="1" s="1"/>
  <c r="E292" i="1"/>
  <c r="B292" i="1"/>
  <c r="D292" i="1" s="1"/>
  <c r="E293" i="1"/>
  <c r="B293" i="1"/>
  <c r="D293" i="1" s="1"/>
  <c r="E294" i="1"/>
  <c r="B294" i="1"/>
  <c r="D294" i="1" s="1"/>
  <c r="E295" i="1"/>
  <c r="B295" i="1"/>
  <c r="D295" i="1" s="1"/>
  <c r="E296" i="1"/>
  <c r="B296" i="1"/>
  <c r="D296" i="1" s="1"/>
  <c r="E297" i="1"/>
  <c r="B297" i="1"/>
  <c r="D297" i="1" s="1"/>
  <c r="E298" i="1"/>
  <c r="B298" i="1"/>
  <c r="D298" i="1" s="1"/>
  <c r="E299" i="1"/>
  <c r="B299" i="1"/>
  <c r="D299" i="1" s="1"/>
  <c r="E300" i="1"/>
  <c r="B300" i="1"/>
  <c r="D300" i="1" s="1"/>
  <c r="E301" i="1"/>
  <c r="B301" i="1"/>
  <c r="D301" i="1" s="1"/>
  <c r="E302" i="1"/>
  <c r="B302" i="1"/>
  <c r="D302" i="1" s="1"/>
  <c r="E303" i="1"/>
  <c r="B303" i="1"/>
  <c r="D303" i="1" s="1"/>
  <c r="E304" i="1"/>
  <c r="B304" i="1"/>
  <c r="D304" i="1" s="1"/>
  <c r="E305" i="1"/>
  <c r="B305" i="1"/>
  <c r="D305" i="1" s="1"/>
  <c r="E306" i="1"/>
  <c r="B306" i="1"/>
  <c r="D306" i="1" s="1"/>
  <c r="E307" i="1"/>
  <c r="B307" i="1"/>
  <c r="D307" i="1" s="1"/>
  <c r="E308" i="1"/>
  <c r="B308" i="1"/>
  <c r="D308" i="1" s="1"/>
  <c r="E309" i="1"/>
  <c r="B309" i="1"/>
  <c r="D309" i="1" s="1"/>
  <c r="E310" i="1"/>
  <c r="B310" i="1"/>
  <c r="D310" i="1" s="1"/>
  <c r="E311" i="1"/>
  <c r="B311" i="1"/>
  <c r="D311" i="1" s="1"/>
  <c r="E312" i="1"/>
  <c r="B312" i="1"/>
  <c r="D312" i="1" s="1"/>
  <c r="E313" i="1"/>
  <c r="B313" i="1"/>
  <c r="D313" i="1" s="1"/>
  <c r="E314" i="1"/>
  <c r="B314" i="1"/>
  <c r="D314" i="1" s="1"/>
  <c r="E315" i="1"/>
  <c r="B315" i="1"/>
  <c r="D315" i="1" s="1"/>
  <c r="E316" i="1"/>
  <c r="B316" i="1"/>
  <c r="D316" i="1" s="1"/>
  <c r="E317" i="1"/>
  <c r="B317" i="1"/>
  <c r="D317" i="1" s="1"/>
  <c r="E318" i="1"/>
  <c r="B318" i="1"/>
  <c r="D318" i="1" s="1"/>
  <c r="E319" i="1"/>
  <c r="B319" i="1"/>
  <c r="D319" i="1" s="1"/>
  <c r="E320" i="1"/>
  <c r="B320" i="1"/>
  <c r="D320" i="1" s="1"/>
  <c r="E321" i="1"/>
  <c r="B321" i="1"/>
  <c r="D321" i="1" s="1"/>
  <c r="E322" i="1"/>
  <c r="B322" i="1"/>
  <c r="D322" i="1" s="1"/>
  <c r="E323" i="1"/>
  <c r="B323" i="1"/>
  <c r="D323" i="1" s="1"/>
  <c r="E324" i="1"/>
  <c r="B324" i="1"/>
  <c r="D324" i="1" s="1"/>
  <c r="E325" i="1"/>
  <c r="B325" i="1"/>
  <c r="D325" i="1" s="1"/>
  <c r="E326" i="1"/>
  <c r="B326" i="1"/>
  <c r="D326" i="1" s="1"/>
  <c r="E327" i="1"/>
  <c r="B327" i="1"/>
  <c r="D327" i="1" s="1"/>
  <c r="E328" i="1"/>
  <c r="B328" i="1"/>
  <c r="D328" i="1" s="1"/>
  <c r="E329" i="1"/>
  <c r="B329" i="1"/>
  <c r="D329" i="1" s="1"/>
  <c r="E330" i="1"/>
  <c r="B330" i="1"/>
  <c r="D330" i="1" s="1"/>
  <c r="E331" i="1"/>
  <c r="B331" i="1"/>
  <c r="D331" i="1" s="1"/>
  <c r="E332" i="1"/>
  <c r="B332" i="1"/>
  <c r="D332" i="1" s="1"/>
  <c r="E333" i="1"/>
  <c r="B333" i="1"/>
  <c r="D333" i="1" s="1"/>
  <c r="E334" i="1"/>
  <c r="B334" i="1"/>
  <c r="D334" i="1" s="1"/>
  <c r="E335" i="1"/>
  <c r="B335" i="1"/>
  <c r="D335" i="1" s="1"/>
  <c r="E336" i="1"/>
  <c r="B336" i="1"/>
  <c r="D336" i="1" s="1"/>
  <c r="E337" i="1"/>
  <c r="B337" i="1"/>
  <c r="D337" i="1" s="1"/>
  <c r="E338" i="1"/>
  <c r="B338" i="1"/>
  <c r="D338" i="1" s="1"/>
  <c r="E339" i="1"/>
  <c r="B339" i="1"/>
  <c r="D339" i="1" s="1"/>
  <c r="E340" i="1"/>
  <c r="B340" i="1"/>
  <c r="D340" i="1" s="1"/>
  <c r="E341" i="1"/>
  <c r="B341" i="1"/>
  <c r="D341" i="1" s="1"/>
  <c r="E342" i="1"/>
  <c r="B342" i="1"/>
  <c r="D342" i="1" s="1"/>
  <c r="E343" i="1"/>
  <c r="B343" i="1"/>
  <c r="D343" i="1" s="1"/>
  <c r="E344" i="1"/>
  <c r="B344" i="1"/>
  <c r="D344" i="1" s="1"/>
  <c r="E345" i="1"/>
  <c r="B345" i="1"/>
  <c r="D345" i="1" s="1"/>
  <c r="E346" i="1"/>
  <c r="B346" i="1"/>
  <c r="D346" i="1" s="1"/>
  <c r="E347" i="1"/>
  <c r="B347" i="1"/>
  <c r="D347" i="1" s="1"/>
  <c r="E348" i="1"/>
  <c r="B348" i="1"/>
  <c r="D348" i="1" s="1"/>
  <c r="E349" i="1"/>
  <c r="B349" i="1"/>
  <c r="D349" i="1" s="1"/>
  <c r="E350" i="1"/>
  <c r="B350" i="1"/>
  <c r="D350" i="1" s="1"/>
  <c r="E351" i="1"/>
  <c r="B351" i="1"/>
  <c r="D351" i="1" s="1"/>
  <c r="E352" i="1"/>
  <c r="B352" i="1"/>
  <c r="D352" i="1" s="1"/>
  <c r="E353" i="1"/>
  <c r="B353" i="1"/>
  <c r="D353" i="1" s="1"/>
  <c r="E354" i="1"/>
  <c r="B354" i="1"/>
  <c r="D354" i="1" s="1"/>
  <c r="E355" i="1"/>
  <c r="B355" i="1"/>
  <c r="D355" i="1" s="1"/>
  <c r="E356" i="1"/>
  <c r="B356" i="1"/>
  <c r="D356" i="1" s="1"/>
  <c r="E357" i="1"/>
  <c r="B357" i="1"/>
  <c r="D357" i="1" s="1"/>
  <c r="E358" i="1"/>
  <c r="B358" i="1"/>
  <c r="D358" i="1" s="1"/>
  <c r="E359" i="1"/>
  <c r="B359" i="1"/>
  <c r="D359" i="1" s="1"/>
  <c r="E360" i="1"/>
  <c r="B360" i="1"/>
  <c r="D360" i="1" s="1"/>
  <c r="E361" i="1"/>
  <c r="B361" i="1"/>
  <c r="D361" i="1" s="1"/>
  <c r="E362" i="1"/>
  <c r="B362" i="1"/>
  <c r="D362" i="1" s="1"/>
  <c r="E363" i="1"/>
  <c r="B363" i="1"/>
  <c r="D363" i="1" s="1"/>
  <c r="E364" i="1"/>
  <c r="B364" i="1"/>
  <c r="D364" i="1" s="1"/>
  <c r="E365" i="1"/>
  <c r="B365" i="1"/>
  <c r="D365" i="1" s="1"/>
  <c r="E366" i="1"/>
  <c r="B366" i="1"/>
  <c r="D366" i="1" s="1"/>
  <c r="E367" i="1"/>
  <c r="B367" i="1"/>
  <c r="D367" i="1" s="1"/>
  <c r="E368" i="1"/>
  <c r="B368" i="1"/>
  <c r="D368" i="1" s="1"/>
  <c r="E369" i="1"/>
  <c r="B369" i="1"/>
  <c r="D369" i="1" s="1"/>
  <c r="E370" i="1"/>
  <c r="B370" i="1"/>
  <c r="D370" i="1" s="1"/>
  <c r="E371" i="1"/>
  <c r="B371" i="1"/>
  <c r="D371" i="1" s="1"/>
  <c r="E372" i="1"/>
  <c r="B372" i="1"/>
  <c r="D372" i="1" s="1"/>
  <c r="E373" i="1"/>
  <c r="B373" i="1"/>
  <c r="D373" i="1" s="1"/>
  <c r="E374" i="1"/>
  <c r="B374" i="1"/>
  <c r="D374" i="1" s="1"/>
  <c r="E375" i="1"/>
  <c r="B375" i="1"/>
  <c r="D375" i="1" s="1"/>
  <c r="E376" i="1"/>
  <c r="B376" i="1"/>
  <c r="D376" i="1" s="1"/>
  <c r="E377" i="1"/>
  <c r="B377" i="1"/>
  <c r="D377" i="1" s="1"/>
  <c r="E378" i="1"/>
  <c r="B378" i="1"/>
  <c r="D378" i="1" s="1"/>
  <c r="E379" i="1"/>
  <c r="B379" i="1"/>
  <c r="D379" i="1" s="1"/>
  <c r="E380" i="1"/>
  <c r="B380" i="1"/>
  <c r="D380" i="1" s="1"/>
  <c r="E381" i="1"/>
  <c r="B381" i="1"/>
  <c r="D381" i="1" s="1"/>
  <c r="E382" i="1"/>
  <c r="B382" i="1"/>
  <c r="D382" i="1" s="1"/>
  <c r="E383" i="1"/>
  <c r="B383" i="1"/>
  <c r="D383" i="1" s="1"/>
  <c r="E384" i="1"/>
  <c r="B384" i="1"/>
  <c r="D384" i="1" s="1"/>
  <c r="E385" i="1"/>
  <c r="B385" i="1"/>
  <c r="D385" i="1" s="1"/>
  <c r="E386" i="1"/>
  <c r="B386" i="1"/>
  <c r="D386" i="1" s="1"/>
  <c r="E387" i="1"/>
  <c r="B387" i="1"/>
  <c r="D387" i="1" s="1"/>
  <c r="E388" i="1"/>
  <c r="B388" i="1"/>
  <c r="D388" i="1" s="1"/>
  <c r="E389" i="1"/>
  <c r="B389" i="1"/>
  <c r="D389" i="1" s="1"/>
  <c r="E390" i="1"/>
  <c r="B390" i="1"/>
  <c r="D390" i="1" s="1"/>
  <c r="E391" i="1"/>
  <c r="B391" i="1"/>
  <c r="D391" i="1" s="1"/>
  <c r="E392" i="1"/>
  <c r="B392" i="1"/>
  <c r="D392" i="1" s="1"/>
  <c r="E393" i="1"/>
  <c r="B393" i="1"/>
  <c r="D393" i="1" s="1"/>
  <c r="E394" i="1"/>
  <c r="B394" i="1"/>
  <c r="D394" i="1" s="1"/>
  <c r="E395" i="1"/>
  <c r="B395" i="1"/>
  <c r="D395" i="1" s="1"/>
  <c r="E396" i="1"/>
  <c r="B396" i="1"/>
  <c r="D396" i="1" s="1"/>
  <c r="E397" i="1"/>
  <c r="B397" i="1"/>
  <c r="D397" i="1" s="1"/>
  <c r="E398" i="1"/>
  <c r="B398" i="1"/>
  <c r="D398" i="1" s="1"/>
  <c r="E399" i="1"/>
  <c r="B399" i="1"/>
  <c r="D399" i="1" s="1"/>
  <c r="E400" i="1"/>
  <c r="B400" i="1"/>
  <c r="D400" i="1" s="1"/>
  <c r="E401" i="1"/>
  <c r="B401" i="1"/>
  <c r="D401" i="1" s="1"/>
  <c r="E402" i="1"/>
  <c r="B402" i="1"/>
  <c r="D402" i="1" s="1"/>
  <c r="E403" i="1"/>
  <c r="B403" i="1"/>
  <c r="D403" i="1" s="1"/>
  <c r="E404" i="1"/>
  <c r="B404" i="1"/>
  <c r="D404" i="1" s="1"/>
  <c r="E405" i="1"/>
  <c r="B405" i="1"/>
  <c r="D405" i="1" s="1"/>
  <c r="E406" i="1"/>
  <c r="B406" i="1"/>
  <c r="D406" i="1" s="1"/>
  <c r="E407" i="1"/>
  <c r="B407" i="1"/>
  <c r="D407" i="1" s="1"/>
  <c r="E408" i="1"/>
  <c r="B408" i="1"/>
  <c r="D408" i="1" s="1"/>
  <c r="E409" i="1"/>
  <c r="B409" i="1"/>
  <c r="D409" i="1" s="1"/>
  <c r="E410" i="1"/>
  <c r="B410" i="1"/>
  <c r="D410" i="1" s="1"/>
  <c r="E411" i="1"/>
  <c r="B411" i="1"/>
  <c r="D411" i="1" s="1"/>
  <c r="E412" i="1"/>
  <c r="B412" i="1"/>
  <c r="D412" i="1" s="1"/>
  <c r="E413" i="1"/>
  <c r="B413" i="1"/>
  <c r="D413" i="1" s="1"/>
  <c r="E414" i="1"/>
  <c r="B414" i="1"/>
  <c r="D414" i="1" s="1"/>
  <c r="E415" i="1"/>
  <c r="B415" i="1"/>
  <c r="D415" i="1" s="1"/>
  <c r="E416" i="1"/>
  <c r="B416" i="1"/>
  <c r="D416" i="1" s="1"/>
  <c r="E417" i="1"/>
  <c r="B417" i="1"/>
  <c r="D417" i="1" s="1"/>
  <c r="E418" i="1"/>
  <c r="B418" i="1"/>
  <c r="D418" i="1" s="1"/>
  <c r="E419" i="1"/>
  <c r="B419" i="1"/>
  <c r="D419" i="1" s="1"/>
  <c r="E420" i="1"/>
  <c r="B420" i="1"/>
  <c r="D420" i="1" s="1"/>
  <c r="E421" i="1"/>
  <c r="B421" i="1"/>
  <c r="D421" i="1" s="1"/>
  <c r="E422" i="1"/>
  <c r="B422" i="1"/>
  <c r="D422" i="1" s="1"/>
  <c r="E423" i="1"/>
  <c r="B423" i="1"/>
  <c r="D423" i="1" s="1"/>
  <c r="E424" i="1"/>
  <c r="B424" i="1"/>
  <c r="D424" i="1" s="1"/>
  <c r="E425" i="1"/>
  <c r="B425" i="1"/>
  <c r="D425" i="1" s="1"/>
  <c r="E426" i="1"/>
  <c r="B426" i="1"/>
  <c r="D426" i="1" s="1"/>
  <c r="E427" i="1"/>
  <c r="B427" i="1"/>
  <c r="D427" i="1" s="1"/>
  <c r="E428" i="1"/>
  <c r="B428" i="1"/>
  <c r="D428" i="1" s="1"/>
  <c r="E429" i="1"/>
  <c r="B429" i="1"/>
  <c r="D429" i="1" s="1"/>
  <c r="E430" i="1"/>
  <c r="B430" i="1"/>
  <c r="D430" i="1" s="1"/>
  <c r="E431" i="1"/>
  <c r="B431" i="1"/>
  <c r="D431" i="1" s="1"/>
  <c r="E432" i="1"/>
  <c r="B432" i="1"/>
  <c r="D432" i="1" s="1"/>
  <c r="E433" i="1"/>
  <c r="B433" i="1"/>
  <c r="D433" i="1" s="1"/>
  <c r="E434" i="1"/>
  <c r="B434" i="1"/>
  <c r="D434" i="1" s="1"/>
  <c r="E435" i="1"/>
  <c r="B435" i="1"/>
  <c r="D435" i="1" s="1"/>
  <c r="E436" i="1"/>
  <c r="B436" i="1"/>
  <c r="D436" i="1" s="1"/>
  <c r="E437" i="1"/>
  <c r="B437" i="1"/>
  <c r="D437" i="1" s="1"/>
  <c r="E438" i="1"/>
  <c r="B438" i="1"/>
  <c r="D438" i="1" s="1"/>
  <c r="E439" i="1"/>
  <c r="B439" i="1"/>
  <c r="D439" i="1" s="1"/>
  <c r="E440" i="1"/>
  <c r="B440" i="1"/>
  <c r="D440" i="1" s="1"/>
  <c r="E441" i="1"/>
  <c r="B441" i="1"/>
  <c r="D441" i="1" s="1"/>
  <c r="E442" i="1"/>
  <c r="B442" i="1"/>
  <c r="D442" i="1" s="1"/>
  <c r="E443" i="1"/>
  <c r="B443" i="1"/>
  <c r="D443" i="1" s="1"/>
  <c r="E444" i="1"/>
  <c r="B444" i="1"/>
  <c r="D444" i="1" s="1"/>
  <c r="E445" i="1"/>
  <c r="B445" i="1"/>
  <c r="D445" i="1" s="1"/>
  <c r="E446" i="1"/>
  <c r="B446" i="1"/>
  <c r="D446" i="1" s="1"/>
  <c r="E447" i="1"/>
  <c r="B447" i="1"/>
  <c r="D447" i="1" s="1"/>
  <c r="E448" i="1"/>
  <c r="B448" i="1"/>
  <c r="D448" i="1" s="1"/>
  <c r="E449" i="1"/>
  <c r="B449" i="1"/>
  <c r="D449" i="1" s="1"/>
  <c r="E450" i="1"/>
  <c r="B450" i="1"/>
  <c r="D450" i="1" s="1"/>
  <c r="E451" i="1"/>
  <c r="B451" i="1"/>
  <c r="D451" i="1" s="1"/>
  <c r="E452" i="1"/>
  <c r="B452" i="1"/>
  <c r="D452" i="1" s="1"/>
  <c r="E453" i="1"/>
  <c r="B453" i="1"/>
  <c r="D453" i="1" s="1"/>
  <c r="E454" i="1"/>
  <c r="B454" i="1"/>
  <c r="D454" i="1" s="1"/>
  <c r="E455" i="1"/>
  <c r="B455" i="1"/>
  <c r="D455" i="1" s="1"/>
  <c r="E456" i="1"/>
  <c r="B456" i="1"/>
  <c r="D456" i="1" s="1"/>
  <c r="E457" i="1"/>
  <c r="B457" i="1"/>
  <c r="D457" i="1" s="1"/>
  <c r="E458" i="1"/>
  <c r="B458" i="1"/>
  <c r="D458" i="1" s="1"/>
  <c r="E459" i="1"/>
  <c r="B459" i="1"/>
  <c r="D459" i="1" s="1"/>
  <c r="E460" i="1"/>
  <c r="B460" i="1"/>
  <c r="D460" i="1" s="1"/>
  <c r="E461" i="1"/>
  <c r="B461" i="1"/>
  <c r="D461" i="1" s="1"/>
  <c r="E462" i="1"/>
  <c r="B462" i="1"/>
  <c r="D462" i="1" s="1"/>
  <c r="E463" i="1"/>
  <c r="B463" i="1"/>
  <c r="D463" i="1" s="1"/>
  <c r="E464" i="1"/>
  <c r="B464" i="1"/>
  <c r="D464" i="1" s="1"/>
  <c r="E465" i="1"/>
  <c r="B465" i="1"/>
  <c r="D465" i="1" s="1"/>
  <c r="E466" i="1"/>
  <c r="B466" i="1"/>
  <c r="D466" i="1" s="1"/>
  <c r="E467" i="1"/>
  <c r="B467" i="1"/>
  <c r="D467" i="1" s="1"/>
  <c r="E468" i="1"/>
  <c r="B468" i="1"/>
  <c r="D468" i="1" s="1"/>
  <c r="E469" i="1"/>
  <c r="B469" i="1"/>
  <c r="D469" i="1" s="1"/>
  <c r="E470" i="1"/>
  <c r="B470" i="1"/>
  <c r="D470" i="1" s="1"/>
  <c r="E471" i="1"/>
  <c r="B471" i="1"/>
  <c r="D471" i="1" s="1"/>
  <c r="E472" i="1"/>
  <c r="B472" i="1"/>
  <c r="D472" i="1" s="1"/>
  <c r="E473" i="1"/>
  <c r="B473" i="1"/>
  <c r="D473" i="1" s="1"/>
  <c r="E474" i="1"/>
  <c r="B474" i="1"/>
  <c r="D474" i="1" s="1"/>
  <c r="E475" i="1"/>
  <c r="B475" i="1"/>
  <c r="D475" i="1" s="1"/>
  <c r="E476" i="1"/>
  <c r="B476" i="1"/>
  <c r="D476" i="1" s="1"/>
  <c r="E477" i="1"/>
  <c r="B477" i="1"/>
  <c r="D477" i="1" s="1"/>
  <c r="E478" i="1"/>
  <c r="B478" i="1"/>
  <c r="D478" i="1" s="1"/>
  <c r="E479" i="1"/>
  <c r="B479" i="1"/>
  <c r="D479" i="1" s="1"/>
  <c r="E480" i="1"/>
  <c r="B480" i="1"/>
  <c r="D480" i="1" s="1"/>
  <c r="E481" i="1"/>
  <c r="B481" i="1"/>
  <c r="D481" i="1" s="1"/>
  <c r="E482" i="1"/>
  <c r="B482" i="1"/>
  <c r="D482" i="1" s="1"/>
  <c r="E483" i="1"/>
  <c r="B483" i="1"/>
  <c r="D483" i="1" s="1"/>
  <c r="E484" i="1"/>
  <c r="B484" i="1"/>
  <c r="D484" i="1" s="1"/>
  <c r="E485" i="1"/>
  <c r="B485" i="1"/>
  <c r="D485" i="1" s="1"/>
  <c r="E486" i="1"/>
  <c r="B486" i="1"/>
  <c r="D486" i="1" s="1"/>
  <c r="E487" i="1"/>
  <c r="B487" i="1"/>
  <c r="D487" i="1" s="1"/>
  <c r="E488" i="1"/>
  <c r="B488" i="1"/>
  <c r="D488" i="1" s="1"/>
  <c r="E489" i="1"/>
  <c r="B489" i="1"/>
  <c r="D489" i="1" s="1"/>
  <c r="E490" i="1"/>
  <c r="B490" i="1"/>
  <c r="D490" i="1" s="1"/>
  <c r="E491" i="1"/>
  <c r="B491" i="1"/>
  <c r="D491" i="1" s="1"/>
  <c r="E492" i="1"/>
  <c r="B492" i="1"/>
  <c r="D492" i="1" s="1"/>
  <c r="E493" i="1"/>
  <c r="B493" i="1"/>
  <c r="D493" i="1" s="1"/>
  <c r="E494" i="1"/>
  <c r="B494" i="1"/>
  <c r="D494" i="1" s="1"/>
  <c r="E495" i="1"/>
  <c r="B495" i="1"/>
  <c r="D495" i="1" s="1"/>
  <c r="E496" i="1"/>
  <c r="B496" i="1"/>
  <c r="D496" i="1" s="1"/>
  <c r="E497" i="1"/>
  <c r="B497" i="1"/>
  <c r="D497" i="1" s="1"/>
  <c r="E498" i="1"/>
  <c r="B498" i="1"/>
  <c r="D498" i="1" s="1"/>
  <c r="E499" i="1"/>
  <c r="B499" i="1"/>
  <c r="D499" i="1" s="1"/>
  <c r="E500" i="1"/>
  <c r="B500" i="1"/>
  <c r="D500" i="1" s="1"/>
  <c r="E501" i="1"/>
  <c r="B501" i="1"/>
  <c r="D501" i="1" s="1"/>
  <c r="E502" i="1"/>
  <c r="B502" i="1"/>
  <c r="D502" i="1" s="1"/>
  <c r="F2" i="4" a="1"/>
  <c r="F2" i="4" l="1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<sst xmlns="http://schemas.openxmlformats.org/spreadsheetml/2006/main" count="5102" uniqueCount="173">
  <si>
    <t>Range_Month</t>
  </si>
  <si>
    <t>Date</t>
  </si>
  <si>
    <t>Add_Day</t>
  </si>
  <si>
    <t>Date_Work</t>
  </si>
  <si>
    <t>CTRN:IND</t>
  </si>
  <si>
    <t>NASDAQ TRANSPORTATION IX</t>
  </si>
  <si>
    <t>SML:IND</t>
  </si>
  <si>
    <t>S&amp;P 600 SMALLCAP INDEX</t>
  </si>
  <si>
    <t>RTY:IND</t>
  </si>
  <si>
    <t>RUSSELL 2000 INDEX</t>
  </si>
  <si>
    <t>NBI:IND</t>
  </si>
  <si>
    <t>NASDAQ BIOTECH INDEX</t>
  </si>
  <si>
    <t>INDU:IND</t>
  </si>
  <si>
    <t>DOW JONES INDUS. AVG</t>
  </si>
  <si>
    <t>CBNK:IND</t>
  </si>
  <si>
    <t>NASDAQ BANK INDEX</t>
  </si>
  <si>
    <t>BBREIT:IND</t>
  </si>
  <si>
    <t>BBG US REITS</t>
  </si>
  <si>
    <t>NYA:IND</t>
  </si>
  <si>
    <t>NYSE COMPOSITE INDEX</t>
  </si>
  <si>
    <t>NDX:IND</t>
  </si>
  <si>
    <t>NASDAQ 100 STOCK INDX</t>
  </si>
  <si>
    <t>CFIN:IND</t>
  </si>
  <si>
    <t>NASDAQ OTHER FINANCIAL</t>
  </si>
  <si>
    <t>CINS:IND</t>
  </si>
  <si>
    <t>NASDAQ INSURANCE INDEX</t>
  </si>
  <si>
    <t>TRAN:IND</t>
  </si>
  <si>
    <t>DOW JONES TRANS. AVG</t>
  </si>
  <si>
    <t>CUTL:IND</t>
  </si>
  <si>
    <t>NASDAQ TELECOMM INDEX</t>
  </si>
  <si>
    <t>SPX:IND</t>
  </si>
  <si>
    <t>S&amp;P 500 INDEX</t>
  </si>
  <si>
    <t>CCMP:IND</t>
  </si>
  <si>
    <t>NASDAQ COMPOSITE</t>
  </si>
  <si>
    <t>UTIL:IND</t>
  </si>
  <si>
    <t>DOW JONES UTILITY AVG</t>
  </si>
  <si>
    <t>BKX:IND</t>
  </si>
  <si>
    <t>KBW BANK INDEX</t>
  </si>
  <si>
    <t>RIY:IND</t>
  </si>
  <si>
    <t>RUSSELL 1000 INDEX</t>
  </si>
  <si>
    <t>NDF:IND</t>
  </si>
  <si>
    <t>NASDAQ FINANCIAL INDEX</t>
  </si>
  <si>
    <t>RAY:IND</t>
  </si>
  <si>
    <t>RUSSELL 3000 INDEX</t>
  </si>
  <si>
    <t>IXK:IND</t>
  </si>
  <si>
    <t>NASDAQ COMPUTER INDEX</t>
  </si>
  <si>
    <t>MID:IND</t>
  </si>
  <si>
    <t>S&amp;P 400 MIDCAP INDEX</t>
  </si>
  <si>
    <t>CIND:IND</t>
  </si>
  <si>
    <t>NASDAQ INDUSTRIAL INDEX</t>
  </si>
  <si>
    <t>BSX:IND</t>
  </si>
  <si>
    <t>BERMUDA STOCK EXCHANGE</t>
  </si>
  <si>
    <t>CTRN Index</t>
  </si>
  <si>
    <t>SML Index</t>
  </si>
  <si>
    <t>RTY Index</t>
  </si>
  <si>
    <t>NBI Index</t>
  </si>
  <si>
    <t>INDU Index</t>
  </si>
  <si>
    <t>CBNK Index</t>
  </si>
  <si>
    <t>BBREIT Index</t>
  </si>
  <si>
    <t>NYA Index</t>
  </si>
  <si>
    <t>NDX Index</t>
  </si>
  <si>
    <t>CFIN Index</t>
  </si>
  <si>
    <t>CINS Index</t>
  </si>
  <si>
    <t>TRAN Index</t>
  </si>
  <si>
    <t>CUTL Index</t>
  </si>
  <si>
    <t>SPX Index</t>
  </si>
  <si>
    <t>CCMP Index</t>
  </si>
  <si>
    <t>UTIL Index</t>
  </si>
  <si>
    <t>BKX Index</t>
  </si>
  <si>
    <t>RIY Index</t>
  </si>
  <si>
    <t>NDF Index</t>
  </si>
  <si>
    <t>RAY Index</t>
  </si>
  <si>
    <t>IXK Index</t>
  </si>
  <si>
    <t>MID Index</t>
  </si>
  <si>
    <t>CIND Index</t>
  </si>
  <si>
    <t>BSX Index</t>
  </si>
  <si>
    <t>NA_Cnt</t>
  </si>
  <si>
    <t>US</t>
  </si>
  <si>
    <t>#N/A N/A</t>
  </si>
  <si>
    <t>#N/A Requesting Data...</t>
  </si>
  <si>
    <t>SHCOMP Index</t>
  </si>
  <si>
    <t>SHASHR Index</t>
  </si>
  <si>
    <t>SZASHR Index</t>
  </si>
  <si>
    <t>SICOM Index</t>
  </si>
  <si>
    <t>SHBSHR Index</t>
  </si>
  <si>
    <t>SZBSHR Index</t>
  </si>
  <si>
    <t>SSE50 Index</t>
  </si>
  <si>
    <t>SSE180 Index</t>
  </si>
  <si>
    <t>SHNCOMP Index</t>
  </si>
  <si>
    <t>SZ399006 Index</t>
  </si>
  <si>
    <t>SHSZ300 Index</t>
  </si>
  <si>
    <t>SZCOMP Index</t>
  </si>
  <si>
    <t>SHCOMP:IND</t>
  </si>
  <si>
    <t>SHANGHAI SE COMPOSITE</t>
  </si>
  <si>
    <t>CN</t>
  </si>
  <si>
    <t>SHASHR:IND</t>
  </si>
  <si>
    <t>SHANGHAI SE A SHARE INDX</t>
  </si>
  <si>
    <t>SZASHR:IND</t>
  </si>
  <si>
    <t>SHENZHEN SE A SHARE INDX</t>
  </si>
  <si>
    <t>SICOM:IND</t>
  </si>
  <si>
    <t>Shenzhen Component Index</t>
  </si>
  <si>
    <t>SHBSHR:IND</t>
  </si>
  <si>
    <t>SHANGHAI SE B SHARE INDX</t>
  </si>
  <si>
    <t>SZBSHR:IND</t>
  </si>
  <si>
    <t>SHENZHEN SE B SHARE INDX</t>
  </si>
  <si>
    <t>SSE50:IND</t>
  </si>
  <si>
    <t>SSE 50 Index</t>
  </si>
  <si>
    <t>SSE180:IND</t>
  </si>
  <si>
    <t>SSE 180 Index</t>
  </si>
  <si>
    <t>SHNCOMP:IND</t>
  </si>
  <si>
    <t>SHANGHAI G-SHARES</t>
  </si>
  <si>
    <t>SZ399006:IND</t>
  </si>
  <si>
    <t>ChiNext Index</t>
  </si>
  <si>
    <t>SHSZ300:IND</t>
  </si>
  <si>
    <t>CSI 300 INDEX</t>
  </si>
  <si>
    <t>SZCOMP:IND</t>
  </si>
  <si>
    <t>SHENZHEN SE COMPOSITE IX</t>
  </si>
  <si>
    <t>TPX500:IND</t>
  </si>
  <si>
    <t>TOPIX 500 INDEX (TSE)</t>
  </si>
  <si>
    <t>JP</t>
  </si>
  <si>
    <t>TPX100:IND</t>
  </si>
  <si>
    <t>TOPIX 100 INDEX (TSE)</t>
  </si>
  <si>
    <t>NKY:IND</t>
  </si>
  <si>
    <t>NIKKEI 225</t>
  </si>
  <si>
    <t>NKY500:IND</t>
  </si>
  <si>
    <t>NIKKEI 500</t>
  </si>
  <si>
    <t>TPX:IND</t>
  </si>
  <si>
    <t>TOPIX INDEX (TOKYO)</t>
  </si>
  <si>
    <t>NEY:IND</t>
  </si>
  <si>
    <t>NIKKEI 300 INDEX</t>
  </si>
  <si>
    <t>TSEREIT:IND</t>
  </si>
  <si>
    <t>TSE REIT INDEX</t>
  </si>
  <si>
    <t>JSDA:IND</t>
  </si>
  <si>
    <t>JASDAQ: STOCK INDEX</t>
  </si>
  <si>
    <t>TPXC30:IND</t>
  </si>
  <si>
    <t>TOPIX CORE 30 IDX (TSE)</t>
  </si>
  <si>
    <t>TSEMOTHR:IND</t>
  </si>
  <si>
    <t>TSE MOTHERS INDEX</t>
  </si>
  <si>
    <t>TPXSM:IND</t>
  </si>
  <si>
    <t>TOPIX SMALL INDEX (TSE)</t>
  </si>
  <si>
    <t>TPXM400:IND</t>
  </si>
  <si>
    <t>TOPIX MID 400 INDX (TSE)</t>
  </si>
  <si>
    <t>NKYJQ:IND</t>
  </si>
  <si>
    <t>NIKKEI JASDAQ</t>
  </si>
  <si>
    <t>TSE2:IND</t>
  </si>
  <si>
    <t>TSE2 TOPIX 2ND SECT INDX</t>
  </si>
  <si>
    <t>TPXL70:IND</t>
  </si>
  <si>
    <t>TOPIX LARGE 70 IDX (TSE)</t>
  </si>
  <si>
    <t>TPX500 Index</t>
  </si>
  <si>
    <t>TPX100 Index</t>
  </si>
  <si>
    <t>NKY Index</t>
  </si>
  <si>
    <t>NKY500 Index</t>
  </si>
  <si>
    <t>TPX Index</t>
  </si>
  <si>
    <t>NEY Index</t>
  </si>
  <si>
    <t>TSEREIT Index</t>
  </si>
  <si>
    <t>JSDA Index</t>
  </si>
  <si>
    <t>TPXC30 Index</t>
  </si>
  <si>
    <t>TSEMOTHR Index</t>
  </si>
  <si>
    <t>TPXSM Index</t>
  </si>
  <si>
    <t>TPXM400 Index</t>
  </si>
  <si>
    <t>NKYJQ Index</t>
  </si>
  <si>
    <t>TSE2 Index</t>
  </si>
  <si>
    <t>TPXL70 Index</t>
  </si>
  <si>
    <t>AXX:IND</t>
  </si>
  <si>
    <t>FTSE AIM ALL SHARE INDEX</t>
  </si>
  <si>
    <t>UKX:IND</t>
  </si>
  <si>
    <t>FTSE 100 INDEX</t>
  </si>
  <si>
    <t>ASX:IND</t>
  </si>
  <si>
    <t>FTSE ALL-SHARE INDEX</t>
  </si>
  <si>
    <t>AXX Index</t>
  </si>
  <si>
    <t>UKX Index</t>
  </si>
  <si>
    <t>ASX Index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</si>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</sst>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/dd/yyyy"/>
    </dxf>
    <dxf>
      <numFmt numFmtId="164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/dd/yyyy"/>
    </dxf>
    <dxf>
      <numFmt numFmtId="164" formatCode="mm/dd/yyyy"/>
    </dxf>
    <dxf>
      <numFmt numFmtId="0" formatCode="General"/>
    </dxf>
    <dxf>
      <numFmt numFmtId="0" formatCode="General"/>
    </dxf>
    <dxf>
      <numFmt numFmtId="164" formatCode="mm/dd/yyyy"/>
    </dxf>
    <dxf>
      <numFmt numFmtId="164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/dd/yyyy"/>
    </dxf>
    <dxf>
      <numFmt numFmtId="164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E2A38-7889-4FFE-8344-FBB8945CD1FE}" name="Table1" displayName="Table1" ref="A1:AC502" totalsRowShown="0">
  <autoFilter ref="A1:AC502" xr:uid="{0EDE2A38-7889-4FFE-8344-FBB8945CD1FE}"/>
  <sortState xmlns:xlrd2="http://schemas.microsoft.com/office/spreadsheetml/2017/richdata2" ref="A2:AC502">
    <sortCondition ref="B1:B502"/>
  </sortState>
  <tableColumns count="29">
    <tableColumn id="1" xr3:uid="{093B7657-99BB-44E0-976A-3DB8E35087FD}" name="Range_Month"/>
    <tableColumn id="2" xr3:uid="{82B8EF08-3B29-430A-9E9A-2F62C2DF9685}" name="Date" dataDxfId="54">
      <calculatedColumnFormula>EOMONTH(TODAY(),Table1[[#This Row],[Range_Month]])+1</calculatedColumnFormula>
    </tableColumn>
    <tableColumn id="3" xr3:uid="{F1D08741-D1F8-4ED1-AD21-5F7B98B419FF}" name="Add_Day"/>
    <tableColumn id="4" xr3:uid="{3DA3DFC7-7CA3-41D6-A669-8F1E33187C5A}" name="Date_Work" dataDxfId="53">
      <calculatedColumnFormula>WORKDAY(Table1[[#This Row],[Date]],-(1+Table1[[#This Row],[Add_Day]]))</calculatedColumnFormula>
    </tableColumn>
    <tableColumn id="29" xr3:uid="{EDBF023B-0366-4107-BB32-1F325F69C65B}" name="NA_Cnt" dataDxfId="52">
      <calculatedColumnFormula>COUNTIFS(Table1[[#This Row],[CTRN Index]:[BSX Index]],"*N/A*")</calculatedColumnFormula>
    </tableColumn>
    <tableColumn id="5" xr3:uid="{23AC93D5-1611-469B-9F1D-E4F1CDE550C7}" name="CTRN Index" dataDxfId="51"/>
    <tableColumn id="6" xr3:uid="{0FF5E29E-B0C4-4F39-8D38-C0EAF0AEBBAB}" name="SML Index" dataDxfId="50"/>
    <tableColumn id="7" xr3:uid="{A2BF2678-2D5C-418F-B85D-E974F81F0A10}" name="RTY Index" dataDxfId="49"/>
    <tableColumn id="8" xr3:uid="{8423B895-BD75-467D-AE93-905AA2A160DA}" name="NBI Index" dataDxfId="48"/>
    <tableColumn id="9" xr3:uid="{12678632-00DB-49A8-9BE2-549FE1D72E08}" name="INDU Index" dataDxfId="47"/>
    <tableColumn id="10" xr3:uid="{5EA4BD28-B96C-4F92-9A46-9D68A9BC592D}" name="CBNK Index" dataDxfId="46"/>
    <tableColumn id="11" xr3:uid="{1D8F7420-3667-4C31-9B36-F7046884EA0D}" name="BBREIT Index" dataDxfId="45"/>
    <tableColumn id="12" xr3:uid="{774015B7-A3A8-48C8-B98D-B98FC12BF4E7}" name="NYA Index" dataDxfId="44"/>
    <tableColumn id="13" xr3:uid="{42E80359-1C6D-4F91-B0BD-E8302F969EFE}" name="NDX Index" dataDxfId="43"/>
    <tableColumn id="14" xr3:uid="{C37A2A9E-C2A1-44CA-B257-37A7F82BDB14}" name="CFIN Index" dataDxfId="42"/>
    <tableColumn id="15" xr3:uid="{0D339331-A3F8-4A38-8C85-B9DB8D8B4E9E}" name="CINS Index" dataDxfId="41"/>
    <tableColumn id="16" xr3:uid="{1D986A76-9FAF-4829-B19B-38EE413CE066}" name="TRAN Index" dataDxfId="40"/>
    <tableColumn id="17" xr3:uid="{403C316C-D7E7-420E-B149-19221A7DBA62}" name="CUTL Index" dataDxfId="39"/>
    <tableColumn id="18" xr3:uid="{61338E82-451C-4B97-9CFE-BEFE4BC7A9DC}" name="SPX Index" dataDxfId="38"/>
    <tableColumn id="19" xr3:uid="{050C992A-FC01-414F-9F34-6058425A31BB}" name="CCMP Index" dataDxfId="37"/>
    <tableColumn id="20" xr3:uid="{F397E057-7CBC-4D7D-B464-37D74409F8C2}" name="UTIL Index" dataDxfId="36"/>
    <tableColumn id="21" xr3:uid="{31190F45-A229-4EBD-9794-4BC8E314CC84}" name="BKX Index" dataDxfId="35"/>
    <tableColumn id="22" xr3:uid="{95685C61-2BF7-4AEB-AE1D-27E1A43A529E}" name="RIY Index" dataDxfId="34"/>
    <tableColumn id="23" xr3:uid="{389EBEED-01D3-43E8-9200-2ACE0F4DD837}" name="NDF Index" dataDxfId="33"/>
    <tableColumn id="24" xr3:uid="{1921789A-5AF9-4EAF-8EF9-E404C35F9502}" name="RAY Index" dataDxfId="32"/>
    <tableColumn id="25" xr3:uid="{8FE53D12-0217-40E2-926E-FFBFA732FF8E}" name="IXK Index" dataDxfId="31"/>
    <tableColumn id="26" xr3:uid="{0A015AAF-9EF3-4D65-968B-12D6034D0EC0}" name="MID Index" dataDxfId="30"/>
    <tableColumn id="27" xr3:uid="{FB914B2F-03A4-4B51-B823-9A98BE9774C8}" name="CIND Index" dataDxfId="29"/>
    <tableColumn id="28" xr3:uid="{39D573CD-EB9A-423B-BE04-A9ECB8C2FABD}" name="BSX Index" dataDxfId="28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3870B-DC98-47C4-8A50-135C8A1518A4}" name="Table13" displayName="Table13" ref="A1:Q502" totalsRowShown="0">
  <autoFilter ref="A1:Q502" xr:uid="{0EDE2A38-7889-4FFE-8344-FBB8945CD1FE}"/>
  <tableColumns count="17">
    <tableColumn id="1" xr3:uid="{2D54C997-CB6F-4AAC-BC69-74312CAF162C}" name="Range_Month"/>
    <tableColumn id="2" xr3:uid="{1CF672B1-81C1-4E0D-997F-FFB74B3DE441}" name="Date" dataDxfId="27">
      <calculatedColumnFormula>EOMONTH(TODAY(),Table13[[#This Row],[Range_Month]])+1</calculatedColumnFormula>
    </tableColumn>
    <tableColumn id="3" xr3:uid="{E1FA161A-3B95-4D22-8BC4-0B393155A094}" name="Add_Day"/>
    <tableColumn id="4" xr3:uid="{13789B8B-C974-4A22-A35E-628E9B96F766}" name="Date_Work" dataDxfId="26">
      <calculatedColumnFormula>WORKDAY(Table13[[#This Row],[Date]],-(1+Table13[[#This Row],[Add_Day]]))</calculatedColumnFormula>
    </tableColumn>
    <tableColumn id="29" xr3:uid="{464F04A1-0C36-43BA-AF02-3B8BF4E1B0A1}" name="NA_Cnt" dataDxfId="25">
      <calculatedColumnFormula>COUNTIFS(Table13[[#This Row],[SHCOMP Index]:[SZCOMP Index]],"*N/A*")</calculatedColumnFormula>
    </tableColumn>
    <tableColumn id="5" xr3:uid="{E043182F-984A-4527-A571-67584CF51007}" name="SHCOMP Index" dataDxfId="24"/>
    <tableColumn id="30" xr3:uid="{26C5764F-DF8B-45A0-902A-2ACA0FDF9AFD}" name="SHASHR Index"/>
    <tableColumn id="31" xr3:uid="{34EAD79D-FBBF-4401-8ACE-25E76678308F}" name="SZASHR Index"/>
    <tableColumn id="32" xr3:uid="{844A7C65-F5B9-4098-88DC-78824FBFB05C}" name="SICOM Index"/>
    <tableColumn id="33" xr3:uid="{60CD8C3E-B914-42BB-ACCF-C2833508A548}" name="SHBSHR Index"/>
    <tableColumn id="34" xr3:uid="{1E27032F-AADA-44E8-9419-D8ABA74EB589}" name="SZBSHR Index"/>
    <tableColumn id="35" xr3:uid="{BE956DC9-03AA-40BA-87D0-44CF0F25948D}" name="SSE50 Index"/>
    <tableColumn id="36" xr3:uid="{84544C8D-1B2B-4F25-88BF-CFB22724C277}" name="SSE180 Index"/>
    <tableColumn id="37" xr3:uid="{B94D19F0-D6AD-48A4-90C4-20782ACC62CF}" name="SHNCOMP Index"/>
    <tableColumn id="38" xr3:uid="{D1891327-365B-4BBC-A022-FC61D1F94DA8}" name="SZ399006 Index"/>
    <tableColumn id="39" xr3:uid="{29BD331D-8A0B-4F8A-BC7B-A8F9E3625ECB}" name="SHSZ300 Index"/>
    <tableColumn id="40" xr3:uid="{5BE3C29B-CE33-471A-B251-E1BF19A66F9B}" name="SZCOMP Index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B3A0C6-1EA3-4267-B110-5EFD65462AC6}" name="Table134" displayName="Table134" ref="A1:T502" totalsRowShown="0">
  <autoFilter ref="A1:T502" xr:uid="{0EDE2A38-7889-4FFE-8344-FBB8945CD1FE}"/>
  <tableColumns count="20">
    <tableColumn id="1" xr3:uid="{2FBFF53E-965B-4B39-9404-194D61CA863A}" name="Range_Month"/>
    <tableColumn id="2" xr3:uid="{2AC5A9B2-508F-458B-8FEE-D6C35301C361}" name="Date" dataDxfId="23">
      <calculatedColumnFormula>EOMONTH(TODAY(),Table134[[#This Row],[Range_Month]])+1</calculatedColumnFormula>
    </tableColumn>
    <tableColumn id="3" xr3:uid="{3C1AE4AA-3A53-4EA2-A612-212E4B0A6B06}" name="Add_Day"/>
    <tableColumn id="4" xr3:uid="{E1A8D36B-C4BB-4FFD-9E33-48ABB38280D2}" name="Date_Work" dataDxfId="22">
      <calculatedColumnFormula>WORKDAY(Table134[[#This Row],[Date]],-(1+Table134[[#This Row],[Add_Day]]))</calculatedColumnFormula>
    </tableColumn>
    <tableColumn id="29" xr3:uid="{5E04D38B-AE7D-4179-88BF-FF1F57A5C3E8}" name="NA_Cnt" dataDxfId="21">
      <calculatedColumnFormula>COUNTIFS(Table134[[#This Row],[TPX500 Index]:[TPXL70 Index]],"*N/A*")</calculatedColumnFormula>
    </tableColumn>
    <tableColumn id="5" xr3:uid="{FD273F02-B57D-4A87-8075-B396AA458D64}" name="TPX500 Index" dataDxfId="20">
      <calculatedColumnFormula array="1">_xll.BDH(F$1,"PX_LAST",Table134[[#This Row],[Date_Work]])</calculatedColumnFormula>
    </tableColumn>
    <tableColumn id="6" xr3:uid="{61C321A2-1356-4557-9FBF-3C49BD915708}" name="TPX100 Index" dataDxfId="19"/>
    <tableColumn id="7" xr3:uid="{03C25039-7543-4604-978A-98FDB2429C6A}" name="NKY Index" dataDxfId="18"/>
    <tableColumn id="8" xr3:uid="{21E0E1F1-6543-48B0-AD6D-41F537D32AC8}" name="NKY500 Index" dataDxfId="17"/>
    <tableColumn id="9" xr3:uid="{D51F00C0-E563-4359-9321-F330282DC10C}" name="TPX Index" dataDxfId="16"/>
    <tableColumn id="10" xr3:uid="{C9E8EE73-D1AF-4406-A5FE-A130218AED66}" name="NEY Index" dataDxfId="15"/>
    <tableColumn id="11" xr3:uid="{4137308C-C18B-4142-A654-4287BE35317A}" name="TSEREIT Index" dataDxfId="14"/>
    <tableColumn id="12" xr3:uid="{6C570078-75CC-4807-A806-8B4F48E846B7}" name="JSDA Index" dataDxfId="13"/>
    <tableColumn id="13" xr3:uid="{0A8A177B-3E47-49C8-8C07-C63290F98A72}" name="TPXC30 Index" dataDxfId="12"/>
    <tableColumn id="14" xr3:uid="{52022335-8AA2-4938-9C1A-E04921DD8F8C}" name="TSEMOTHR Index" dataDxfId="11"/>
    <tableColumn id="15" xr3:uid="{297B2D2C-680A-4DE5-9205-3B7FEF908201}" name="TPXSM Index" dataDxfId="10"/>
    <tableColumn id="16" xr3:uid="{722B5458-FED3-4BD2-88C8-8F4C0F574E90}" name="TPXM400 Index" dataDxfId="9"/>
    <tableColumn id="17" xr3:uid="{A404A1C4-7254-44E8-8F96-EC99E1C20B68}" name="NKYJQ Index" dataDxfId="8"/>
    <tableColumn id="18" xr3:uid="{7E62313E-DFFE-4929-B585-CE23083D1CFA}" name="TSE2 Index" dataDxfId="7"/>
    <tableColumn id="19" xr3:uid="{F3364624-ED27-4724-97FC-E2A4317A2E9D}" name="TPXL70 Index" dataDxfId="6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871EE1-7A2F-419C-A4A6-FF09F2625B6A}" name="Table1345" displayName="Table1345" ref="A1:H502" totalsRowShown="0">
  <autoFilter ref="A1:H502" xr:uid="{0EDE2A38-7889-4FFE-8344-FBB8945CD1FE}"/>
  <tableColumns count="8">
    <tableColumn id="1" xr3:uid="{2F255EAE-95F4-4EDB-8474-B7344EFC6C70}" name="Range_Month"/>
    <tableColumn id="2" xr3:uid="{9E1702CC-67E7-4535-80FF-9E8D11A7C4C5}" name="Date" dataDxfId="5">
      <calculatedColumnFormula>EOMONTH(TODAY(),Table1345[[#This Row],[Range_Month]])+1</calculatedColumnFormula>
    </tableColumn>
    <tableColumn id="3" xr3:uid="{72BEFEB5-35B6-44CD-81E6-8F6232A5BA80}" name="Add_Day"/>
    <tableColumn id="4" xr3:uid="{09AAB740-94D7-48B7-A093-5E2499F4875D}" name="Date_Work" dataDxfId="4">
      <calculatedColumnFormula>WORKDAY(Table1345[[#This Row],[Date]],-(1+Table1345[[#This Row],[Add_Day]]))</calculatedColumnFormula>
    </tableColumn>
    <tableColumn id="29" xr3:uid="{C429062C-20EC-46B2-AC6A-F9A0B8284660}" name="NA_Cnt" dataDxfId="3">
      <calculatedColumnFormula>COUNTIFS(Table1345[[#This Row],[AXX Index]:[ASX Index]],"*N/A*")</calculatedColumnFormula>
    </tableColumn>
    <tableColumn id="5" xr3:uid="{D1AAEBB8-EA8F-4FF8-ACF1-A399B7C5A614}" name="AXX Index" dataDxfId="2"/>
    <tableColumn id="20" xr3:uid="{DF820E12-85C9-4A82-A641-130287AC9CAD}" name="UKX Index" dataDxfId="1"/>
    <tableColumn id="21" xr3:uid="{885C0298-AAE7-4D66-8A88-39A75560FC3D}" name="ASX Index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25A5-7DE9-467E-81CF-E14A308A5A59}">
  <dimension ref="A1:D55"/>
  <sheetViews>
    <sheetView workbookViewId="0">
      <selection activeCell="C53" sqref="C53:C55"/>
    </sheetView>
  </sheetViews>
  <sheetFormatPr defaultRowHeight="15" x14ac:dyDescent="0.25"/>
  <sheetData>
    <row r="1" spans="1:4" x14ac:dyDescent="0.25">
      <c r="B1" t="s">
        <v>4</v>
      </c>
    </row>
    <row r="2" spans="1:4" x14ac:dyDescent="0.25">
      <c r="A2" t="s">
        <v>4</v>
      </c>
      <c r="B2" t="s">
        <v>5</v>
      </c>
      <c r="C2" t="s">
        <v>52</v>
      </c>
      <c r="D2" t="s">
        <v>77</v>
      </c>
    </row>
    <row r="3" spans="1:4" x14ac:dyDescent="0.25">
      <c r="A3" t="s">
        <v>6</v>
      </c>
      <c r="B3" t="s">
        <v>7</v>
      </c>
      <c r="C3" t="s">
        <v>53</v>
      </c>
      <c r="D3" t="s">
        <v>77</v>
      </c>
    </row>
    <row r="4" spans="1:4" x14ac:dyDescent="0.25">
      <c r="A4" t="s">
        <v>8</v>
      </c>
      <c r="B4" t="s">
        <v>9</v>
      </c>
      <c r="C4" t="s">
        <v>54</v>
      </c>
      <c r="D4" t="s">
        <v>77</v>
      </c>
    </row>
    <row r="5" spans="1:4" x14ac:dyDescent="0.25">
      <c r="A5" t="s">
        <v>10</v>
      </c>
      <c r="B5" t="s">
        <v>11</v>
      </c>
      <c r="C5" t="s">
        <v>55</v>
      </c>
      <c r="D5" t="s">
        <v>77</v>
      </c>
    </row>
    <row r="6" spans="1:4" x14ac:dyDescent="0.25">
      <c r="A6" t="s">
        <v>12</v>
      </c>
      <c r="B6" t="s">
        <v>13</v>
      </c>
      <c r="C6" t="s">
        <v>56</v>
      </c>
      <c r="D6" t="s">
        <v>77</v>
      </c>
    </row>
    <row r="7" spans="1:4" x14ac:dyDescent="0.25">
      <c r="A7" t="s">
        <v>14</v>
      </c>
      <c r="B7" t="s">
        <v>15</v>
      </c>
      <c r="C7" t="s">
        <v>57</v>
      </c>
      <c r="D7" t="s">
        <v>77</v>
      </c>
    </row>
    <row r="8" spans="1:4" x14ac:dyDescent="0.25">
      <c r="A8" t="s">
        <v>16</v>
      </c>
      <c r="B8" t="s">
        <v>17</v>
      </c>
      <c r="C8" t="s">
        <v>58</v>
      </c>
      <c r="D8" t="s">
        <v>77</v>
      </c>
    </row>
    <row r="9" spans="1:4" x14ac:dyDescent="0.25">
      <c r="A9" t="s">
        <v>18</v>
      </c>
      <c r="B9" t="s">
        <v>19</v>
      </c>
      <c r="C9" t="s">
        <v>59</v>
      </c>
      <c r="D9" t="s">
        <v>77</v>
      </c>
    </row>
    <row r="10" spans="1:4" x14ac:dyDescent="0.25">
      <c r="A10" t="s">
        <v>20</v>
      </c>
      <c r="B10" t="s">
        <v>21</v>
      </c>
      <c r="C10" t="s">
        <v>60</v>
      </c>
      <c r="D10" t="s">
        <v>77</v>
      </c>
    </row>
    <row r="11" spans="1:4" x14ac:dyDescent="0.25">
      <c r="A11" t="s">
        <v>22</v>
      </c>
      <c r="B11" t="s">
        <v>23</v>
      </c>
      <c r="C11" t="s">
        <v>61</v>
      </c>
      <c r="D11" t="s">
        <v>77</v>
      </c>
    </row>
    <row r="12" spans="1:4" x14ac:dyDescent="0.25">
      <c r="A12" t="s">
        <v>24</v>
      </c>
      <c r="B12" t="s">
        <v>25</v>
      </c>
      <c r="C12" t="s">
        <v>62</v>
      </c>
      <c r="D12" t="s">
        <v>77</v>
      </c>
    </row>
    <row r="13" spans="1:4" x14ac:dyDescent="0.25">
      <c r="A13" t="s">
        <v>26</v>
      </c>
      <c r="B13" t="s">
        <v>27</v>
      </c>
      <c r="C13" t="s">
        <v>63</v>
      </c>
      <c r="D13" t="s">
        <v>77</v>
      </c>
    </row>
    <row r="14" spans="1:4" x14ac:dyDescent="0.25">
      <c r="A14" t="s">
        <v>28</v>
      </c>
      <c r="B14" t="s">
        <v>29</v>
      </c>
      <c r="C14" t="s">
        <v>64</v>
      </c>
      <c r="D14" t="s">
        <v>77</v>
      </c>
    </row>
    <row r="15" spans="1:4" x14ac:dyDescent="0.25">
      <c r="A15" t="s">
        <v>30</v>
      </c>
      <c r="B15" t="s">
        <v>31</v>
      </c>
      <c r="C15" t="s">
        <v>65</v>
      </c>
      <c r="D15" t="s">
        <v>77</v>
      </c>
    </row>
    <row r="16" spans="1:4" x14ac:dyDescent="0.25">
      <c r="A16" t="s">
        <v>32</v>
      </c>
      <c r="B16" t="s">
        <v>33</v>
      </c>
      <c r="C16" t="s">
        <v>66</v>
      </c>
      <c r="D16" t="s">
        <v>77</v>
      </c>
    </row>
    <row r="17" spans="1:4" x14ac:dyDescent="0.25">
      <c r="A17" t="s">
        <v>34</v>
      </c>
      <c r="B17" t="s">
        <v>35</v>
      </c>
      <c r="C17" t="s">
        <v>67</v>
      </c>
      <c r="D17" t="s">
        <v>77</v>
      </c>
    </row>
    <row r="18" spans="1:4" x14ac:dyDescent="0.25">
      <c r="A18" t="s">
        <v>36</v>
      </c>
      <c r="B18" t="s">
        <v>37</v>
      </c>
      <c r="C18" t="s">
        <v>68</v>
      </c>
      <c r="D18" t="s">
        <v>77</v>
      </c>
    </row>
    <row r="19" spans="1:4" x14ac:dyDescent="0.25">
      <c r="A19" t="s">
        <v>38</v>
      </c>
      <c r="B19" t="s">
        <v>39</v>
      </c>
      <c r="C19" t="s">
        <v>69</v>
      </c>
      <c r="D19" t="s">
        <v>77</v>
      </c>
    </row>
    <row r="20" spans="1:4" x14ac:dyDescent="0.25">
      <c r="A20" t="s">
        <v>40</v>
      </c>
      <c r="B20" t="s">
        <v>41</v>
      </c>
      <c r="C20" t="s">
        <v>70</v>
      </c>
      <c r="D20" t="s">
        <v>77</v>
      </c>
    </row>
    <row r="21" spans="1:4" x14ac:dyDescent="0.25">
      <c r="A21" t="s">
        <v>42</v>
      </c>
      <c r="B21" t="s">
        <v>43</v>
      </c>
      <c r="C21" t="s">
        <v>71</v>
      </c>
      <c r="D21" t="s">
        <v>77</v>
      </c>
    </row>
    <row r="22" spans="1:4" x14ac:dyDescent="0.25">
      <c r="A22" t="s">
        <v>44</v>
      </c>
      <c r="B22" t="s">
        <v>45</v>
      </c>
      <c r="C22" t="s">
        <v>72</v>
      </c>
      <c r="D22" t="s">
        <v>77</v>
      </c>
    </row>
    <row r="23" spans="1:4" x14ac:dyDescent="0.25">
      <c r="A23" t="s">
        <v>46</v>
      </c>
      <c r="B23" t="s">
        <v>47</v>
      </c>
      <c r="C23" t="s">
        <v>73</v>
      </c>
      <c r="D23" t="s">
        <v>77</v>
      </c>
    </row>
    <row r="24" spans="1:4" x14ac:dyDescent="0.25">
      <c r="A24" t="s">
        <v>48</v>
      </c>
      <c r="B24" t="s">
        <v>49</v>
      </c>
      <c r="C24" t="s">
        <v>74</v>
      </c>
      <c r="D24" t="s">
        <v>77</v>
      </c>
    </row>
    <row r="25" spans="1:4" x14ac:dyDescent="0.25">
      <c r="A25" t="s">
        <v>50</v>
      </c>
      <c r="B25" t="s">
        <v>51</v>
      </c>
      <c r="C25" t="s">
        <v>75</v>
      </c>
      <c r="D25" t="s">
        <v>77</v>
      </c>
    </row>
    <row r="26" spans="1:4" x14ac:dyDescent="0.25">
      <c r="A26" t="s">
        <v>92</v>
      </c>
      <c r="B26" t="s">
        <v>93</v>
      </c>
      <c r="C26" t="s">
        <v>80</v>
      </c>
      <c r="D26" t="s">
        <v>94</v>
      </c>
    </row>
    <row r="27" spans="1:4" x14ac:dyDescent="0.25">
      <c r="A27" t="s">
        <v>95</v>
      </c>
      <c r="B27" t="s">
        <v>96</v>
      </c>
      <c r="C27" t="s">
        <v>81</v>
      </c>
      <c r="D27" t="s">
        <v>94</v>
      </c>
    </row>
    <row r="28" spans="1:4" x14ac:dyDescent="0.25">
      <c r="A28" t="s">
        <v>97</v>
      </c>
      <c r="B28" t="s">
        <v>98</v>
      </c>
      <c r="C28" t="s">
        <v>82</v>
      </c>
      <c r="D28" t="s">
        <v>94</v>
      </c>
    </row>
    <row r="29" spans="1:4" x14ac:dyDescent="0.25">
      <c r="A29" t="s">
        <v>99</v>
      </c>
      <c r="B29" t="s">
        <v>100</v>
      </c>
      <c r="C29" t="s">
        <v>83</v>
      </c>
      <c r="D29" t="s">
        <v>94</v>
      </c>
    </row>
    <row r="30" spans="1:4" x14ac:dyDescent="0.25">
      <c r="A30" t="s">
        <v>101</v>
      </c>
      <c r="B30" t="s">
        <v>102</v>
      </c>
      <c r="C30" t="s">
        <v>84</v>
      </c>
      <c r="D30" t="s">
        <v>94</v>
      </c>
    </row>
    <row r="31" spans="1:4" x14ac:dyDescent="0.25">
      <c r="A31" t="s">
        <v>103</v>
      </c>
      <c r="B31" t="s">
        <v>104</v>
      </c>
      <c r="C31" t="s">
        <v>85</v>
      </c>
      <c r="D31" t="s">
        <v>94</v>
      </c>
    </row>
    <row r="32" spans="1:4" x14ac:dyDescent="0.25">
      <c r="A32" t="s">
        <v>105</v>
      </c>
      <c r="B32" t="s">
        <v>106</v>
      </c>
      <c r="C32" t="s">
        <v>86</v>
      </c>
      <c r="D32" t="s">
        <v>94</v>
      </c>
    </row>
    <row r="33" spans="1:4" x14ac:dyDescent="0.25">
      <c r="A33" t="s">
        <v>107</v>
      </c>
      <c r="B33" t="s">
        <v>108</v>
      </c>
      <c r="C33" t="s">
        <v>87</v>
      </c>
      <c r="D33" t="s">
        <v>94</v>
      </c>
    </row>
    <row r="34" spans="1:4" x14ac:dyDescent="0.25">
      <c r="A34" t="s">
        <v>109</v>
      </c>
      <c r="B34" t="s">
        <v>110</v>
      </c>
      <c r="C34" t="s">
        <v>88</v>
      </c>
      <c r="D34" t="s">
        <v>94</v>
      </c>
    </row>
    <row r="35" spans="1:4" x14ac:dyDescent="0.25">
      <c r="A35" t="s">
        <v>111</v>
      </c>
      <c r="B35" t="s">
        <v>112</v>
      </c>
      <c r="C35" t="s">
        <v>89</v>
      </c>
      <c r="D35" t="s">
        <v>94</v>
      </c>
    </row>
    <row r="36" spans="1:4" x14ac:dyDescent="0.25">
      <c r="A36" t="s">
        <v>113</v>
      </c>
      <c r="B36" t="s">
        <v>114</v>
      </c>
      <c r="C36" t="s">
        <v>90</v>
      </c>
      <c r="D36" t="s">
        <v>94</v>
      </c>
    </row>
    <row r="37" spans="1:4" x14ac:dyDescent="0.25">
      <c r="A37" t="s">
        <v>115</v>
      </c>
      <c r="B37" t="s">
        <v>116</v>
      </c>
      <c r="C37" t="s">
        <v>91</v>
      </c>
      <c r="D37" t="s">
        <v>94</v>
      </c>
    </row>
    <row r="38" spans="1:4" x14ac:dyDescent="0.25">
      <c r="A38" t="s">
        <v>117</v>
      </c>
      <c r="B38" t="s">
        <v>118</v>
      </c>
      <c r="C38" t="s">
        <v>148</v>
      </c>
      <c r="D38" t="s">
        <v>119</v>
      </c>
    </row>
    <row r="39" spans="1:4" x14ac:dyDescent="0.25">
      <c r="A39" t="s">
        <v>120</v>
      </c>
      <c r="B39" t="s">
        <v>121</v>
      </c>
      <c r="C39" t="s">
        <v>149</v>
      </c>
      <c r="D39" t="s">
        <v>119</v>
      </c>
    </row>
    <row r="40" spans="1:4" x14ac:dyDescent="0.25">
      <c r="A40" t="s">
        <v>122</v>
      </c>
      <c r="B40" t="s">
        <v>123</v>
      </c>
      <c r="C40" t="s">
        <v>150</v>
      </c>
      <c r="D40" t="s">
        <v>119</v>
      </c>
    </row>
    <row r="41" spans="1:4" x14ac:dyDescent="0.25">
      <c r="A41" t="s">
        <v>124</v>
      </c>
      <c r="B41" t="s">
        <v>125</v>
      </c>
      <c r="C41" t="s">
        <v>151</v>
      </c>
      <c r="D41" t="s">
        <v>119</v>
      </c>
    </row>
    <row r="42" spans="1:4" x14ac:dyDescent="0.25">
      <c r="A42" t="s">
        <v>126</v>
      </c>
      <c r="B42" t="s">
        <v>127</v>
      </c>
      <c r="C42" t="s">
        <v>152</v>
      </c>
      <c r="D42" t="s">
        <v>119</v>
      </c>
    </row>
    <row r="43" spans="1:4" x14ac:dyDescent="0.25">
      <c r="A43" t="s">
        <v>128</v>
      </c>
      <c r="B43" t="s">
        <v>129</v>
      </c>
      <c r="C43" t="s">
        <v>153</v>
      </c>
      <c r="D43" t="s">
        <v>119</v>
      </c>
    </row>
    <row r="44" spans="1:4" x14ac:dyDescent="0.25">
      <c r="A44" t="s">
        <v>130</v>
      </c>
      <c r="B44" t="s">
        <v>131</v>
      </c>
      <c r="C44" t="s">
        <v>154</v>
      </c>
      <c r="D44" t="s">
        <v>119</v>
      </c>
    </row>
    <row r="45" spans="1:4" x14ac:dyDescent="0.25">
      <c r="A45" t="s">
        <v>132</v>
      </c>
      <c r="B45" t="s">
        <v>133</v>
      </c>
      <c r="C45" t="s">
        <v>155</v>
      </c>
      <c r="D45" t="s">
        <v>119</v>
      </c>
    </row>
    <row r="46" spans="1:4" x14ac:dyDescent="0.25">
      <c r="A46" t="s">
        <v>134</v>
      </c>
      <c r="B46" t="s">
        <v>135</v>
      </c>
      <c r="C46" t="s">
        <v>156</v>
      </c>
      <c r="D46" t="s">
        <v>119</v>
      </c>
    </row>
    <row r="47" spans="1:4" x14ac:dyDescent="0.25">
      <c r="A47" t="s">
        <v>136</v>
      </c>
      <c r="B47" t="s">
        <v>137</v>
      </c>
      <c r="C47" t="s">
        <v>157</v>
      </c>
      <c r="D47" t="s">
        <v>119</v>
      </c>
    </row>
    <row r="48" spans="1:4" x14ac:dyDescent="0.25">
      <c r="A48" t="s">
        <v>138</v>
      </c>
      <c r="B48" t="s">
        <v>139</v>
      </c>
      <c r="C48" t="s">
        <v>158</v>
      </c>
      <c r="D48" t="s">
        <v>119</v>
      </c>
    </row>
    <row r="49" spans="1:4" x14ac:dyDescent="0.25">
      <c r="A49" t="s">
        <v>140</v>
      </c>
      <c r="B49" t="s">
        <v>141</v>
      </c>
      <c r="C49" t="s">
        <v>159</v>
      </c>
      <c r="D49" t="s">
        <v>119</v>
      </c>
    </row>
    <row r="50" spans="1:4" x14ac:dyDescent="0.25">
      <c r="A50" t="s">
        <v>142</v>
      </c>
      <c r="B50" t="s">
        <v>143</v>
      </c>
      <c r="C50" t="s">
        <v>160</v>
      </c>
      <c r="D50" t="s">
        <v>119</v>
      </c>
    </row>
    <row r="51" spans="1:4" x14ac:dyDescent="0.25">
      <c r="A51" t="s">
        <v>144</v>
      </c>
      <c r="B51" t="s">
        <v>145</v>
      </c>
      <c r="C51" t="s">
        <v>161</v>
      </c>
      <c r="D51" t="s">
        <v>119</v>
      </c>
    </row>
    <row r="52" spans="1:4" x14ac:dyDescent="0.25">
      <c r="A52" t="s">
        <v>146</v>
      </c>
      <c r="B52" t="s">
        <v>147</v>
      </c>
      <c r="C52" t="s">
        <v>162</v>
      </c>
      <c r="D52" t="s">
        <v>119</v>
      </c>
    </row>
    <row r="53" spans="1:4" x14ac:dyDescent="0.25">
      <c r="A53" t="s">
        <v>163</v>
      </c>
      <c r="B53" t="s">
        <v>164</v>
      </c>
      <c r="C53" t="s">
        <v>169</v>
      </c>
      <c r="D53" t="s">
        <v>172</v>
      </c>
    </row>
    <row r="54" spans="1:4" x14ac:dyDescent="0.25">
      <c r="A54" t="s">
        <v>165</v>
      </c>
      <c r="B54" t="s">
        <v>166</v>
      </c>
      <c r="C54" t="s">
        <v>170</v>
      </c>
      <c r="D54" t="s">
        <v>172</v>
      </c>
    </row>
    <row r="55" spans="1:4" x14ac:dyDescent="0.25">
      <c r="A55" t="s">
        <v>167</v>
      </c>
      <c r="B55" t="s">
        <v>168</v>
      </c>
      <c r="C55" t="s">
        <v>171</v>
      </c>
      <c r="D55" t="s">
        <v>172</v>
      </c>
    </row>
  </sheetData>
  <autoFilter ref="A1:B25" xr:uid="{78E125A5-7DE9-467E-81CF-E14A308A5A5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D118-BEF3-4C2A-9D4D-9E8919774EC5}">
  <dimension ref="A1:AC502"/>
  <sheetViews>
    <sheetView tabSelected="1" workbookViewId="0">
      <selection activeCell="F1" sqref="F1:AC1048576"/>
    </sheetView>
  </sheetViews>
  <sheetFormatPr defaultRowHeight="15" x14ac:dyDescent="0.25"/>
  <cols>
    <col min="1" max="1" width="11" customWidth="1"/>
    <col min="2" max="2" width="10.7109375" bestFit="1" customWidth="1"/>
    <col min="4" max="4" width="13.28515625" bestFit="1" customWidth="1"/>
    <col min="5" max="5" width="10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</row>
    <row r="2" spans="1:29" x14ac:dyDescent="0.25">
      <c r="A2">
        <v>-501</v>
      </c>
      <c r="B2" s="1">
        <f ca="1">EOMONTH(TODAY(),Table1[[#This Row],[Range_Month]])+1</f>
        <v>29860</v>
      </c>
      <c r="C2">
        <v>0</v>
      </c>
      <c r="D2" s="1">
        <f ca="1">WORKDAY(Table1[[#This Row],[Date]],-(1+Table1[[#This Row],[Add_Day]]))</f>
        <v>29859</v>
      </c>
      <c r="E2">
        <f>COUNTIFS(Table1[[#This Row],[CTRN Index]:[BSX Index]],"*N/A*")</f>
        <v>9</v>
      </c>
      <c r="F2">
        <v>166.15</v>
      </c>
      <c r="G2" t="s">
        <v>78</v>
      </c>
      <c r="H2">
        <v>67.072000000000003</v>
      </c>
      <c r="I2" t="s">
        <v>78</v>
      </c>
      <c r="J2">
        <v>849.98</v>
      </c>
      <c r="K2">
        <v>128.86000000000001</v>
      </c>
      <c r="L2" t="s">
        <v>78</v>
      </c>
      <c r="M2">
        <v>708.44</v>
      </c>
      <c r="N2" t="s">
        <v>78</v>
      </c>
      <c r="O2">
        <v>160.41</v>
      </c>
      <c r="P2">
        <v>177.56</v>
      </c>
      <c r="Q2">
        <v>350.03</v>
      </c>
      <c r="R2">
        <v>27.61</v>
      </c>
      <c r="S2">
        <v>116.18</v>
      </c>
      <c r="T2">
        <v>180.03</v>
      </c>
      <c r="U2">
        <v>102.21</v>
      </c>
      <c r="V2" t="s">
        <v>78</v>
      </c>
      <c r="W2">
        <v>64.608999999999995</v>
      </c>
      <c r="X2" t="s">
        <v>78</v>
      </c>
      <c r="Y2">
        <v>69.513999999999996</v>
      </c>
      <c r="Z2" t="s">
        <v>78</v>
      </c>
      <c r="AA2" t="s">
        <v>78</v>
      </c>
      <c r="AB2">
        <v>212.22</v>
      </c>
      <c r="AC2" t="s">
        <v>78</v>
      </c>
    </row>
    <row r="3" spans="1:29" x14ac:dyDescent="0.25">
      <c r="A3">
        <v>-500</v>
      </c>
      <c r="B3" s="1">
        <f ca="1">EOMONTH(TODAY(),Table1[[#This Row],[Range_Month]])+1</f>
        <v>29891</v>
      </c>
      <c r="C3">
        <v>0</v>
      </c>
      <c r="D3" s="1">
        <f ca="1">WORKDAY(Table1[[#This Row],[Date]],-(1+Table1[[#This Row],[Add_Day]]))</f>
        <v>29889</v>
      </c>
      <c r="E3">
        <f>COUNTIFS(Table1[[#This Row],[CTRN Index]:[BSX Index]],"*N/A*")</f>
        <v>9</v>
      </c>
      <c r="F3">
        <v>173.1</v>
      </c>
      <c r="G3" t="s">
        <v>78</v>
      </c>
      <c r="H3">
        <v>72.548000000000002</v>
      </c>
      <c r="I3" t="s">
        <v>78</v>
      </c>
      <c r="J3">
        <v>852.55</v>
      </c>
      <c r="K3">
        <v>136.22999999999999</v>
      </c>
      <c r="L3" t="s">
        <v>78</v>
      </c>
      <c r="M3">
        <v>746.93</v>
      </c>
      <c r="N3" t="s">
        <v>78</v>
      </c>
      <c r="O3">
        <v>169.8</v>
      </c>
      <c r="P3">
        <v>189.04</v>
      </c>
      <c r="Q3">
        <v>375.6</v>
      </c>
      <c r="R3">
        <v>30.41</v>
      </c>
      <c r="S3">
        <v>121.89</v>
      </c>
      <c r="T3">
        <v>195.24</v>
      </c>
      <c r="U3">
        <v>106.85</v>
      </c>
      <c r="V3" t="s">
        <v>78</v>
      </c>
      <c r="W3">
        <v>68.120999999999995</v>
      </c>
      <c r="X3" t="s">
        <v>78</v>
      </c>
      <c r="Y3">
        <v>73.481999999999999</v>
      </c>
      <c r="Z3" t="s">
        <v>78</v>
      </c>
      <c r="AA3" t="s">
        <v>78</v>
      </c>
      <c r="AB3">
        <v>233.02</v>
      </c>
      <c r="AC3" t="s">
        <v>78</v>
      </c>
    </row>
    <row r="4" spans="1:29" x14ac:dyDescent="0.25">
      <c r="A4">
        <v>-499</v>
      </c>
      <c r="B4" s="1">
        <f ca="1">EOMONTH(TODAY(),Table1[[#This Row],[Range_Month]])+1</f>
        <v>29921</v>
      </c>
      <c r="C4">
        <v>0</v>
      </c>
      <c r="D4" s="1">
        <f ca="1">WORKDAY(Table1[[#This Row],[Date]],-(1+Table1[[#This Row],[Add_Day]]))</f>
        <v>29920</v>
      </c>
      <c r="E4">
        <f>COUNTIFS(Table1[[#This Row],[CTRN Index]:[BSX Index]],"*N/A*")</f>
        <v>9</v>
      </c>
      <c r="F4">
        <v>168.63</v>
      </c>
      <c r="G4" t="s">
        <v>78</v>
      </c>
      <c r="H4">
        <v>74.611999999999995</v>
      </c>
      <c r="I4" t="s">
        <v>78</v>
      </c>
      <c r="J4">
        <v>888.98</v>
      </c>
      <c r="K4">
        <v>143.61000000000001</v>
      </c>
      <c r="L4" t="s">
        <v>78</v>
      </c>
      <c r="M4">
        <v>775.79</v>
      </c>
      <c r="N4" t="s">
        <v>78</v>
      </c>
      <c r="O4">
        <v>180.56</v>
      </c>
      <c r="P4">
        <v>200.33</v>
      </c>
      <c r="Q4">
        <v>395.19</v>
      </c>
      <c r="R4">
        <v>33.26</v>
      </c>
      <c r="S4">
        <v>126.35</v>
      </c>
      <c r="T4">
        <v>201.37</v>
      </c>
      <c r="U4">
        <v>113.58</v>
      </c>
      <c r="V4" t="s">
        <v>78</v>
      </c>
      <c r="W4">
        <v>70.835999999999999</v>
      </c>
      <c r="X4" t="s">
        <v>78</v>
      </c>
      <c r="Y4">
        <v>76.323999999999998</v>
      </c>
      <c r="Z4" t="s">
        <v>78</v>
      </c>
      <c r="AA4" t="s">
        <v>78</v>
      </c>
      <c r="AB4">
        <v>236.21</v>
      </c>
      <c r="AC4" t="s">
        <v>78</v>
      </c>
    </row>
    <row r="5" spans="1:29" x14ac:dyDescent="0.25">
      <c r="A5">
        <v>-498</v>
      </c>
      <c r="B5" s="1">
        <f ca="1">EOMONTH(TODAY(),Table1[[#This Row],[Range_Month]])+1</f>
        <v>29952</v>
      </c>
      <c r="C5">
        <v>0</v>
      </c>
      <c r="D5" s="1">
        <f ca="1">WORKDAY(Table1[[#This Row],[Date]],-(1+Table1[[#This Row],[Add_Day]]))</f>
        <v>29951</v>
      </c>
      <c r="E5">
        <f>COUNTIFS(Table1[[#This Row],[CTRN Index]:[BSX Index]],"*N/A*")</f>
        <v>9</v>
      </c>
      <c r="F5">
        <v>167.77</v>
      </c>
      <c r="G5" t="s">
        <v>78</v>
      </c>
      <c r="H5">
        <v>73.156000000000006</v>
      </c>
      <c r="I5" t="s">
        <v>78</v>
      </c>
      <c r="J5">
        <v>875</v>
      </c>
      <c r="K5">
        <v>143.13</v>
      </c>
      <c r="L5" t="s">
        <v>78</v>
      </c>
      <c r="M5">
        <v>751.9</v>
      </c>
      <c r="N5" t="s">
        <v>78</v>
      </c>
      <c r="O5">
        <v>176.2</v>
      </c>
      <c r="P5">
        <v>194.31</v>
      </c>
      <c r="Q5">
        <v>380.3</v>
      </c>
      <c r="R5">
        <v>31.61</v>
      </c>
      <c r="S5">
        <v>122.55</v>
      </c>
      <c r="T5">
        <v>195.84</v>
      </c>
      <c r="U5">
        <v>109.01</v>
      </c>
      <c r="V5" t="s">
        <v>78</v>
      </c>
      <c r="W5">
        <v>68.521000000000001</v>
      </c>
      <c r="X5" t="s">
        <v>78</v>
      </c>
      <c r="Y5">
        <v>73.929000000000002</v>
      </c>
      <c r="Z5" t="s">
        <v>78</v>
      </c>
      <c r="AA5" t="s">
        <v>78</v>
      </c>
      <c r="AB5">
        <v>229.29</v>
      </c>
      <c r="AC5" t="s">
        <v>78</v>
      </c>
    </row>
    <row r="6" spans="1:29" x14ac:dyDescent="0.25">
      <c r="A6">
        <v>-497</v>
      </c>
      <c r="B6" s="1">
        <f ca="1">EOMONTH(TODAY(),Table1[[#This Row],[Range_Month]])+1</f>
        <v>29983</v>
      </c>
      <c r="C6">
        <v>0</v>
      </c>
      <c r="D6" s="1">
        <f ca="1">WORKDAY(Table1[[#This Row],[Date]],-(1+Table1[[#This Row],[Add_Day]]))</f>
        <v>29980</v>
      </c>
      <c r="E6">
        <f>COUNTIFS(Table1[[#This Row],[CTRN Index]:[BSX Index]],"*N/A*")</f>
        <v>9</v>
      </c>
      <c r="F6">
        <v>164.28</v>
      </c>
      <c r="G6" t="s">
        <v>78</v>
      </c>
      <c r="H6">
        <v>70.459999999999994</v>
      </c>
      <c r="I6" t="s">
        <v>78</v>
      </c>
      <c r="J6">
        <v>871.1</v>
      </c>
      <c r="K6">
        <v>142.79</v>
      </c>
      <c r="L6" t="s">
        <v>78</v>
      </c>
      <c r="M6">
        <v>733.71</v>
      </c>
      <c r="N6" t="s">
        <v>78</v>
      </c>
      <c r="O6">
        <v>170.37</v>
      </c>
      <c r="P6">
        <v>189.22</v>
      </c>
      <c r="Q6">
        <v>356.14</v>
      </c>
      <c r="R6">
        <v>31.28</v>
      </c>
      <c r="S6">
        <v>120.4</v>
      </c>
      <c r="T6">
        <v>188.39</v>
      </c>
      <c r="U6">
        <v>107.51</v>
      </c>
      <c r="V6" t="s">
        <v>78</v>
      </c>
      <c r="W6">
        <v>66.69</v>
      </c>
      <c r="X6" t="s">
        <v>78</v>
      </c>
      <c r="Y6">
        <v>71.876999999999995</v>
      </c>
      <c r="Z6" t="s">
        <v>78</v>
      </c>
      <c r="AA6" t="s">
        <v>78</v>
      </c>
      <c r="AB6">
        <v>218.92</v>
      </c>
      <c r="AC6" t="s">
        <v>78</v>
      </c>
    </row>
    <row r="7" spans="1:29" x14ac:dyDescent="0.25">
      <c r="A7">
        <v>-496</v>
      </c>
      <c r="B7" s="1">
        <f ca="1">EOMONTH(TODAY(),Table1[[#This Row],[Range_Month]])+1</f>
        <v>30011</v>
      </c>
      <c r="C7">
        <v>0</v>
      </c>
      <c r="D7" s="1">
        <f ca="1">WORKDAY(Table1[[#This Row],[Date]],-(1+Table1[[#This Row],[Add_Day]]))</f>
        <v>30008</v>
      </c>
      <c r="E7">
        <f>COUNTIFS(Table1[[#This Row],[CTRN Index]:[BSX Index]],"*N/A*")</f>
        <v>9</v>
      </c>
      <c r="F7">
        <v>155.38</v>
      </c>
      <c r="G7" t="s">
        <v>78</v>
      </c>
      <c r="H7">
        <v>66.738</v>
      </c>
      <c r="I7" t="s">
        <v>78</v>
      </c>
      <c r="J7">
        <v>824.39</v>
      </c>
      <c r="K7">
        <v>140.41</v>
      </c>
      <c r="L7" t="s">
        <v>78</v>
      </c>
      <c r="M7">
        <v>690.78</v>
      </c>
      <c r="N7" t="s">
        <v>78</v>
      </c>
      <c r="O7">
        <v>167.04</v>
      </c>
      <c r="P7">
        <v>188.91</v>
      </c>
      <c r="Q7">
        <v>336.38</v>
      </c>
      <c r="R7">
        <v>31.44</v>
      </c>
      <c r="S7">
        <v>113.11</v>
      </c>
      <c r="T7">
        <v>179.43</v>
      </c>
      <c r="U7">
        <v>107.22</v>
      </c>
      <c r="V7" t="s">
        <v>78</v>
      </c>
      <c r="W7">
        <v>62.752000000000002</v>
      </c>
      <c r="X7" t="s">
        <v>78</v>
      </c>
      <c r="Y7">
        <v>67.674000000000007</v>
      </c>
      <c r="Z7" t="s">
        <v>78</v>
      </c>
      <c r="AA7" t="s">
        <v>78</v>
      </c>
      <c r="AB7">
        <v>204.12</v>
      </c>
      <c r="AC7" t="s">
        <v>78</v>
      </c>
    </row>
    <row r="8" spans="1:29" x14ac:dyDescent="0.25">
      <c r="A8">
        <v>-495</v>
      </c>
      <c r="B8" s="1">
        <f ca="1">EOMONTH(TODAY(),Table1[[#This Row],[Range_Month]])+1</f>
        <v>30042</v>
      </c>
      <c r="C8">
        <v>0</v>
      </c>
      <c r="D8" s="1">
        <f ca="1">WORKDAY(Table1[[#This Row],[Date]],-(1+Table1[[#This Row],[Add_Day]]))</f>
        <v>30041</v>
      </c>
      <c r="E8">
        <f>COUNTIFS(Table1[[#This Row],[CTRN Index]:[BSX Index]],"*N/A*")</f>
        <v>9</v>
      </c>
      <c r="F8">
        <v>148.1</v>
      </c>
      <c r="G8" t="s">
        <v>78</v>
      </c>
      <c r="H8">
        <v>65.739999999999995</v>
      </c>
      <c r="I8" t="s">
        <v>78</v>
      </c>
      <c r="J8">
        <v>822.77</v>
      </c>
      <c r="K8">
        <v>136.66</v>
      </c>
      <c r="L8" t="s">
        <v>78</v>
      </c>
      <c r="M8">
        <v>682.22</v>
      </c>
      <c r="N8" t="s">
        <v>78</v>
      </c>
      <c r="O8">
        <v>165</v>
      </c>
      <c r="P8">
        <v>188.09</v>
      </c>
      <c r="Q8">
        <v>333.08</v>
      </c>
      <c r="R8">
        <v>30.51</v>
      </c>
      <c r="S8">
        <v>111.96</v>
      </c>
      <c r="T8">
        <v>175.65</v>
      </c>
      <c r="U8">
        <v>108.24</v>
      </c>
      <c r="V8" t="s">
        <v>78</v>
      </c>
      <c r="W8">
        <v>61.956000000000003</v>
      </c>
      <c r="X8" t="s">
        <v>78</v>
      </c>
      <c r="Y8">
        <v>66.802999999999997</v>
      </c>
      <c r="Z8" t="s">
        <v>78</v>
      </c>
      <c r="AA8" t="s">
        <v>78</v>
      </c>
      <c r="AB8">
        <v>199.05</v>
      </c>
      <c r="AC8" t="s">
        <v>78</v>
      </c>
    </row>
    <row r="9" spans="1:29" x14ac:dyDescent="0.25">
      <c r="A9">
        <v>-494</v>
      </c>
      <c r="B9" s="1">
        <f ca="1">EOMONTH(TODAY(),Table1[[#This Row],[Range_Month]])+1</f>
        <v>30072</v>
      </c>
      <c r="C9">
        <v>0</v>
      </c>
      <c r="D9" s="1">
        <f ca="1">WORKDAY(Table1[[#This Row],[Date]],-(1+Table1[[#This Row],[Add_Day]]))</f>
        <v>30071</v>
      </c>
      <c r="E9">
        <f>COUNTIFS(Table1[[#This Row],[CTRN Index]:[BSX Index]],"*N/A*")</f>
        <v>9</v>
      </c>
      <c r="F9">
        <v>163.21</v>
      </c>
      <c r="G9" t="s">
        <v>78</v>
      </c>
      <c r="H9">
        <v>69.099999999999994</v>
      </c>
      <c r="I9" t="s">
        <v>78</v>
      </c>
      <c r="J9">
        <v>848.36</v>
      </c>
      <c r="K9">
        <v>139.85</v>
      </c>
      <c r="L9" t="s">
        <v>78</v>
      </c>
      <c r="M9">
        <v>709.29</v>
      </c>
      <c r="N9" t="s">
        <v>78</v>
      </c>
      <c r="O9">
        <v>168.51</v>
      </c>
      <c r="P9">
        <v>192.76</v>
      </c>
      <c r="Q9">
        <v>343.13</v>
      </c>
      <c r="R9">
        <v>32.68</v>
      </c>
      <c r="S9">
        <v>116.44</v>
      </c>
      <c r="T9">
        <v>184.7</v>
      </c>
      <c r="U9">
        <v>113.49</v>
      </c>
      <c r="V9" t="s">
        <v>78</v>
      </c>
      <c r="W9">
        <v>64.400999999999996</v>
      </c>
      <c r="X9" t="s">
        <v>78</v>
      </c>
      <c r="Y9">
        <v>69.52</v>
      </c>
      <c r="Z9" t="s">
        <v>78</v>
      </c>
      <c r="AA9" t="s">
        <v>78</v>
      </c>
      <c r="AB9">
        <v>212.64</v>
      </c>
      <c r="AC9" t="s">
        <v>78</v>
      </c>
    </row>
    <row r="10" spans="1:29" x14ac:dyDescent="0.25">
      <c r="A10">
        <v>-493</v>
      </c>
      <c r="B10" s="1">
        <f ca="1">EOMONTH(TODAY(),Table1[[#This Row],[Range_Month]])+1</f>
        <v>30103</v>
      </c>
      <c r="C10">
        <v>1</v>
      </c>
      <c r="D10" s="1">
        <f ca="1">WORKDAY(Table1[[#This Row],[Date]],-(1+Table1[[#This Row],[Add_Day]]))</f>
        <v>30099</v>
      </c>
      <c r="E10">
        <f>COUNTIFS(Table1[[#This Row],[CTRN Index]:[BSX Index]],"*N/A*")</f>
        <v>9</v>
      </c>
      <c r="F10">
        <v>152.26</v>
      </c>
      <c r="G10" t="s">
        <v>78</v>
      </c>
      <c r="H10">
        <v>66.918999999999997</v>
      </c>
      <c r="I10" t="s">
        <v>78</v>
      </c>
      <c r="J10">
        <v>819.54</v>
      </c>
      <c r="K10">
        <v>136.41999999999999</v>
      </c>
      <c r="L10" t="s">
        <v>78</v>
      </c>
      <c r="M10">
        <v>682.53</v>
      </c>
      <c r="N10" t="s">
        <v>78</v>
      </c>
      <c r="O10">
        <v>164.76</v>
      </c>
      <c r="P10">
        <v>182.85</v>
      </c>
      <c r="Q10">
        <v>320.14</v>
      </c>
      <c r="R10">
        <v>32.270000000000003</v>
      </c>
      <c r="S10">
        <v>111.88</v>
      </c>
      <c r="T10">
        <v>178.54</v>
      </c>
      <c r="U10">
        <v>111.08</v>
      </c>
      <c r="V10" t="s">
        <v>78</v>
      </c>
      <c r="W10">
        <v>62.06</v>
      </c>
      <c r="X10" t="s">
        <v>78</v>
      </c>
      <c r="Y10">
        <v>67.025999999999996</v>
      </c>
      <c r="Z10" t="s">
        <v>78</v>
      </c>
      <c r="AA10" t="s">
        <v>78</v>
      </c>
      <c r="AB10">
        <v>205.41</v>
      </c>
      <c r="AC10" t="s">
        <v>78</v>
      </c>
    </row>
    <row r="11" spans="1:29" x14ac:dyDescent="0.25">
      <c r="A11">
        <v>-492</v>
      </c>
      <c r="B11" s="1">
        <f ca="1">EOMONTH(TODAY(),Table1[[#This Row],[Range_Month]])+1</f>
        <v>30133</v>
      </c>
      <c r="C11">
        <v>0</v>
      </c>
      <c r="D11" s="1">
        <f ca="1">WORKDAY(Table1[[#This Row],[Date]],-(1+Table1[[#This Row],[Add_Day]]))</f>
        <v>30132</v>
      </c>
      <c r="E11">
        <f>COUNTIFS(Table1[[#This Row],[CTRN Index]:[BSX Index]],"*N/A*")</f>
        <v>9</v>
      </c>
      <c r="F11">
        <v>151.46</v>
      </c>
      <c r="G11" t="s">
        <v>78</v>
      </c>
      <c r="H11">
        <v>64.218999999999994</v>
      </c>
      <c r="I11" t="s">
        <v>78</v>
      </c>
      <c r="J11">
        <v>811.93</v>
      </c>
      <c r="K11">
        <v>130.61000000000001</v>
      </c>
      <c r="L11" t="s">
        <v>78</v>
      </c>
      <c r="M11">
        <v>666.36</v>
      </c>
      <c r="N11" t="s">
        <v>78</v>
      </c>
      <c r="O11">
        <v>158.52000000000001</v>
      </c>
      <c r="P11">
        <v>172.49</v>
      </c>
      <c r="Q11">
        <v>320.58999999999997</v>
      </c>
      <c r="R11">
        <v>34.14</v>
      </c>
      <c r="S11">
        <v>109.61</v>
      </c>
      <c r="T11">
        <v>171.3</v>
      </c>
      <c r="U11">
        <v>107.69</v>
      </c>
      <c r="V11" t="s">
        <v>78</v>
      </c>
      <c r="W11">
        <v>60.432000000000002</v>
      </c>
      <c r="X11" t="s">
        <v>78</v>
      </c>
      <c r="Y11">
        <v>65.17</v>
      </c>
      <c r="Z11" t="s">
        <v>78</v>
      </c>
      <c r="AA11" t="s">
        <v>78</v>
      </c>
      <c r="AB11">
        <v>196.33</v>
      </c>
      <c r="AC11" t="s">
        <v>78</v>
      </c>
    </row>
    <row r="12" spans="1:29" x14ac:dyDescent="0.25">
      <c r="A12">
        <v>-491</v>
      </c>
      <c r="B12" s="1">
        <f ca="1">EOMONTH(TODAY(),Table1[[#This Row],[Range_Month]])+1</f>
        <v>30164</v>
      </c>
      <c r="C12">
        <v>0</v>
      </c>
      <c r="D12" s="1">
        <f ca="1">WORKDAY(Table1[[#This Row],[Date]],-(1+Table1[[#This Row],[Add_Day]]))</f>
        <v>30162</v>
      </c>
      <c r="E12">
        <f>COUNTIFS(Table1[[#This Row],[CTRN Index]:[BSX Index]],"*N/A*")</f>
        <v>9</v>
      </c>
      <c r="F12">
        <v>153.36000000000001</v>
      </c>
      <c r="G12" t="s">
        <v>78</v>
      </c>
      <c r="H12">
        <v>63.145000000000003</v>
      </c>
      <c r="I12" t="s">
        <v>78</v>
      </c>
      <c r="J12">
        <v>808.6</v>
      </c>
      <c r="K12">
        <v>128.61000000000001</v>
      </c>
      <c r="L12" t="s">
        <v>78</v>
      </c>
      <c r="M12">
        <v>650.39</v>
      </c>
      <c r="N12" t="s">
        <v>78</v>
      </c>
      <c r="O12">
        <v>155.52000000000001</v>
      </c>
      <c r="P12">
        <v>168.54</v>
      </c>
      <c r="Q12">
        <v>308.68</v>
      </c>
      <c r="R12">
        <v>32.75</v>
      </c>
      <c r="S12">
        <v>107.09</v>
      </c>
      <c r="T12">
        <v>167.35</v>
      </c>
      <c r="U12">
        <v>103.21</v>
      </c>
      <c r="V12" t="s">
        <v>78</v>
      </c>
      <c r="W12">
        <v>59.042999999999999</v>
      </c>
      <c r="X12" t="s">
        <v>78</v>
      </c>
      <c r="Y12">
        <v>63.710999999999999</v>
      </c>
      <c r="Z12" t="s">
        <v>78</v>
      </c>
      <c r="AA12" t="s">
        <v>78</v>
      </c>
      <c r="AB12">
        <v>191.32</v>
      </c>
      <c r="AC12" t="s">
        <v>78</v>
      </c>
    </row>
    <row r="13" spans="1:29" x14ac:dyDescent="0.25">
      <c r="A13">
        <v>-490</v>
      </c>
      <c r="B13" s="1">
        <f ca="1">EOMONTH(TODAY(),Table1[[#This Row],[Range_Month]])+1</f>
        <v>30195</v>
      </c>
      <c r="C13">
        <v>0</v>
      </c>
      <c r="D13" s="1">
        <f ca="1">WORKDAY(Table1[[#This Row],[Date]],-(1+Table1[[#This Row],[Add_Day]]))</f>
        <v>30194</v>
      </c>
      <c r="E13">
        <f>COUNTIFS(Table1[[#This Row],[CTRN Index]:[BSX Index]],"*N/A*")</f>
        <v>9</v>
      </c>
      <c r="F13">
        <v>160.08000000000001</v>
      </c>
      <c r="G13" t="s">
        <v>78</v>
      </c>
      <c r="H13">
        <v>67.897000000000006</v>
      </c>
      <c r="I13" t="s">
        <v>78</v>
      </c>
      <c r="J13">
        <v>901.31</v>
      </c>
      <c r="K13">
        <v>130.27000000000001</v>
      </c>
      <c r="L13" t="s">
        <v>78</v>
      </c>
      <c r="M13">
        <v>724.72</v>
      </c>
      <c r="N13" t="s">
        <v>78</v>
      </c>
      <c r="O13">
        <v>165.95</v>
      </c>
      <c r="P13">
        <v>184.73</v>
      </c>
      <c r="Q13">
        <v>360.61</v>
      </c>
      <c r="R13">
        <v>33.21</v>
      </c>
      <c r="S13">
        <v>119.51</v>
      </c>
      <c r="T13">
        <v>177.71</v>
      </c>
      <c r="U13">
        <v>115.07</v>
      </c>
      <c r="V13" t="s">
        <v>78</v>
      </c>
      <c r="W13">
        <v>65.706999999999994</v>
      </c>
      <c r="X13" t="s">
        <v>78</v>
      </c>
      <c r="Y13">
        <v>70.668000000000006</v>
      </c>
      <c r="Z13" t="s">
        <v>78</v>
      </c>
      <c r="AA13" t="s">
        <v>78</v>
      </c>
      <c r="AB13">
        <v>204.33</v>
      </c>
      <c r="AC13" t="s">
        <v>78</v>
      </c>
    </row>
    <row r="14" spans="1:29" x14ac:dyDescent="0.25">
      <c r="A14">
        <v>-489</v>
      </c>
      <c r="B14" s="1">
        <f ca="1">EOMONTH(TODAY(),Table1[[#This Row],[Range_Month]])+1</f>
        <v>30225</v>
      </c>
      <c r="C14">
        <v>0</v>
      </c>
      <c r="D14" s="1">
        <f ca="1">WORKDAY(Table1[[#This Row],[Date]],-(1+Table1[[#This Row],[Add_Day]]))</f>
        <v>30224</v>
      </c>
      <c r="E14">
        <f>COUNTIFS(Table1[[#This Row],[CTRN Index]:[BSX Index]],"*N/A*")</f>
        <v>9</v>
      </c>
      <c r="F14">
        <v>172.5</v>
      </c>
      <c r="G14" t="s">
        <v>78</v>
      </c>
      <c r="H14">
        <v>70.338999999999999</v>
      </c>
      <c r="I14" t="s">
        <v>78</v>
      </c>
      <c r="J14">
        <v>896.25</v>
      </c>
      <c r="K14">
        <v>134.16</v>
      </c>
      <c r="L14" t="s">
        <v>78</v>
      </c>
      <c r="M14">
        <v>731.49</v>
      </c>
      <c r="N14" t="s">
        <v>78</v>
      </c>
      <c r="O14">
        <v>177.31</v>
      </c>
      <c r="P14">
        <v>201.84</v>
      </c>
      <c r="Q14">
        <v>360.46</v>
      </c>
      <c r="R14">
        <v>37.200000000000003</v>
      </c>
      <c r="S14">
        <v>120.42</v>
      </c>
      <c r="T14">
        <v>187.65</v>
      </c>
      <c r="U14">
        <v>115.35</v>
      </c>
      <c r="V14" t="s">
        <v>78</v>
      </c>
      <c r="W14">
        <v>66.456000000000003</v>
      </c>
      <c r="X14" t="s">
        <v>78</v>
      </c>
      <c r="Y14">
        <v>71.637</v>
      </c>
      <c r="Z14" t="s">
        <v>78</v>
      </c>
      <c r="AA14" t="s">
        <v>78</v>
      </c>
      <c r="AB14">
        <v>213.35</v>
      </c>
      <c r="AC14" t="s">
        <v>78</v>
      </c>
    </row>
    <row r="15" spans="1:29" x14ac:dyDescent="0.25">
      <c r="A15">
        <v>-488</v>
      </c>
      <c r="B15" s="1">
        <f ca="1">EOMONTH(TODAY(),Table1[[#This Row],[Range_Month]])+1</f>
        <v>30256</v>
      </c>
      <c r="C15">
        <v>0</v>
      </c>
      <c r="D15" s="1">
        <f ca="1">WORKDAY(Table1[[#This Row],[Date]],-(1+Table1[[#This Row],[Add_Day]]))</f>
        <v>30253</v>
      </c>
      <c r="E15">
        <f>COUNTIFS(Table1[[#This Row],[CTRN Index]:[BSX Index]],"*N/A*")</f>
        <v>9</v>
      </c>
      <c r="F15">
        <v>193.83</v>
      </c>
      <c r="G15" t="s">
        <v>78</v>
      </c>
      <c r="H15">
        <v>80.293999999999997</v>
      </c>
      <c r="I15" t="s">
        <v>78</v>
      </c>
      <c r="J15">
        <v>991.72</v>
      </c>
      <c r="K15">
        <v>148.25</v>
      </c>
      <c r="L15" t="s">
        <v>78</v>
      </c>
      <c r="M15">
        <v>813.65</v>
      </c>
      <c r="N15" t="s">
        <v>78</v>
      </c>
      <c r="O15">
        <v>198.07</v>
      </c>
      <c r="P15">
        <v>217.72</v>
      </c>
      <c r="Q15">
        <v>420.19</v>
      </c>
      <c r="R15">
        <v>44.86</v>
      </c>
      <c r="S15">
        <v>133.71</v>
      </c>
      <c r="T15">
        <v>212.63</v>
      </c>
      <c r="U15">
        <v>119.18</v>
      </c>
      <c r="V15" t="s">
        <v>78</v>
      </c>
      <c r="W15">
        <v>73.972999999999999</v>
      </c>
      <c r="X15" t="s">
        <v>78</v>
      </c>
      <c r="Y15">
        <v>79.933000000000007</v>
      </c>
      <c r="Z15" t="s">
        <v>78</v>
      </c>
      <c r="AA15" t="s">
        <v>78</v>
      </c>
      <c r="AB15">
        <v>244.12</v>
      </c>
      <c r="AC15" t="s">
        <v>78</v>
      </c>
    </row>
    <row r="16" spans="1:29" x14ac:dyDescent="0.25">
      <c r="A16">
        <v>-487</v>
      </c>
      <c r="B16" s="1">
        <f ca="1">EOMONTH(TODAY(),Table1[[#This Row],[Range_Month]])+1</f>
        <v>30286</v>
      </c>
      <c r="C16">
        <v>0</v>
      </c>
      <c r="D16" s="1">
        <f ca="1">WORKDAY(Table1[[#This Row],[Date]],-(1+Table1[[#This Row],[Add_Day]]))</f>
        <v>30285</v>
      </c>
      <c r="E16">
        <f>COUNTIFS(Table1[[#This Row],[CTRN Index]:[BSX Index]],"*N/A*")</f>
        <v>9</v>
      </c>
      <c r="F16">
        <v>195.35</v>
      </c>
      <c r="G16" t="s">
        <v>78</v>
      </c>
      <c r="H16">
        <v>87.346999999999994</v>
      </c>
      <c r="I16" t="s">
        <v>78</v>
      </c>
      <c r="J16">
        <v>1039.28</v>
      </c>
      <c r="K16">
        <v>158.38999999999999</v>
      </c>
      <c r="L16" t="s">
        <v>78</v>
      </c>
      <c r="M16">
        <v>845.37</v>
      </c>
      <c r="N16" t="s">
        <v>78</v>
      </c>
      <c r="O16">
        <v>212.79</v>
      </c>
      <c r="P16">
        <v>231.56</v>
      </c>
      <c r="Q16">
        <v>444.39</v>
      </c>
      <c r="R16">
        <v>50.9</v>
      </c>
      <c r="S16">
        <v>138.54</v>
      </c>
      <c r="T16">
        <v>232.31</v>
      </c>
      <c r="U16">
        <v>116.09</v>
      </c>
      <c r="V16" t="s">
        <v>78</v>
      </c>
      <c r="W16">
        <v>76.938000000000002</v>
      </c>
      <c r="X16" t="s">
        <v>78</v>
      </c>
      <c r="Y16">
        <v>83.504000000000005</v>
      </c>
      <c r="Z16" t="s">
        <v>78</v>
      </c>
      <c r="AA16" t="s">
        <v>78</v>
      </c>
      <c r="AB16">
        <v>269.62</v>
      </c>
      <c r="AC16" t="s">
        <v>78</v>
      </c>
    </row>
    <row r="17" spans="1:29" x14ac:dyDescent="0.25">
      <c r="A17">
        <v>-486</v>
      </c>
      <c r="B17" s="1">
        <f ca="1">EOMONTH(TODAY(),Table1[[#This Row],[Range_Month]])+1</f>
        <v>30317</v>
      </c>
      <c r="C17">
        <v>0</v>
      </c>
      <c r="D17" s="1">
        <f ca="1">WORKDAY(Table1[[#This Row],[Date]],-(1+Table1[[#This Row],[Add_Day]]))</f>
        <v>30316</v>
      </c>
      <c r="E17">
        <f>COUNTIFS(Table1[[#This Row],[CTRN Index]:[BSX Index]],"*N/A*")</f>
        <v>9</v>
      </c>
      <c r="F17">
        <v>195.48</v>
      </c>
      <c r="G17" t="s">
        <v>78</v>
      </c>
      <c r="H17">
        <v>88.272999999999996</v>
      </c>
      <c r="I17" t="s">
        <v>78</v>
      </c>
      <c r="J17">
        <v>1046.54</v>
      </c>
      <c r="K17">
        <v>156.37</v>
      </c>
      <c r="L17" t="s">
        <v>78</v>
      </c>
      <c r="M17">
        <v>856.79</v>
      </c>
      <c r="N17" t="s">
        <v>78</v>
      </c>
      <c r="O17">
        <v>207.5</v>
      </c>
      <c r="P17">
        <v>226.4</v>
      </c>
      <c r="Q17">
        <v>448.38</v>
      </c>
      <c r="R17">
        <v>49.8</v>
      </c>
      <c r="S17">
        <v>140.63999999999999</v>
      </c>
      <c r="T17">
        <v>232.41</v>
      </c>
      <c r="U17">
        <v>119.46</v>
      </c>
      <c r="V17" t="s">
        <v>78</v>
      </c>
      <c r="W17">
        <v>77.911000000000001</v>
      </c>
      <c r="X17" t="s">
        <v>78</v>
      </c>
      <c r="Y17">
        <v>84.537999999999997</v>
      </c>
      <c r="Z17" t="s">
        <v>78</v>
      </c>
      <c r="AA17" t="s">
        <v>78</v>
      </c>
      <c r="AB17">
        <v>273.58</v>
      </c>
      <c r="AC17" t="s">
        <v>78</v>
      </c>
    </row>
    <row r="18" spans="1:29" x14ac:dyDescent="0.25">
      <c r="A18">
        <v>-485</v>
      </c>
      <c r="B18" s="1">
        <f ca="1">EOMONTH(TODAY(),Table1[[#This Row],[Range_Month]])+1</f>
        <v>30348</v>
      </c>
      <c r="C18">
        <v>0</v>
      </c>
      <c r="D18" s="1">
        <f ca="1">WORKDAY(Table1[[#This Row],[Date]],-(1+Table1[[#This Row],[Add_Day]]))</f>
        <v>30347</v>
      </c>
      <c r="E18">
        <f>COUNTIFS(Table1[[#This Row],[CTRN Index]:[BSX Index]],"*N/A*")</f>
        <v>9</v>
      </c>
      <c r="F18">
        <v>205.91</v>
      </c>
      <c r="G18" t="s">
        <v>78</v>
      </c>
      <c r="H18">
        <v>94.86</v>
      </c>
      <c r="I18" t="s">
        <v>78</v>
      </c>
      <c r="J18">
        <v>1075.7</v>
      </c>
      <c r="K18">
        <v>161.22</v>
      </c>
      <c r="L18" t="s">
        <v>78</v>
      </c>
      <c r="M18">
        <v>885.55</v>
      </c>
      <c r="N18" t="s">
        <v>78</v>
      </c>
      <c r="O18">
        <v>214.35</v>
      </c>
      <c r="P18">
        <v>221.26</v>
      </c>
      <c r="Q18">
        <v>463.55</v>
      </c>
      <c r="R18">
        <v>52.96</v>
      </c>
      <c r="S18">
        <v>145.30000000000001</v>
      </c>
      <c r="T18">
        <v>248.35</v>
      </c>
      <c r="U18">
        <v>124.4</v>
      </c>
      <c r="V18" t="s">
        <v>78</v>
      </c>
      <c r="W18">
        <v>80.438999999999993</v>
      </c>
      <c r="X18" t="s">
        <v>78</v>
      </c>
      <c r="Y18">
        <v>87.63</v>
      </c>
      <c r="Z18" t="s">
        <v>78</v>
      </c>
      <c r="AA18" t="s">
        <v>78</v>
      </c>
      <c r="AB18">
        <v>299.94</v>
      </c>
      <c r="AC18" t="s">
        <v>78</v>
      </c>
    </row>
    <row r="19" spans="1:29" x14ac:dyDescent="0.25">
      <c r="A19">
        <v>-484</v>
      </c>
      <c r="B19" s="1">
        <f ca="1">EOMONTH(TODAY(),Table1[[#This Row],[Range_Month]])+1</f>
        <v>30376</v>
      </c>
      <c r="C19">
        <v>0</v>
      </c>
      <c r="D19" s="1">
        <f ca="1">WORKDAY(Table1[[#This Row],[Date]],-(1+Table1[[#This Row],[Add_Day]]))</f>
        <v>30375</v>
      </c>
      <c r="E19">
        <f>COUNTIFS(Table1[[#This Row],[CTRN Index]:[BSX Index]],"*N/A*")</f>
        <v>9</v>
      </c>
      <c r="F19">
        <v>221.67</v>
      </c>
      <c r="G19" t="s">
        <v>78</v>
      </c>
      <c r="H19">
        <v>100.521</v>
      </c>
      <c r="I19" t="s">
        <v>78</v>
      </c>
      <c r="J19">
        <v>1112.6199999999999</v>
      </c>
      <c r="K19">
        <v>162.36000000000001</v>
      </c>
      <c r="L19" t="s">
        <v>78</v>
      </c>
      <c r="M19">
        <v>903.63</v>
      </c>
      <c r="N19" t="s">
        <v>78</v>
      </c>
      <c r="O19">
        <v>222.21</v>
      </c>
      <c r="P19">
        <v>242.05</v>
      </c>
      <c r="Q19">
        <v>491.98</v>
      </c>
      <c r="R19">
        <v>56.47</v>
      </c>
      <c r="S19">
        <v>148.06</v>
      </c>
      <c r="T19">
        <v>260.67</v>
      </c>
      <c r="U19">
        <v>125.05</v>
      </c>
      <c r="V19" t="s">
        <v>78</v>
      </c>
      <c r="W19">
        <v>82.150999999999996</v>
      </c>
      <c r="X19" t="s">
        <v>78</v>
      </c>
      <c r="Y19">
        <v>89.834999999999994</v>
      </c>
      <c r="Z19" t="s">
        <v>78</v>
      </c>
      <c r="AA19" t="s">
        <v>78</v>
      </c>
      <c r="AB19">
        <v>314.11</v>
      </c>
      <c r="AC19" t="s">
        <v>78</v>
      </c>
    </row>
    <row r="20" spans="1:29" x14ac:dyDescent="0.25">
      <c r="A20">
        <v>-483</v>
      </c>
      <c r="B20" s="1">
        <f ca="1">EOMONTH(TODAY(),Table1[[#This Row],[Range_Month]])+1</f>
        <v>30407</v>
      </c>
      <c r="C20">
        <v>0</v>
      </c>
      <c r="D20" s="1">
        <f ca="1">WORKDAY(Table1[[#This Row],[Date]],-(1+Table1[[#This Row],[Add_Day]]))</f>
        <v>30406</v>
      </c>
      <c r="E20">
        <f>COUNTIFS(Table1[[#This Row],[CTRN Index]:[BSX Index]],"*N/A*")</f>
        <v>9</v>
      </c>
      <c r="F20">
        <v>230.82</v>
      </c>
      <c r="G20" t="s">
        <v>78</v>
      </c>
      <c r="H20">
        <v>103.04</v>
      </c>
      <c r="I20" t="s">
        <v>78</v>
      </c>
      <c r="J20">
        <v>1130.03</v>
      </c>
      <c r="K20">
        <v>169.58</v>
      </c>
      <c r="L20" t="s">
        <v>78</v>
      </c>
      <c r="M20">
        <v>930.81</v>
      </c>
      <c r="N20" t="s">
        <v>78</v>
      </c>
      <c r="O20">
        <v>235.16</v>
      </c>
      <c r="P20">
        <v>259.19</v>
      </c>
      <c r="Q20">
        <v>507.39</v>
      </c>
      <c r="R20">
        <v>57.87</v>
      </c>
      <c r="S20">
        <v>152.96</v>
      </c>
      <c r="T20">
        <v>270.8</v>
      </c>
      <c r="U20">
        <v>124.54</v>
      </c>
      <c r="V20" t="s">
        <v>78</v>
      </c>
      <c r="W20">
        <v>84.787999999999997</v>
      </c>
      <c r="X20" t="s">
        <v>78</v>
      </c>
      <c r="Y20">
        <v>92.649000000000001</v>
      </c>
      <c r="Z20" t="s">
        <v>78</v>
      </c>
      <c r="AA20" t="s">
        <v>78</v>
      </c>
      <c r="AB20">
        <v>323.52</v>
      </c>
      <c r="AC20" t="s">
        <v>78</v>
      </c>
    </row>
    <row r="21" spans="1:29" x14ac:dyDescent="0.25">
      <c r="A21">
        <v>-482</v>
      </c>
      <c r="B21" s="1">
        <f ca="1">EOMONTH(TODAY(),Table1[[#This Row],[Range_Month]])+1</f>
        <v>30437</v>
      </c>
      <c r="C21">
        <v>0</v>
      </c>
      <c r="D21" s="1">
        <f ca="1">WORKDAY(Table1[[#This Row],[Date]],-(1+Table1[[#This Row],[Add_Day]]))</f>
        <v>30435</v>
      </c>
      <c r="E21">
        <f>COUNTIFS(Table1[[#This Row],[CTRN Index]:[BSX Index]],"*N/A*")</f>
        <v>9</v>
      </c>
      <c r="F21">
        <v>237.29</v>
      </c>
      <c r="G21" t="s">
        <v>78</v>
      </c>
      <c r="H21">
        <v>110.419</v>
      </c>
      <c r="I21" t="s">
        <v>78</v>
      </c>
      <c r="J21">
        <v>1226.2</v>
      </c>
      <c r="K21">
        <v>182.04</v>
      </c>
      <c r="L21" t="s">
        <v>78</v>
      </c>
      <c r="M21">
        <v>996.79</v>
      </c>
      <c r="N21" t="s">
        <v>78</v>
      </c>
      <c r="O21">
        <v>263.24</v>
      </c>
      <c r="P21">
        <v>275.74</v>
      </c>
      <c r="Q21">
        <v>524.94000000000005</v>
      </c>
      <c r="R21">
        <v>59.43</v>
      </c>
      <c r="S21">
        <v>164.42</v>
      </c>
      <c r="T21">
        <v>293.06</v>
      </c>
      <c r="U21">
        <v>128.41</v>
      </c>
      <c r="V21" t="s">
        <v>78</v>
      </c>
      <c r="W21">
        <v>90.816999999999993</v>
      </c>
      <c r="X21" t="s">
        <v>78</v>
      </c>
      <c r="Y21">
        <v>99.241</v>
      </c>
      <c r="Z21" t="s">
        <v>78</v>
      </c>
      <c r="AA21" t="s">
        <v>78</v>
      </c>
      <c r="AB21">
        <v>349.67</v>
      </c>
      <c r="AC21" t="s">
        <v>78</v>
      </c>
    </row>
    <row r="22" spans="1:29" x14ac:dyDescent="0.25">
      <c r="A22">
        <v>-481</v>
      </c>
      <c r="B22" s="1">
        <f ca="1">EOMONTH(TODAY(),Table1[[#This Row],[Range_Month]])+1</f>
        <v>30468</v>
      </c>
      <c r="C22">
        <v>0</v>
      </c>
      <c r="D22" s="1">
        <f ca="1">WORKDAY(Table1[[#This Row],[Date]],-(1+Table1[[#This Row],[Add_Day]]))</f>
        <v>30467</v>
      </c>
      <c r="E22">
        <f>COUNTIFS(Table1[[#This Row],[CTRN Index]:[BSX Index]],"*N/A*")</f>
        <v>10</v>
      </c>
      <c r="F22">
        <v>251.32</v>
      </c>
      <c r="G22" t="s">
        <v>78</v>
      </c>
      <c r="H22">
        <v>118.105</v>
      </c>
      <c r="I22" t="s">
        <v>78</v>
      </c>
      <c r="J22">
        <v>1199.98</v>
      </c>
      <c r="K22">
        <v>186.23</v>
      </c>
      <c r="L22" t="s">
        <v>78</v>
      </c>
      <c r="M22" t="s">
        <v>78</v>
      </c>
      <c r="N22" t="s">
        <v>78</v>
      </c>
      <c r="O22">
        <v>269.99</v>
      </c>
      <c r="P22">
        <v>273.47000000000003</v>
      </c>
      <c r="Q22">
        <v>539.04999999999995</v>
      </c>
      <c r="R22">
        <v>61.86</v>
      </c>
      <c r="S22">
        <v>162.38999999999999</v>
      </c>
      <c r="T22">
        <v>308.73</v>
      </c>
      <c r="U22">
        <v>129.71</v>
      </c>
      <c r="V22" t="s">
        <v>78</v>
      </c>
      <c r="W22">
        <v>90.671999999999997</v>
      </c>
      <c r="X22" t="s">
        <v>78</v>
      </c>
      <c r="Y22">
        <v>99.796999999999997</v>
      </c>
      <c r="Z22" t="s">
        <v>78</v>
      </c>
      <c r="AA22" t="s">
        <v>78</v>
      </c>
      <c r="AB22">
        <v>374.79</v>
      </c>
      <c r="AC22" t="s">
        <v>78</v>
      </c>
    </row>
    <row r="23" spans="1:29" x14ac:dyDescent="0.25">
      <c r="A23">
        <v>-480</v>
      </c>
      <c r="B23" s="1">
        <f ca="1">EOMONTH(TODAY(),Table1[[#This Row],[Range_Month]])+1</f>
        <v>30498</v>
      </c>
      <c r="C23">
        <v>0</v>
      </c>
      <c r="D23" s="1">
        <f ca="1">WORKDAY(Table1[[#This Row],[Date]],-(1+Table1[[#This Row],[Add_Day]]))</f>
        <v>30497</v>
      </c>
      <c r="E23">
        <f>COUNTIFS(Table1[[#This Row],[CTRN Index]:[BSX Index]],"*N/A*")</f>
        <v>9</v>
      </c>
      <c r="F23">
        <v>259.45999999999998</v>
      </c>
      <c r="G23" t="s">
        <v>78</v>
      </c>
      <c r="H23">
        <v>123.295</v>
      </c>
      <c r="I23" t="s">
        <v>78</v>
      </c>
      <c r="J23">
        <v>1221.96</v>
      </c>
      <c r="K23">
        <v>186.7</v>
      </c>
      <c r="L23" t="s">
        <v>78</v>
      </c>
      <c r="M23">
        <v>1029.99</v>
      </c>
      <c r="N23" t="s">
        <v>78</v>
      </c>
      <c r="O23">
        <v>269.95999999999998</v>
      </c>
      <c r="P23">
        <v>268.63</v>
      </c>
      <c r="Q23">
        <v>585.91999999999996</v>
      </c>
      <c r="R23">
        <v>63.69</v>
      </c>
      <c r="S23">
        <v>168.11</v>
      </c>
      <c r="T23">
        <v>318.7</v>
      </c>
      <c r="U23">
        <v>127.63</v>
      </c>
      <c r="V23" t="s">
        <v>78</v>
      </c>
      <c r="W23">
        <v>93.984999999999999</v>
      </c>
      <c r="X23" t="s">
        <v>78</v>
      </c>
      <c r="Y23">
        <v>103.52500000000001</v>
      </c>
      <c r="Z23" t="s">
        <v>78</v>
      </c>
      <c r="AA23" t="s">
        <v>78</v>
      </c>
      <c r="AB23">
        <v>392.9</v>
      </c>
      <c r="AC23" t="s">
        <v>78</v>
      </c>
    </row>
    <row r="24" spans="1:29" x14ac:dyDescent="0.25">
      <c r="A24">
        <v>-479</v>
      </c>
      <c r="B24" s="1">
        <f ca="1">EOMONTH(TODAY(),Table1[[#This Row],[Range_Month]])+1</f>
        <v>30529</v>
      </c>
      <c r="C24">
        <v>0</v>
      </c>
      <c r="D24" s="1">
        <f ca="1">WORKDAY(Table1[[#This Row],[Date]],-(1+Table1[[#This Row],[Add_Day]]))</f>
        <v>30526</v>
      </c>
      <c r="E24">
        <f>COUNTIFS(Table1[[#This Row],[CTRN Index]:[BSX Index]],"*N/A*")</f>
        <v>9</v>
      </c>
      <c r="F24">
        <v>273.24</v>
      </c>
      <c r="G24" t="s">
        <v>78</v>
      </c>
      <c r="H24">
        <v>119.586</v>
      </c>
      <c r="I24" t="s">
        <v>78</v>
      </c>
      <c r="J24">
        <v>1199.22</v>
      </c>
      <c r="K24">
        <v>190.88</v>
      </c>
      <c r="L24" t="s">
        <v>78</v>
      </c>
      <c r="M24">
        <v>996.79</v>
      </c>
      <c r="N24" t="s">
        <v>78</v>
      </c>
      <c r="O24">
        <v>272.8</v>
      </c>
      <c r="P24">
        <v>251.07</v>
      </c>
      <c r="Q24">
        <v>550.77</v>
      </c>
      <c r="R24">
        <v>58.24</v>
      </c>
      <c r="S24">
        <v>162.56</v>
      </c>
      <c r="T24">
        <v>303.95999999999998</v>
      </c>
      <c r="U24">
        <v>129.76</v>
      </c>
      <c r="V24" t="s">
        <v>78</v>
      </c>
      <c r="W24">
        <v>90.953000000000003</v>
      </c>
      <c r="X24" t="s">
        <v>78</v>
      </c>
      <c r="Y24">
        <v>100.21</v>
      </c>
      <c r="Z24" t="s">
        <v>78</v>
      </c>
      <c r="AA24" t="s">
        <v>78</v>
      </c>
      <c r="AB24">
        <v>369.25</v>
      </c>
      <c r="AC24" t="s">
        <v>78</v>
      </c>
    </row>
    <row r="25" spans="1:29" x14ac:dyDescent="0.25">
      <c r="A25">
        <v>-478</v>
      </c>
      <c r="B25" s="1">
        <f ca="1">EOMONTH(TODAY(),Table1[[#This Row],[Range_Month]])+1</f>
        <v>30560</v>
      </c>
      <c r="C25">
        <v>0</v>
      </c>
      <c r="D25" s="1">
        <f ca="1">WORKDAY(Table1[[#This Row],[Date]],-(1+Table1[[#This Row],[Add_Day]]))</f>
        <v>30559</v>
      </c>
      <c r="E25">
        <f>COUNTIFS(Table1[[#This Row],[CTRN Index]:[BSX Index]],"*N/A*")</f>
        <v>9</v>
      </c>
      <c r="F25">
        <v>266.68</v>
      </c>
      <c r="G25" t="s">
        <v>78</v>
      </c>
      <c r="H25">
        <v>114.79300000000001</v>
      </c>
      <c r="I25" t="s">
        <v>78</v>
      </c>
      <c r="J25">
        <v>1216.1600000000001</v>
      </c>
      <c r="K25">
        <v>191.81</v>
      </c>
      <c r="L25" t="s">
        <v>78</v>
      </c>
      <c r="M25">
        <v>1003.34</v>
      </c>
      <c r="N25" t="s">
        <v>78</v>
      </c>
      <c r="O25">
        <v>268.92</v>
      </c>
      <c r="P25">
        <v>255.93</v>
      </c>
      <c r="Q25">
        <v>548.58000000000004</v>
      </c>
      <c r="R25">
        <v>48.12</v>
      </c>
      <c r="S25">
        <v>164.4</v>
      </c>
      <c r="T25">
        <v>292.42</v>
      </c>
      <c r="U25">
        <v>129.52000000000001</v>
      </c>
      <c r="V25" t="s">
        <v>78</v>
      </c>
      <c r="W25">
        <v>91.430999999999997</v>
      </c>
      <c r="X25" t="s">
        <v>78</v>
      </c>
      <c r="Y25">
        <v>100.221</v>
      </c>
      <c r="Z25" t="s">
        <v>78</v>
      </c>
      <c r="AA25" t="s">
        <v>78</v>
      </c>
      <c r="AB25">
        <v>353.09</v>
      </c>
      <c r="AC25" t="s">
        <v>78</v>
      </c>
    </row>
    <row r="26" spans="1:29" x14ac:dyDescent="0.25">
      <c r="A26">
        <v>-477</v>
      </c>
      <c r="B26" s="1">
        <f ca="1">EOMONTH(TODAY(),Table1[[#This Row],[Range_Month]])+1</f>
        <v>30590</v>
      </c>
      <c r="C26">
        <v>0</v>
      </c>
      <c r="D26" s="1">
        <f ca="1">WORKDAY(Table1[[#This Row],[Date]],-(1+Table1[[#This Row],[Add_Day]]))</f>
        <v>30589</v>
      </c>
      <c r="E26">
        <f>COUNTIFS(Table1[[#This Row],[CTRN Index]:[BSX Index]],"*N/A*")</f>
        <v>9</v>
      </c>
      <c r="F26">
        <v>277.99</v>
      </c>
      <c r="G26" t="s">
        <v>78</v>
      </c>
      <c r="H26">
        <v>116.604</v>
      </c>
      <c r="I26" t="s">
        <v>78</v>
      </c>
      <c r="J26">
        <v>1233.1300000000001</v>
      </c>
      <c r="K26">
        <v>201.06</v>
      </c>
      <c r="L26" t="s">
        <v>78</v>
      </c>
      <c r="M26">
        <v>1017.62</v>
      </c>
      <c r="N26" t="s">
        <v>78</v>
      </c>
      <c r="O26">
        <v>280.58</v>
      </c>
      <c r="P26">
        <v>262.89</v>
      </c>
      <c r="Q26">
        <v>561.58000000000004</v>
      </c>
      <c r="R26">
        <v>49.99</v>
      </c>
      <c r="S26">
        <v>166.07</v>
      </c>
      <c r="T26">
        <v>296.64999999999998</v>
      </c>
      <c r="U26">
        <v>134.66999999999999</v>
      </c>
      <c r="V26" t="s">
        <v>78</v>
      </c>
      <c r="W26">
        <v>92.643000000000001</v>
      </c>
      <c r="X26" t="s">
        <v>78</v>
      </c>
      <c r="Y26">
        <v>101.58199999999999</v>
      </c>
      <c r="Z26" t="s">
        <v>78</v>
      </c>
      <c r="AA26" t="s">
        <v>78</v>
      </c>
      <c r="AB26">
        <v>353.52</v>
      </c>
      <c r="AC26" t="s">
        <v>78</v>
      </c>
    </row>
    <row r="27" spans="1:29" x14ac:dyDescent="0.25">
      <c r="A27">
        <v>-476</v>
      </c>
      <c r="B27" s="1">
        <f ca="1">EOMONTH(TODAY(),Table1[[#This Row],[Range_Month]])+1</f>
        <v>30621</v>
      </c>
      <c r="C27">
        <v>0</v>
      </c>
      <c r="D27" s="1">
        <f ca="1">WORKDAY(Table1[[#This Row],[Date]],-(1+Table1[[#This Row],[Add_Day]]))</f>
        <v>30620</v>
      </c>
      <c r="E27">
        <f>COUNTIFS(Table1[[#This Row],[CTRN Index]:[BSX Index]],"*N/A*")</f>
        <v>9</v>
      </c>
      <c r="F27">
        <v>274.13</v>
      </c>
      <c r="G27" t="s">
        <v>78</v>
      </c>
      <c r="H27">
        <v>108.404</v>
      </c>
      <c r="I27" t="s">
        <v>78</v>
      </c>
      <c r="J27">
        <v>1225.2</v>
      </c>
      <c r="K27">
        <v>198.51</v>
      </c>
      <c r="L27" t="s">
        <v>78</v>
      </c>
      <c r="M27">
        <v>997</v>
      </c>
      <c r="N27" t="s">
        <v>78</v>
      </c>
      <c r="O27">
        <v>269.95999999999998</v>
      </c>
      <c r="P27">
        <v>254.25</v>
      </c>
      <c r="Q27">
        <v>577.16999999999996</v>
      </c>
      <c r="R27">
        <v>45.38</v>
      </c>
      <c r="S27">
        <v>163.55000000000001</v>
      </c>
      <c r="T27">
        <v>274.55</v>
      </c>
      <c r="U27">
        <v>140.69999999999999</v>
      </c>
      <c r="V27" t="s">
        <v>78</v>
      </c>
      <c r="W27">
        <v>90.463999999999999</v>
      </c>
      <c r="X27" t="s">
        <v>78</v>
      </c>
      <c r="Y27">
        <v>98.647999999999996</v>
      </c>
      <c r="Z27" t="s">
        <v>78</v>
      </c>
      <c r="AA27" t="s">
        <v>78</v>
      </c>
      <c r="AB27">
        <v>320.76</v>
      </c>
      <c r="AC27" t="s">
        <v>78</v>
      </c>
    </row>
    <row r="28" spans="1:29" x14ac:dyDescent="0.25">
      <c r="A28">
        <v>-475</v>
      </c>
      <c r="B28" s="1">
        <f ca="1">EOMONTH(TODAY(),Table1[[#This Row],[Range_Month]])+1</f>
        <v>30651</v>
      </c>
      <c r="C28">
        <v>0</v>
      </c>
      <c r="D28" s="1">
        <f ca="1">WORKDAY(Table1[[#This Row],[Date]],-(1+Table1[[#This Row],[Add_Day]]))</f>
        <v>30650</v>
      </c>
      <c r="E28">
        <f>COUNTIFS(Table1[[#This Row],[CTRN Index]:[BSX Index]],"*N/A*")</f>
        <v>9</v>
      </c>
      <c r="F28">
        <v>293.76</v>
      </c>
      <c r="G28" t="s">
        <v>78</v>
      </c>
      <c r="H28">
        <v>113.85599999999999</v>
      </c>
      <c r="I28" t="s">
        <v>78</v>
      </c>
      <c r="J28">
        <v>1276.02</v>
      </c>
      <c r="K28">
        <v>200.51</v>
      </c>
      <c r="L28" t="s">
        <v>78</v>
      </c>
      <c r="M28">
        <v>1017.09</v>
      </c>
      <c r="N28" t="s">
        <v>78</v>
      </c>
      <c r="O28">
        <v>277.55</v>
      </c>
      <c r="P28">
        <v>259.8</v>
      </c>
      <c r="Q28">
        <v>605.47</v>
      </c>
      <c r="R28">
        <v>49.78</v>
      </c>
      <c r="S28">
        <v>166.4</v>
      </c>
      <c r="T28">
        <v>285.67</v>
      </c>
      <c r="U28">
        <v>136.22</v>
      </c>
      <c r="V28" t="s">
        <v>78</v>
      </c>
      <c r="W28">
        <v>92.284000000000006</v>
      </c>
      <c r="X28" t="s">
        <v>78</v>
      </c>
      <c r="Y28">
        <v>100.956</v>
      </c>
      <c r="Z28" t="s">
        <v>78</v>
      </c>
      <c r="AA28" t="s">
        <v>78</v>
      </c>
      <c r="AB28">
        <v>334.56</v>
      </c>
      <c r="AC28" t="s">
        <v>78</v>
      </c>
    </row>
    <row r="29" spans="1:29" x14ac:dyDescent="0.25">
      <c r="A29">
        <v>-474</v>
      </c>
      <c r="B29" s="1">
        <f ca="1">EOMONTH(TODAY(),Table1[[#This Row],[Range_Month]])+1</f>
        <v>30682</v>
      </c>
      <c r="C29">
        <v>0</v>
      </c>
      <c r="D29" s="1">
        <f ca="1">WORKDAY(Table1[[#This Row],[Date]],-(1+Table1[[#This Row],[Add_Day]]))</f>
        <v>30680</v>
      </c>
      <c r="E29">
        <f>COUNTIFS(Table1[[#This Row],[CTRN Index]:[BSX Index]],"*N/A*")</f>
        <v>9</v>
      </c>
      <c r="F29">
        <v>280.8</v>
      </c>
      <c r="G29" t="s">
        <v>78</v>
      </c>
      <c r="H29">
        <v>111.47799999999999</v>
      </c>
      <c r="I29" t="s">
        <v>78</v>
      </c>
      <c r="J29">
        <v>1258.6400000000001</v>
      </c>
      <c r="K29">
        <v>203.75</v>
      </c>
      <c r="L29" t="s">
        <v>78</v>
      </c>
      <c r="M29">
        <v>1006.41</v>
      </c>
      <c r="N29" t="s">
        <v>78</v>
      </c>
      <c r="O29">
        <v>277.52999999999997</v>
      </c>
      <c r="P29">
        <v>257.63</v>
      </c>
      <c r="Q29">
        <v>589.59</v>
      </c>
      <c r="R29">
        <v>46.87</v>
      </c>
      <c r="S29">
        <v>164.93</v>
      </c>
      <c r="T29">
        <v>278.60000000000002</v>
      </c>
      <c r="U29">
        <v>131.83000000000001</v>
      </c>
      <c r="V29" t="s">
        <v>78</v>
      </c>
      <c r="W29">
        <v>91.155000000000001</v>
      </c>
      <c r="X29" t="s">
        <v>78</v>
      </c>
      <c r="Y29">
        <v>99.628</v>
      </c>
      <c r="Z29" t="s">
        <v>78</v>
      </c>
      <c r="AA29" t="s">
        <v>78</v>
      </c>
      <c r="AB29">
        <v>323.68</v>
      </c>
      <c r="AC29" t="s">
        <v>78</v>
      </c>
    </row>
    <row r="30" spans="1:29" x14ac:dyDescent="0.25">
      <c r="A30">
        <v>-473</v>
      </c>
      <c r="B30" s="1">
        <f ca="1">EOMONTH(TODAY(),Table1[[#This Row],[Range_Month]])+1</f>
        <v>30713</v>
      </c>
      <c r="C30">
        <v>0</v>
      </c>
      <c r="D30" s="1">
        <f ca="1">WORKDAY(Table1[[#This Row],[Date]],-(1+Table1[[#This Row],[Add_Day]]))</f>
        <v>30712</v>
      </c>
      <c r="E30">
        <f>COUNTIFS(Table1[[#This Row],[CTRN Index]:[BSX Index]],"*N/A*")</f>
        <v>9</v>
      </c>
      <c r="F30">
        <v>259.83999999999997</v>
      </c>
      <c r="G30" t="s">
        <v>78</v>
      </c>
      <c r="H30">
        <v>109.434</v>
      </c>
      <c r="I30" t="s">
        <v>78</v>
      </c>
      <c r="J30">
        <v>1220.58</v>
      </c>
      <c r="K30">
        <v>210.58</v>
      </c>
      <c r="L30" t="s">
        <v>78</v>
      </c>
      <c r="M30">
        <v>997.31</v>
      </c>
      <c r="N30" t="s">
        <v>78</v>
      </c>
      <c r="O30">
        <v>281.35000000000002</v>
      </c>
      <c r="P30">
        <v>250.28</v>
      </c>
      <c r="Q30">
        <v>554.69000000000005</v>
      </c>
      <c r="R30">
        <v>44.15</v>
      </c>
      <c r="S30">
        <v>163.41</v>
      </c>
      <c r="T30">
        <v>268.43</v>
      </c>
      <c r="U30">
        <v>132.75</v>
      </c>
      <c r="V30" t="s">
        <v>78</v>
      </c>
      <c r="W30">
        <v>89.453999999999994</v>
      </c>
      <c r="X30" t="s">
        <v>78</v>
      </c>
      <c r="Y30">
        <v>97.766000000000005</v>
      </c>
      <c r="Z30" t="s">
        <v>78</v>
      </c>
      <c r="AA30" t="s">
        <v>78</v>
      </c>
      <c r="AB30">
        <v>306.69</v>
      </c>
      <c r="AC30" t="s">
        <v>78</v>
      </c>
    </row>
    <row r="31" spans="1:29" x14ac:dyDescent="0.25">
      <c r="A31">
        <v>-472</v>
      </c>
      <c r="B31" s="1">
        <f ca="1">EOMONTH(TODAY(),Table1[[#This Row],[Range_Month]])+1</f>
        <v>30742</v>
      </c>
      <c r="C31">
        <v>0</v>
      </c>
      <c r="D31" s="1">
        <f ca="1">WORKDAY(Table1[[#This Row],[Date]],-(1+Table1[[#This Row],[Add_Day]]))</f>
        <v>30741</v>
      </c>
      <c r="E31">
        <f>COUNTIFS(Table1[[#This Row],[CTRN Index]:[BSX Index]],"*N/A*")</f>
        <v>9</v>
      </c>
      <c r="F31">
        <v>240</v>
      </c>
      <c r="G31" t="s">
        <v>78</v>
      </c>
      <c r="H31">
        <v>102.996</v>
      </c>
      <c r="I31" t="s">
        <v>78</v>
      </c>
      <c r="J31">
        <v>1154.6300000000001</v>
      </c>
      <c r="K31">
        <v>203.7</v>
      </c>
      <c r="L31" t="s">
        <v>78</v>
      </c>
      <c r="M31">
        <v>956.29</v>
      </c>
      <c r="N31" t="s">
        <v>78</v>
      </c>
      <c r="O31">
        <v>267.83</v>
      </c>
      <c r="P31">
        <v>250.02</v>
      </c>
      <c r="Q31">
        <v>511.11</v>
      </c>
      <c r="R31">
        <v>38.89</v>
      </c>
      <c r="S31">
        <v>157.06</v>
      </c>
      <c r="T31">
        <v>252.57</v>
      </c>
      <c r="U31">
        <v>127.79</v>
      </c>
      <c r="V31" t="s">
        <v>78</v>
      </c>
      <c r="W31">
        <v>85.49</v>
      </c>
      <c r="X31" t="s">
        <v>78</v>
      </c>
      <c r="Y31">
        <v>93.281000000000006</v>
      </c>
      <c r="Z31" t="s">
        <v>78</v>
      </c>
      <c r="AA31" t="s">
        <v>78</v>
      </c>
      <c r="AB31">
        <v>286.41000000000003</v>
      </c>
      <c r="AC31" t="s">
        <v>78</v>
      </c>
    </row>
    <row r="32" spans="1:29" x14ac:dyDescent="0.25">
      <c r="A32">
        <v>-471</v>
      </c>
      <c r="B32" s="1">
        <f ca="1">EOMONTH(TODAY(),Table1[[#This Row],[Range_Month]])+1</f>
        <v>30773</v>
      </c>
      <c r="C32">
        <v>0</v>
      </c>
      <c r="D32" s="1">
        <f ca="1">WORKDAY(Table1[[#This Row],[Date]],-(1+Table1[[#This Row],[Add_Day]]))</f>
        <v>30771</v>
      </c>
      <c r="E32">
        <f>COUNTIFS(Table1[[#This Row],[CTRN Index]:[BSX Index]],"*N/A*")</f>
        <v>9</v>
      </c>
      <c r="F32">
        <v>228.19</v>
      </c>
      <c r="G32" t="s">
        <v>78</v>
      </c>
      <c r="H32">
        <v>103.374</v>
      </c>
      <c r="I32" t="s">
        <v>78</v>
      </c>
      <c r="J32">
        <v>1164.8900000000001</v>
      </c>
      <c r="K32">
        <v>204.09</v>
      </c>
      <c r="L32" t="s">
        <v>78</v>
      </c>
      <c r="M32">
        <v>969.29</v>
      </c>
      <c r="N32" t="s">
        <v>78</v>
      </c>
      <c r="O32">
        <v>270.2</v>
      </c>
      <c r="P32">
        <v>254.19</v>
      </c>
      <c r="Q32">
        <v>510.19</v>
      </c>
      <c r="R32">
        <v>36.54</v>
      </c>
      <c r="S32">
        <v>159.18</v>
      </c>
      <c r="T32">
        <v>250.78</v>
      </c>
      <c r="U32">
        <v>126.82</v>
      </c>
      <c r="V32" t="s">
        <v>78</v>
      </c>
      <c r="W32">
        <v>86.462999999999994</v>
      </c>
      <c r="X32" t="s">
        <v>78</v>
      </c>
      <c r="Y32">
        <v>94.26</v>
      </c>
      <c r="Z32" t="s">
        <v>78</v>
      </c>
      <c r="AA32" t="s">
        <v>78</v>
      </c>
      <c r="AB32">
        <v>283.33999999999997</v>
      </c>
      <c r="AC32" t="s">
        <v>78</v>
      </c>
    </row>
    <row r="33" spans="1:29" x14ac:dyDescent="0.25">
      <c r="A33">
        <v>-470</v>
      </c>
      <c r="B33" s="1">
        <f ca="1">EOMONTH(TODAY(),Table1[[#This Row],[Range_Month]])+1</f>
        <v>30803</v>
      </c>
      <c r="C33">
        <v>0</v>
      </c>
      <c r="D33" s="1">
        <f ca="1">WORKDAY(Table1[[#This Row],[Date]],-(1+Table1[[#This Row],[Add_Day]]))</f>
        <v>30802</v>
      </c>
      <c r="E33">
        <f>COUNTIFS(Table1[[#This Row],[CTRN Index]:[BSX Index]],"*N/A*")</f>
        <v>9</v>
      </c>
      <c r="F33">
        <v>217.9</v>
      </c>
      <c r="G33" t="s">
        <v>78</v>
      </c>
      <c r="H33">
        <v>102.617</v>
      </c>
      <c r="I33" t="s">
        <v>78</v>
      </c>
      <c r="J33">
        <v>1170.75</v>
      </c>
      <c r="K33">
        <v>203.53</v>
      </c>
      <c r="L33" t="s">
        <v>78</v>
      </c>
      <c r="M33">
        <v>972.57</v>
      </c>
      <c r="N33" t="s">
        <v>78</v>
      </c>
      <c r="O33">
        <v>268.29000000000002</v>
      </c>
      <c r="P33">
        <v>252.8</v>
      </c>
      <c r="Q33">
        <v>496.91</v>
      </c>
      <c r="R33">
        <v>36.479999999999997</v>
      </c>
      <c r="S33">
        <v>160.05000000000001</v>
      </c>
      <c r="T33">
        <v>247.44</v>
      </c>
      <c r="U33">
        <v>124.99</v>
      </c>
      <c r="V33" t="s">
        <v>78</v>
      </c>
      <c r="W33">
        <v>86.739000000000004</v>
      </c>
      <c r="X33" t="s">
        <v>78</v>
      </c>
      <c r="Y33">
        <v>94.450999999999993</v>
      </c>
      <c r="Z33" t="s">
        <v>78</v>
      </c>
      <c r="AA33" t="s">
        <v>78</v>
      </c>
      <c r="AB33">
        <v>278.70999999999998</v>
      </c>
      <c r="AC33" t="s">
        <v>78</v>
      </c>
    </row>
    <row r="34" spans="1:29" x14ac:dyDescent="0.25">
      <c r="A34">
        <v>-469</v>
      </c>
      <c r="B34" s="1">
        <f ca="1">EOMONTH(TODAY(),Table1[[#This Row],[Range_Month]])+1</f>
        <v>30834</v>
      </c>
      <c r="C34">
        <v>0</v>
      </c>
      <c r="D34" s="1">
        <f ca="1">WORKDAY(Table1[[#This Row],[Date]],-(1+Table1[[#This Row],[Add_Day]]))</f>
        <v>30833</v>
      </c>
      <c r="E34">
        <f>COUNTIFS(Table1[[#This Row],[CTRN Index]:[BSX Index]],"*N/A*")</f>
        <v>9</v>
      </c>
      <c r="F34">
        <v>204.49</v>
      </c>
      <c r="G34" t="s">
        <v>78</v>
      </c>
      <c r="H34">
        <v>97.069000000000003</v>
      </c>
      <c r="I34" t="s">
        <v>78</v>
      </c>
      <c r="J34">
        <v>1104.8499999999999</v>
      </c>
      <c r="K34">
        <v>192.51</v>
      </c>
      <c r="L34" t="s">
        <v>78</v>
      </c>
      <c r="M34">
        <v>916.85</v>
      </c>
      <c r="N34" t="s">
        <v>78</v>
      </c>
      <c r="O34">
        <v>252.67</v>
      </c>
      <c r="P34">
        <v>235.69</v>
      </c>
      <c r="Q34">
        <v>467.08</v>
      </c>
      <c r="R34">
        <v>35.380000000000003</v>
      </c>
      <c r="S34">
        <v>150.55000000000001</v>
      </c>
      <c r="T34">
        <v>232.82</v>
      </c>
      <c r="U34">
        <v>122.68</v>
      </c>
      <c r="V34" t="s">
        <v>78</v>
      </c>
      <c r="W34">
        <v>81.641000000000005</v>
      </c>
      <c r="X34" t="s">
        <v>78</v>
      </c>
      <c r="Y34">
        <v>88.947999999999993</v>
      </c>
      <c r="Z34" t="s">
        <v>78</v>
      </c>
      <c r="AA34" t="s">
        <v>78</v>
      </c>
      <c r="AB34">
        <v>261.95999999999998</v>
      </c>
      <c r="AC34" t="s">
        <v>78</v>
      </c>
    </row>
    <row r="35" spans="1:29" x14ac:dyDescent="0.25">
      <c r="A35">
        <v>-468</v>
      </c>
      <c r="B35" s="1">
        <f ca="1">EOMONTH(TODAY(),Table1[[#This Row],[Range_Month]])+1</f>
        <v>30864</v>
      </c>
      <c r="C35">
        <v>0</v>
      </c>
      <c r="D35" s="1">
        <f ca="1">WORKDAY(Table1[[#This Row],[Date]],-(1+Table1[[#This Row],[Add_Day]]))</f>
        <v>30862</v>
      </c>
      <c r="E35">
        <f>COUNTIFS(Table1[[#This Row],[CTRN Index]:[BSX Index]],"*N/A*")</f>
        <v>9</v>
      </c>
      <c r="F35">
        <v>203.71</v>
      </c>
      <c r="G35" t="s">
        <v>78</v>
      </c>
      <c r="H35">
        <v>99.596000000000004</v>
      </c>
      <c r="I35" t="s">
        <v>78</v>
      </c>
      <c r="J35">
        <v>1132.4000000000001</v>
      </c>
      <c r="K35">
        <v>194.48</v>
      </c>
      <c r="L35" t="s">
        <v>78</v>
      </c>
      <c r="M35">
        <v>934.51</v>
      </c>
      <c r="N35" t="s">
        <v>78</v>
      </c>
      <c r="O35">
        <v>258.27999999999997</v>
      </c>
      <c r="P35">
        <v>244.26</v>
      </c>
      <c r="Q35">
        <v>474.18</v>
      </c>
      <c r="R35">
        <v>36.32</v>
      </c>
      <c r="S35">
        <v>153.18</v>
      </c>
      <c r="T35">
        <v>239.65</v>
      </c>
      <c r="U35">
        <v>124.27</v>
      </c>
      <c r="V35" t="s">
        <v>78</v>
      </c>
      <c r="W35">
        <v>83.320999999999998</v>
      </c>
      <c r="X35" t="s">
        <v>78</v>
      </c>
      <c r="Y35">
        <v>90.831000000000003</v>
      </c>
      <c r="Z35" t="s">
        <v>78</v>
      </c>
      <c r="AA35" t="s">
        <v>78</v>
      </c>
      <c r="AB35">
        <v>270.64999999999998</v>
      </c>
      <c r="AC35" t="s">
        <v>78</v>
      </c>
    </row>
    <row r="36" spans="1:29" x14ac:dyDescent="0.25">
      <c r="A36">
        <v>-467</v>
      </c>
      <c r="B36" s="1">
        <f ca="1">EOMONTH(TODAY(),Table1[[#This Row],[Range_Month]])+1</f>
        <v>30895</v>
      </c>
      <c r="C36">
        <v>0</v>
      </c>
      <c r="D36" s="1">
        <f ca="1">WORKDAY(Table1[[#This Row],[Date]],-(1+Table1[[#This Row],[Add_Day]]))</f>
        <v>30894</v>
      </c>
      <c r="E36">
        <f>COUNTIFS(Table1[[#This Row],[CTRN Index]:[BSX Index]],"*N/A*")</f>
        <v>9</v>
      </c>
      <c r="F36">
        <v>204.13</v>
      </c>
      <c r="G36" t="s">
        <v>78</v>
      </c>
      <c r="H36">
        <v>94.578000000000003</v>
      </c>
      <c r="I36" t="s">
        <v>78</v>
      </c>
      <c r="J36">
        <v>1115.28</v>
      </c>
      <c r="K36">
        <v>195.31</v>
      </c>
      <c r="L36" t="s">
        <v>78</v>
      </c>
      <c r="M36">
        <v>914.73</v>
      </c>
      <c r="N36" t="s">
        <v>78</v>
      </c>
      <c r="O36">
        <v>255.62</v>
      </c>
      <c r="P36">
        <v>232.99</v>
      </c>
      <c r="Q36">
        <v>473.58</v>
      </c>
      <c r="R36">
        <v>34.44</v>
      </c>
      <c r="S36">
        <v>150.66</v>
      </c>
      <c r="T36">
        <v>229.7</v>
      </c>
      <c r="U36">
        <v>123.02</v>
      </c>
      <c r="V36" t="s">
        <v>78</v>
      </c>
      <c r="W36">
        <v>81.828000000000003</v>
      </c>
      <c r="X36" t="s">
        <v>78</v>
      </c>
      <c r="Y36">
        <v>88.882000000000005</v>
      </c>
      <c r="Z36" t="s">
        <v>78</v>
      </c>
      <c r="AA36" t="s">
        <v>78</v>
      </c>
      <c r="AB36">
        <v>256.07</v>
      </c>
      <c r="AC36" t="s">
        <v>78</v>
      </c>
    </row>
    <row r="37" spans="1:29" x14ac:dyDescent="0.25">
      <c r="A37">
        <v>-466</v>
      </c>
      <c r="B37" s="1">
        <f ca="1">EOMONTH(TODAY(),Table1[[#This Row],[Range_Month]])+1</f>
        <v>30926</v>
      </c>
      <c r="C37">
        <v>0</v>
      </c>
      <c r="D37" s="1">
        <f ca="1">WORKDAY(Table1[[#This Row],[Date]],-(1+Table1[[#This Row],[Add_Day]]))</f>
        <v>30925</v>
      </c>
      <c r="E37">
        <f>COUNTIFS(Table1[[#This Row],[CTRN Index]:[BSX Index]],"*N/A*")</f>
        <v>9</v>
      </c>
      <c r="F37">
        <v>225.64</v>
      </c>
      <c r="G37" t="s">
        <v>78</v>
      </c>
      <c r="H37">
        <v>105.47</v>
      </c>
      <c r="I37" t="s">
        <v>78</v>
      </c>
      <c r="J37">
        <v>1224.3800000000001</v>
      </c>
      <c r="K37">
        <v>203.34</v>
      </c>
      <c r="L37" t="s">
        <v>78</v>
      </c>
      <c r="M37">
        <v>1013.07</v>
      </c>
      <c r="N37" t="s">
        <v>78</v>
      </c>
      <c r="O37">
        <v>274.81</v>
      </c>
      <c r="P37">
        <v>264.27</v>
      </c>
      <c r="Q37">
        <v>520.51</v>
      </c>
      <c r="R37">
        <v>38.26</v>
      </c>
      <c r="S37">
        <v>166.68</v>
      </c>
      <c r="T37">
        <v>254.64</v>
      </c>
      <c r="U37">
        <v>129.46</v>
      </c>
      <c r="V37" t="s">
        <v>78</v>
      </c>
      <c r="W37">
        <v>90.650999999999996</v>
      </c>
      <c r="X37" t="s">
        <v>78</v>
      </c>
      <c r="Y37">
        <v>98.534000000000006</v>
      </c>
      <c r="Z37" t="s">
        <v>78</v>
      </c>
      <c r="AA37" t="s">
        <v>78</v>
      </c>
      <c r="AB37">
        <v>286.73</v>
      </c>
      <c r="AC37" t="s">
        <v>78</v>
      </c>
    </row>
    <row r="38" spans="1:29" x14ac:dyDescent="0.25">
      <c r="A38">
        <v>-465</v>
      </c>
      <c r="B38" s="1">
        <f ca="1">EOMONTH(TODAY(),Table1[[#This Row],[Range_Month]])+1</f>
        <v>30956</v>
      </c>
      <c r="C38">
        <v>0</v>
      </c>
      <c r="D38" s="1">
        <f ca="1">WORKDAY(Table1[[#This Row],[Date]],-(1+Table1[[#This Row],[Add_Day]]))</f>
        <v>30953</v>
      </c>
      <c r="E38">
        <f>COUNTIFS(Table1[[#This Row],[CTRN Index]:[BSX Index]],"*N/A*")</f>
        <v>9</v>
      </c>
      <c r="F38">
        <v>224.99</v>
      </c>
      <c r="G38" t="s">
        <v>78</v>
      </c>
      <c r="H38">
        <v>104.432</v>
      </c>
      <c r="I38" t="s">
        <v>78</v>
      </c>
      <c r="J38">
        <v>1206.71</v>
      </c>
      <c r="K38">
        <v>209.23</v>
      </c>
      <c r="L38" t="s">
        <v>78</v>
      </c>
      <c r="M38">
        <v>1017.09</v>
      </c>
      <c r="N38" t="s">
        <v>78</v>
      </c>
      <c r="O38">
        <v>281.23</v>
      </c>
      <c r="P38">
        <v>271.58999999999997</v>
      </c>
      <c r="Q38">
        <v>517.61</v>
      </c>
      <c r="R38">
        <v>38.14</v>
      </c>
      <c r="S38">
        <v>166.1</v>
      </c>
      <c r="T38">
        <v>249.94</v>
      </c>
      <c r="U38">
        <v>139.15</v>
      </c>
      <c r="V38" t="s">
        <v>78</v>
      </c>
      <c r="W38">
        <v>90.438000000000002</v>
      </c>
      <c r="X38" t="s">
        <v>78</v>
      </c>
      <c r="Y38">
        <v>98.222999999999999</v>
      </c>
      <c r="Z38" t="s">
        <v>78</v>
      </c>
      <c r="AA38" t="s">
        <v>78</v>
      </c>
      <c r="AB38">
        <v>275.16000000000003</v>
      </c>
      <c r="AC38" t="s">
        <v>78</v>
      </c>
    </row>
    <row r="39" spans="1:29" x14ac:dyDescent="0.25">
      <c r="A39">
        <v>-464</v>
      </c>
      <c r="B39" s="1">
        <f ca="1">EOMONTH(TODAY(),Table1[[#This Row],[Range_Month]])+1</f>
        <v>30987</v>
      </c>
      <c r="C39">
        <v>0</v>
      </c>
      <c r="D39" s="1">
        <f ca="1">WORKDAY(Table1[[#This Row],[Date]],-(1+Table1[[#This Row],[Add_Day]]))</f>
        <v>30986</v>
      </c>
      <c r="E39">
        <f>COUNTIFS(Table1[[#This Row],[CTRN Index]:[BSX Index]],"*N/A*")</f>
        <v>9</v>
      </c>
      <c r="F39">
        <v>238.78</v>
      </c>
      <c r="G39" t="s">
        <v>78</v>
      </c>
      <c r="H39">
        <v>102.34399999999999</v>
      </c>
      <c r="I39" t="s">
        <v>78</v>
      </c>
      <c r="J39">
        <v>1207.3800000000001</v>
      </c>
      <c r="K39">
        <v>218.9</v>
      </c>
      <c r="L39" t="s">
        <v>78</v>
      </c>
      <c r="M39">
        <v>1016.24</v>
      </c>
      <c r="N39" t="s">
        <v>78</v>
      </c>
      <c r="O39">
        <v>287.25</v>
      </c>
      <c r="P39">
        <v>267.47000000000003</v>
      </c>
      <c r="Q39">
        <v>529.64</v>
      </c>
      <c r="R39">
        <v>39.75</v>
      </c>
      <c r="S39">
        <v>166.09</v>
      </c>
      <c r="T39">
        <v>247.03</v>
      </c>
      <c r="U39">
        <v>142.49</v>
      </c>
      <c r="V39" t="s">
        <v>78</v>
      </c>
      <c r="W39">
        <v>90.391000000000005</v>
      </c>
      <c r="X39" t="s">
        <v>78</v>
      </c>
      <c r="Y39">
        <v>97.968000000000004</v>
      </c>
      <c r="Z39" t="s">
        <v>78</v>
      </c>
      <c r="AA39" t="s">
        <v>78</v>
      </c>
      <c r="AB39">
        <v>266.63</v>
      </c>
      <c r="AC39" t="s">
        <v>78</v>
      </c>
    </row>
    <row r="40" spans="1:29" x14ac:dyDescent="0.25">
      <c r="A40">
        <v>-463</v>
      </c>
      <c r="B40" s="1">
        <f ca="1">EOMONTH(TODAY(),Table1[[#This Row],[Range_Month]])+1</f>
        <v>31017</v>
      </c>
      <c r="C40">
        <v>0</v>
      </c>
      <c r="D40" s="1">
        <f ca="1">WORKDAY(Table1[[#This Row],[Date]],-(1+Table1[[#This Row],[Add_Day]]))</f>
        <v>31016</v>
      </c>
      <c r="E40">
        <f>COUNTIFS(Table1[[#This Row],[CTRN Index]:[BSX Index]],"*N/A*")</f>
        <v>9</v>
      </c>
      <c r="F40">
        <v>234.08</v>
      </c>
      <c r="G40" t="s">
        <v>78</v>
      </c>
      <c r="H40">
        <v>99.406000000000006</v>
      </c>
      <c r="I40" t="s">
        <v>78</v>
      </c>
      <c r="J40">
        <v>1188.94</v>
      </c>
      <c r="K40">
        <v>224.2</v>
      </c>
      <c r="L40" t="s">
        <v>78</v>
      </c>
      <c r="M40">
        <v>999.53</v>
      </c>
      <c r="N40" t="s">
        <v>78</v>
      </c>
      <c r="O40">
        <v>291.99</v>
      </c>
      <c r="P40">
        <v>275.13</v>
      </c>
      <c r="Q40">
        <v>522.25</v>
      </c>
      <c r="R40">
        <v>39.229999999999997</v>
      </c>
      <c r="S40">
        <v>163.58000000000001</v>
      </c>
      <c r="T40">
        <v>242.53</v>
      </c>
      <c r="U40">
        <v>145.61000000000001</v>
      </c>
      <c r="V40" t="s">
        <v>78</v>
      </c>
      <c r="W40">
        <v>89.116</v>
      </c>
      <c r="X40" t="s">
        <v>78</v>
      </c>
      <c r="Y40">
        <v>96.438000000000002</v>
      </c>
      <c r="Z40" t="s">
        <v>78</v>
      </c>
      <c r="AA40" t="s">
        <v>78</v>
      </c>
      <c r="AB40">
        <v>256.81</v>
      </c>
      <c r="AC40" t="s">
        <v>78</v>
      </c>
    </row>
    <row r="41" spans="1:29" x14ac:dyDescent="0.25">
      <c r="A41">
        <v>-462</v>
      </c>
      <c r="B41" s="1">
        <f ca="1">EOMONTH(TODAY(),Table1[[#This Row],[Range_Month]])+1</f>
        <v>31048</v>
      </c>
      <c r="C41">
        <v>0</v>
      </c>
      <c r="D41" s="1">
        <f ca="1">WORKDAY(Table1[[#This Row],[Date]],-(1+Table1[[#This Row],[Add_Day]]))</f>
        <v>31047</v>
      </c>
      <c r="E41">
        <f>COUNTIFS(Table1[[#This Row],[CTRN Index]:[BSX Index]],"*N/A*")</f>
        <v>9</v>
      </c>
      <c r="F41">
        <v>239.29</v>
      </c>
      <c r="G41" t="s">
        <v>78</v>
      </c>
      <c r="H41">
        <v>100.783</v>
      </c>
      <c r="I41" t="s">
        <v>78</v>
      </c>
      <c r="J41">
        <v>1211.57</v>
      </c>
      <c r="K41">
        <v>229.77</v>
      </c>
      <c r="L41" t="s">
        <v>78</v>
      </c>
      <c r="M41">
        <v>1013.92</v>
      </c>
      <c r="N41" t="s">
        <v>78</v>
      </c>
      <c r="O41">
        <v>298.62</v>
      </c>
      <c r="P41">
        <v>283.11</v>
      </c>
      <c r="Q41">
        <v>558.13</v>
      </c>
      <c r="R41">
        <v>41.52</v>
      </c>
      <c r="S41">
        <v>167.24</v>
      </c>
      <c r="T41">
        <v>247.35</v>
      </c>
      <c r="U41">
        <v>149.51</v>
      </c>
      <c r="V41" t="s">
        <v>78</v>
      </c>
      <c r="W41">
        <v>91.087999999999994</v>
      </c>
      <c r="X41" t="s">
        <v>78</v>
      </c>
      <c r="Y41">
        <v>98.49</v>
      </c>
      <c r="Z41" t="s">
        <v>78</v>
      </c>
      <c r="AA41" t="s">
        <v>78</v>
      </c>
      <c r="AB41">
        <v>260.73</v>
      </c>
      <c r="AC41" t="s">
        <v>78</v>
      </c>
    </row>
    <row r="42" spans="1:29" x14ac:dyDescent="0.25">
      <c r="A42">
        <v>-461</v>
      </c>
      <c r="B42" s="1">
        <f ca="1">EOMONTH(TODAY(),Table1[[#This Row],[Range_Month]])+1</f>
        <v>31079</v>
      </c>
      <c r="C42">
        <v>0</v>
      </c>
      <c r="D42" s="1">
        <f ca="1">WORKDAY(Table1[[#This Row],[Date]],-(1+Table1[[#This Row],[Add_Day]]))</f>
        <v>31078</v>
      </c>
      <c r="E42">
        <f>COUNTIFS(Table1[[#This Row],[CTRN Index]:[BSX Index]],"*N/A*")</f>
        <v>9</v>
      </c>
      <c r="F42">
        <v>267.02999999999997</v>
      </c>
      <c r="G42" t="s">
        <v>78</v>
      </c>
      <c r="H42">
        <v>113.96</v>
      </c>
      <c r="I42" t="s">
        <v>78</v>
      </c>
      <c r="J42">
        <v>1286.77</v>
      </c>
      <c r="K42">
        <v>248.61</v>
      </c>
      <c r="L42" t="s">
        <v>78</v>
      </c>
      <c r="M42">
        <v>1097.03</v>
      </c>
      <c r="N42" t="s">
        <v>78</v>
      </c>
      <c r="O42">
        <v>323.01</v>
      </c>
      <c r="P42">
        <v>308.27</v>
      </c>
      <c r="Q42">
        <v>609.5</v>
      </c>
      <c r="R42">
        <v>45.62</v>
      </c>
      <c r="S42">
        <v>179.63</v>
      </c>
      <c r="T42">
        <v>278.7</v>
      </c>
      <c r="U42">
        <v>148.33000000000001</v>
      </c>
      <c r="V42" t="s">
        <v>78</v>
      </c>
      <c r="W42">
        <v>98.147000000000006</v>
      </c>
      <c r="X42" t="s">
        <v>78</v>
      </c>
      <c r="Y42">
        <v>106.634</v>
      </c>
      <c r="Z42" t="s">
        <v>78</v>
      </c>
      <c r="AA42" t="s">
        <v>78</v>
      </c>
      <c r="AB42">
        <v>300.27999999999997</v>
      </c>
      <c r="AC42" t="s">
        <v>78</v>
      </c>
    </row>
    <row r="43" spans="1:29" x14ac:dyDescent="0.25">
      <c r="A43">
        <v>-460</v>
      </c>
      <c r="B43" s="1">
        <f ca="1">EOMONTH(TODAY(),Table1[[#This Row],[Range_Month]])+1</f>
        <v>31107</v>
      </c>
      <c r="C43">
        <v>0</v>
      </c>
      <c r="D43" s="1">
        <f ca="1">WORKDAY(Table1[[#This Row],[Date]],-(1+Table1[[#This Row],[Add_Day]]))</f>
        <v>31106</v>
      </c>
      <c r="E43">
        <f>COUNTIFS(Table1[[#This Row],[CTRN Index]:[BSX Index]],"*N/A*")</f>
        <v>8</v>
      </c>
      <c r="F43">
        <v>265.10000000000002</v>
      </c>
      <c r="G43" t="s">
        <v>78</v>
      </c>
      <c r="H43">
        <v>116.71299999999999</v>
      </c>
      <c r="I43" t="s">
        <v>78</v>
      </c>
      <c r="J43">
        <v>1284.01</v>
      </c>
      <c r="K43">
        <v>246.98</v>
      </c>
      <c r="L43" t="s">
        <v>78</v>
      </c>
      <c r="M43">
        <v>1109.5</v>
      </c>
      <c r="N43">
        <v>123.52</v>
      </c>
      <c r="O43">
        <v>328.62</v>
      </c>
      <c r="P43">
        <v>322.98</v>
      </c>
      <c r="Q43">
        <v>630.98</v>
      </c>
      <c r="R43">
        <v>45.56</v>
      </c>
      <c r="S43">
        <v>181.18</v>
      </c>
      <c r="T43">
        <v>284.17</v>
      </c>
      <c r="U43">
        <v>148.74</v>
      </c>
      <c r="V43" t="s">
        <v>78</v>
      </c>
      <c r="W43">
        <v>99.233999999999995</v>
      </c>
      <c r="X43" t="s">
        <v>78</v>
      </c>
      <c r="Y43">
        <v>107.956</v>
      </c>
      <c r="Z43" t="s">
        <v>78</v>
      </c>
      <c r="AA43" t="s">
        <v>78</v>
      </c>
      <c r="AB43">
        <v>306.77</v>
      </c>
      <c r="AC43" t="s">
        <v>78</v>
      </c>
    </row>
    <row r="44" spans="1:29" x14ac:dyDescent="0.25">
      <c r="A44">
        <v>-459</v>
      </c>
      <c r="B44" s="1">
        <f ca="1">EOMONTH(TODAY(),Table1[[#This Row],[Range_Month]])+1</f>
        <v>31138</v>
      </c>
      <c r="C44">
        <v>0</v>
      </c>
      <c r="D44" s="1">
        <f ca="1">WORKDAY(Table1[[#This Row],[Date]],-(1+Table1[[#This Row],[Add_Day]]))</f>
        <v>31135</v>
      </c>
      <c r="E44">
        <f>COUNTIFS(Table1[[#This Row],[CTRN Index]:[BSX Index]],"*N/A*")</f>
        <v>8</v>
      </c>
      <c r="F44">
        <v>255.54</v>
      </c>
      <c r="G44" t="s">
        <v>78</v>
      </c>
      <c r="H44">
        <v>114.113</v>
      </c>
      <c r="I44" t="s">
        <v>78</v>
      </c>
      <c r="J44">
        <v>1266.78</v>
      </c>
      <c r="K44">
        <v>253.43</v>
      </c>
      <c r="L44" t="s">
        <v>78</v>
      </c>
      <c r="M44">
        <v>1106.01</v>
      </c>
      <c r="N44">
        <v>117.36</v>
      </c>
      <c r="O44">
        <v>330.37</v>
      </c>
      <c r="P44">
        <v>326.29000000000002</v>
      </c>
      <c r="Q44">
        <v>603.08000000000004</v>
      </c>
      <c r="R44">
        <v>45.63</v>
      </c>
      <c r="S44">
        <v>180.66</v>
      </c>
      <c r="T44">
        <v>279.2</v>
      </c>
      <c r="U44">
        <v>153</v>
      </c>
      <c r="V44" t="s">
        <v>78</v>
      </c>
      <c r="W44">
        <v>98.87</v>
      </c>
      <c r="X44" t="s">
        <v>78</v>
      </c>
      <c r="Y44">
        <v>107.358</v>
      </c>
      <c r="Z44" t="s">
        <v>78</v>
      </c>
      <c r="AA44" t="s">
        <v>78</v>
      </c>
      <c r="AB44">
        <v>297.37</v>
      </c>
      <c r="AC44" t="s">
        <v>78</v>
      </c>
    </row>
    <row r="45" spans="1:29" x14ac:dyDescent="0.25">
      <c r="A45">
        <v>-458</v>
      </c>
      <c r="B45" s="1">
        <f ca="1">EOMONTH(TODAY(),Table1[[#This Row],[Range_Month]])+1</f>
        <v>31168</v>
      </c>
      <c r="C45">
        <v>0</v>
      </c>
      <c r="D45" s="1">
        <f ca="1">WORKDAY(Table1[[#This Row],[Date]],-(1+Table1[[#This Row],[Add_Day]]))</f>
        <v>31167</v>
      </c>
      <c r="E45">
        <f>COUNTIFS(Table1[[#This Row],[CTRN Index]:[BSX Index]],"*N/A*")</f>
        <v>8</v>
      </c>
      <c r="F45">
        <v>249.31</v>
      </c>
      <c r="G45" t="s">
        <v>78</v>
      </c>
      <c r="H45">
        <v>112.55200000000001</v>
      </c>
      <c r="I45" t="s">
        <v>78</v>
      </c>
      <c r="J45">
        <v>1258.06</v>
      </c>
      <c r="K45">
        <v>267.10000000000002</v>
      </c>
      <c r="L45" t="s">
        <v>78</v>
      </c>
      <c r="M45">
        <v>1100.94</v>
      </c>
      <c r="N45">
        <v>115.38</v>
      </c>
      <c r="O45">
        <v>346.79</v>
      </c>
      <c r="P45">
        <v>334.83</v>
      </c>
      <c r="Q45">
        <v>573.74</v>
      </c>
      <c r="R45">
        <v>46.95</v>
      </c>
      <c r="S45">
        <v>179.83</v>
      </c>
      <c r="T45">
        <v>280.56</v>
      </c>
      <c r="U45">
        <v>153.62</v>
      </c>
      <c r="V45" t="s">
        <v>78</v>
      </c>
      <c r="W45">
        <v>98.563000000000002</v>
      </c>
      <c r="X45" t="s">
        <v>78</v>
      </c>
      <c r="Y45">
        <v>106.911</v>
      </c>
      <c r="Z45" t="s">
        <v>78</v>
      </c>
      <c r="AA45" t="s">
        <v>78</v>
      </c>
      <c r="AB45">
        <v>292.38</v>
      </c>
      <c r="AC45" t="s">
        <v>78</v>
      </c>
    </row>
    <row r="46" spans="1:29" x14ac:dyDescent="0.25">
      <c r="A46">
        <v>-457</v>
      </c>
      <c r="B46" s="1">
        <f ca="1">EOMONTH(TODAY(),Table1[[#This Row],[Range_Month]])+1</f>
        <v>31199</v>
      </c>
      <c r="C46">
        <v>0</v>
      </c>
      <c r="D46" s="1">
        <f ca="1">WORKDAY(Table1[[#This Row],[Date]],-(1+Table1[[#This Row],[Add_Day]]))</f>
        <v>31198</v>
      </c>
      <c r="E46">
        <f>COUNTIFS(Table1[[#This Row],[CTRN Index]:[BSX Index]],"*N/A*")</f>
        <v>8</v>
      </c>
      <c r="F46">
        <v>261.83999999999997</v>
      </c>
      <c r="G46" t="s">
        <v>78</v>
      </c>
      <c r="H46">
        <v>116.435</v>
      </c>
      <c r="I46" t="s">
        <v>78</v>
      </c>
      <c r="J46">
        <v>1315.41</v>
      </c>
      <c r="K46">
        <v>276.52</v>
      </c>
      <c r="L46" t="s">
        <v>78</v>
      </c>
      <c r="M46">
        <v>1159.2</v>
      </c>
      <c r="N46">
        <v>119.64</v>
      </c>
      <c r="O46">
        <v>361.96</v>
      </c>
      <c r="P46">
        <v>342.59</v>
      </c>
      <c r="Q46">
        <v>645.16</v>
      </c>
      <c r="R46">
        <v>49.01</v>
      </c>
      <c r="S46">
        <v>189.55</v>
      </c>
      <c r="T46">
        <v>290.8</v>
      </c>
      <c r="U46">
        <v>163.31</v>
      </c>
      <c r="V46" t="s">
        <v>78</v>
      </c>
      <c r="W46">
        <v>103.911</v>
      </c>
      <c r="X46" t="s">
        <v>78</v>
      </c>
      <c r="Y46">
        <v>112.502</v>
      </c>
      <c r="Z46" t="s">
        <v>78</v>
      </c>
      <c r="AA46" t="s">
        <v>78</v>
      </c>
      <c r="AB46">
        <v>302.32</v>
      </c>
      <c r="AC46" t="s">
        <v>78</v>
      </c>
    </row>
    <row r="47" spans="1:29" x14ac:dyDescent="0.25">
      <c r="A47">
        <v>-456</v>
      </c>
      <c r="B47" s="1">
        <f ca="1">EOMONTH(TODAY(),Table1[[#This Row],[Range_Month]])+1</f>
        <v>31229</v>
      </c>
      <c r="C47">
        <v>0</v>
      </c>
      <c r="D47" s="1">
        <f ca="1">WORKDAY(Table1[[#This Row],[Date]],-(1+Table1[[#This Row],[Add_Day]]))</f>
        <v>31226</v>
      </c>
      <c r="E47">
        <f>COUNTIFS(Table1[[#This Row],[CTRN Index]:[BSX Index]],"*N/A*")</f>
        <v>8</v>
      </c>
      <c r="F47">
        <v>261.79000000000002</v>
      </c>
      <c r="G47" t="s">
        <v>78</v>
      </c>
      <c r="H47">
        <v>117.554</v>
      </c>
      <c r="I47" t="s">
        <v>78</v>
      </c>
      <c r="J47">
        <v>1335.46</v>
      </c>
      <c r="K47">
        <v>290.49</v>
      </c>
      <c r="L47" t="s">
        <v>78</v>
      </c>
      <c r="M47">
        <v>1174.8499999999999</v>
      </c>
      <c r="N47">
        <v>122.14</v>
      </c>
      <c r="O47">
        <v>377.06</v>
      </c>
      <c r="P47">
        <v>350.14</v>
      </c>
      <c r="Q47">
        <v>664.09</v>
      </c>
      <c r="R47">
        <v>52.03</v>
      </c>
      <c r="S47">
        <v>191.85</v>
      </c>
      <c r="T47">
        <v>296.2</v>
      </c>
      <c r="U47">
        <v>164.85</v>
      </c>
      <c r="V47" t="s">
        <v>78</v>
      </c>
      <c r="W47">
        <v>105.55500000000001</v>
      </c>
      <c r="X47" t="s">
        <v>78</v>
      </c>
      <c r="Y47">
        <v>114.211</v>
      </c>
      <c r="Z47" t="s">
        <v>78</v>
      </c>
      <c r="AA47" t="s">
        <v>78</v>
      </c>
      <c r="AB47">
        <v>303.82</v>
      </c>
      <c r="AC47" t="s">
        <v>78</v>
      </c>
    </row>
    <row r="48" spans="1:29" x14ac:dyDescent="0.25">
      <c r="A48">
        <v>-455</v>
      </c>
      <c r="B48" s="1">
        <f ca="1">EOMONTH(TODAY(),Table1[[#This Row],[Range_Month]])+1</f>
        <v>31260</v>
      </c>
      <c r="C48">
        <v>0</v>
      </c>
      <c r="D48" s="1">
        <f ca="1">WORKDAY(Table1[[#This Row],[Date]],-(1+Table1[[#This Row],[Add_Day]]))</f>
        <v>31259</v>
      </c>
      <c r="E48">
        <f>COUNTIFS(Table1[[#This Row],[CTRN Index]:[BSX Index]],"*N/A*")</f>
        <v>8</v>
      </c>
      <c r="F48">
        <v>274.69</v>
      </c>
      <c r="G48" t="s">
        <v>78</v>
      </c>
      <c r="H48">
        <v>120.708</v>
      </c>
      <c r="I48" t="s">
        <v>78</v>
      </c>
      <c r="J48">
        <v>1347.45</v>
      </c>
      <c r="K48">
        <v>293.64999999999998</v>
      </c>
      <c r="L48" t="s">
        <v>78</v>
      </c>
      <c r="M48">
        <v>1168.08</v>
      </c>
      <c r="N48">
        <v>123.27</v>
      </c>
      <c r="O48">
        <v>381.15</v>
      </c>
      <c r="P48">
        <v>352.12</v>
      </c>
      <c r="Q48">
        <v>692.88</v>
      </c>
      <c r="R48">
        <v>50.88</v>
      </c>
      <c r="S48">
        <v>190.92</v>
      </c>
      <c r="T48">
        <v>301.29000000000002</v>
      </c>
      <c r="U48">
        <v>157.05000000000001</v>
      </c>
      <c r="V48" t="s">
        <v>78</v>
      </c>
      <c r="W48">
        <v>104.676</v>
      </c>
      <c r="X48" t="s">
        <v>78</v>
      </c>
      <c r="Y48">
        <v>113.645</v>
      </c>
      <c r="Z48" t="s">
        <v>78</v>
      </c>
      <c r="AA48" t="s">
        <v>78</v>
      </c>
      <c r="AB48">
        <v>310.74</v>
      </c>
      <c r="AC48" t="s">
        <v>78</v>
      </c>
    </row>
    <row r="49" spans="1:29" x14ac:dyDescent="0.25">
      <c r="A49">
        <v>-454</v>
      </c>
      <c r="B49" s="1">
        <f ca="1">EOMONTH(TODAY(),Table1[[#This Row],[Range_Month]])+1</f>
        <v>31291</v>
      </c>
      <c r="C49">
        <v>0</v>
      </c>
      <c r="D49" s="1">
        <f ca="1">WORKDAY(Table1[[#This Row],[Date]],-(1+Table1[[#This Row],[Add_Day]]))</f>
        <v>31289</v>
      </c>
      <c r="E49">
        <f>COUNTIFS(Table1[[#This Row],[CTRN Index]:[BSX Index]],"*N/A*")</f>
        <v>8</v>
      </c>
      <c r="F49">
        <v>274.54000000000002</v>
      </c>
      <c r="G49" t="s">
        <v>78</v>
      </c>
      <c r="H49">
        <v>119.252</v>
      </c>
      <c r="I49" t="s">
        <v>78</v>
      </c>
      <c r="J49">
        <v>1334.01</v>
      </c>
      <c r="K49">
        <v>302.62</v>
      </c>
      <c r="L49" t="s">
        <v>78</v>
      </c>
      <c r="M49">
        <v>1156.6600000000001</v>
      </c>
      <c r="N49">
        <v>118.3</v>
      </c>
      <c r="O49">
        <v>382.8</v>
      </c>
      <c r="P49">
        <v>347.74</v>
      </c>
      <c r="Q49">
        <v>690.66</v>
      </c>
      <c r="R49">
        <v>47.83</v>
      </c>
      <c r="S49">
        <v>188.63</v>
      </c>
      <c r="T49">
        <v>297.70999999999998</v>
      </c>
      <c r="U49">
        <v>159.66999999999999</v>
      </c>
      <c r="V49" t="s">
        <v>78</v>
      </c>
      <c r="W49">
        <v>103.651</v>
      </c>
      <c r="X49" t="s">
        <v>78</v>
      </c>
      <c r="Y49">
        <v>112.50700000000001</v>
      </c>
      <c r="Z49" t="s">
        <v>78</v>
      </c>
      <c r="AA49" t="s">
        <v>78</v>
      </c>
      <c r="AB49">
        <v>305.11</v>
      </c>
      <c r="AC49" t="s">
        <v>78</v>
      </c>
    </row>
    <row r="50" spans="1:29" x14ac:dyDescent="0.25">
      <c r="A50">
        <v>-453</v>
      </c>
      <c r="B50" s="1">
        <f ca="1">EOMONTH(TODAY(),Table1[[#This Row],[Range_Month]])+1</f>
        <v>31321</v>
      </c>
      <c r="C50">
        <v>0</v>
      </c>
      <c r="D50" s="1">
        <f ca="1">WORKDAY(Table1[[#This Row],[Date]],-(1+Table1[[#This Row],[Add_Day]]))</f>
        <v>31320</v>
      </c>
      <c r="E50">
        <f>COUNTIFS(Table1[[#This Row],[CTRN Index]:[BSX Index]],"*N/A*")</f>
        <v>8</v>
      </c>
      <c r="F50">
        <v>256.52</v>
      </c>
      <c r="G50" t="s">
        <v>78</v>
      </c>
      <c r="H50">
        <v>111.85599999999999</v>
      </c>
      <c r="I50" t="s">
        <v>78</v>
      </c>
      <c r="J50">
        <v>1328.63</v>
      </c>
      <c r="K50">
        <v>296.10000000000002</v>
      </c>
      <c r="L50" t="s">
        <v>78</v>
      </c>
      <c r="M50">
        <v>1112.25</v>
      </c>
      <c r="N50">
        <v>110.62</v>
      </c>
      <c r="O50">
        <v>365.53</v>
      </c>
      <c r="P50">
        <v>329.77</v>
      </c>
      <c r="Q50">
        <v>640.57000000000005</v>
      </c>
      <c r="R50">
        <v>46.02</v>
      </c>
      <c r="S50">
        <v>182.08</v>
      </c>
      <c r="T50">
        <v>280.33</v>
      </c>
      <c r="U50">
        <v>150.28</v>
      </c>
      <c r="V50" t="s">
        <v>78</v>
      </c>
      <c r="W50">
        <v>99.603999999999999</v>
      </c>
      <c r="X50" t="s">
        <v>78</v>
      </c>
      <c r="Y50">
        <v>107.864</v>
      </c>
      <c r="Z50" t="s">
        <v>78</v>
      </c>
      <c r="AA50" t="s">
        <v>78</v>
      </c>
      <c r="AB50">
        <v>284.39</v>
      </c>
      <c r="AC50" t="s">
        <v>78</v>
      </c>
    </row>
    <row r="51" spans="1:29" x14ac:dyDescent="0.25">
      <c r="A51">
        <v>-452</v>
      </c>
      <c r="B51" s="1">
        <f ca="1">EOMONTH(TODAY(),Table1[[#This Row],[Range_Month]])+1</f>
        <v>31352</v>
      </c>
      <c r="C51">
        <v>0</v>
      </c>
      <c r="D51" s="1">
        <f ca="1">WORKDAY(Table1[[#This Row],[Date]],-(1+Table1[[#This Row],[Add_Day]]))</f>
        <v>31351</v>
      </c>
      <c r="E51">
        <f>COUNTIFS(Table1[[#This Row],[CTRN Index]:[BSX Index]],"*N/A*")</f>
        <v>8</v>
      </c>
      <c r="F51">
        <v>266.52999999999997</v>
      </c>
      <c r="G51" t="s">
        <v>78</v>
      </c>
      <c r="H51">
        <v>115.908</v>
      </c>
      <c r="I51" t="s">
        <v>78</v>
      </c>
      <c r="J51">
        <v>1374.31</v>
      </c>
      <c r="K51">
        <v>313.27</v>
      </c>
      <c r="L51" t="s">
        <v>78</v>
      </c>
      <c r="M51">
        <v>1159.4100000000001</v>
      </c>
      <c r="N51">
        <v>115.48</v>
      </c>
      <c r="O51">
        <v>387.83</v>
      </c>
      <c r="P51">
        <v>352.49</v>
      </c>
      <c r="Q51">
        <v>658.01</v>
      </c>
      <c r="R51">
        <v>48.33</v>
      </c>
      <c r="S51">
        <v>189.82</v>
      </c>
      <c r="T51">
        <v>292.54000000000002</v>
      </c>
      <c r="U51">
        <v>159.78</v>
      </c>
      <c r="V51" t="s">
        <v>78</v>
      </c>
      <c r="W51">
        <v>104.051</v>
      </c>
      <c r="X51" t="s">
        <v>78</v>
      </c>
      <c r="Y51">
        <v>112.589</v>
      </c>
      <c r="Z51" t="s">
        <v>78</v>
      </c>
      <c r="AA51" t="s">
        <v>78</v>
      </c>
      <c r="AB51">
        <v>293.58999999999997</v>
      </c>
      <c r="AC51" t="s">
        <v>78</v>
      </c>
    </row>
    <row r="52" spans="1:29" x14ac:dyDescent="0.25">
      <c r="A52">
        <v>-451</v>
      </c>
      <c r="B52" s="1">
        <f ca="1">EOMONTH(TODAY(),Table1[[#This Row],[Range_Month]])+1</f>
        <v>31382</v>
      </c>
      <c r="C52">
        <v>0</v>
      </c>
      <c r="D52" s="1">
        <f ca="1">WORKDAY(Table1[[#This Row],[Date]],-(1+Table1[[#This Row],[Add_Day]]))</f>
        <v>31380</v>
      </c>
      <c r="E52">
        <f>COUNTIFS(Table1[[#This Row],[CTRN Index]:[BSX Index]],"*N/A*")</f>
        <v>8</v>
      </c>
      <c r="F52">
        <v>281.33</v>
      </c>
      <c r="G52" t="s">
        <v>78</v>
      </c>
      <c r="H52">
        <v>123.742</v>
      </c>
      <c r="I52" t="s">
        <v>78</v>
      </c>
      <c r="J52">
        <v>1472.13</v>
      </c>
      <c r="K52">
        <v>332.26</v>
      </c>
      <c r="L52" t="s">
        <v>78</v>
      </c>
      <c r="M52">
        <v>1232.1600000000001</v>
      </c>
      <c r="N52">
        <v>126.06</v>
      </c>
      <c r="O52">
        <v>413.69</v>
      </c>
      <c r="P52">
        <v>378.52</v>
      </c>
      <c r="Q52">
        <v>690.31</v>
      </c>
      <c r="R52">
        <v>50.52</v>
      </c>
      <c r="S52">
        <v>202.17</v>
      </c>
      <c r="T52">
        <v>313.95</v>
      </c>
      <c r="U52">
        <v>164.03</v>
      </c>
      <c r="V52" t="s">
        <v>78</v>
      </c>
      <c r="W52">
        <v>110.85599999999999</v>
      </c>
      <c r="X52" t="s">
        <v>78</v>
      </c>
      <c r="Y52">
        <v>119.976</v>
      </c>
      <c r="Z52" t="s">
        <v>78</v>
      </c>
      <c r="AA52" t="s">
        <v>78</v>
      </c>
      <c r="AB52">
        <v>316.89</v>
      </c>
      <c r="AC52" t="s">
        <v>78</v>
      </c>
    </row>
    <row r="53" spans="1:29" x14ac:dyDescent="0.25">
      <c r="A53">
        <v>-450</v>
      </c>
      <c r="B53" s="1">
        <f ca="1">EOMONTH(TODAY(),Table1[[#This Row],[Range_Month]])+1</f>
        <v>31413</v>
      </c>
      <c r="C53">
        <v>0</v>
      </c>
      <c r="D53" s="1">
        <f ca="1">WORKDAY(Table1[[#This Row],[Date]],-(1+Table1[[#This Row],[Add_Day]]))</f>
        <v>31412</v>
      </c>
      <c r="E53">
        <f>COUNTIFS(Table1[[#This Row],[CTRN Index]:[BSX Index]],"*N/A*")</f>
        <v>8</v>
      </c>
      <c r="F53">
        <v>291.58999999999997</v>
      </c>
      <c r="G53" t="s">
        <v>78</v>
      </c>
      <c r="H53">
        <v>128.95699999999999</v>
      </c>
      <c r="I53" t="s">
        <v>78</v>
      </c>
      <c r="J53">
        <v>1546.67</v>
      </c>
      <c r="K53">
        <v>349.36</v>
      </c>
      <c r="L53" t="s">
        <v>78</v>
      </c>
      <c r="M53">
        <v>1285.6600000000001</v>
      </c>
      <c r="N53">
        <v>132.29</v>
      </c>
      <c r="O53">
        <v>423.49</v>
      </c>
      <c r="P53">
        <v>382.07</v>
      </c>
      <c r="Q53">
        <v>708.21</v>
      </c>
      <c r="R53">
        <v>52.46</v>
      </c>
      <c r="S53">
        <v>211.28</v>
      </c>
      <c r="T53">
        <v>325.22000000000003</v>
      </c>
      <c r="U53">
        <v>174.81</v>
      </c>
      <c r="V53" t="s">
        <v>78</v>
      </c>
      <c r="W53">
        <v>115.371</v>
      </c>
      <c r="X53" t="s">
        <v>78</v>
      </c>
      <c r="Y53">
        <v>124.88</v>
      </c>
      <c r="Z53" t="s">
        <v>78</v>
      </c>
      <c r="AA53" t="s">
        <v>78</v>
      </c>
      <c r="AB53">
        <v>330.17</v>
      </c>
      <c r="AC53" t="s">
        <v>78</v>
      </c>
    </row>
    <row r="54" spans="1:29" x14ac:dyDescent="0.25">
      <c r="A54">
        <v>-449</v>
      </c>
      <c r="B54" s="1">
        <f ca="1">EOMONTH(TODAY(),Table1[[#This Row],[Range_Month]])+1</f>
        <v>31444</v>
      </c>
      <c r="C54">
        <v>0</v>
      </c>
      <c r="D54" s="1">
        <f ca="1">WORKDAY(Table1[[#This Row],[Date]],-(1+Table1[[#This Row],[Add_Day]]))</f>
        <v>31443</v>
      </c>
      <c r="E54">
        <f>COUNTIFS(Table1[[#This Row],[CTRN Index]:[BSX Index]],"*N/A*")</f>
        <v>8</v>
      </c>
      <c r="F54">
        <v>313.17</v>
      </c>
      <c r="G54" t="s">
        <v>78</v>
      </c>
      <c r="H54">
        <v>130.86000000000001</v>
      </c>
      <c r="I54" t="s">
        <v>78</v>
      </c>
      <c r="J54">
        <v>1570.99</v>
      </c>
      <c r="K54">
        <v>355.13</v>
      </c>
      <c r="L54" t="s">
        <v>78</v>
      </c>
      <c r="M54">
        <v>1291.3699999999999</v>
      </c>
      <c r="N54">
        <v>132.93</v>
      </c>
      <c r="O54">
        <v>447.27</v>
      </c>
      <c r="P54">
        <v>405.83</v>
      </c>
      <c r="Q54">
        <v>748.46</v>
      </c>
      <c r="R54">
        <v>54.05</v>
      </c>
      <c r="S54">
        <v>211.78</v>
      </c>
      <c r="T54">
        <v>335.77</v>
      </c>
      <c r="U54">
        <v>176.91</v>
      </c>
      <c r="V54" t="s">
        <v>78</v>
      </c>
      <c r="W54">
        <v>116.38500000000001</v>
      </c>
      <c r="X54" t="s">
        <v>78</v>
      </c>
      <c r="Y54">
        <v>126.051</v>
      </c>
      <c r="Z54" t="s">
        <v>78</v>
      </c>
      <c r="AA54" t="s">
        <v>78</v>
      </c>
      <c r="AB54">
        <v>336.72</v>
      </c>
      <c r="AC54" t="s">
        <v>78</v>
      </c>
    </row>
    <row r="55" spans="1:29" x14ac:dyDescent="0.25">
      <c r="A55">
        <v>-448</v>
      </c>
      <c r="B55" s="1">
        <f ca="1">EOMONTH(TODAY(),Table1[[#This Row],[Range_Month]])+1</f>
        <v>31472</v>
      </c>
      <c r="C55">
        <v>0</v>
      </c>
      <c r="D55" s="1">
        <f ca="1">WORKDAY(Table1[[#This Row],[Date]],-(1+Table1[[#This Row],[Add_Day]]))</f>
        <v>31471</v>
      </c>
      <c r="E55">
        <f>COUNTIFS(Table1[[#This Row],[CTRN Index]:[BSX Index]],"*N/A*")</f>
        <v>8</v>
      </c>
      <c r="F55">
        <v>331.9</v>
      </c>
      <c r="G55" t="s">
        <v>78</v>
      </c>
      <c r="H55">
        <v>140.01</v>
      </c>
      <c r="I55" t="s">
        <v>78</v>
      </c>
      <c r="J55">
        <v>1709.06</v>
      </c>
      <c r="K55">
        <v>393.55</v>
      </c>
      <c r="L55" t="s">
        <v>78</v>
      </c>
      <c r="M55">
        <v>1382.52</v>
      </c>
      <c r="N55">
        <v>140.43</v>
      </c>
      <c r="O55">
        <v>486.37</v>
      </c>
      <c r="P55">
        <v>440.54</v>
      </c>
      <c r="Q55">
        <v>792.26</v>
      </c>
      <c r="R55">
        <v>56.46</v>
      </c>
      <c r="S55">
        <v>226.92</v>
      </c>
      <c r="T55">
        <v>359.53</v>
      </c>
      <c r="U55">
        <v>185.83</v>
      </c>
      <c r="V55" t="s">
        <v>78</v>
      </c>
      <c r="W55">
        <v>124.776</v>
      </c>
      <c r="X55" t="s">
        <v>78</v>
      </c>
      <c r="Y55">
        <v>135.10900000000001</v>
      </c>
      <c r="Z55" t="s">
        <v>78</v>
      </c>
      <c r="AA55" t="s">
        <v>78</v>
      </c>
      <c r="AB55">
        <v>357.29</v>
      </c>
      <c r="AC55" t="s">
        <v>78</v>
      </c>
    </row>
    <row r="56" spans="1:29" x14ac:dyDescent="0.25">
      <c r="A56">
        <v>-447</v>
      </c>
      <c r="B56" s="1">
        <f ca="1">EOMONTH(TODAY(),Table1[[#This Row],[Range_Month]])+1</f>
        <v>31503</v>
      </c>
      <c r="C56">
        <v>0</v>
      </c>
      <c r="D56" s="1">
        <f ca="1">WORKDAY(Table1[[#This Row],[Date]],-(1+Table1[[#This Row],[Add_Day]]))</f>
        <v>31502</v>
      </c>
      <c r="E56">
        <f>COUNTIFS(Table1[[#This Row],[CTRN Index]:[BSX Index]],"*N/A*")</f>
        <v>8</v>
      </c>
      <c r="F56">
        <v>340.56</v>
      </c>
      <c r="G56" t="s">
        <v>78</v>
      </c>
      <c r="H56">
        <v>146.59299999999999</v>
      </c>
      <c r="I56" t="s">
        <v>78</v>
      </c>
      <c r="J56">
        <v>1818.61</v>
      </c>
      <c r="K56">
        <v>403.25</v>
      </c>
      <c r="L56" t="s">
        <v>78</v>
      </c>
      <c r="M56">
        <v>1455.9</v>
      </c>
      <c r="N56">
        <v>148.86000000000001</v>
      </c>
      <c r="O56">
        <v>499.73</v>
      </c>
      <c r="P56">
        <v>455.06</v>
      </c>
      <c r="Q56">
        <v>830.84</v>
      </c>
      <c r="R56">
        <v>58.91</v>
      </c>
      <c r="S56">
        <v>238.9</v>
      </c>
      <c r="T56">
        <v>374.72</v>
      </c>
      <c r="U56">
        <v>193.73</v>
      </c>
      <c r="V56" t="s">
        <v>78</v>
      </c>
      <c r="W56">
        <v>131.196</v>
      </c>
      <c r="X56" t="s">
        <v>78</v>
      </c>
      <c r="Y56">
        <v>142.006</v>
      </c>
      <c r="Z56" t="s">
        <v>78</v>
      </c>
      <c r="AA56" t="s">
        <v>78</v>
      </c>
      <c r="AB56">
        <v>375.91</v>
      </c>
      <c r="AC56" t="s">
        <v>78</v>
      </c>
    </row>
    <row r="57" spans="1:29" x14ac:dyDescent="0.25">
      <c r="A57">
        <v>-446</v>
      </c>
      <c r="B57" s="1">
        <f ca="1">EOMONTH(TODAY(),Table1[[#This Row],[Range_Month]])+1</f>
        <v>31533</v>
      </c>
      <c r="C57">
        <v>0</v>
      </c>
      <c r="D57" s="1">
        <f ca="1">WORKDAY(Table1[[#This Row],[Date]],-(1+Table1[[#This Row],[Add_Day]]))</f>
        <v>31532</v>
      </c>
      <c r="E57">
        <f>COUNTIFS(Table1[[#This Row],[CTRN Index]:[BSX Index]],"*N/A*")</f>
        <v>8</v>
      </c>
      <c r="F57">
        <v>353.68</v>
      </c>
      <c r="G57" t="s">
        <v>78</v>
      </c>
      <c r="H57">
        <v>148.613</v>
      </c>
      <c r="I57" t="s">
        <v>78</v>
      </c>
      <c r="J57">
        <v>1783.98</v>
      </c>
      <c r="K57">
        <v>410.82</v>
      </c>
      <c r="L57" t="s">
        <v>78</v>
      </c>
      <c r="M57">
        <v>1435.38</v>
      </c>
      <c r="N57">
        <v>154.91</v>
      </c>
      <c r="O57">
        <v>506.4</v>
      </c>
      <c r="P57">
        <v>439.98</v>
      </c>
      <c r="Q57">
        <v>792.2</v>
      </c>
      <c r="R57">
        <v>56.22</v>
      </c>
      <c r="S57">
        <v>235.52</v>
      </c>
      <c r="T57">
        <v>383.24</v>
      </c>
      <c r="U57">
        <v>179.63</v>
      </c>
      <c r="V57" t="s">
        <v>78</v>
      </c>
      <c r="W57">
        <v>129.547</v>
      </c>
      <c r="X57" t="s">
        <v>78</v>
      </c>
      <c r="Y57">
        <v>140.57400000000001</v>
      </c>
      <c r="Z57" t="s">
        <v>78</v>
      </c>
      <c r="AA57" t="s">
        <v>78</v>
      </c>
      <c r="AB57">
        <v>390.15</v>
      </c>
      <c r="AC57" t="s">
        <v>78</v>
      </c>
    </row>
    <row r="58" spans="1:29" x14ac:dyDescent="0.25">
      <c r="A58">
        <v>-445</v>
      </c>
      <c r="B58" s="1">
        <f ca="1">EOMONTH(TODAY(),Table1[[#This Row],[Range_Month]])+1</f>
        <v>31564</v>
      </c>
      <c r="C58">
        <v>0</v>
      </c>
      <c r="D58" s="1">
        <f ca="1">WORKDAY(Table1[[#This Row],[Date]],-(1+Table1[[#This Row],[Add_Day]]))</f>
        <v>31562</v>
      </c>
      <c r="E58">
        <f>COUNTIFS(Table1[[#This Row],[CTRN Index]:[BSX Index]],"*N/A*")</f>
        <v>8</v>
      </c>
      <c r="F58">
        <v>363.56</v>
      </c>
      <c r="G58" t="s">
        <v>78</v>
      </c>
      <c r="H58">
        <v>153.52199999999999</v>
      </c>
      <c r="I58" t="s">
        <v>78</v>
      </c>
      <c r="J58">
        <v>1876.71</v>
      </c>
      <c r="K58">
        <v>429.74</v>
      </c>
      <c r="L58" t="s">
        <v>78</v>
      </c>
      <c r="M58">
        <v>1502.1</v>
      </c>
      <c r="N58">
        <v>163.16</v>
      </c>
      <c r="O58">
        <v>529.34</v>
      </c>
      <c r="P58">
        <v>461.33</v>
      </c>
      <c r="Q58">
        <v>803.36</v>
      </c>
      <c r="R58">
        <v>58.9</v>
      </c>
      <c r="S58">
        <v>247.35</v>
      </c>
      <c r="T58">
        <v>400.16</v>
      </c>
      <c r="U58">
        <v>189.62</v>
      </c>
      <c r="V58" t="s">
        <v>78</v>
      </c>
      <c r="W58">
        <v>135.982</v>
      </c>
      <c r="X58" t="s">
        <v>78</v>
      </c>
      <c r="Y58">
        <v>147.33500000000001</v>
      </c>
      <c r="Z58" t="s">
        <v>78</v>
      </c>
      <c r="AA58" t="s">
        <v>78</v>
      </c>
      <c r="AB58">
        <v>406.83</v>
      </c>
      <c r="AC58" t="s">
        <v>78</v>
      </c>
    </row>
    <row r="59" spans="1:29" x14ac:dyDescent="0.25">
      <c r="A59">
        <v>-444</v>
      </c>
      <c r="B59" s="1">
        <f ca="1">EOMONTH(TODAY(),Table1[[#This Row],[Range_Month]])+1</f>
        <v>31594</v>
      </c>
      <c r="C59">
        <v>0</v>
      </c>
      <c r="D59" s="1">
        <f ca="1">WORKDAY(Table1[[#This Row],[Date]],-(1+Table1[[#This Row],[Add_Day]]))</f>
        <v>31593</v>
      </c>
      <c r="E59">
        <f>COUNTIFS(Table1[[#This Row],[CTRN Index]:[BSX Index]],"*N/A*")</f>
        <v>8</v>
      </c>
      <c r="F59">
        <v>362.92</v>
      </c>
      <c r="G59" t="s">
        <v>78</v>
      </c>
      <c r="H59">
        <v>153.148</v>
      </c>
      <c r="I59" t="s">
        <v>78</v>
      </c>
      <c r="J59">
        <v>1892.72</v>
      </c>
      <c r="K59">
        <v>450.45</v>
      </c>
      <c r="L59" t="s">
        <v>78</v>
      </c>
      <c r="M59">
        <v>1522.3</v>
      </c>
      <c r="N59">
        <v>162.62</v>
      </c>
      <c r="O59">
        <v>543.95000000000005</v>
      </c>
      <c r="P59">
        <v>452.72</v>
      </c>
      <c r="Q59">
        <v>782.75</v>
      </c>
      <c r="R59">
        <v>61.21</v>
      </c>
      <c r="S59">
        <v>250.84</v>
      </c>
      <c r="T59">
        <v>405.51</v>
      </c>
      <c r="U59">
        <v>200.1</v>
      </c>
      <c r="V59" t="s">
        <v>78</v>
      </c>
      <c r="W59">
        <v>137.92699999999999</v>
      </c>
      <c r="X59" t="s">
        <v>78</v>
      </c>
      <c r="Y59">
        <v>149.208</v>
      </c>
      <c r="Z59" t="s">
        <v>78</v>
      </c>
      <c r="AA59" t="s">
        <v>78</v>
      </c>
      <c r="AB59">
        <v>409.96</v>
      </c>
      <c r="AC59" t="s">
        <v>78</v>
      </c>
    </row>
    <row r="60" spans="1:29" x14ac:dyDescent="0.25">
      <c r="A60">
        <v>-443</v>
      </c>
      <c r="B60" s="1">
        <f ca="1">EOMONTH(TODAY(),Table1[[#This Row],[Range_Month]])+1</f>
        <v>31625</v>
      </c>
      <c r="C60">
        <v>0</v>
      </c>
      <c r="D60" s="1">
        <f ca="1">WORKDAY(Table1[[#This Row],[Date]],-(1+Table1[[#This Row],[Add_Day]]))</f>
        <v>31624</v>
      </c>
      <c r="E60">
        <f>COUNTIFS(Table1[[#This Row],[CTRN Index]:[BSX Index]],"*N/A*")</f>
        <v>8</v>
      </c>
      <c r="F60">
        <v>327.27999999999997</v>
      </c>
      <c r="G60" t="s">
        <v>78</v>
      </c>
      <c r="H60">
        <v>138.666</v>
      </c>
      <c r="I60" t="s">
        <v>78</v>
      </c>
      <c r="J60">
        <v>1775.31</v>
      </c>
      <c r="K60">
        <v>429.48</v>
      </c>
      <c r="L60" t="s">
        <v>78</v>
      </c>
      <c r="M60">
        <v>1436.86</v>
      </c>
      <c r="N60">
        <v>144.52000000000001</v>
      </c>
      <c r="O60">
        <v>514.45000000000005</v>
      </c>
      <c r="P60">
        <v>427.17</v>
      </c>
      <c r="Q60">
        <v>716.13</v>
      </c>
      <c r="R60">
        <v>58.95</v>
      </c>
      <c r="S60">
        <v>236.12</v>
      </c>
      <c r="T60">
        <v>371.37</v>
      </c>
      <c r="U60">
        <v>204.05</v>
      </c>
      <c r="V60" t="s">
        <v>78</v>
      </c>
      <c r="W60">
        <v>129.85400000000001</v>
      </c>
      <c r="X60" t="s">
        <v>78</v>
      </c>
      <c r="Y60">
        <v>139.97499999999999</v>
      </c>
      <c r="Z60" t="s">
        <v>78</v>
      </c>
      <c r="AA60" t="s">
        <v>78</v>
      </c>
      <c r="AB60">
        <v>366.17</v>
      </c>
      <c r="AC60" t="s">
        <v>78</v>
      </c>
    </row>
    <row r="61" spans="1:29" x14ac:dyDescent="0.25">
      <c r="A61">
        <v>-442</v>
      </c>
      <c r="B61" s="1">
        <f ca="1">EOMONTH(TODAY(),Table1[[#This Row],[Range_Month]])+1</f>
        <v>31656</v>
      </c>
      <c r="C61">
        <v>0</v>
      </c>
      <c r="D61" s="1">
        <f ca="1">WORKDAY(Table1[[#This Row],[Date]],-(1+Table1[[#This Row],[Add_Day]]))</f>
        <v>31653</v>
      </c>
      <c r="E61">
        <f>COUNTIFS(Table1[[#This Row],[CTRN Index]:[BSX Index]],"*N/A*")</f>
        <v>8</v>
      </c>
      <c r="F61">
        <v>326.66000000000003</v>
      </c>
      <c r="G61" t="s">
        <v>78</v>
      </c>
      <c r="H61">
        <v>142.815</v>
      </c>
      <c r="I61" t="s">
        <v>78</v>
      </c>
      <c r="J61">
        <v>1898.34</v>
      </c>
      <c r="K61">
        <v>443.99</v>
      </c>
      <c r="L61" t="s">
        <v>78</v>
      </c>
      <c r="M61">
        <v>1536.58</v>
      </c>
      <c r="N61">
        <v>151.69999999999999</v>
      </c>
      <c r="O61">
        <v>525.51</v>
      </c>
      <c r="P61">
        <v>459.43</v>
      </c>
      <c r="Q61">
        <v>772</v>
      </c>
      <c r="R61">
        <v>60.79</v>
      </c>
      <c r="S61">
        <v>252.93</v>
      </c>
      <c r="T61">
        <v>382.86</v>
      </c>
      <c r="U61">
        <v>219.15</v>
      </c>
      <c r="V61" t="s">
        <v>78</v>
      </c>
      <c r="W61">
        <v>138.614</v>
      </c>
      <c r="X61" t="s">
        <v>78</v>
      </c>
      <c r="Y61">
        <v>148.941</v>
      </c>
      <c r="Z61" t="s">
        <v>78</v>
      </c>
      <c r="AA61" t="s">
        <v>78</v>
      </c>
      <c r="AB61">
        <v>377.67</v>
      </c>
      <c r="AC61" t="s">
        <v>78</v>
      </c>
    </row>
    <row r="62" spans="1:29" x14ac:dyDescent="0.25">
      <c r="A62">
        <v>-441</v>
      </c>
      <c r="B62" s="1">
        <f ca="1">EOMONTH(TODAY(),Table1[[#This Row],[Range_Month]])+1</f>
        <v>31686</v>
      </c>
      <c r="C62">
        <v>0</v>
      </c>
      <c r="D62" s="1">
        <f ca="1">WORKDAY(Table1[[#This Row],[Date]],-(1+Table1[[#This Row],[Add_Day]]))</f>
        <v>31685</v>
      </c>
      <c r="E62">
        <f>COUNTIFS(Table1[[#This Row],[CTRN Index]:[BSX Index]],"*N/A*")</f>
        <v>8</v>
      </c>
      <c r="F62">
        <v>322.95</v>
      </c>
      <c r="G62" t="s">
        <v>78</v>
      </c>
      <c r="H62">
        <v>133.785</v>
      </c>
      <c r="I62" t="s">
        <v>78</v>
      </c>
      <c r="J62">
        <v>1767.58</v>
      </c>
      <c r="K62">
        <v>403.7</v>
      </c>
      <c r="L62" t="s">
        <v>78</v>
      </c>
      <c r="M62">
        <v>1410.96</v>
      </c>
      <c r="N62">
        <v>137.5</v>
      </c>
      <c r="O62">
        <v>482.84</v>
      </c>
      <c r="P62">
        <v>425.2</v>
      </c>
      <c r="Q62">
        <v>800.38</v>
      </c>
      <c r="R62">
        <v>55.05</v>
      </c>
      <c r="S62">
        <v>231.32</v>
      </c>
      <c r="T62">
        <v>350.67</v>
      </c>
      <c r="U62">
        <v>199.71</v>
      </c>
      <c r="V62" t="s">
        <v>78</v>
      </c>
      <c r="W62">
        <v>126.78400000000001</v>
      </c>
      <c r="X62" t="s">
        <v>78</v>
      </c>
      <c r="Y62">
        <v>136.51900000000001</v>
      </c>
      <c r="Z62" t="s">
        <v>78</v>
      </c>
      <c r="AA62" t="s">
        <v>78</v>
      </c>
      <c r="AB62">
        <v>344.16</v>
      </c>
      <c r="AC62" t="s">
        <v>78</v>
      </c>
    </row>
    <row r="63" spans="1:29" x14ac:dyDescent="0.25">
      <c r="A63">
        <v>-440</v>
      </c>
      <c r="B63" s="1">
        <f ca="1">EOMONTH(TODAY(),Table1[[#This Row],[Range_Month]])+1</f>
        <v>31717</v>
      </c>
      <c r="C63">
        <v>0</v>
      </c>
      <c r="D63" s="1">
        <f ca="1">WORKDAY(Table1[[#This Row],[Date]],-(1+Table1[[#This Row],[Add_Day]]))</f>
        <v>31716</v>
      </c>
      <c r="E63">
        <f>COUNTIFS(Table1[[#This Row],[CTRN Index]:[BSX Index]],"*N/A*")</f>
        <v>8</v>
      </c>
      <c r="F63">
        <v>338.64</v>
      </c>
      <c r="G63" t="s">
        <v>78</v>
      </c>
      <c r="H63">
        <v>138.96799999999999</v>
      </c>
      <c r="I63" t="s">
        <v>78</v>
      </c>
      <c r="J63">
        <v>1877.81</v>
      </c>
      <c r="K63">
        <v>418.36</v>
      </c>
      <c r="L63" t="s">
        <v>78</v>
      </c>
      <c r="M63">
        <v>1484.76</v>
      </c>
      <c r="N63">
        <v>144.47999999999999</v>
      </c>
      <c r="O63">
        <v>482.95</v>
      </c>
      <c r="P63">
        <v>426.44</v>
      </c>
      <c r="Q63">
        <v>835.38</v>
      </c>
      <c r="R63">
        <v>57.04</v>
      </c>
      <c r="S63">
        <v>243.98</v>
      </c>
      <c r="T63">
        <v>360.77</v>
      </c>
      <c r="U63">
        <v>209.41</v>
      </c>
      <c r="V63" t="s">
        <v>78</v>
      </c>
      <c r="W63">
        <v>133.25</v>
      </c>
      <c r="X63" t="s">
        <v>78</v>
      </c>
      <c r="Y63">
        <v>143.334</v>
      </c>
      <c r="Z63" t="s">
        <v>78</v>
      </c>
      <c r="AA63" t="s">
        <v>78</v>
      </c>
      <c r="AB63">
        <v>359.56</v>
      </c>
      <c r="AC63" t="s">
        <v>78</v>
      </c>
    </row>
    <row r="64" spans="1:29" x14ac:dyDescent="0.25">
      <c r="A64">
        <v>-439</v>
      </c>
      <c r="B64" s="1">
        <f ca="1">EOMONTH(TODAY(),Table1[[#This Row],[Range_Month]])+1</f>
        <v>31747</v>
      </c>
      <c r="C64">
        <v>0</v>
      </c>
      <c r="D64" s="1">
        <f ca="1">WORKDAY(Table1[[#This Row],[Date]],-(1+Table1[[#This Row],[Add_Day]]))</f>
        <v>31744</v>
      </c>
      <c r="E64">
        <f>COUNTIFS(Table1[[#This Row],[CTRN Index]:[BSX Index]],"*N/A*")</f>
        <v>8</v>
      </c>
      <c r="F64">
        <v>345.06</v>
      </c>
      <c r="G64" t="s">
        <v>78</v>
      </c>
      <c r="H64">
        <v>138.28399999999999</v>
      </c>
      <c r="I64" t="s">
        <v>78</v>
      </c>
      <c r="J64">
        <v>1914.23</v>
      </c>
      <c r="K64">
        <v>419.88</v>
      </c>
      <c r="L64" t="s">
        <v>78</v>
      </c>
      <c r="M64">
        <v>1507.5</v>
      </c>
      <c r="N64">
        <v>147.94</v>
      </c>
      <c r="O64">
        <v>472.41</v>
      </c>
      <c r="P64">
        <v>412.85</v>
      </c>
      <c r="Q64">
        <v>845.91</v>
      </c>
      <c r="R64">
        <v>57.11</v>
      </c>
      <c r="S64">
        <v>249.22</v>
      </c>
      <c r="T64">
        <v>359.57</v>
      </c>
      <c r="U64">
        <v>213.09</v>
      </c>
      <c r="V64" t="s">
        <v>78</v>
      </c>
      <c r="W64">
        <v>135.12799999999999</v>
      </c>
      <c r="X64" t="s">
        <v>78</v>
      </c>
      <c r="Y64">
        <v>145.10900000000001</v>
      </c>
      <c r="Z64" t="s">
        <v>78</v>
      </c>
      <c r="AA64" t="s">
        <v>78</v>
      </c>
      <c r="AB64">
        <v>362.19</v>
      </c>
      <c r="AC64" t="s">
        <v>78</v>
      </c>
    </row>
    <row r="65" spans="1:29" x14ac:dyDescent="0.25">
      <c r="A65">
        <v>-438</v>
      </c>
      <c r="B65" s="1">
        <f ca="1">EOMONTH(TODAY(),Table1[[#This Row],[Range_Month]])+1</f>
        <v>31778</v>
      </c>
      <c r="C65">
        <v>0</v>
      </c>
      <c r="D65" s="1">
        <f ca="1">WORKDAY(Table1[[#This Row],[Date]],-(1+Table1[[#This Row],[Add_Day]]))</f>
        <v>31777</v>
      </c>
      <c r="E65">
        <f>COUNTIFS(Table1[[#This Row],[CTRN Index]:[BSX Index]],"*N/A*")</f>
        <v>8</v>
      </c>
      <c r="F65">
        <v>348.84</v>
      </c>
      <c r="G65" t="s">
        <v>78</v>
      </c>
      <c r="H65">
        <v>134.05099999999999</v>
      </c>
      <c r="I65" t="s">
        <v>78</v>
      </c>
      <c r="J65">
        <v>1895.95</v>
      </c>
      <c r="K65">
        <v>412.53</v>
      </c>
      <c r="L65" t="s">
        <v>78</v>
      </c>
      <c r="M65">
        <v>1465.31</v>
      </c>
      <c r="N65">
        <v>141.41</v>
      </c>
      <c r="O65">
        <v>460.64</v>
      </c>
      <c r="P65">
        <v>404.14</v>
      </c>
      <c r="Q65">
        <v>807.17</v>
      </c>
      <c r="R65">
        <v>54.99</v>
      </c>
      <c r="S65">
        <v>242.17</v>
      </c>
      <c r="T65">
        <v>348.83</v>
      </c>
      <c r="U65">
        <v>206.01</v>
      </c>
      <c r="V65" t="s">
        <v>78</v>
      </c>
      <c r="W65">
        <v>131.12299999999999</v>
      </c>
      <c r="X65" t="s">
        <v>78</v>
      </c>
      <c r="Y65">
        <v>140.792</v>
      </c>
      <c r="Z65" t="s">
        <v>78</v>
      </c>
      <c r="AA65" t="s">
        <v>78</v>
      </c>
      <c r="AB65">
        <v>349.33</v>
      </c>
      <c r="AC65" t="s">
        <v>78</v>
      </c>
    </row>
    <row r="66" spans="1:29" x14ac:dyDescent="0.25">
      <c r="A66">
        <v>-437</v>
      </c>
      <c r="B66" s="1">
        <f ca="1">EOMONTH(TODAY(),Table1[[#This Row],[Range_Month]])+1</f>
        <v>31809</v>
      </c>
      <c r="C66">
        <v>0</v>
      </c>
      <c r="D66" s="1">
        <f ca="1">WORKDAY(Table1[[#This Row],[Date]],-(1+Table1[[#This Row],[Add_Day]]))</f>
        <v>31807</v>
      </c>
      <c r="E66">
        <f>COUNTIFS(Table1[[#This Row],[CTRN Index]:[BSX Index]],"*N/A*")</f>
        <v>8</v>
      </c>
      <c r="F66">
        <v>372.49</v>
      </c>
      <c r="G66" t="s">
        <v>78</v>
      </c>
      <c r="H66">
        <v>149.44999999999999</v>
      </c>
      <c r="I66" t="s">
        <v>78</v>
      </c>
      <c r="J66">
        <v>2158.04</v>
      </c>
      <c r="K66">
        <v>480.57</v>
      </c>
      <c r="L66" t="s">
        <v>78</v>
      </c>
      <c r="M66">
        <v>1650.67</v>
      </c>
      <c r="N66">
        <v>166.68</v>
      </c>
      <c r="O66">
        <v>496.9</v>
      </c>
      <c r="P66">
        <v>442.14</v>
      </c>
      <c r="Q66">
        <v>874.88</v>
      </c>
      <c r="R66">
        <v>59.62</v>
      </c>
      <c r="S66">
        <v>274.08</v>
      </c>
      <c r="T66">
        <v>392.06</v>
      </c>
      <c r="U66">
        <v>224.72</v>
      </c>
      <c r="V66" t="s">
        <v>78</v>
      </c>
      <c r="W66">
        <v>147.83199999999999</v>
      </c>
      <c r="X66" t="s">
        <v>78</v>
      </c>
      <c r="Y66">
        <v>158.60300000000001</v>
      </c>
      <c r="Z66" t="s">
        <v>78</v>
      </c>
      <c r="AA66" t="s">
        <v>78</v>
      </c>
      <c r="AB66">
        <v>403.2</v>
      </c>
      <c r="AC66" t="s">
        <v>78</v>
      </c>
    </row>
    <row r="67" spans="1:29" x14ac:dyDescent="0.25">
      <c r="A67">
        <v>-436</v>
      </c>
      <c r="B67" s="1">
        <f ca="1">EOMONTH(TODAY(),Table1[[#This Row],[Range_Month]])+1</f>
        <v>31837</v>
      </c>
      <c r="C67">
        <v>0</v>
      </c>
      <c r="D67" s="1">
        <f ca="1">WORKDAY(Table1[[#This Row],[Date]],-(1+Table1[[#This Row],[Add_Day]]))</f>
        <v>31835</v>
      </c>
      <c r="E67">
        <f>COUNTIFS(Table1[[#This Row],[CTRN Index]:[BSX Index]],"*N/A*")</f>
        <v>8</v>
      </c>
      <c r="F67">
        <v>392.95</v>
      </c>
      <c r="G67" t="s">
        <v>78</v>
      </c>
      <c r="H67">
        <v>161.79900000000001</v>
      </c>
      <c r="I67" t="s">
        <v>78</v>
      </c>
      <c r="J67">
        <v>2223.9899999999998</v>
      </c>
      <c r="K67">
        <v>511.99</v>
      </c>
      <c r="L67" t="s">
        <v>78</v>
      </c>
      <c r="M67">
        <v>1713.05</v>
      </c>
      <c r="N67">
        <v>182.75</v>
      </c>
      <c r="O67">
        <v>526.72</v>
      </c>
      <c r="P67">
        <v>468.46</v>
      </c>
      <c r="Q67">
        <v>935.68</v>
      </c>
      <c r="R67">
        <v>63.19</v>
      </c>
      <c r="S67">
        <v>284.2</v>
      </c>
      <c r="T67">
        <v>424.97</v>
      </c>
      <c r="U67">
        <v>218.97</v>
      </c>
      <c r="V67" t="s">
        <v>78</v>
      </c>
      <c r="W67">
        <v>153.73599999999999</v>
      </c>
      <c r="X67" t="s">
        <v>78</v>
      </c>
      <c r="Y67">
        <v>165.517</v>
      </c>
      <c r="Z67" t="s">
        <v>78</v>
      </c>
      <c r="AA67" t="s">
        <v>78</v>
      </c>
      <c r="AB67">
        <v>444.36</v>
      </c>
      <c r="AC67" t="s">
        <v>78</v>
      </c>
    </row>
    <row r="68" spans="1:29" x14ac:dyDescent="0.25">
      <c r="A68">
        <v>-435</v>
      </c>
      <c r="B68" s="1">
        <f ca="1">EOMONTH(TODAY(),Table1[[#This Row],[Range_Month]])+1</f>
        <v>31868</v>
      </c>
      <c r="C68">
        <v>0</v>
      </c>
      <c r="D68" s="1">
        <f ca="1">WORKDAY(Table1[[#This Row],[Date]],-(1+Table1[[#This Row],[Add_Day]]))</f>
        <v>31867</v>
      </c>
      <c r="E68">
        <f>COUNTIFS(Table1[[#This Row],[CTRN Index]:[BSX Index]],"*N/A*")</f>
        <v>8</v>
      </c>
      <c r="F68">
        <v>398.87</v>
      </c>
      <c r="G68" t="s">
        <v>78</v>
      </c>
      <c r="H68">
        <v>165.98699999999999</v>
      </c>
      <c r="I68" t="s">
        <v>78</v>
      </c>
      <c r="J68">
        <v>2304.69</v>
      </c>
      <c r="K68">
        <v>506.19</v>
      </c>
      <c r="L68" t="s">
        <v>78</v>
      </c>
      <c r="M68">
        <v>1754.08</v>
      </c>
      <c r="N68">
        <v>186.04</v>
      </c>
      <c r="O68">
        <v>527.82000000000005</v>
      </c>
      <c r="P68">
        <v>446.17</v>
      </c>
      <c r="Q68">
        <v>919.69</v>
      </c>
      <c r="R68">
        <v>65.22</v>
      </c>
      <c r="S68">
        <v>291.7</v>
      </c>
      <c r="T68">
        <v>430.05</v>
      </c>
      <c r="U68">
        <v>212.69</v>
      </c>
      <c r="V68" t="s">
        <v>78</v>
      </c>
      <c r="W68">
        <v>156.41499999999999</v>
      </c>
      <c r="X68" t="s">
        <v>78</v>
      </c>
      <c r="Y68">
        <v>168.54300000000001</v>
      </c>
      <c r="Z68" t="s">
        <v>78</v>
      </c>
      <c r="AA68" t="s">
        <v>78</v>
      </c>
      <c r="AB68">
        <v>454.21</v>
      </c>
      <c r="AC68" t="s">
        <v>78</v>
      </c>
    </row>
    <row r="69" spans="1:29" x14ac:dyDescent="0.25">
      <c r="A69">
        <v>-434</v>
      </c>
      <c r="B69" s="1">
        <f ca="1">EOMONTH(TODAY(),Table1[[#This Row],[Range_Month]])+1</f>
        <v>31898</v>
      </c>
      <c r="C69">
        <v>0</v>
      </c>
      <c r="D69" s="1">
        <f ca="1">WORKDAY(Table1[[#This Row],[Date]],-(1+Table1[[#This Row],[Add_Day]]))</f>
        <v>31897</v>
      </c>
      <c r="E69">
        <f>COUNTIFS(Table1[[#This Row],[CTRN Index]:[BSX Index]],"*N/A*")</f>
        <v>8</v>
      </c>
      <c r="F69">
        <v>387.43</v>
      </c>
      <c r="G69" t="s">
        <v>78</v>
      </c>
      <c r="H69">
        <v>161.06200000000001</v>
      </c>
      <c r="I69" t="s">
        <v>78</v>
      </c>
      <c r="J69">
        <v>2286.36</v>
      </c>
      <c r="K69">
        <v>486.79</v>
      </c>
      <c r="L69" t="s">
        <v>78</v>
      </c>
      <c r="M69">
        <v>1722.04</v>
      </c>
      <c r="N69">
        <v>184.83</v>
      </c>
      <c r="O69">
        <v>505.72</v>
      </c>
      <c r="P69">
        <v>422.59</v>
      </c>
      <c r="Q69">
        <v>914.12</v>
      </c>
      <c r="R69">
        <v>62.52</v>
      </c>
      <c r="S69">
        <v>288.36</v>
      </c>
      <c r="T69">
        <v>417.81</v>
      </c>
      <c r="U69">
        <v>204.28</v>
      </c>
      <c r="V69" t="s">
        <v>78</v>
      </c>
      <c r="W69">
        <v>153.38800000000001</v>
      </c>
      <c r="X69" t="s">
        <v>78</v>
      </c>
      <c r="Y69">
        <v>165.119</v>
      </c>
      <c r="Z69" t="s">
        <v>78</v>
      </c>
      <c r="AA69" t="s">
        <v>78</v>
      </c>
      <c r="AB69">
        <v>445.8</v>
      </c>
      <c r="AC69" t="s">
        <v>78</v>
      </c>
    </row>
    <row r="70" spans="1:29" x14ac:dyDescent="0.25">
      <c r="A70">
        <v>-433</v>
      </c>
      <c r="B70" s="1">
        <f ca="1">EOMONTH(TODAY(),Table1[[#This Row],[Range_Month]])+1</f>
        <v>31929</v>
      </c>
      <c r="C70">
        <v>0</v>
      </c>
      <c r="D70" s="1">
        <f ca="1">WORKDAY(Table1[[#This Row],[Date]],-(1+Table1[[#This Row],[Add_Day]]))</f>
        <v>31926</v>
      </c>
      <c r="E70">
        <f>COUNTIFS(Table1[[#This Row],[CTRN Index]:[BSX Index]],"*N/A*")</f>
        <v>8</v>
      </c>
      <c r="F70">
        <v>388.89</v>
      </c>
      <c r="G70" t="s">
        <v>78</v>
      </c>
      <c r="H70">
        <v>160.221</v>
      </c>
      <c r="I70" t="s">
        <v>78</v>
      </c>
      <c r="J70">
        <v>2291.5700000000002</v>
      </c>
      <c r="K70">
        <v>468.23</v>
      </c>
      <c r="L70" t="s">
        <v>78</v>
      </c>
      <c r="M70">
        <v>1728.59</v>
      </c>
      <c r="N70">
        <v>188.77</v>
      </c>
      <c r="O70">
        <v>491.89</v>
      </c>
      <c r="P70">
        <v>415.48</v>
      </c>
      <c r="Q70">
        <v>976.68</v>
      </c>
      <c r="R70">
        <v>65.45</v>
      </c>
      <c r="S70">
        <v>290.10000000000002</v>
      </c>
      <c r="T70">
        <v>416.54</v>
      </c>
      <c r="U70">
        <v>196.86</v>
      </c>
      <c r="V70" t="s">
        <v>78</v>
      </c>
      <c r="W70">
        <v>153.892</v>
      </c>
      <c r="X70" t="s">
        <v>78</v>
      </c>
      <c r="Y70">
        <v>165.54900000000001</v>
      </c>
      <c r="Z70" t="s">
        <v>78</v>
      </c>
      <c r="AA70" t="s">
        <v>78</v>
      </c>
      <c r="AB70">
        <v>448.24</v>
      </c>
      <c r="AC70" t="s">
        <v>78</v>
      </c>
    </row>
    <row r="71" spans="1:29" x14ac:dyDescent="0.25">
      <c r="A71">
        <v>-432</v>
      </c>
      <c r="B71" s="1">
        <f ca="1">EOMONTH(TODAY(),Table1[[#This Row],[Range_Month]])+1</f>
        <v>31959</v>
      </c>
      <c r="C71">
        <v>0</v>
      </c>
      <c r="D71" s="1">
        <f ca="1">WORKDAY(Table1[[#This Row],[Date]],-(1+Table1[[#This Row],[Add_Day]]))</f>
        <v>31958</v>
      </c>
      <c r="E71">
        <f>COUNTIFS(Table1[[#This Row],[CTRN Index]:[BSX Index]],"*N/A*")</f>
        <v>8</v>
      </c>
      <c r="F71">
        <v>406.13</v>
      </c>
      <c r="G71" t="s">
        <v>78</v>
      </c>
      <c r="H71">
        <v>164.11600000000001</v>
      </c>
      <c r="I71" t="s">
        <v>78</v>
      </c>
      <c r="J71">
        <v>2418.5300000000002</v>
      </c>
      <c r="K71">
        <v>475.48</v>
      </c>
      <c r="L71" t="s">
        <v>78</v>
      </c>
      <c r="M71">
        <v>1808.85</v>
      </c>
      <c r="N71">
        <v>189.24</v>
      </c>
      <c r="O71">
        <v>511.97</v>
      </c>
      <c r="P71">
        <v>433.04</v>
      </c>
      <c r="Q71">
        <v>1026.08</v>
      </c>
      <c r="R71">
        <v>68.260000000000005</v>
      </c>
      <c r="S71">
        <v>304</v>
      </c>
      <c r="T71">
        <v>424.67</v>
      </c>
      <c r="U71">
        <v>205.9</v>
      </c>
      <c r="V71" t="s">
        <v>78</v>
      </c>
      <c r="W71">
        <v>160.80000000000001</v>
      </c>
      <c r="X71" t="s">
        <v>78</v>
      </c>
      <c r="Y71">
        <v>172.67500000000001</v>
      </c>
      <c r="Z71" t="s">
        <v>78</v>
      </c>
      <c r="AA71" t="s">
        <v>78</v>
      </c>
      <c r="AB71">
        <v>450.71</v>
      </c>
      <c r="AC71" t="s">
        <v>78</v>
      </c>
    </row>
    <row r="72" spans="1:29" x14ac:dyDescent="0.25">
      <c r="A72">
        <v>-431</v>
      </c>
      <c r="B72" s="1">
        <f ca="1">EOMONTH(TODAY(),Table1[[#This Row],[Range_Month]])+1</f>
        <v>31990</v>
      </c>
      <c r="C72">
        <v>0</v>
      </c>
      <c r="D72" s="1">
        <f ca="1">WORKDAY(Table1[[#This Row],[Date]],-(1+Table1[[#This Row],[Add_Day]]))</f>
        <v>31989</v>
      </c>
      <c r="E72">
        <f>COUNTIFS(Table1[[#This Row],[CTRN Index]:[BSX Index]],"*N/A*")</f>
        <v>8</v>
      </c>
      <c r="F72">
        <v>421.3</v>
      </c>
      <c r="G72" t="s">
        <v>78</v>
      </c>
      <c r="H72">
        <v>169.08199999999999</v>
      </c>
      <c r="I72" t="s">
        <v>78</v>
      </c>
      <c r="J72">
        <v>2572.0700000000002</v>
      </c>
      <c r="K72">
        <v>471.34</v>
      </c>
      <c r="L72" t="s">
        <v>78</v>
      </c>
      <c r="M72">
        <v>1888.89</v>
      </c>
      <c r="N72">
        <v>196.35</v>
      </c>
      <c r="O72">
        <v>513.78</v>
      </c>
      <c r="P72">
        <v>444.39</v>
      </c>
      <c r="Q72">
        <v>1076.6600000000001</v>
      </c>
      <c r="R72">
        <v>73.67</v>
      </c>
      <c r="S72">
        <v>318.66000000000003</v>
      </c>
      <c r="T72">
        <v>434.93</v>
      </c>
      <c r="U72">
        <v>201.7</v>
      </c>
      <c r="V72" t="s">
        <v>78</v>
      </c>
      <c r="W72">
        <v>167.47499999999999</v>
      </c>
      <c r="X72" t="s">
        <v>78</v>
      </c>
      <c r="Y72">
        <v>179.68100000000001</v>
      </c>
      <c r="Z72" t="s">
        <v>78</v>
      </c>
      <c r="AA72" t="s">
        <v>78</v>
      </c>
      <c r="AB72">
        <v>463.23</v>
      </c>
      <c r="AC72" t="s">
        <v>78</v>
      </c>
    </row>
    <row r="73" spans="1:29" x14ac:dyDescent="0.25">
      <c r="A73">
        <v>-430</v>
      </c>
      <c r="B73" s="1">
        <f ca="1">EOMONTH(TODAY(),Table1[[#This Row],[Range_Month]])+1</f>
        <v>32021</v>
      </c>
      <c r="C73">
        <v>0</v>
      </c>
      <c r="D73" s="1">
        <f ca="1">WORKDAY(Table1[[#This Row],[Date]],-(1+Table1[[#This Row],[Add_Day]]))</f>
        <v>32020</v>
      </c>
      <c r="E73">
        <f>COUNTIFS(Table1[[#This Row],[CTRN Index]:[BSX Index]],"*N/A*")</f>
        <v>8</v>
      </c>
      <c r="F73">
        <v>435.67</v>
      </c>
      <c r="G73" t="s">
        <v>78</v>
      </c>
      <c r="H73">
        <v>173.745</v>
      </c>
      <c r="I73" t="s">
        <v>78</v>
      </c>
      <c r="J73">
        <v>2662.95</v>
      </c>
      <c r="K73">
        <v>510.24</v>
      </c>
      <c r="L73" t="s">
        <v>78</v>
      </c>
      <c r="M73">
        <v>1950.43</v>
      </c>
      <c r="N73">
        <v>209.57</v>
      </c>
      <c r="O73">
        <v>538.70000000000005</v>
      </c>
      <c r="P73">
        <v>468.07</v>
      </c>
      <c r="Q73">
        <v>1060.8499999999999</v>
      </c>
      <c r="R73">
        <v>75.27</v>
      </c>
      <c r="S73">
        <v>329.8</v>
      </c>
      <c r="T73">
        <v>454.97</v>
      </c>
      <c r="U73">
        <v>207.44</v>
      </c>
      <c r="V73" t="s">
        <v>78</v>
      </c>
      <c r="W73">
        <v>173.774</v>
      </c>
      <c r="X73" t="s">
        <v>78</v>
      </c>
      <c r="Y73">
        <v>186.3</v>
      </c>
      <c r="Z73" t="s">
        <v>78</v>
      </c>
      <c r="AA73" t="s">
        <v>78</v>
      </c>
      <c r="AB73">
        <v>484.52</v>
      </c>
      <c r="AC73" t="s">
        <v>78</v>
      </c>
    </row>
    <row r="74" spans="1:29" x14ac:dyDescent="0.25">
      <c r="A74">
        <v>-429</v>
      </c>
      <c r="B74" s="1">
        <f ca="1">EOMONTH(TODAY(),Table1[[#This Row],[Range_Month]])+1</f>
        <v>32051</v>
      </c>
      <c r="C74">
        <v>0</v>
      </c>
      <c r="D74" s="1">
        <f ca="1">WORKDAY(Table1[[#This Row],[Date]],-(1+Table1[[#This Row],[Add_Day]]))</f>
        <v>32050</v>
      </c>
      <c r="E74">
        <f>COUNTIFS(Table1[[#This Row],[CTRN Index]:[BSX Index]],"*N/A*")</f>
        <v>8</v>
      </c>
      <c r="F74">
        <v>418.38</v>
      </c>
      <c r="G74" t="s">
        <v>78</v>
      </c>
      <c r="H74">
        <v>170.405</v>
      </c>
      <c r="I74" t="s">
        <v>78</v>
      </c>
      <c r="J74">
        <v>2596.2800000000002</v>
      </c>
      <c r="K74">
        <v>489.82</v>
      </c>
      <c r="L74" t="s">
        <v>78</v>
      </c>
      <c r="M74">
        <v>1905.81</v>
      </c>
      <c r="N74">
        <v>205.5</v>
      </c>
      <c r="O74">
        <v>520.74</v>
      </c>
      <c r="P74">
        <v>457.39</v>
      </c>
      <c r="Q74">
        <v>1047.68</v>
      </c>
      <c r="R74">
        <v>74.290000000000006</v>
      </c>
      <c r="S74">
        <v>321.83</v>
      </c>
      <c r="T74">
        <v>444.29</v>
      </c>
      <c r="U74">
        <v>196.95</v>
      </c>
      <c r="V74" t="s">
        <v>78</v>
      </c>
      <c r="W74">
        <v>169.49799999999999</v>
      </c>
      <c r="X74" t="s">
        <v>78</v>
      </c>
      <c r="Y74">
        <v>181.798</v>
      </c>
      <c r="Z74" t="s">
        <v>78</v>
      </c>
      <c r="AA74" t="s">
        <v>78</v>
      </c>
      <c r="AB74">
        <v>475.25</v>
      </c>
      <c r="AC74" t="s">
        <v>78</v>
      </c>
    </row>
    <row r="75" spans="1:29" x14ac:dyDescent="0.25">
      <c r="A75">
        <v>-428</v>
      </c>
      <c r="B75" s="1">
        <f ca="1">EOMONTH(TODAY(),Table1[[#This Row],[Range_Month]])+1</f>
        <v>32082</v>
      </c>
      <c r="C75">
        <v>0</v>
      </c>
      <c r="D75" s="1">
        <f ca="1">WORKDAY(Table1[[#This Row],[Date]],-(1+Table1[[#This Row],[Add_Day]]))</f>
        <v>32080</v>
      </c>
      <c r="E75">
        <f>COUNTIFS(Table1[[#This Row],[CTRN Index]:[BSX Index]],"*N/A*")</f>
        <v>8</v>
      </c>
      <c r="F75">
        <v>304.47000000000003</v>
      </c>
      <c r="G75" t="s">
        <v>78</v>
      </c>
      <c r="H75">
        <v>118.113</v>
      </c>
      <c r="I75" t="s">
        <v>78</v>
      </c>
      <c r="J75">
        <v>1993.53</v>
      </c>
      <c r="K75">
        <v>384.98</v>
      </c>
      <c r="L75" t="s">
        <v>78</v>
      </c>
      <c r="M75">
        <v>1488.78</v>
      </c>
      <c r="N75">
        <v>150.07</v>
      </c>
      <c r="O75">
        <v>409.83</v>
      </c>
      <c r="P75">
        <v>364.56</v>
      </c>
      <c r="Q75">
        <v>757.24</v>
      </c>
      <c r="R75">
        <v>59.24</v>
      </c>
      <c r="S75">
        <v>251.79</v>
      </c>
      <c r="T75">
        <v>323.3</v>
      </c>
      <c r="U75">
        <v>182.55</v>
      </c>
      <c r="V75" t="s">
        <v>78</v>
      </c>
      <c r="W75">
        <v>132.41300000000001</v>
      </c>
      <c r="X75" t="s">
        <v>78</v>
      </c>
      <c r="Y75">
        <v>140.70500000000001</v>
      </c>
      <c r="Z75" t="s">
        <v>78</v>
      </c>
      <c r="AA75" t="s">
        <v>78</v>
      </c>
      <c r="AB75">
        <v>326.41000000000003</v>
      </c>
      <c r="AC75" t="s">
        <v>78</v>
      </c>
    </row>
    <row r="76" spans="1:29" x14ac:dyDescent="0.25">
      <c r="A76">
        <v>-427</v>
      </c>
      <c r="B76" s="1">
        <f ca="1">EOMONTH(TODAY(),Table1[[#This Row],[Range_Month]])+1</f>
        <v>32112</v>
      </c>
      <c r="C76">
        <v>0</v>
      </c>
      <c r="D76" s="1">
        <f ca="1">WORKDAY(Table1[[#This Row],[Date]],-(1+Table1[[#This Row],[Add_Day]]))</f>
        <v>32111</v>
      </c>
      <c r="E76">
        <f>COUNTIFS(Table1[[#This Row],[CTRN Index]:[BSX Index]],"*N/A*")</f>
        <v>8</v>
      </c>
      <c r="F76">
        <v>284.52999999999997</v>
      </c>
      <c r="G76" t="s">
        <v>78</v>
      </c>
      <c r="H76">
        <v>111.57</v>
      </c>
      <c r="I76" t="s">
        <v>78</v>
      </c>
      <c r="J76">
        <v>1833.55</v>
      </c>
      <c r="K76">
        <v>375.43</v>
      </c>
      <c r="L76" t="s">
        <v>78</v>
      </c>
      <c r="M76">
        <v>1371.31</v>
      </c>
      <c r="N76">
        <v>137.13</v>
      </c>
      <c r="O76">
        <v>395.58</v>
      </c>
      <c r="P76">
        <v>348.03</v>
      </c>
      <c r="Q76">
        <v>695.14</v>
      </c>
      <c r="R76">
        <v>55.47</v>
      </c>
      <c r="S76">
        <v>230.3</v>
      </c>
      <c r="T76">
        <v>305.16000000000003</v>
      </c>
      <c r="U76">
        <v>175.79</v>
      </c>
      <c r="V76" t="s">
        <v>78</v>
      </c>
      <c r="W76">
        <v>121.645</v>
      </c>
      <c r="X76" t="s">
        <v>78</v>
      </c>
      <c r="Y76">
        <v>129.524</v>
      </c>
      <c r="Z76" t="s">
        <v>78</v>
      </c>
      <c r="AA76" t="s">
        <v>78</v>
      </c>
      <c r="AB76">
        <v>304.58999999999997</v>
      </c>
      <c r="AC76" t="s">
        <v>78</v>
      </c>
    </row>
    <row r="77" spans="1:29" x14ac:dyDescent="0.25">
      <c r="A77">
        <v>-426</v>
      </c>
      <c r="B77" s="1">
        <f ca="1">EOMONTH(TODAY(),Table1[[#This Row],[Range_Month]])+1</f>
        <v>32143</v>
      </c>
      <c r="C77">
        <v>0</v>
      </c>
      <c r="D77" s="1">
        <f ca="1">WORKDAY(Table1[[#This Row],[Date]],-(1+Table1[[#This Row],[Add_Day]]))</f>
        <v>32142</v>
      </c>
      <c r="E77">
        <f>COUNTIFS(Table1[[#This Row],[CTRN Index]:[BSX Index]],"*N/A*")</f>
        <v>8</v>
      </c>
      <c r="F77">
        <v>319.20999999999998</v>
      </c>
      <c r="G77" t="s">
        <v>78</v>
      </c>
      <c r="H77">
        <v>120.306</v>
      </c>
      <c r="I77" t="s">
        <v>78</v>
      </c>
      <c r="J77">
        <v>1938.83</v>
      </c>
      <c r="K77">
        <v>390.66</v>
      </c>
      <c r="L77" t="s">
        <v>78</v>
      </c>
      <c r="M77">
        <v>1461.61</v>
      </c>
      <c r="N77">
        <v>156.25</v>
      </c>
      <c r="O77">
        <v>406.96</v>
      </c>
      <c r="P77">
        <v>351.06</v>
      </c>
      <c r="Q77">
        <v>748.86</v>
      </c>
      <c r="R77">
        <v>61.81</v>
      </c>
      <c r="S77">
        <v>247.08</v>
      </c>
      <c r="T77">
        <v>330.47</v>
      </c>
      <c r="U77">
        <v>175.91</v>
      </c>
      <c r="V77" t="s">
        <v>78</v>
      </c>
      <c r="W77">
        <v>130.15</v>
      </c>
      <c r="X77" t="s">
        <v>78</v>
      </c>
      <c r="Y77">
        <v>138.65799999999999</v>
      </c>
      <c r="Z77" t="s">
        <v>78</v>
      </c>
      <c r="AA77" t="s">
        <v>78</v>
      </c>
      <c r="AB77">
        <v>338.94</v>
      </c>
      <c r="AC77" t="s">
        <v>78</v>
      </c>
    </row>
    <row r="78" spans="1:29" x14ac:dyDescent="0.25">
      <c r="A78">
        <v>-425</v>
      </c>
      <c r="B78" s="1">
        <f ca="1">EOMONTH(TODAY(),Table1[[#This Row],[Range_Month]])+1</f>
        <v>32174</v>
      </c>
      <c r="C78">
        <v>0</v>
      </c>
      <c r="D78" s="1">
        <f ca="1">WORKDAY(Table1[[#This Row],[Date]],-(1+Table1[[#This Row],[Add_Day]]))</f>
        <v>32171</v>
      </c>
      <c r="E78">
        <f>COUNTIFS(Table1[[#This Row],[CTRN Index]:[BSX Index]],"*N/A*")</f>
        <v>8</v>
      </c>
      <c r="F78">
        <v>326.66000000000003</v>
      </c>
      <c r="G78" t="s">
        <v>78</v>
      </c>
      <c r="H78">
        <v>125.32299999999999</v>
      </c>
      <c r="I78" t="s">
        <v>78</v>
      </c>
      <c r="J78">
        <v>1958.22</v>
      </c>
      <c r="K78">
        <v>425.67</v>
      </c>
      <c r="L78" t="s">
        <v>78</v>
      </c>
      <c r="M78">
        <v>1523.99</v>
      </c>
      <c r="N78">
        <v>159.13</v>
      </c>
      <c r="O78">
        <v>435.9</v>
      </c>
      <c r="P78">
        <v>393.85</v>
      </c>
      <c r="Q78">
        <v>764.29</v>
      </c>
      <c r="R78">
        <v>65.760000000000005</v>
      </c>
      <c r="S78">
        <v>257.07</v>
      </c>
      <c r="T78">
        <v>344.66</v>
      </c>
      <c r="U78">
        <v>190.02</v>
      </c>
      <c r="V78" t="s">
        <v>78</v>
      </c>
      <c r="W78">
        <v>135.76300000000001</v>
      </c>
      <c r="X78" t="s">
        <v>78</v>
      </c>
      <c r="Y78">
        <v>144.63499999999999</v>
      </c>
      <c r="Z78" t="s">
        <v>78</v>
      </c>
      <c r="AA78" t="s">
        <v>78</v>
      </c>
      <c r="AB78">
        <v>344.91</v>
      </c>
      <c r="AC78" t="s">
        <v>78</v>
      </c>
    </row>
    <row r="79" spans="1:29" x14ac:dyDescent="0.25">
      <c r="A79">
        <v>-424</v>
      </c>
      <c r="B79" s="1">
        <f ca="1">EOMONTH(TODAY(),Table1[[#This Row],[Range_Month]])+1</f>
        <v>32203</v>
      </c>
      <c r="C79">
        <v>0</v>
      </c>
      <c r="D79" s="1">
        <f ca="1">WORKDAY(Table1[[#This Row],[Date]],-(1+Table1[[#This Row],[Add_Day]]))</f>
        <v>32202</v>
      </c>
      <c r="E79">
        <f>COUNTIFS(Table1[[#This Row],[CTRN Index]:[BSX Index]],"*N/A*")</f>
        <v>8</v>
      </c>
      <c r="F79">
        <v>343.97</v>
      </c>
      <c r="G79" t="s">
        <v>78</v>
      </c>
      <c r="H79">
        <v>136.33199999999999</v>
      </c>
      <c r="I79" t="s">
        <v>78</v>
      </c>
      <c r="J79">
        <v>2071.62</v>
      </c>
      <c r="K79">
        <v>443.83</v>
      </c>
      <c r="L79" t="s">
        <v>78</v>
      </c>
      <c r="M79">
        <v>1590.92</v>
      </c>
      <c r="N79">
        <v>172.64</v>
      </c>
      <c r="O79">
        <v>453.24</v>
      </c>
      <c r="P79">
        <v>401.05</v>
      </c>
      <c r="Q79">
        <v>834.96</v>
      </c>
      <c r="R79">
        <v>70.239999999999995</v>
      </c>
      <c r="S79">
        <v>267.82</v>
      </c>
      <c r="T79">
        <v>366.95</v>
      </c>
      <c r="U79">
        <v>183.74</v>
      </c>
      <c r="V79" t="s">
        <v>78</v>
      </c>
      <c r="W79">
        <v>141.54300000000001</v>
      </c>
      <c r="X79" t="s">
        <v>78</v>
      </c>
      <c r="Y79">
        <v>151.303</v>
      </c>
      <c r="Z79" t="s">
        <v>78</v>
      </c>
      <c r="AA79" t="s">
        <v>78</v>
      </c>
      <c r="AB79">
        <v>373.5</v>
      </c>
      <c r="AC79" t="s">
        <v>78</v>
      </c>
    </row>
    <row r="80" spans="1:29" x14ac:dyDescent="0.25">
      <c r="A80">
        <v>-423</v>
      </c>
      <c r="B80" s="1">
        <f ca="1">EOMONTH(TODAY(),Table1[[#This Row],[Range_Month]])+1</f>
        <v>32234</v>
      </c>
      <c r="C80">
        <v>0</v>
      </c>
      <c r="D80" s="1">
        <f ca="1">WORKDAY(Table1[[#This Row],[Date]],-(1+Table1[[#This Row],[Add_Day]]))</f>
        <v>32233</v>
      </c>
      <c r="E80">
        <f>COUNTIFS(Table1[[#This Row],[CTRN Index]:[BSX Index]],"*N/A*")</f>
        <v>8</v>
      </c>
      <c r="F80">
        <v>373.51</v>
      </c>
      <c r="G80" t="s">
        <v>78</v>
      </c>
      <c r="H80">
        <v>142.49700000000001</v>
      </c>
      <c r="I80" t="s">
        <v>78</v>
      </c>
      <c r="J80">
        <v>1988.06</v>
      </c>
      <c r="K80">
        <v>448.77</v>
      </c>
      <c r="L80" t="s">
        <v>78</v>
      </c>
      <c r="M80">
        <v>1550.11</v>
      </c>
      <c r="N80">
        <v>173.26</v>
      </c>
      <c r="O80">
        <v>456.39</v>
      </c>
      <c r="P80">
        <v>397.65</v>
      </c>
      <c r="Q80">
        <v>863.05</v>
      </c>
      <c r="R80">
        <v>71.67</v>
      </c>
      <c r="S80">
        <v>258.89</v>
      </c>
      <c r="T80">
        <v>374.64</v>
      </c>
      <c r="U80">
        <v>171.47</v>
      </c>
      <c r="V80" t="s">
        <v>78</v>
      </c>
      <c r="W80">
        <v>137.46899999999999</v>
      </c>
      <c r="X80" t="s">
        <v>78</v>
      </c>
      <c r="Y80">
        <v>147.84700000000001</v>
      </c>
      <c r="Z80" t="s">
        <v>78</v>
      </c>
      <c r="AA80" t="s">
        <v>78</v>
      </c>
      <c r="AB80">
        <v>383.67</v>
      </c>
      <c r="AC80" t="s">
        <v>78</v>
      </c>
    </row>
    <row r="81" spans="1:29" x14ac:dyDescent="0.25">
      <c r="A81">
        <v>-422</v>
      </c>
      <c r="B81" s="1">
        <f ca="1">EOMONTH(TODAY(),Table1[[#This Row],[Range_Month]])+1</f>
        <v>32264</v>
      </c>
      <c r="C81">
        <v>0</v>
      </c>
      <c r="D81" s="1">
        <f ca="1">WORKDAY(Table1[[#This Row],[Date]],-(1+Table1[[#This Row],[Add_Day]]))</f>
        <v>32262</v>
      </c>
      <c r="E81">
        <f>COUNTIFS(Table1[[#This Row],[CTRN Index]:[BSX Index]],"*N/A*")</f>
        <v>8</v>
      </c>
      <c r="F81">
        <v>370.3</v>
      </c>
      <c r="G81" t="s">
        <v>78</v>
      </c>
      <c r="H81">
        <v>145.59899999999999</v>
      </c>
      <c r="I81" t="s">
        <v>78</v>
      </c>
      <c r="J81">
        <v>2032.33</v>
      </c>
      <c r="K81">
        <v>446.51</v>
      </c>
      <c r="L81" t="s">
        <v>78</v>
      </c>
      <c r="M81">
        <v>1563.54</v>
      </c>
      <c r="N81">
        <v>175.92</v>
      </c>
      <c r="O81">
        <v>452.63</v>
      </c>
      <c r="P81">
        <v>396.53</v>
      </c>
      <c r="Q81">
        <v>842</v>
      </c>
      <c r="R81">
        <v>75.13</v>
      </c>
      <c r="S81">
        <v>261.33</v>
      </c>
      <c r="T81">
        <v>379.24</v>
      </c>
      <c r="U81">
        <v>170.64</v>
      </c>
      <c r="V81" t="s">
        <v>78</v>
      </c>
      <c r="W81">
        <v>138.34299999999999</v>
      </c>
      <c r="X81" t="s">
        <v>78</v>
      </c>
      <c r="Y81">
        <v>148.97900000000001</v>
      </c>
      <c r="Z81" t="s">
        <v>78</v>
      </c>
      <c r="AA81" t="s">
        <v>78</v>
      </c>
      <c r="AB81">
        <v>391.16</v>
      </c>
      <c r="AC81" t="s">
        <v>78</v>
      </c>
    </row>
    <row r="82" spans="1:29" x14ac:dyDescent="0.25">
      <c r="A82">
        <v>-421</v>
      </c>
      <c r="B82" s="1">
        <f ca="1">EOMONTH(TODAY(),Table1[[#This Row],[Range_Month]])+1</f>
        <v>32295</v>
      </c>
      <c r="C82">
        <v>0</v>
      </c>
      <c r="D82" s="1">
        <f ca="1">WORKDAY(Table1[[#This Row],[Date]],-(1+Table1[[#This Row],[Add_Day]]))</f>
        <v>32294</v>
      </c>
      <c r="E82">
        <f>COUNTIFS(Table1[[#This Row],[CTRN Index]:[BSX Index]],"*N/A*")</f>
        <v>8</v>
      </c>
      <c r="F82">
        <v>338.23</v>
      </c>
      <c r="G82" t="s">
        <v>78</v>
      </c>
      <c r="H82">
        <v>141.42599999999999</v>
      </c>
      <c r="I82" t="s">
        <v>78</v>
      </c>
      <c r="J82">
        <v>2031.12</v>
      </c>
      <c r="K82">
        <v>438.57</v>
      </c>
      <c r="L82" t="s">
        <v>78</v>
      </c>
      <c r="M82">
        <v>1565.34</v>
      </c>
      <c r="N82">
        <v>173.34</v>
      </c>
      <c r="O82">
        <v>445.66</v>
      </c>
      <c r="P82">
        <v>391.94</v>
      </c>
      <c r="Q82">
        <v>826.31</v>
      </c>
      <c r="R82">
        <v>73.53</v>
      </c>
      <c r="S82">
        <v>262.16000000000003</v>
      </c>
      <c r="T82">
        <v>370.34</v>
      </c>
      <c r="U82">
        <v>176.33</v>
      </c>
      <c r="V82" t="s">
        <v>78</v>
      </c>
      <c r="W82">
        <v>138.541</v>
      </c>
      <c r="X82" t="s">
        <v>78</v>
      </c>
      <c r="Y82">
        <v>148.821</v>
      </c>
      <c r="Z82" t="s">
        <v>78</v>
      </c>
      <c r="AA82" t="s">
        <v>78</v>
      </c>
      <c r="AB82">
        <v>381.4</v>
      </c>
      <c r="AC82" t="s">
        <v>78</v>
      </c>
    </row>
    <row r="83" spans="1:29" x14ac:dyDescent="0.25">
      <c r="A83">
        <v>-420</v>
      </c>
      <c r="B83" s="1">
        <f ca="1">EOMONTH(TODAY(),Table1[[#This Row],[Range_Month]])+1</f>
        <v>32325</v>
      </c>
      <c r="C83">
        <v>0</v>
      </c>
      <c r="D83" s="1">
        <f ca="1">WORKDAY(Table1[[#This Row],[Date]],-(1+Table1[[#This Row],[Add_Day]]))</f>
        <v>32324</v>
      </c>
      <c r="E83">
        <f>COUNTIFS(Table1[[#This Row],[CTRN Index]:[BSX Index]],"*N/A*")</f>
        <v>8</v>
      </c>
      <c r="F83">
        <v>374.07</v>
      </c>
      <c r="G83" t="s">
        <v>78</v>
      </c>
      <c r="H83">
        <v>151.256</v>
      </c>
      <c r="I83" t="s">
        <v>78</v>
      </c>
      <c r="J83">
        <v>2141.71</v>
      </c>
      <c r="K83">
        <v>455.91</v>
      </c>
      <c r="L83" t="s">
        <v>78</v>
      </c>
      <c r="M83">
        <v>1633.32</v>
      </c>
      <c r="N83">
        <v>189.03</v>
      </c>
      <c r="O83">
        <v>468.43</v>
      </c>
      <c r="P83">
        <v>398.36</v>
      </c>
      <c r="Q83">
        <v>908.15</v>
      </c>
      <c r="R83">
        <v>77.19</v>
      </c>
      <c r="S83">
        <v>273.5</v>
      </c>
      <c r="T83">
        <v>394.66</v>
      </c>
      <c r="U83">
        <v>181.07</v>
      </c>
      <c r="V83" t="s">
        <v>78</v>
      </c>
      <c r="W83">
        <v>145.25700000000001</v>
      </c>
      <c r="X83" t="s">
        <v>78</v>
      </c>
      <c r="Y83">
        <v>156.29</v>
      </c>
      <c r="Z83" t="s">
        <v>78</v>
      </c>
      <c r="AA83" t="s">
        <v>78</v>
      </c>
      <c r="AB83">
        <v>441.48</v>
      </c>
      <c r="AC83" t="s">
        <v>78</v>
      </c>
    </row>
    <row r="84" spans="1:29" x14ac:dyDescent="0.25">
      <c r="A84">
        <v>-419</v>
      </c>
      <c r="B84" s="1">
        <f ca="1">EOMONTH(TODAY(),Table1[[#This Row],[Range_Month]])+1</f>
        <v>32356</v>
      </c>
      <c r="C84">
        <v>0</v>
      </c>
      <c r="D84" s="1">
        <f ca="1">WORKDAY(Table1[[#This Row],[Date]],-(1+Table1[[#This Row],[Add_Day]]))</f>
        <v>32353</v>
      </c>
      <c r="E84">
        <f>COUNTIFS(Table1[[#This Row],[CTRN Index]:[BSX Index]],"*N/A*")</f>
        <v>8</v>
      </c>
      <c r="F84">
        <v>369.62</v>
      </c>
      <c r="G84" t="s">
        <v>78</v>
      </c>
      <c r="H84">
        <v>149.65100000000001</v>
      </c>
      <c r="I84" t="s">
        <v>78</v>
      </c>
      <c r="J84">
        <v>2128.73</v>
      </c>
      <c r="K84">
        <v>460.78</v>
      </c>
      <c r="L84" t="s">
        <v>78</v>
      </c>
      <c r="M84">
        <v>1621.48</v>
      </c>
      <c r="N84">
        <v>181.16</v>
      </c>
      <c r="O84">
        <v>465.74</v>
      </c>
      <c r="P84">
        <v>400.13</v>
      </c>
      <c r="Q84">
        <v>886.2</v>
      </c>
      <c r="R84">
        <v>78.430000000000007</v>
      </c>
      <c r="S84">
        <v>272.02</v>
      </c>
      <c r="T84">
        <v>387.33</v>
      </c>
      <c r="U84">
        <v>182.85</v>
      </c>
      <c r="V84" t="s">
        <v>78</v>
      </c>
      <c r="W84">
        <v>143.84700000000001</v>
      </c>
      <c r="X84" t="s">
        <v>78</v>
      </c>
      <c r="Y84">
        <v>154.76599999999999</v>
      </c>
      <c r="Z84" t="s">
        <v>78</v>
      </c>
      <c r="AA84" t="s">
        <v>78</v>
      </c>
      <c r="AB84">
        <v>397.83</v>
      </c>
      <c r="AC84" t="s">
        <v>78</v>
      </c>
    </row>
    <row r="85" spans="1:29" x14ac:dyDescent="0.25">
      <c r="A85">
        <v>-418</v>
      </c>
      <c r="B85" s="1">
        <f ca="1">EOMONTH(TODAY(),Table1[[#This Row],[Range_Month]])+1</f>
        <v>32387</v>
      </c>
      <c r="C85">
        <v>0</v>
      </c>
      <c r="D85" s="1">
        <f ca="1">WORKDAY(Table1[[#This Row],[Date]],-(1+Table1[[#This Row],[Add_Day]]))</f>
        <v>32386</v>
      </c>
      <c r="E85">
        <f>COUNTIFS(Table1[[#This Row],[CTRN Index]:[BSX Index]],"*N/A*")</f>
        <v>8</v>
      </c>
      <c r="F85">
        <v>371.32</v>
      </c>
      <c r="G85" t="s">
        <v>78</v>
      </c>
      <c r="H85">
        <v>145.41800000000001</v>
      </c>
      <c r="I85" t="s">
        <v>78</v>
      </c>
      <c r="J85">
        <v>2031.65</v>
      </c>
      <c r="K85">
        <v>452.46</v>
      </c>
      <c r="L85" t="s">
        <v>78</v>
      </c>
      <c r="M85">
        <v>1567.98</v>
      </c>
      <c r="N85">
        <v>171</v>
      </c>
      <c r="O85">
        <v>461.89</v>
      </c>
      <c r="P85">
        <v>424.28</v>
      </c>
      <c r="Q85">
        <v>846.62</v>
      </c>
      <c r="R85">
        <v>75.72</v>
      </c>
      <c r="S85">
        <v>261.52</v>
      </c>
      <c r="T85">
        <v>376.55</v>
      </c>
      <c r="U85">
        <v>178.7</v>
      </c>
      <c r="V85" t="s">
        <v>78</v>
      </c>
      <c r="W85">
        <v>139.17599999999999</v>
      </c>
      <c r="X85" t="s">
        <v>78</v>
      </c>
      <c r="Y85">
        <v>149.79599999999999</v>
      </c>
      <c r="Z85" t="s">
        <v>78</v>
      </c>
      <c r="AA85" t="s">
        <v>78</v>
      </c>
      <c r="AB85">
        <v>379.33</v>
      </c>
      <c r="AC85" t="s">
        <v>78</v>
      </c>
    </row>
    <row r="86" spans="1:29" x14ac:dyDescent="0.25">
      <c r="A86">
        <v>-417</v>
      </c>
      <c r="B86" s="1">
        <f ca="1">EOMONTH(TODAY(),Table1[[#This Row],[Range_Month]])+1</f>
        <v>32417</v>
      </c>
      <c r="C86">
        <v>0</v>
      </c>
      <c r="D86" s="1">
        <f ca="1">WORKDAY(Table1[[#This Row],[Date]],-(1+Table1[[#This Row],[Add_Day]]))</f>
        <v>32416</v>
      </c>
      <c r="E86">
        <f>COUNTIFS(Table1[[#This Row],[CTRN Index]:[BSX Index]],"*N/A*")</f>
        <v>11</v>
      </c>
      <c r="F86">
        <v>390.74</v>
      </c>
      <c r="G86" t="s">
        <v>78</v>
      </c>
      <c r="H86">
        <v>149.03100000000001</v>
      </c>
      <c r="I86" t="s">
        <v>78</v>
      </c>
      <c r="J86">
        <v>2112.91</v>
      </c>
      <c r="K86" t="s">
        <v>78</v>
      </c>
      <c r="L86" t="s">
        <v>78</v>
      </c>
      <c r="M86">
        <v>1623.81</v>
      </c>
      <c r="N86">
        <v>179.37</v>
      </c>
      <c r="O86">
        <v>473.2</v>
      </c>
      <c r="P86" t="s">
        <v>78</v>
      </c>
      <c r="Q86">
        <v>906.81</v>
      </c>
      <c r="R86">
        <v>82.33</v>
      </c>
      <c r="S86">
        <v>271.91000000000003</v>
      </c>
      <c r="T86">
        <v>387.71</v>
      </c>
      <c r="U86">
        <v>181.54</v>
      </c>
      <c r="V86" t="s">
        <v>78</v>
      </c>
      <c r="W86">
        <v>144.56</v>
      </c>
      <c r="X86" t="s">
        <v>78</v>
      </c>
      <c r="Y86">
        <v>155.42400000000001</v>
      </c>
      <c r="Z86" t="s">
        <v>78</v>
      </c>
      <c r="AA86" t="s">
        <v>78</v>
      </c>
      <c r="AB86" t="s">
        <v>78</v>
      </c>
      <c r="AC86" t="s">
        <v>78</v>
      </c>
    </row>
    <row r="87" spans="1:29" x14ac:dyDescent="0.25">
      <c r="A87">
        <v>-416</v>
      </c>
      <c r="B87" s="1">
        <f ca="1">EOMONTH(TODAY(),Table1[[#This Row],[Range_Month]])+1</f>
        <v>32448</v>
      </c>
      <c r="C87">
        <v>0</v>
      </c>
      <c r="D87" s="1">
        <f ca="1">WORKDAY(Table1[[#This Row],[Date]],-(1+Table1[[#This Row],[Add_Day]]))</f>
        <v>32447</v>
      </c>
      <c r="E87">
        <f>COUNTIFS(Table1[[#This Row],[CTRN Index]:[BSX Index]],"*N/A*")</f>
        <v>8</v>
      </c>
      <c r="F87">
        <v>397.64</v>
      </c>
      <c r="G87" t="s">
        <v>78</v>
      </c>
      <c r="H87">
        <v>147.19200000000001</v>
      </c>
      <c r="I87" t="s">
        <v>78</v>
      </c>
      <c r="J87">
        <v>2148.65</v>
      </c>
      <c r="K87">
        <v>446.52</v>
      </c>
      <c r="L87" t="s">
        <v>78</v>
      </c>
      <c r="M87">
        <v>1659.44</v>
      </c>
      <c r="N87">
        <v>174.78</v>
      </c>
      <c r="O87">
        <v>474.31</v>
      </c>
      <c r="P87">
        <v>433.73</v>
      </c>
      <c r="Q87">
        <v>926.72</v>
      </c>
      <c r="R87">
        <v>84.08</v>
      </c>
      <c r="S87">
        <v>278.97000000000003</v>
      </c>
      <c r="T87">
        <v>382.46</v>
      </c>
      <c r="U87">
        <v>187.23</v>
      </c>
      <c r="V87" t="s">
        <v>78</v>
      </c>
      <c r="W87">
        <v>147.31200000000001</v>
      </c>
      <c r="X87" t="s">
        <v>78</v>
      </c>
      <c r="Y87">
        <v>157.994</v>
      </c>
      <c r="Z87" t="s">
        <v>78</v>
      </c>
      <c r="AA87" t="s">
        <v>78</v>
      </c>
      <c r="AB87">
        <v>377.25</v>
      </c>
      <c r="AC87" t="s">
        <v>78</v>
      </c>
    </row>
    <row r="88" spans="1:29" x14ac:dyDescent="0.25">
      <c r="A88">
        <v>-415</v>
      </c>
      <c r="B88" s="1">
        <f ca="1">EOMONTH(TODAY(),Table1[[#This Row],[Range_Month]])+1</f>
        <v>32478</v>
      </c>
      <c r="C88">
        <v>0</v>
      </c>
      <c r="D88" s="1">
        <f ca="1">WORKDAY(Table1[[#This Row],[Date]],-(1+Table1[[#This Row],[Add_Day]]))</f>
        <v>32477</v>
      </c>
      <c r="E88">
        <f>COUNTIFS(Table1[[#This Row],[CTRN Index]:[BSX Index]],"*N/A*")</f>
        <v>8</v>
      </c>
      <c r="F88">
        <v>388.15</v>
      </c>
      <c r="G88" t="s">
        <v>78</v>
      </c>
      <c r="H88">
        <v>142.03399999999999</v>
      </c>
      <c r="I88" t="s">
        <v>78</v>
      </c>
      <c r="J88">
        <v>2114.5100000000002</v>
      </c>
      <c r="K88">
        <v>438.13</v>
      </c>
      <c r="L88" t="s">
        <v>78</v>
      </c>
      <c r="M88">
        <v>1627.3</v>
      </c>
      <c r="N88">
        <v>169.19</v>
      </c>
      <c r="O88">
        <v>462.01</v>
      </c>
      <c r="P88">
        <v>425.7</v>
      </c>
      <c r="Q88">
        <v>936.52</v>
      </c>
      <c r="R88">
        <v>82.97</v>
      </c>
      <c r="S88">
        <v>273.7</v>
      </c>
      <c r="T88">
        <v>371.45</v>
      </c>
      <c r="U88">
        <v>185.63</v>
      </c>
      <c r="V88" t="s">
        <v>78</v>
      </c>
      <c r="W88">
        <v>144.40899999999999</v>
      </c>
      <c r="X88" t="s">
        <v>78</v>
      </c>
      <c r="Y88">
        <v>154.684</v>
      </c>
      <c r="Z88" t="s">
        <v>78</v>
      </c>
      <c r="AA88" t="s">
        <v>78</v>
      </c>
      <c r="AB88">
        <v>364.16</v>
      </c>
      <c r="AC88" t="s">
        <v>78</v>
      </c>
    </row>
    <row r="89" spans="1:29" x14ac:dyDescent="0.25">
      <c r="A89">
        <v>-414</v>
      </c>
      <c r="B89" s="1">
        <f ca="1">EOMONTH(TODAY(),Table1[[#This Row],[Range_Month]])+1</f>
        <v>32509</v>
      </c>
      <c r="C89">
        <v>0</v>
      </c>
      <c r="D89" s="1">
        <f ca="1">WORKDAY(Table1[[#This Row],[Date]],-(1+Table1[[#This Row],[Add_Day]]))</f>
        <v>32507</v>
      </c>
      <c r="E89">
        <f>COUNTIFS(Table1[[#This Row],[CTRN Index]:[BSX Index]],"*N/A*")</f>
        <v>8</v>
      </c>
      <c r="F89">
        <v>395.81</v>
      </c>
      <c r="G89" t="s">
        <v>78</v>
      </c>
      <c r="H89">
        <v>147.28100000000001</v>
      </c>
      <c r="I89" t="s">
        <v>78</v>
      </c>
      <c r="J89">
        <v>2168.5700000000002</v>
      </c>
      <c r="K89">
        <v>435.31</v>
      </c>
      <c r="L89" t="s">
        <v>78</v>
      </c>
      <c r="M89">
        <v>1652.25</v>
      </c>
      <c r="N89">
        <v>177.41</v>
      </c>
      <c r="O89">
        <v>459.34</v>
      </c>
      <c r="P89">
        <v>429.14</v>
      </c>
      <c r="Q89">
        <v>969.84</v>
      </c>
      <c r="R89">
        <v>87.18</v>
      </c>
      <c r="S89">
        <v>277.72000000000003</v>
      </c>
      <c r="T89">
        <v>381.38</v>
      </c>
      <c r="U89">
        <v>186.28</v>
      </c>
      <c r="V89" t="s">
        <v>78</v>
      </c>
      <c r="W89">
        <v>146.869</v>
      </c>
      <c r="X89" t="s">
        <v>78</v>
      </c>
      <c r="Y89">
        <v>157.56399999999999</v>
      </c>
      <c r="Z89" t="s">
        <v>78</v>
      </c>
      <c r="AA89" t="s">
        <v>78</v>
      </c>
      <c r="AB89">
        <v>378.95</v>
      </c>
      <c r="AC89" t="s">
        <v>78</v>
      </c>
    </row>
    <row r="90" spans="1:29" x14ac:dyDescent="0.25">
      <c r="A90">
        <v>-413</v>
      </c>
      <c r="B90" s="1">
        <f ca="1">EOMONTH(TODAY(),Table1[[#This Row],[Range_Month]])+1</f>
        <v>32540</v>
      </c>
      <c r="C90">
        <v>0</v>
      </c>
      <c r="D90" s="1">
        <f ca="1">WORKDAY(Table1[[#This Row],[Date]],-(1+Table1[[#This Row],[Add_Day]]))</f>
        <v>32539</v>
      </c>
      <c r="E90">
        <f>COUNTIFS(Table1[[#This Row],[CTRN Index]:[BSX Index]],"*N/A*")</f>
        <v>8</v>
      </c>
      <c r="F90">
        <v>433.86</v>
      </c>
      <c r="G90" t="s">
        <v>78</v>
      </c>
      <c r="H90">
        <v>153.703</v>
      </c>
      <c r="I90" t="s">
        <v>78</v>
      </c>
      <c r="J90">
        <v>2342.3200000000002</v>
      </c>
      <c r="K90">
        <v>451.84</v>
      </c>
      <c r="L90" t="s">
        <v>78</v>
      </c>
      <c r="M90">
        <v>1761.9</v>
      </c>
      <c r="N90">
        <v>186.47</v>
      </c>
      <c r="O90">
        <v>476.83</v>
      </c>
      <c r="P90">
        <v>456.38</v>
      </c>
      <c r="Q90">
        <v>1071.5</v>
      </c>
      <c r="R90">
        <v>95.8</v>
      </c>
      <c r="S90">
        <v>297.47000000000003</v>
      </c>
      <c r="T90">
        <v>401.3</v>
      </c>
      <c r="U90">
        <v>190.97</v>
      </c>
      <c r="V90" t="s">
        <v>78</v>
      </c>
      <c r="W90">
        <v>156.72200000000001</v>
      </c>
      <c r="X90" t="s">
        <v>78</v>
      </c>
      <c r="Y90">
        <v>167.846</v>
      </c>
      <c r="Z90" t="s">
        <v>78</v>
      </c>
      <c r="AA90" t="s">
        <v>78</v>
      </c>
      <c r="AB90">
        <v>396.56</v>
      </c>
      <c r="AC90" t="s">
        <v>78</v>
      </c>
    </row>
    <row r="91" spans="1:29" x14ac:dyDescent="0.25">
      <c r="A91">
        <v>-412</v>
      </c>
      <c r="B91" s="1">
        <f ca="1">EOMONTH(TODAY(),Table1[[#This Row],[Range_Month]])+1</f>
        <v>32568</v>
      </c>
      <c r="C91">
        <v>0</v>
      </c>
      <c r="D91" s="1">
        <f ca="1">WORKDAY(Table1[[#This Row],[Date]],-(1+Table1[[#This Row],[Add_Day]]))</f>
        <v>32567</v>
      </c>
      <c r="E91">
        <f>COUNTIFS(Table1[[#This Row],[CTRN Index]:[BSX Index]],"*N/A*")</f>
        <v>8</v>
      </c>
      <c r="F91">
        <v>419.56</v>
      </c>
      <c r="G91" t="s">
        <v>78</v>
      </c>
      <c r="H91">
        <v>154.56399999999999</v>
      </c>
      <c r="I91" t="s">
        <v>78</v>
      </c>
      <c r="J91">
        <v>2258.39</v>
      </c>
      <c r="K91">
        <v>457.04</v>
      </c>
      <c r="L91" t="s">
        <v>78</v>
      </c>
      <c r="M91">
        <v>1718.13</v>
      </c>
      <c r="N91">
        <v>183.79</v>
      </c>
      <c r="O91">
        <v>478.24</v>
      </c>
      <c r="P91">
        <v>461.47</v>
      </c>
      <c r="Q91">
        <v>1051.42</v>
      </c>
      <c r="R91">
        <v>94.79</v>
      </c>
      <c r="S91">
        <v>288.86</v>
      </c>
      <c r="T91">
        <v>399.71</v>
      </c>
      <c r="U91">
        <v>182.91</v>
      </c>
      <c r="V91" t="s">
        <v>78</v>
      </c>
      <c r="W91">
        <v>153.03399999999999</v>
      </c>
      <c r="X91" t="s">
        <v>78</v>
      </c>
      <c r="Y91">
        <v>164.27</v>
      </c>
      <c r="Z91" t="s">
        <v>78</v>
      </c>
      <c r="AA91" t="s">
        <v>78</v>
      </c>
      <c r="AB91">
        <v>394.23</v>
      </c>
      <c r="AC91" t="s">
        <v>78</v>
      </c>
    </row>
    <row r="92" spans="1:29" x14ac:dyDescent="0.25">
      <c r="A92">
        <v>-411</v>
      </c>
      <c r="B92" s="1">
        <f ca="1">EOMONTH(TODAY(),Table1[[#This Row],[Range_Month]])+1</f>
        <v>32599</v>
      </c>
      <c r="C92">
        <v>0</v>
      </c>
      <c r="D92" s="1">
        <f ca="1">WORKDAY(Table1[[#This Row],[Date]],-(1+Table1[[#This Row],[Add_Day]]))</f>
        <v>32598</v>
      </c>
      <c r="E92">
        <f>COUNTIFS(Table1[[#This Row],[CTRN Index]:[BSX Index]],"*N/A*")</f>
        <v>8</v>
      </c>
      <c r="F92">
        <v>412.84</v>
      </c>
      <c r="G92" t="s">
        <v>78</v>
      </c>
      <c r="H92">
        <v>158</v>
      </c>
      <c r="I92" t="s">
        <v>78</v>
      </c>
      <c r="J92">
        <v>2293.62</v>
      </c>
      <c r="K92">
        <v>458.57</v>
      </c>
      <c r="L92" t="s">
        <v>78</v>
      </c>
      <c r="M92">
        <v>1751.33</v>
      </c>
      <c r="N92">
        <v>185.87</v>
      </c>
      <c r="O92">
        <v>487.75</v>
      </c>
      <c r="P92">
        <v>470.56</v>
      </c>
      <c r="Q92">
        <v>1060.1600000000001</v>
      </c>
      <c r="R92">
        <v>100.73</v>
      </c>
      <c r="S92">
        <v>294.87</v>
      </c>
      <c r="T92">
        <v>406.73</v>
      </c>
      <c r="U92">
        <v>184.03</v>
      </c>
      <c r="V92" t="s">
        <v>78</v>
      </c>
      <c r="W92">
        <v>156.113</v>
      </c>
      <c r="X92" t="s">
        <v>78</v>
      </c>
      <c r="Y92">
        <v>167.61199999999999</v>
      </c>
      <c r="Z92" t="s">
        <v>78</v>
      </c>
      <c r="AA92" t="s">
        <v>78</v>
      </c>
      <c r="AB92">
        <v>398.63</v>
      </c>
      <c r="AC92" t="s">
        <v>78</v>
      </c>
    </row>
    <row r="93" spans="1:29" x14ac:dyDescent="0.25">
      <c r="A93">
        <v>-410</v>
      </c>
      <c r="B93" s="1">
        <f ca="1">EOMONTH(TODAY(),Table1[[#This Row],[Range_Month]])+1</f>
        <v>32629</v>
      </c>
      <c r="C93">
        <v>0</v>
      </c>
      <c r="D93" s="1">
        <f ca="1">WORKDAY(Table1[[#This Row],[Date]],-(1+Table1[[#This Row],[Add_Day]]))</f>
        <v>32626</v>
      </c>
      <c r="E93">
        <f>COUNTIFS(Table1[[#This Row],[CTRN Index]:[BSX Index]],"*N/A*")</f>
        <v>8</v>
      </c>
      <c r="F93">
        <v>409.95</v>
      </c>
      <c r="G93" t="s">
        <v>78</v>
      </c>
      <c r="H93">
        <v>164.71199999999999</v>
      </c>
      <c r="I93" t="s">
        <v>78</v>
      </c>
      <c r="J93">
        <v>2418.8000000000002</v>
      </c>
      <c r="K93">
        <v>458.92</v>
      </c>
      <c r="L93" t="s">
        <v>78</v>
      </c>
      <c r="M93">
        <v>1830.63</v>
      </c>
      <c r="N93">
        <v>200.47</v>
      </c>
      <c r="O93">
        <v>506.25</v>
      </c>
      <c r="P93">
        <v>487.29</v>
      </c>
      <c r="Q93">
        <v>1142.79</v>
      </c>
      <c r="R93">
        <v>111.09</v>
      </c>
      <c r="S93">
        <v>309.64</v>
      </c>
      <c r="T93">
        <v>427.55</v>
      </c>
      <c r="U93">
        <v>192.21</v>
      </c>
      <c r="V93" t="s">
        <v>78</v>
      </c>
      <c r="W93">
        <v>163.72900000000001</v>
      </c>
      <c r="X93" t="s">
        <v>78</v>
      </c>
      <c r="Y93">
        <v>175.685</v>
      </c>
      <c r="Z93" t="s">
        <v>78</v>
      </c>
      <c r="AA93" t="s">
        <v>78</v>
      </c>
      <c r="AB93">
        <v>420.28</v>
      </c>
      <c r="AC93" t="s">
        <v>78</v>
      </c>
    </row>
    <row r="94" spans="1:29" x14ac:dyDescent="0.25">
      <c r="A94">
        <v>-409</v>
      </c>
      <c r="B94" s="1">
        <f ca="1">EOMONTH(TODAY(),Table1[[#This Row],[Range_Month]])+1</f>
        <v>32660</v>
      </c>
      <c r="C94">
        <v>0</v>
      </c>
      <c r="D94" s="1">
        <f ca="1">WORKDAY(Table1[[#This Row],[Date]],-(1+Table1[[#This Row],[Add_Day]]))</f>
        <v>32659</v>
      </c>
      <c r="E94">
        <f>COUNTIFS(Table1[[#This Row],[CTRN Index]:[BSX Index]],"*N/A*")</f>
        <v>8</v>
      </c>
      <c r="F94">
        <v>421.21</v>
      </c>
      <c r="G94" t="s">
        <v>78</v>
      </c>
      <c r="H94">
        <v>171.51599999999999</v>
      </c>
      <c r="I94" t="s">
        <v>78</v>
      </c>
      <c r="J94">
        <v>2480.15</v>
      </c>
      <c r="K94">
        <v>467.33</v>
      </c>
      <c r="L94" t="s">
        <v>78</v>
      </c>
      <c r="M94">
        <v>1891.11</v>
      </c>
      <c r="N94">
        <v>214.55</v>
      </c>
      <c r="O94">
        <v>515.09</v>
      </c>
      <c r="P94">
        <v>492.54</v>
      </c>
      <c r="Q94">
        <v>1152.33</v>
      </c>
      <c r="R94">
        <v>119.27</v>
      </c>
      <c r="S94">
        <v>320.52</v>
      </c>
      <c r="T94">
        <v>446.17</v>
      </c>
      <c r="U94">
        <v>200.39</v>
      </c>
      <c r="V94" t="s">
        <v>78</v>
      </c>
      <c r="W94">
        <v>169.97200000000001</v>
      </c>
      <c r="X94" t="s">
        <v>78</v>
      </c>
      <c r="Y94">
        <v>182.42400000000001</v>
      </c>
      <c r="Z94" t="s">
        <v>78</v>
      </c>
      <c r="AA94" t="s">
        <v>78</v>
      </c>
      <c r="AB94">
        <v>442.56</v>
      </c>
      <c r="AC94" t="s">
        <v>78</v>
      </c>
    </row>
    <row r="95" spans="1:29" x14ac:dyDescent="0.25">
      <c r="A95">
        <v>-408</v>
      </c>
      <c r="B95" s="1">
        <f ca="1">EOMONTH(TODAY(),Table1[[#This Row],[Range_Month]])+1</f>
        <v>32690</v>
      </c>
      <c r="C95">
        <v>0</v>
      </c>
      <c r="D95" s="1">
        <f ca="1">WORKDAY(Table1[[#This Row],[Date]],-(1+Table1[[#This Row],[Add_Day]]))</f>
        <v>32689</v>
      </c>
      <c r="E95">
        <f>COUNTIFS(Table1[[#This Row],[CTRN Index]:[BSX Index]],"*N/A*")</f>
        <v>8</v>
      </c>
      <c r="F95">
        <v>421.25</v>
      </c>
      <c r="G95" t="s">
        <v>78</v>
      </c>
      <c r="H95">
        <v>167.37100000000001</v>
      </c>
      <c r="I95" t="s">
        <v>78</v>
      </c>
      <c r="J95">
        <v>2440.06</v>
      </c>
      <c r="K95">
        <v>466.03</v>
      </c>
      <c r="L95" t="s">
        <v>78</v>
      </c>
      <c r="M95">
        <v>1881.07</v>
      </c>
      <c r="N95">
        <v>204.59</v>
      </c>
      <c r="O95">
        <v>513.14</v>
      </c>
      <c r="P95">
        <v>505.05</v>
      </c>
      <c r="Q95">
        <v>1148.77</v>
      </c>
      <c r="R95">
        <v>120.81</v>
      </c>
      <c r="S95">
        <v>317.98</v>
      </c>
      <c r="T95">
        <v>435.29</v>
      </c>
      <c r="U95">
        <v>209.7</v>
      </c>
      <c r="V95" t="s">
        <v>78</v>
      </c>
      <c r="W95">
        <v>168.697</v>
      </c>
      <c r="X95" t="s">
        <v>78</v>
      </c>
      <c r="Y95">
        <v>180.84</v>
      </c>
      <c r="Z95" t="s">
        <v>78</v>
      </c>
      <c r="AA95" t="s">
        <v>78</v>
      </c>
      <c r="AB95">
        <v>421.71</v>
      </c>
      <c r="AC95" t="s">
        <v>78</v>
      </c>
    </row>
    <row r="96" spans="1:29" x14ac:dyDescent="0.25">
      <c r="A96">
        <v>-407</v>
      </c>
      <c r="B96" s="1">
        <f ca="1">EOMONTH(TODAY(),Table1[[#This Row],[Range_Month]])+1</f>
        <v>32721</v>
      </c>
      <c r="C96">
        <v>0</v>
      </c>
      <c r="D96" s="1">
        <f ca="1">WORKDAY(Table1[[#This Row],[Date]],-(1+Table1[[#This Row],[Add_Day]]))</f>
        <v>32720</v>
      </c>
      <c r="E96">
        <f>COUNTIFS(Table1[[#This Row],[CTRN Index]:[BSX Index]],"*N/A*")</f>
        <v>9</v>
      </c>
      <c r="F96">
        <v>451.3</v>
      </c>
      <c r="G96" t="s">
        <v>78</v>
      </c>
      <c r="H96">
        <v>173.63200000000001</v>
      </c>
      <c r="I96" t="s">
        <v>78</v>
      </c>
      <c r="J96">
        <v>2660.66</v>
      </c>
      <c r="K96">
        <v>472.8</v>
      </c>
      <c r="L96" t="s">
        <v>78</v>
      </c>
      <c r="M96" t="s">
        <v>78</v>
      </c>
      <c r="N96">
        <v>214.28</v>
      </c>
      <c r="O96">
        <v>532.5</v>
      </c>
      <c r="P96">
        <v>527.53</v>
      </c>
      <c r="Q96">
        <v>1277.74</v>
      </c>
      <c r="R96">
        <v>125.03</v>
      </c>
      <c r="S96">
        <v>346.08</v>
      </c>
      <c r="T96">
        <v>453.84</v>
      </c>
      <c r="U96">
        <v>221.2</v>
      </c>
      <c r="V96" t="s">
        <v>78</v>
      </c>
      <c r="W96">
        <v>182.46700000000001</v>
      </c>
      <c r="X96" t="s">
        <v>78</v>
      </c>
      <c r="Y96">
        <v>194.99299999999999</v>
      </c>
      <c r="Z96" t="s">
        <v>78</v>
      </c>
      <c r="AA96" t="s">
        <v>78</v>
      </c>
      <c r="AB96">
        <v>441.05</v>
      </c>
      <c r="AC96" t="s">
        <v>78</v>
      </c>
    </row>
    <row r="97" spans="1:29" x14ac:dyDescent="0.25">
      <c r="A97">
        <v>-406</v>
      </c>
      <c r="B97" s="1">
        <f ca="1">EOMONTH(TODAY(),Table1[[#This Row],[Range_Month]])+1</f>
        <v>32752</v>
      </c>
      <c r="C97">
        <v>0</v>
      </c>
      <c r="D97" s="1">
        <f ca="1">WORKDAY(Table1[[#This Row],[Date]],-(1+Table1[[#This Row],[Add_Day]]))</f>
        <v>32751</v>
      </c>
      <c r="E97">
        <f>COUNTIFS(Table1[[#This Row],[CTRN Index]:[BSX Index]],"*N/A*")</f>
        <v>8</v>
      </c>
      <c r="F97">
        <v>467.55</v>
      </c>
      <c r="G97" t="s">
        <v>78</v>
      </c>
      <c r="H97">
        <v>177.51499999999999</v>
      </c>
      <c r="I97" t="s">
        <v>78</v>
      </c>
      <c r="J97">
        <v>2737.27</v>
      </c>
      <c r="K97">
        <v>490.36</v>
      </c>
      <c r="L97" t="s">
        <v>78</v>
      </c>
      <c r="M97">
        <v>2064.73</v>
      </c>
      <c r="N97">
        <v>222.01</v>
      </c>
      <c r="O97">
        <v>557.27</v>
      </c>
      <c r="P97">
        <v>538.80999999999995</v>
      </c>
      <c r="Q97">
        <v>1509.42</v>
      </c>
      <c r="R97">
        <v>128.09</v>
      </c>
      <c r="S97">
        <v>351.45</v>
      </c>
      <c r="T97">
        <v>469.33</v>
      </c>
      <c r="U97">
        <v>217.3</v>
      </c>
      <c r="V97" t="s">
        <v>78</v>
      </c>
      <c r="W97">
        <v>185.52600000000001</v>
      </c>
      <c r="X97" t="s">
        <v>78</v>
      </c>
      <c r="Y97">
        <v>198.34100000000001</v>
      </c>
      <c r="Z97" t="s">
        <v>78</v>
      </c>
      <c r="AA97" t="s">
        <v>78</v>
      </c>
      <c r="AB97">
        <v>455.49</v>
      </c>
      <c r="AC97" t="s">
        <v>78</v>
      </c>
    </row>
    <row r="98" spans="1:29" x14ac:dyDescent="0.25">
      <c r="A98">
        <v>-405</v>
      </c>
      <c r="B98" s="1">
        <f ca="1">EOMONTH(TODAY(),Table1[[#This Row],[Range_Month]])+1</f>
        <v>32782</v>
      </c>
      <c r="C98">
        <v>0</v>
      </c>
      <c r="D98" s="1">
        <f ca="1">WORKDAY(Table1[[#This Row],[Date]],-(1+Table1[[#This Row],[Add_Day]]))</f>
        <v>32780</v>
      </c>
      <c r="E98">
        <f>COUNTIFS(Table1[[#This Row],[CTRN Index]:[BSX Index]],"*N/A*")</f>
        <v>8</v>
      </c>
      <c r="F98">
        <v>476.97</v>
      </c>
      <c r="G98" t="s">
        <v>78</v>
      </c>
      <c r="H98">
        <v>177.821</v>
      </c>
      <c r="I98" t="s">
        <v>78</v>
      </c>
      <c r="J98">
        <v>2692.82</v>
      </c>
      <c r="K98">
        <v>478.84</v>
      </c>
      <c r="L98" t="s">
        <v>78</v>
      </c>
      <c r="M98">
        <v>2050.9899999999998</v>
      </c>
      <c r="N98">
        <v>226.42</v>
      </c>
      <c r="O98">
        <v>559.54</v>
      </c>
      <c r="P98">
        <v>533.63</v>
      </c>
      <c r="Q98">
        <v>1450.04</v>
      </c>
      <c r="R98">
        <v>131.19999999999999</v>
      </c>
      <c r="S98">
        <v>349.15</v>
      </c>
      <c r="T98">
        <v>472.92</v>
      </c>
      <c r="U98">
        <v>216.17</v>
      </c>
      <c r="V98" t="s">
        <v>78</v>
      </c>
      <c r="W98">
        <v>184.64099999999999</v>
      </c>
      <c r="X98" t="s">
        <v>78</v>
      </c>
      <c r="Y98">
        <v>197.48699999999999</v>
      </c>
      <c r="Z98" t="s">
        <v>78</v>
      </c>
      <c r="AA98" t="s">
        <v>78</v>
      </c>
      <c r="AB98">
        <v>458.97</v>
      </c>
      <c r="AC98" t="s">
        <v>78</v>
      </c>
    </row>
    <row r="99" spans="1:29" x14ac:dyDescent="0.25">
      <c r="A99">
        <v>-404</v>
      </c>
      <c r="B99" s="1">
        <f ca="1">EOMONTH(TODAY(),Table1[[#This Row],[Range_Month]])+1</f>
        <v>32813</v>
      </c>
      <c r="C99">
        <v>0</v>
      </c>
      <c r="D99" s="1">
        <f ca="1">WORKDAY(Table1[[#This Row],[Date]],-(1+Table1[[#This Row],[Add_Day]]))</f>
        <v>32812</v>
      </c>
      <c r="E99">
        <f>COUNTIFS(Table1[[#This Row],[CTRN Index]:[BSX Index]],"*N/A*")</f>
        <v>8</v>
      </c>
      <c r="F99">
        <v>475.35</v>
      </c>
      <c r="G99" t="s">
        <v>78</v>
      </c>
      <c r="H99">
        <v>167.09</v>
      </c>
      <c r="I99" t="s">
        <v>78</v>
      </c>
      <c r="J99">
        <v>2645.08</v>
      </c>
      <c r="K99">
        <v>432.78</v>
      </c>
      <c r="L99" t="s">
        <v>78</v>
      </c>
      <c r="M99">
        <v>1990.4</v>
      </c>
      <c r="N99">
        <v>222.62</v>
      </c>
      <c r="O99">
        <v>531.04999999999995</v>
      </c>
      <c r="P99">
        <v>532.04999999999995</v>
      </c>
      <c r="Q99">
        <v>1205.01</v>
      </c>
      <c r="R99">
        <v>127.06</v>
      </c>
      <c r="S99">
        <v>340.36</v>
      </c>
      <c r="T99">
        <v>455.63</v>
      </c>
      <c r="U99">
        <v>219.19</v>
      </c>
      <c r="V99" t="s">
        <v>78</v>
      </c>
      <c r="W99">
        <v>179.351</v>
      </c>
      <c r="X99" t="s">
        <v>78</v>
      </c>
      <c r="Y99">
        <v>191.37899999999999</v>
      </c>
      <c r="Z99" t="s">
        <v>78</v>
      </c>
      <c r="AA99" t="s">
        <v>78</v>
      </c>
      <c r="AB99">
        <v>443.04</v>
      </c>
      <c r="AC99" t="s">
        <v>78</v>
      </c>
    </row>
    <row r="100" spans="1:29" x14ac:dyDescent="0.25">
      <c r="A100">
        <v>-403</v>
      </c>
      <c r="B100" s="1">
        <f ca="1">EOMONTH(TODAY(),Table1[[#This Row],[Range_Month]])+1</f>
        <v>32843</v>
      </c>
      <c r="C100">
        <v>0</v>
      </c>
      <c r="D100" s="1">
        <f ca="1">WORKDAY(Table1[[#This Row],[Date]],-(1+Table1[[#This Row],[Add_Day]]))</f>
        <v>32842</v>
      </c>
      <c r="E100">
        <f>COUNTIFS(Table1[[#This Row],[CTRN Index]:[BSX Index]],"*N/A*")</f>
        <v>8</v>
      </c>
      <c r="F100">
        <v>474.39</v>
      </c>
      <c r="G100" t="s">
        <v>78</v>
      </c>
      <c r="H100">
        <v>167.91900000000001</v>
      </c>
      <c r="I100" t="s">
        <v>78</v>
      </c>
      <c r="J100">
        <v>2706.27</v>
      </c>
      <c r="K100">
        <v>415.17</v>
      </c>
      <c r="L100" t="s">
        <v>78</v>
      </c>
      <c r="M100">
        <v>2022.76</v>
      </c>
      <c r="N100">
        <v>224.44</v>
      </c>
      <c r="O100">
        <v>520.41</v>
      </c>
      <c r="P100">
        <v>554.62</v>
      </c>
      <c r="Q100">
        <v>1170.7</v>
      </c>
      <c r="R100">
        <v>128.22999999999999</v>
      </c>
      <c r="S100">
        <v>345.99</v>
      </c>
      <c r="T100">
        <v>456.09</v>
      </c>
      <c r="U100">
        <v>224.91</v>
      </c>
      <c r="V100" t="s">
        <v>78</v>
      </c>
      <c r="W100">
        <v>182.077</v>
      </c>
      <c r="X100" t="s">
        <v>78</v>
      </c>
      <c r="Y100">
        <v>194.14400000000001</v>
      </c>
      <c r="Z100" t="s">
        <v>78</v>
      </c>
      <c r="AA100" t="s">
        <v>78</v>
      </c>
      <c r="AB100">
        <v>445.28</v>
      </c>
      <c r="AC100" t="s">
        <v>78</v>
      </c>
    </row>
    <row r="101" spans="1:29" x14ac:dyDescent="0.25">
      <c r="A101">
        <v>-402</v>
      </c>
      <c r="B101" s="1">
        <f ca="1">EOMONTH(TODAY(),Table1[[#This Row],[Range_Month]])+1</f>
        <v>32874</v>
      </c>
      <c r="C101">
        <v>0</v>
      </c>
      <c r="D101" s="1">
        <f ca="1">WORKDAY(Table1[[#This Row],[Date]],-(1+Table1[[#This Row],[Add_Day]]))</f>
        <v>32871</v>
      </c>
      <c r="E101">
        <f>COUNTIFS(Table1[[#This Row],[CTRN Index]:[BSX Index]],"*N/A*")</f>
        <v>8</v>
      </c>
      <c r="F101">
        <v>498.2</v>
      </c>
      <c r="G101" t="s">
        <v>78</v>
      </c>
      <c r="H101">
        <v>168.22800000000001</v>
      </c>
      <c r="I101" t="s">
        <v>78</v>
      </c>
      <c r="J101">
        <v>2753.2</v>
      </c>
      <c r="K101">
        <v>391.02</v>
      </c>
      <c r="L101" t="s">
        <v>78</v>
      </c>
      <c r="M101">
        <v>2062.3000000000002</v>
      </c>
      <c r="N101">
        <v>223.84</v>
      </c>
      <c r="O101">
        <v>505.64</v>
      </c>
      <c r="P101">
        <v>546.01</v>
      </c>
      <c r="Q101">
        <v>1177.81</v>
      </c>
      <c r="R101">
        <v>128.25</v>
      </c>
      <c r="S101">
        <v>353.4</v>
      </c>
      <c r="T101">
        <v>454.82</v>
      </c>
      <c r="U101">
        <v>235.04</v>
      </c>
      <c r="V101" t="s">
        <v>78</v>
      </c>
      <c r="W101">
        <v>185.245</v>
      </c>
      <c r="X101" t="s">
        <v>78</v>
      </c>
      <c r="Y101">
        <v>197.32300000000001</v>
      </c>
      <c r="Z101" t="s">
        <v>78</v>
      </c>
      <c r="AA101" t="s">
        <v>78</v>
      </c>
      <c r="AB101">
        <v>447.99</v>
      </c>
      <c r="AC101" t="s">
        <v>78</v>
      </c>
    </row>
    <row r="102" spans="1:29" x14ac:dyDescent="0.25">
      <c r="A102">
        <v>-401</v>
      </c>
      <c r="B102" s="1">
        <f ca="1">EOMONTH(TODAY(),Table1[[#This Row],[Range_Month]])+1</f>
        <v>32905</v>
      </c>
      <c r="C102">
        <v>0</v>
      </c>
      <c r="D102" s="1">
        <f ca="1">WORKDAY(Table1[[#This Row],[Date]],-(1+Table1[[#This Row],[Add_Day]]))</f>
        <v>32904</v>
      </c>
      <c r="E102">
        <f>COUNTIFS(Table1[[#This Row],[CTRN Index]:[BSX Index]],"*N/A*")</f>
        <v>8</v>
      </c>
      <c r="F102">
        <v>448.32</v>
      </c>
      <c r="G102" t="s">
        <v>78</v>
      </c>
      <c r="H102">
        <v>153.333</v>
      </c>
      <c r="I102" t="s">
        <v>78</v>
      </c>
      <c r="J102">
        <v>2590.54</v>
      </c>
      <c r="K102">
        <v>370.03</v>
      </c>
      <c r="L102" t="s">
        <v>78</v>
      </c>
      <c r="M102">
        <v>1919.13</v>
      </c>
      <c r="N102">
        <v>201.94</v>
      </c>
      <c r="O102">
        <v>470.55</v>
      </c>
      <c r="P102">
        <v>481.95</v>
      </c>
      <c r="Q102">
        <v>1045.8699999999999</v>
      </c>
      <c r="R102">
        <v>108.94</v>
      </c>
      <c r="S102">
        <v>329.08</v>
      </c>
      <c r="T102">
        <v>415.81</v>
      </c>
      <c r="U102">
        <v>223.65</v>
      </c>
      <c r="V102" t="s">
        <v>78</v>
      </c>
      <c r="W102">
        <v>171.69900000000001</v>
      </c>
      <c r="X102" t="s">
        <v>78</v>
      </c>
      <c r="Y102">
        <v>182.696</v>
      </c>
      <c r="Z102" t="s">
        <v>78</v>
      </c>
      <c r="AA102" t="s">
        <v>78</v>
      </c>
      <c r="AB102">
        <v>415.28</v>
      </c>
      <c r="AC102" t="s">
        <v>78</v>
      </c>
    </row>
    <row r="103" spans="1:29" x14ac:dyDescent="0.25">
      <c r="A103">
        <v>-400</v>
      </c>
      <c r="B103" s="1">
        <f ca="1">EOMONTH(TODAY(),Table1[[#This Row],[Range_Month]])+1</f>
        <v>32933</v>
      </c>
      <c r="C103">
        <v>0</v>
      </c>
      <c r="D103" s="1">
        <f ca="1">WORKDAY(Table1[[#This Row],[Date]],-(1+Table1[[#This Row],[Add_Day]]))</f>
        <v>32932</v>
      </c>
      <c r="E103">
        <f>COUNTIFS(Table1[[#This Row],[CTRN Index]:[BSX Index]],"*N/A*")</f>
        <v>8</v>
      </c>
      <c r="F103">
        <v>465.6</v>
      </c>
      <c r="G103" t="s">
        <v>78</v>
      </c>
      <c r="H103">
        <v>157.79900000000001</v>
      </c>
      <c r="I103" t="s">
        <v>78</v>
      </c>
      <c r="J103">
        <v>2627.25</v>
      </c>
      <c r="K103">
        <v>374.17</v>
      </c>
      <c r="L103" t="s">
        <v>78</v>
      </c>
      <c r="M103">
        <v>1935.73</v>
      </c>
      <c r="N103">
        <v>207.92</v>
      </c>
      <c r="O103">
        <v>471.55</v>
      </c>
      <c r="P103">
        <v>498.64</v>
      </c>
      <c r="Q103">
        <v>1129.0899999999999</v>
      </c>
      <c r="R103">
        <v>108.94</v>
      </c>
      <c r="S103">
        <v>331.89</v>
      </c>
      <c r="T103">
        <v>425.83</v>
      </c>
      <c r="U103">
        <v>220.38</v>
      </c>
      <c r="V103" t="s">
        <v>78</v>
      </c>
      <c r="W103">
        <v>173.67599999999999</v>
      </c>
      <c r="X103" t="s">
        <v>78</v>
      </c>
      <c r="Y103">
        <v>185.02600000000001</v>
      </c>
      <c r="Z103" t="s">
        <v>78</v>
      </c>
      <c r="AA103" t="s">
        <v>78</v>
      </c>
      <c r="AB103">
        <v>430.07</v>
      </c>
      <c r="AC103" t="s">
        <v>78</v>
      </c>
    </row>
    <row r="104" spans="1:29" x14ac:dyDescent="0.25">
      <c r="A104">
        <v>-399</v>
      </c>
      <c r="B104" s="1">
        <f ca="1">EOMONTH(TODAY(),Table1[[#This Row],[Range_Month]])+1</f>
        <v>32964</v>
      </c>
      <c r="C104">
        <v>0</v>
      </c>
      <c r="D104" s="1">
        <f ca="1">WORKDAY(Table1[[#This Row],[Date]],-(1+Table1[[#This Row],[Add_Day]]))</f>
        <v>32962</v>
      </c>
      <c r="E104">
        <f>COUNTIFS(Table1[[#This Row],[CTRN Index]:[BSX Index]],"*N/A*")</f>
        <v>8</v>
      </c>
      <c r="F104">
        <v>476.7</v>
      </c>
      <c r="G104" t="s">
        <v>78</v>
      </c>
      <c r="H104">
        <v>163.69</v>
      </c>
      <c r="I104" t="s">
        <v>78</v>
      </c>
      <c r="J104">
        <v>2707.21</v>
      </c>
      <c r="K104">
        <v>366.25</v>
      </c>
      <c r="L104" t="s">
        <v>78</v>
      </c>
      <c r="M104">
        <v>1975.7</v>
      </c>
      <c r="N104">
        <v>213.15</v>
      </c>
      <c r="O104">
        <v>466.36</v>
      </c>
      <c r="P104">
        <v>502.65</v>
      </c>
      <c r="Q104">
        <v>1183.1400000000001</v>
      </c>
      <c r="R104">
        <v>106.34</v>
      </c>
      <c r="S104">
        <v>339.94</v>
      </c>
      <c r="T104">
        <v>435.54</v>
      </c>
      <c r="U104">
        <v>214.66</v>
      </c>
      <c r="V104" t="s">
        <v>78</v>
      </c>
      <c r="W104">
        <v>177.56100000000001</v>
      </c>
      <c r="X104" t="s">
        <v>78</v>
      </c>
      <c r="Y104">
        <v>189.35900000000001</v>
      </c>
      <c r="Z104" t="s">
        <v>78</v>
      </c>
      <c r="AA104" t="s">
        <v>78</v>
      </c>
      <c r="AB104">
        <v>450.51</v>
      </c>
      <c r="AC104" t="s">
        <v>78</v>
      </c>
    </row>
    <row r="105" spans="1:29" x14ac:dyDescent="0.25">
      <c r="A105">
        <v>-398</v>
      </c>
      <c r="B105" s="1">
        <f ca="1">EOMONTH(TODAY(),Table1[[#This Row],[Range_Month]])+1</f>
        <v>32994</v>
      </c>
      <c r="C105">
        <v>0</v>
      </c>
      <c r="D105" s="1">
        <f ca="1">WORKDAY(Table1[[#This Row],[Date]],-(1+Table1[[#This Row],[Add_Day]]))</f>
        <v>32993</v>
      </c>
      <c r="E105">
        <f>COUNTIFS(Table1[[#This Row],[CTRN Index]:[BSX Index]],"*N/A*")</f>
        <v>8</v>
      </c>
      <c r="F105">
        <v>454.37</v>
      </c>
      <c r="G105" t="s">
        <v>78</v>
      </c>
      <c r="H105">
        <v>158.15700000000001</v>
      </c>
      <c r="I105" t="s">
        <v>78</v>
      </c>
      <c r="J105">
        <v>2656.76</v>
      </c>
      <c r="K105">
        <v>346.18</v>
      </c>
      <c r="L105" t="s">
        <v>78</v>
      </c>
      <c r="M105">
        <v>1919.03</v>
      </c>
      <c r="N105">
        <v>205.81</v>
      </c>
      <c r="O105">
        <v>443.92</v>
      </c>
      <c r="P105">
        <v>474.27</v>
      </c>
      <c r="Q105">
        <v>1129.98</v>
      </c>
      <c r="R105">
        <v>100.83</v>
      </c>
      <c r="S105">
        <v>330.8</v>
      </c>
      <c r="T105">
        <v>420.07</v>
      </c>
      <c r="U105">
        <v>203.09</v>
      </c>
      <c r="V105" t="s">
        <v>78</v>
      </c>
      <c r="W105">
        <v>172.59899999999999</v>
      </c>
      <c r="X105" t="s">
        <v>78</v>
      </c>
      <c r="Y105">
        <v>183.98099999999999</v>
      </c>
      <c r="Z105" t="s">
        <v>78</v>
      </c>
      <c r="AA105" t="s">
        <v>78</v>
      </c>
      <c r="AB105">
        <v>439.32</v>
      </c>
      <c r="AC105" t="s">
        <v>78</v>
      </c>
    </row>
    <row r="106" spans="1:29" x14ac:dyDescent="0.25">
      <c r="A106">
        <v>-397</v>
      </c>
      <c r="B106" s="1">
        <f ca="1">EOMONTH(TODAY(),Table1[[#This Row],[Range_Month]])+1</f>
        <v>33025</v>
      </c>
      <c r="C106">
        <v>0</v>
      </c>
      <c r="D106" s="1">
        <f ca="1">WORKDAY(Table1[[#This Row],[Date]],-(1+Table1[[#This Row],[Add_Day]]))</f>
        <v>33024</v>
      </c>
      <c r="E106">
        <f>COUNTIFS(Table1[[#This Row],[CTRN Index]:[BSX Index]],"*N/A*")</f>
        <v>8</v>
      </c>
      <c r="F106">
        <v>489.03</v>
      </c>
      <c r="G106" t="s">
        <v>78</v>
      </c>
      <c r="H106">
        <v>169.06100000000001</v>
      </c>
      <c r="I106" t="s">
        <v>78</v>
      </c>
      <c r="J106">
        <v>2876.66</v>
      </c>
      <c r="K106">
        <v>347.97</v>
      </c>
      <c r="L106" t="s">
        <v>78</v>
      </c>
      <c r="M106">
        <v>2082.39</v>
      </c>
      <c r="N106">
        <v>236.15</v>
      </c>
      <c r="O106">
        <v>454.91</v>
      </c>
      <c r="P106">
        <v>500.07</v>
      </c>
      <c r="Q106">
        <v>1171.53</v>
      </c>
      <c r="R106">
        <v>114.29</v>
      </c>
      <c r="S106">
        <v>361.23</v>
      </c>
      <c r="T106">
        <v>458.97</v>
      </c>
      <c r="U106">
        <v>211.39</v>
      </c>
      <c r="V106" t="s">
        <v>78</v>
      </c>
      <c r="W106">
        <v>187.971</v>
      </c>
      <c r="X106" t="s">
        <v>78</v>
      </c>
      <c r="Y106">
        <v>200.13200000000001</v>
      </c>
      <c r="Z106" t="s">
        <v>78</v>
      </c>
      <c r="AA106" t="s">
        <v>78</v>
      </c>
      <c r="AB106">
        <v>489.18</v>
      </c>
      <c r="AC106" t="s">
        <v>78</v>
      </c>
    </row>
    <row r="107" spans="1:29" x14ac:dyDescent="0.25">
      <c r="A107">
        <v>-396</v>
      </c>
      <c r="B107" s="1">
        <f ca="1">EOMONTH(TODAY(),Table1[[#This Row],[Range_Month]])+1</f>
        <v>33055</v>
      </c>
      <c r="C107">
        <v>0</v>
      </c>
      <c r="D107" s="1">
        <f ca="1">WORKDAY(Table1[[#This Row],[Date]],-(1+Table1[[#This Row],[Add_Day]]))</f>
        <v>33053</v>
      </c>
      <c r="E107">
        <f>COUNTIFS(Table1[[#This Row],[CTRN Index]:[BSX Index]],"*N/A*")</f>
        <v>8</v>
      </c>
      <c r="F107">
        <v>488.28</v>
      </c>
      <c r="G107" t="s">
        <v>78</v>
      </c>
      <c r="H107">
        <v>169.166</v>
      </c>
      <c r="I107" t="s">
        <v>78</v>
      </c>
      <c r="J107">
        <v>2880.69</v>
      </c>
      <c r="K107">
        <v>335.71</v>
      </c>
      <c r="L107" t="s">
        <v>78</v>
      </c>
      <c r="M107">
        <v>2066.9499999999998</v>
      </c>
      <c r="N107">
        <v>238.46</v>
      </c>
      <c r="O107">
        <v>446.61</v>
      </c>
      <c r="P107">
        <v>506.31</v>
      </c>
      <c r="Q107">
        <v>1142.7</v>
      </c>
      <c r="R107">
        <v>112.66</v>
      </c>
      <c r="S107">
        <v>358.02</v>
      </c>
      <c r="T107">
        <v>462.29</v>
      </c>
      <c r="U107">
        <v>210.01</v>
      </c>
      <c r="V107" t="s">
        <v>78</v>
      </c>
      <c r="W107">
        <v>186.50899999999999</v>
      </c>
      <c r="X107" t="s">
        <v>78</v>
      </c>
      <c r="Y107">
        <v>198.69499999999999</v>
      </c>
      <c r="Z107" t="s">
        <v>78</v>
      </c>
      <c r="AA107" t="s">
        <v>78</v>
      </c>
      <c r="AB107">
        <v>499.01</v>
      </c>
      <c r="AC107" t="s">
        <v>78</v>
      </c>
    </row>
    <row r="108" spans="1:29" x14ac:dyDescent="0.25">
      <c r="A108">
        <v>-395</v>
      </c>
      <c r="B108" s="1">
        <f ca="1">EOMONTH(TODAY(),Table1[[#This Row],[Range_Month]])+1</f>
        <v>33086</v>
      </c>
      <c r="C108">
        <v>0</v>
      </c>
      <c r="D108" s="1">
        <f ca="1">WORKDAY(Table1[[#This Row],[Date]],-(1+Table1[[#This Row],[Add_Day]]))</f>
        <v>33085</v>
      </c>
      <c r="E108">
        <f>COUNTIFS(Table1[[#This Row],[CTRN Index]:[BSX Index]],"*N/A*")</f>
        <v>8</v>
      </c>
      <c r="F108">
        <v>477.45</v>
      </c>
      <c r="G108" t="s">
        <v>78</v>
      </c>
      <c r="H108">
        <v>161.505</v>
      </c>
      <c r="I108" t="s">
        <v>78</v>
      </c>
      <c r="J108">
        <v>2905.2</v>
      </c>
      <c r="K108">
        <v>321.02</v>
      </c>
      <c r="L108" t="s">
        <v>78</v>
      </c>
      <c r="M108">
        <v>2057.65</v>
      </c>
      <c r="N108">
        <v>223.39</v>
      </c>
      <c r="O108">
        <v>422.41</v>
      </c>
      <c r="P108">
        <v>497.56</v>
      </c>
      <c r="Q108">
        <v>1093.43</v>
      </c>
      <c r="R108">
        <v>104.43</v>
      </c>
      <c r="S108">
        <v>356.15</v>
      </c>
      <c r="T108">
        <v>438.24</v>
      </c>
      <c r="U108">
        <v>210.01</v>
      </c>
      <c r="V108" t="s">
        <v>78</v>
      </c>
      <c r="W108">
        <v>184.43299999999999</v>
      </c>
      <c r="X108" t="s">
        <v>78</v>
      </c>
      <c r="Y108">
        <v>196.10900000000001</v>
      </c>
      <c r="Z108" t="s">
        <v>78</v>
      </c>
      <c r="AA108" t="s">
        <v>78</v>
      </c>
      <c r="AB108">
        <v>472.81</v>
      </c>
      <c r="AC108" t="s">
        <v>78</v>
      </c>
    </row>
    <row r="109" spans="1:29" x14ac:dyDescent="0.25">
      <c r="A109">
        <v>-394</v>
      </c>
      <c r="B109" s="1">
        <f ca="1">EOMONTH(TODAY(),Table1[[#This Row],[Range_Month]])+1</f>
        <v>33117</v>
      </c>
      <c r="C109">
        <v>0</v>
      </c>
      <c r="D109" s="1">
        <f ca="1">WORKDAY(Table1[[#This Row],[Date]],-(1+Table1[[#This Row],[Add_Day]]))</f>
        <v>33116</v>
      </c>
      <c r="E109">
        <f>COUNTIFS(Table1[[#This Row],[CTRN Index]:[BSX Index]],"*N/A*")</f>
        <v>8</v>
      </c>
      <c r="F109">
        <v>413.51</v>
      </c>
      <c r="G109" t="s">
        <v>78</v>
      </c>
      <c r="H109">
        <v>139.6</v>
      </c>
      <c r="I109" t="s">
        <v>78</v>
      </c>
      <c r="J109">
        <v>2614.36</v>
      </c>
      <c r="K109">
        <v>287.01</v>
      </c>
      <c r="L109" t="s">
        <v>78</v>
      </c>
      <c r="M109">
        <v>1871.23</v>
      </c>
      <c r="N109">
        <v>193.62</v>
      </c>
      <c r="O109">
        <v>383.5</v>
      </c>
      <c r="P109">
        <v>445.53</v>
      </c>
      <c r="Q109">
        <v>901.44</v>
      </c>
      <c r="R109">
        <v>88.77</v>
      </c>
      <c r="S109">
        <v>322.56</v>
      </c>
      <c r="T109">
        <v>381.21</v>
      </c>
      <c r="U109">
        <v>195.93</v>
      </c>
      <c r="V109" t="s">
        <v>78</v>
      </c>
      <c r="W109">
        <v>166.79300000000001</v>
      </c>
      <c r="X109" t="s">
        <v>78</v>
      </c>
      <c r="Y109">
        <v>176.91499999999999</v>
      </c>
      <c r="Z109" t="s">
        <v>78</v>
      </c>
      <c r="AA109" t="s">
        <v>78</v>
      </c>
      <c r="AB109">
        <v>406.94</v>
      </c>
      <c r="AC109" t="s">
        <v>78</v>
      </c>
    </row>
    <row r="110" spans="1:29" x14ac:dyDescent="0.25">
      <c r="A110">
        <v>-393</v>
      </c>
      <c r="B110" s="1">
        <f ca="1">EOMONTH(TODAY(),Table1[[#This Row],[Range_Month]])+1</f>
        <v>33147</v>
      </c>
      <c r="C110">
        <v>0</v>
      </c>
      <c r="D110" s="1">
        <f ca="1">WORKDAY(Table1[[#This Row],[Date]],-(1+Table1[[#This Row],[Add_Day]]))</f>
        <v>33144</v>
      </c>
      <c r="E110">
        <f>COUNTIFS(Table1[[#This Row],[CTRN Index]:[BSX Index]],"*N/A*")</f>
        <v>8</v>
      </c>
      <c r="F110">
        <v>389.31</v>
      </c>
      <c r="G110" t="s">
        <v>78</v>
      </c>
      <c r="H110">
        <v>126.99299999999999</v>
      </c>
      <c r="I110" t="s">
        <v>78</v>
      </c>
      <c r="J110">
        <v>2452.48</v>
      </c>
      <c r="K110">
        <v>249.25</v>
      </c>
      <c r="L110" t="s">
        <v>78</v>
      </c>
      <c r="M110">
        <v>1774.8</v>
      </c>
      <c r="N110">
        <v>177.06</v>
      </c>
      <c r="O110">
        <v>340.34</v>
      </c>
      <c r="P110">
        <v>406.56</v>
      </c>
      <c r="Q110">
        <v>841.35</v>
      </c>
      <c r="R110">
        <v>80.55</v>
      </c>
      <c r="S110">
        <v>306.05</v>
      </c>
      <c r="T110">
        <v>344.51</v>
      </c>
      <c r="U110">
        <v>198.57</v>
      </c>
      <c r="V110" t="s">
        <v>78</v>
      </c>
      <c r="W110">
        <v>157.87700000000001</v>
      </c>
      <c r="X110" t="s">
        <v>78</v>
      </c>
      <c r="Y110">
        <v>167.10599999999999</v>
      </c>
      <c r="Z110" t="s">
        <v>78</v>
      </c>
      <c r="AA110" t="s">
        <v>78</v>
      </c>
      <c r="AB110">
        <v>368.46</v>
      </c>
      <c r="AC110" t="s">
        <v>78</v>
      </c>
    </row>
    <row r="111" spans="1:29" x14ac:dyDescent="0.25">
      <c r="A111">
        <v>-392</v>
      </c>
      <c r="B111" s="1">
        <f ca="1">EOMONTH(TODAY(),Table1[[#This Row],[Range_Month]])+1</f>
        <v>33178</v>
      </c>
      <c r="C111">
        <v>0</v>
      </c>
      <c r="D111" s="1">
        <f ca="1">WORKDAY(Table1[[#This Row],[Date]],-(1+Table1[[#This Row],[Add_Day]]))</f>
        <v>33177</v>
      </c>
      <c r="E111">
        <f>COUNTIFS(Table1[[#This Row],[CTRN Index]:[BSX Index]],"*N/A*")</f>
        <v>8</v>
      </c>
      <c r="F111">
        <v>378.12</v>
      </c>
      <c r="G111" t="s">
        <v>78</v>
      </c>
      <c r="H111">
        <v>119.04600000000001</v>
      </c>
      <c r="I111" t="s">
        <v>78</v>
      </c>
      <c r="J111">
        <v>2442.33</v>
      </c>
      <c r="K111">
        <v>236.72</v>
      </c>
      <c r="L111" t="s">
        <v>78</v>
      </c>
      <c r="M111">
        <v>1757.04</v>
      </c>
      <c r="N111">
        <v>172.56</v>
      </c>
      <c r="O111">
        <v>325.08</v>
      </c>
      <c r="P111">
        <v>382.54</v>
      </c>
      <c r="Q111">
        <v>822.3</v>
      </c>
      <c r="R111">
        <v>77.86</v>
      </c>
      <c r="S111">
        <v>304</v>
      </c>
      <c r="T111">
        <v>329.84</v>
      </c>
      <c r="U111">
        <v>213.28</v>
      </c>
      <c r="V111" t="s">
        <v>78</v>
      </c>
      <c r="W111">
        <v>156.66999999999999</v>
      </c>
      <c r="X111" t="s">
        <v>78</v>
      </c>
      <c r="Y111">
        <v>165.35300000000001</v>
      </c>
      <c r="Z111" t="s">
        <v>78</v>
      </c>
      <c r="AA111" t="s">
        <v>78</v>
      </c>
      <c r="AB111">
        <v>352.63</v>
      </c>
      <c r="AC111" t="s">
        <v>78</v>
      </c>
    </row>
    <row r="112" spans="1:29" x14ac:dyDescent="0.25">
      <c r="A112">
        <v>-391</v>
      </c>
      <c r="B112" s="1">
        <f ca="1">EOMONTH(TODAY(),Table1[[#This Row],[Range_Month]])+1</f>
        <v>33208</v>
      </c>
      <c r="C112">
        <v>0</v>
      </c>
      <c r="D112" s="1">
        <f ca="1">WORKDAY(Table1[[#This Row],[Date]],-(1+Table1[[#This Row],[Add_Day]]))</f>
        <v>33207</v>
      </c>
      <c r="E112">
        <f>COUNTIFS(Table1[[#This Row],[CTRN Index]:[BSX Index]],"*N/A*")</f>
        <v>8</v>
      </c>
      <c r="F112">
        <v>388.98</v>
      </c>
      <c r="G112" t="s">
        <v>78</v>
      </c>
      <c r="H112">
        <v>127.806</v>
      </c>
      <c r="I112" t="s">
        <v>78</v>
      </c>
      <c r="J112">
        <v>2559.65</v>
      </c>
      <c r="K112">
        <v>248.11</v>
      </c>
      <c r="L112" t="s">
        <v>78</v>
      </c>
      <c r="M112">
        <v>1861.61</v>
      </c>
      <c r="N112">
        <v>192.66</v>
      </c>
      <c r="O112">
        <v>350.01</v>
      </c>
      <c r="P112">
        <v>429.06</v>
      </c>
      <c r="Q112">
        <v>853</v>
      </c>
      <c r="R112">
        <v>80.599999999999994</v>
      </c>
      <c r="S112">
        <v>322.22000000000003</v>
      </c>
      <c r="T112">
        <v>359.06</v>
      </c>
      <c r="U112">
        <v>212.09</v>
      </c>
      <c r="V112" t="s">
        <v>78</v>
      </c>
      <c r="W112">
        <v>166.62700000000001</v>
      </c>
      <c r="X112" t="s">
        <v>78</v>
      </c>
      <c r="Y112">
        <v>175.95699999999999</v>
      </c>
      <c r="Z112" t="s">
        <v>78</v>
      </c>
      <c r="AA112" t="s">
        <v>78</v>
      </c>
      <c r="AB112">
        <v>389.41</v>
      </c>
      <c r="AC112" t="s">
        <v>78</v>
      </c>
    </row>
    <row r="113" spans="1:29" x14ac:dyDescent="0.25">
      <c r="A113">
        <v>-390</v>
      </c>
      <c r="B113" s="1">
        <f ca="1">EOMONTH(TODAY(),Table1[[#This Row],[Range_Month]])+1</f>
        <v>33239</v>
      </c>
      <c r="C113">
        <v>0</v>
      </c>
      <c r="D113" s="1">
        <f ca="1">WORKDAY(Table1[[#This Row],[Date]],-(1+Table1[[#This Row],[Add_Day]]))</f>
        <v>33238</v>
      </c>
      <c r="E113">
        <f>COUNTIFS(Table1[[#This Row],[CTRN Index]:[BSX Index]],"*N/A*")</f>
        <v>7</v>
      </c>
      <c r="F113">
        <v>417.07</v>
      </c>
      <c r="G113" t="s">
        <v>78</v>
      </c>
      <c r="H113">
        <v>132.40100000000001</v>
      </c>
      <c r="I113" t="s">
        <v>78</v>
      </c>
      <c r="J113">
        <v>2633.66</v>
      </c>
      <c r="K113">
        <v>254.91</v>
      </c>
      <c r="L113" t="s">
        <v>78</v>
      </c>
      <c r="M113">
        <v>1908.45</v>
      </c>
      <c r="N113">
        <v>200.53</v>
      </c>
      <c r="O113">
        <v>359.13</v>
      </c>
      <c r="P113">
        <v>451.84</v>
      </c>
      <c r="Q113">
        <v>910.23</v>
      </c>
      <c r="R113">
        <v>84.03</v>
      </c>
      <c r="S113">
        <v>330.22</v>
      </c>
      <c r="T113">
        <v>373.84</v>
      </c>
      <c r="U113">
        <v>209.7</v>
      </c>
      <c r="V113" t="s">
        <v>78</v>
      </c>
      <c r="W113">
        <v>171.15799999999999</v>
      </c>
      <c r="X113" t="s">
        <v>78</v>
      </c>
      <c r="Y113">
        <v>180.81800000000001</v>
      </c>
      <c r="Z113" t="s">
        <v>78</v>
      </c>
      <c r="AA113">
        <v>100</v>
      </c>
      <c r="AB113">
        <v>406.05</v>
      </c>
      <c r="AC113" t="s">
        <v>78</v>
      </c>
    </row>
    <row r="114" spans="1:29" x14ac:dyDescent="0.25">
      <c r="A114">
        <v>-389</v>
      </c>
      <c r="B114" s="1">
        <f ca="1">EOMONTH(TODAY(),Table1[[#This Row],[Range_Month]])+1</f>
        <v>33270</v>
      </c>
      <c r="C114">
        <v>0</v>
      </c>
      <c r="D114" s="1">
        <f ca="1">WORKDAY(Table1[[#This Row],[Date]],-(1+Table1[[#This Row],[Add_Day]]))</f>
        <v>33269</v>
      </c>
      <c r="E114">
        <f>COUNTIFS(Table1[[#This Row],[CTRN Index]:[BSX Index]],"*N/A*")</f>
        <v>7</v>
      </c>
      <c r="F114">
        <v>462.96</v>
      </c>
      <c r="G114" t="s">
        <v>78</v>
      </c>
      <c r="H114">
        <v>144.18299999999999</v>
      </c>
      <c r="I114" t="s">
        <v>78</v>
      </c>
      <c r="J114">
        <v>2736.39</v>
      </c>
      <c r="K114">
        <v>267.57</v>
      </c>
      <c r="L114" t="s">
        <v>78</v>
      </c>
      <c r="M114">
        <v>1983.53</v>
      </c>
      <c r="N114">
        <v>232.43</v>
      </c>
      <c r="O114">
        <v>377.41</v>
      </c>
      <c r="P114">
        <v>478.51</v>
      </c>
      <c r="Q114">
        <v>1069.1099999999999</v>
      </c>
      <c r="R114">
        <v>92.58</v>
      </c>
      <c r="S114">
        <v>343.93</v>
      </c>
      <c r="T114">
        <v>414.2</v>
      </c>
      <c r="U114">
        <v>206.74</v>
      </c>
      <c r="V114" t="s">
        <v>78</v>
      </c>
      <c r="W114">
        <v>179.03399999999999</v>
      </c>
      <c r="X114" t="s">
        <v>78</v>
      </c>
      <c r="Y114">
        <v>189.53899999999999</v>
      </c>
      <c r="Z114" t="s">
        <v>78</v>
      </c>
      <c r="AA114">
        <v>107.7</v>
      </c>
      <c r="AB114">
        <v>458.78</v>
      </c>
      <c r="AC114" t="s">
        <v>78</v>
      </c>
    </row>
    <row r="115" spans="1:29" x14ac:dyDescent="0.25">
      <c r="A115">
        <v>-388</v>
      </c>
      <c r="B115" s="1">
        <f ca="1">EOMONTH(TODAY(),Table1[[#This Row],[Range_Month]])+1</f>
        <v>33298</v>
      </c>
      <c r="C115">
        <v>0</v>
      </c>
      <c r="D115" s="1">
        <f ca="1">WORKDAY(Table1[[#This Row],[Date]],-(1+Table1[[#This Row],[Add_Day]]))</f>
        <v>33297</v>
      </c>
      <c r="E115">
        <f>COUNTIFS(Table1[[#This Row],[CTRN Index]:[BSX Index]],"*N/A*")</f>
        <v>10</v>
      </c>
      <c r="F115">
        <v>491.39</v>
      </c>
      <c r="G115" t="s">
        <v>78</v>
      </c>
      <c r="H115">
        <v>159.96</v>
      </c>
      <c r="I115" t="s">
        <v>78</v>
      </c>
      <c r="J115">
        <v>2882.18</v>
      </c>
      <c r="K115" t="s">
        <v>78</v>
      </c>
      <c r="L115" t="s">
        <v>78</v>
      </c>
      <c r="M115">
        <v>2122.15</v>
      </c>
      <c r="N115">
        <v>250.12</v>
      </c>
      <c r="O115">
        <v>417.38</v>
      </c>
      <c r="P115" t="s">
        <v>78</v>
      </c>
      <c r="Q115">
        <v>1131.17</v>
      </c>
      <c r="R115">
        <v>97.06</v>
      </c>
      <c r="S115">
        <v>367.07</v>
      </c>
      <c r="T115">
        <v>453.05</v>
      </c>
      <c r="U115">
        <v>212.78</v>
      </c>
      <c r="V115" t="s">
        <v>78</v>
      </c>
      <c r="W115">
        <v>191.33600000000001</v>
      </c>
      <c r="X115" t="s">
        <v>78</v>
      </c>
      <c r="Y115">
        <v>202.941</v>
      </c>
      <c r="Z115" t="s">
        <v>78</v>
      </c>
      <c r="AA115">
        <v>117.05</v>
      </c>
      <c r="AB115" t="s">
        <v>78</v>
      </c>
      <c r="AC115" t="s">
        <v>78</v>
      </c>
    </row>
    <row r="116" spans="1:29" x14ac:dyDescent="0.25">
      <c r="A116">
        <v>-387</v>
      </c>
      <c r="B116" s="1">
        <f ca="1">EOMONTH(TODAY(),Table1[[#This Row],[Range_Month]])+1</f>
        <v>33329</v>
      </c>
      <c r="C116">
        <v>1</v>
      </c>
      <c r="D116" s="1">
        <f ca="1">WORKDAY(Table1[[#This Row],[Date]],-(1+Table1[[#This Row],[Add_Day]]))</f>
        <v>33325</v>
      </c>
      <c r="E116">
        <f>COUNTIFS(Table1[[#This Row],[CTRN Index]:[BSX Index]],"*N/A*")</f>
        <v>7</v>
      </c>
      <c r="F116">
        <v>509.21</v>
      </c>
      <c r="G116" t="s">
        <v>78</v>
      </c>
      <c r="H116">
        <v>170.92</v>
      </c>
      <c r="I116" t="s">
        <v>78</v>
      </c>
      <c r="J116">
        <v>2913.86</v>
      </c>
      <c r="K116">
        <v>310.14999999999998</v>
      </c>
      <c r="L116" t="s">
        <v>78</v>
      </c>
      <c r="M116">
        <v>2170.79</v>
      </c>
      <c r="N116">
        <v>264.89999999999998</v>
      </c>
      <c r="O116">
        <v>437.31</v>
      </c>
      <c r="P116">
        <v>548.98</v>
      </c>
      <c r="Q116">
        <v>1109.49</v>
      </c>
      <c r="R116">
        <v>98.1</v>
      </c>
      <c r="S116">
        <v>375.22</v>
      </c>
      <c r="T116">
        <v>482.3</v>
      </c>
      <c r="U116">
        <v>217.18</v>
      </c>
      <c r="V116" t="s">
        <v>78</v>
      </c>
      <c r="W116">
        <v>196.107</v>
      </c>
      <c r="X116" t="s">
        <v>78</v>
      </c>
      <c r="Y116">
        <v>208.488</v>
      </c>
      <c r="Z116" t="s">
        <v>78</v>
      </c>
      <c r="AA116">
        <v>122.17</v>
      </c>
      <c r="AB116">
        <v>545.03</v>
      </c>
      <c r="AC116" t="s">
        <v>78</v>
      </c>
    </row>
    <row r="117" spans="1:29" x14ac:dyDescent="0.25">
      <c r="A117">
        <v>-386</v>
      </c>
      <c r="B117" s="1">
        <f ca="1">EOMONTH(TODAY(),Table1[[#This Row],[Range_Month]])+1</f>
        <v>33359</v>
      </c>
      <c r="C117">
        <v>0</v>
      </c>
      <c r="D117" s="1">
        <f ca="1">WORKDAY(Table1[[#This Row],[Date]],-(1+Table1[[#This Row],[Add_Day]]))</f>
        <v>33358</v>
      </c>
      <c r="E117">
        <f>COUNTIFS(Table1[[#This Row],[CTRN Index]:[BSX Index]],"*N/A*")</f>
        <v>7</v>
      </c>
      <c r="F117">
        <v>504.22</v>
      </c>
      <c r="G117" t="s">
        <v>78</v>
      </c>
      <c r="H117">
        <v>170.333</v>
      </c>
      <c r="I117" t="s">
        <v>78</v>
      </c>
      <c r="J117">
        <v>2887.87</v>
      </c>
      <c r="K117">
        <v>327.96</v>
      </c>
      <c r="L117" t="s">
        <v>78</v>
      </c>
      <c r="M117">
        <v>2171.5300000000002</v>
      </c>
      <c r="N117">
        <v>263.64999999999998</v>
      </c>
      <c r="O117">
        <v>462.5</v>
      </c>
      <c r="P117">
        <v>548.35</v>
      </c>
      <c r="Q117">
        <v>1142.81</v>
      </c>
      <c r="R117">
        <v>101.57</v>
      </c>
      <c r="S117">
        <v>375.35</v>
      </c>
      <c r="T117">
        <v>484.72</v>
      </c>
      <c r="U117">
        <v>210.01</v>
      </c>
      <c r="V117" t="s">
        <v>78</v>
      </c>
      <c r="W117">
        <v>195.935</v>
      </c>
      <c r="X117" t="s">
        <v>78</v>
      </c>
      <c r="Y117">
        <v>208.26499999999999</v>
      </c>
      <c r="Z117" t="s">
        <v>78</v>
      </c>
      <c r="AA117">
        <v>121.93</v>
      </c>
      <c r="AB117">
        <v>538.5</v>
      </c>
      <c r="AC117" t="s">
        <v>78</v>
      </c>
    </row>
    <row r="118" spans="1:29" x14ac:dyDescent="0.25">
      <c r="A118">
        <v>-385</v>
      </c>
      <c r="B118" s="1">
        <f ca="1">EOMONTH(TODAY(),Table1[[#This Row],[Range_Month]])+1</f>
        <v>33390</v>
      </c>
      <c r="C118">
        <v>0</v>
      </c>
      <c r="D118" s="1">
        <f ca="1">WORKDAY(Table1[[#This Row],[Date]],-(1+Table1[[#This Row],[Add_Day]]))</f>
        <v>33389</v>
      </c>
      <c r="E118">
        <f>COUNTIFS(Table1[[#This Row],[CTRN Index]:[BSX Index]],"*N/A*")</f>
        <v>7</v>
      </c>
      <c r="F118">
        <v>525.14</v>
      </c>
      <c r="G118" t="s">
        <v>78</v>
      </c>
      <c r="H118">
        <v>178.14699999999999</v>
      </c>
      <c r="I118" t="s">
        <v>78</v>
      </c>
      <c r="J118">
        <v>3027.5</v>
      </c>
      <c r="K118">
        <v>334.85</v>
      </c>
      <c r="L118" t="s">
        <v>78</v>
      </c>
      <c r="M118">
        <v>2252.1</v>
      </c>
      <c r="N118">
        <v>279</v>
      </c>
      <c r="O118">
        <v>479.75</v>
      </c>
      <c r="P118">
        <v>561.30999999999995</v>
      </c>
      <c r="Q118">
        <v>1229.02</v>
      </c>
      <c r="R118">
        <v>103.97</v>
      </c>
      <c r="S118">
        <v>389.83</v>
      </c>
      <c r="T118">
        <v>506.11</v>
      </c>
      <c r="U118">
        <v>211.77</v>
      </c>
      <c r="V118" t="s">
        <v>78</v>
      </c>
      <c r="W118">
        <v>203.21799999999999</v>
      </c>
      <c r="X118" t="s">
        <v>78</v>
      </c>
      <c r="Y118">
        <v>216.10300000000001</v>
      </c>
      <c r="Z118" t="s">
        <v>78</v>
      </c>
      <c r="AA118">
        <v>127.25</v>
      </c>
      <c r="AB118">
        <v>566.07000000000005</v>
      </c>
      <c r="AC118" t="s">
        <v>78</v>
      </c>
    </row>
    <row r="119" spans="1:29" x14ac:dyDescent="0.25">
      <c r="A119">
        <v>-384</v>
      </c>
      <c r="B119" s="1">
        <f ca="1">EOMONTH(TODAY(),Table1[[#This Row],[Range_Month]])+1</f>
        <v>33420</v>
      </c>
      <c r="C119">
        <v>0</v>
      </c>
      <c r="D119" s="1">
        <f ca="1">WORKDAY(Table1[[#This Row],[Date]],-(1+Table1[[#This Row],[Add_Day]]))</f>
        <v>33417</v>
      </c>
      <c r="E119">
        <f>COUNTIFS(Table1[[#This Row],[CTRN Index]:[BSX Index]],"*N/A*")</f>
        <v>7</v>
      </c>
      <c r="F119">
        <v>513.79999999999995</v>
      </c>
      <c r="G119" t="s">
        <v>78</v>
      </c>
      <c r="H119">
        <v>167.512</v>
      </c>
      <c r="I119" t="s">
        <v>78</v>
      </c>
      <c r="J119">
        <v>2906.75</v>
      </c>
      <c r="K119">
        <v>327.2</v>
      </c>
      <c r="L119" t="s">
        <v>78</v>
      </c>
      <c r="M119">
        <v>2151.44</v>
      </c>
      <c r="N119">
        <v>254.19</v>
      </c>
      <c r="O119">
        <v>472.42</v>
      </c>
      <c r="P119">
        <v>534.39</v>
      </c>
      <c r="Q119">
        <v>1151.45</v>
      </c>
      <c r="R119">
        <v>94.64</v>
      </c>
      <c r="S119">
        <v>371.16</v>
      </c>
      <c r="T119">
        <v>475.92</v>
      </c>
      <c r="U119">
        <v>196.87</v>
      </c>
      <c r="V119" t="s">
        <v>78</v>
      </c>
      <c r="W119">
        <v>193.64099999999999</v>
      </c>
      <c r="X119" t="s">
        <v>78</v>
      </c>
      <c r="Y119">
        <v>205.76599999999999</v>
      </c>
      <c r="Z119" t="s">
        <v>78</v>
      </c>
      <c r="AA119">
        <v>120.57</v>
      </c>
      <c r="AB119">
        <v>537.1</v>
      </c>
      <c r="AC119" t="s">
        <v>78</v>
      </c>
    </row>
    <row r="120" spans="1:29" x14ac:dyDescent="0.25">
      <c r="A120">
        <v>-383</v>
      </c>
      <c r="B120" s="1">
        <f ca="1">EOMONTH(TODAY(),Table1[[#This Row],[Range_Month]])+1</f>
        <v>33451</v>
      </c>
      <c r="C120">
        <v>0</v>
      </c>
      <c r="D120" s="1">
        <f ca="1">WORKDAY(Table1[[#This Row],[Date]],-(1+Table1[[#This Row],[Add_Day]]))</f>
        <v>33450</v>
      </c>
      <c r="E120">
        <f>COUNTIFS(Table1[[#This Row],[CTRN Index]:[BSX Index]],"*N/A*")</f>
        <v>7</v>
      </c>
      <c r="F120">
        <v>515.27</v>
      </c>
      <c r="G120" t="s">
        <v>78</v>
      </c>
      <c r="H120">
        <v>173.12100000000001</v>
      </c>
      <c r="I120" t="s">
        <v>78</v>
      </c>
      <c r="J120">
        <v>3024.82</v>
      </c>
      <c r="K120">
        <v>328.79</v>
      </c>
      <c r="L120" t="s">
        <v>78</v>
      </c>
      <c r="M120">
        <v>2245.23</v>
      </c>
      <c r="N120">
        <v>272.14999999999998</v>
      </c>
      <c r="O120">
        <v>503.95</v>
      </c>
      <c r="P120">
        <v>546.69000000000005</v>
      </c>
      <c r="Q120">
        <v>1220.56</v>
      </c>
      <c r="R120">
        <v>100.35</v>
      </c>
      <c r="S120">
        <v>387.81</v>
      </c>
      <c r="T120">
        <v>502.04</v>
      </c>
      <c r="U120">
        <v>201.77</v>
      </c>
      <c r="V120" t="s">
        <v>78</v>
      </c>
      <c r="W120">
        <v>202.56800000000001</v>
      </c>
      <c r="X120" t="s">
        <v>78</v>
      </c>
      <c r="Y120">
        <v>215.08</v>
      </c>
      <c r="Z120" t="s">
        <v>78</v>
      </c>
      <c r="AA120">
        <v>127.61</v>
      </c>
      <c r="AB120">
        <v>556.97</v>
      </c>
      <c r="AC120" t="s">
        <v>78</v>
      </c>
    </row>
    <row r="121" spans="1:29" x14ac:dyDescent="0.25">
      <c r="A121">
        <v>-382</v>
      </c>
      <c r="B121" s="1">
        <f ca="1">EOMONTH(TODAY(),Table1[[#This Row],[Range_Month]])+1</f>
        <v>33482</v>
      </c>
      <c r="C121">
        <v>0</v>
      </c>
      <c r="D121" s="1">
        <f ca="1">WORKDAY(Table1[[#This Row],[Date]],-(1+Table1[[#This Row],[Add_Day]]))</f>
        <v>33480</v>
      </c>
      <c r="E121">
        <f>COUNTIFS(Table1[[#This Row],[CTRN Index]:[BSX Index]],"*N/A*")</f>
        <v>7</v>
      </c>
      <c r="F121">
        <v>526.15</v>
      </c>
      <c r="G121" t="s">
        <v>78</v>
      </c>
      <c r="H121">
        <v>179.19300000000001</v>
      </c>
      <c r="I121" t="s">
        <v>78</v>
      </c>
      <c r="J121">
        <v>3043.6</v>
      </c>
      <c r="K121">
        <v>345.8</v>
      </c>
      <c r="L121" t="s">
        <v>78</v>
      </c>
      <c r="M121">
        <v>2291.2199999999998</v>
      </c>
      <c r="N121">
        <v>287.39999999999998</v>
      </c>
      <c r="O121">
        <v>532.71</v>
      </c>
      <c r="P121">
        <v>542.05999999999995</v>
      </c>
      <c r="Q121">
        <v>1212.27</v>
      </c>
      <c r="R121">
        <v>101.53</v>
      </c>
      <c r="S121">
        <v>395.43</v>
      </c>
      <c r="T121">
        <v>525.67999999999995</v>
      </c>
      <c r="U121">
        <v>208.25</v>
      </c>
      <c r="V121" t="s">
        <v>78</v>
      </c>
      <c r="W121">
        <v>207.06700000000001</v>
      </c>
      <c r="X121" t="s">
        <v>78</v>
      </c>
      <c r="Y121">
        <v>220.006</v>
      </c>
      <c r="Z121" t="s">
        <v>78</v>
      </c>
      <c r="AA121">
        <v>131.94</v>
      </c>
      <c r="AB121">
        <v>587.32000000000005</v>
      </c>
      <c r="AC121" t="s">
        <v>78</v>
      </c>
    </row>
    <row r="122" spans="1:29" x14ac:dyDescent="0.25">
      <c r="A122">
        <v>-381</v>
      </c>
      <c r="B122" s="1">
        <f ca="1">EOMONTH(TODAY(),Table1[[#This Row],[Range_Month]])+1</f>
        <v>33512</v>
      </c>
      <c r="C122">
        <v>0</v>
      </c>
      <c r="D122" s="1">
        <f ca="1">WORKDAY(Table1[[#This Row],[Date]],-(1+Table1[[#This Row],[Add_Day]]))</f>
        <v>33511</v>
      </c>
      <c r="E122">
        <f>COUNTIFS(Table1[[#This Row],[CTRN Index]:[BSX Index]],"*N/A*")</f>
        <v>7</v>
      </c>
      <c r="F122">
        <v>530.73</v>
      </c>
      <c r="G122" t="s">
        <v>78</v>
      </c>
      <c r="H122">
        <v>180.328</v>
      </c>
      <c r="I122" t="s">
        <v>78</v>
      </c>
      <c r="J122">
        <v>3016.77</v>
      </c>
      <c r="K122">
        <v>343.52</v>
      </c>
      <c r="L122" t="s">
        <v>78</v>
      </c>
      <c r="M122">
        <v>2255.8000000000002</v>
      </c>
      <c r="N122">
        <v>287.54000000000002</v>
      </c>
      <c r="O122">
        <v>521.94000000000005</v>
      </c>
      <c r="P122">
        <v>534.1</v>
      </c>
      <c r="Q122">
        <v>1192.8800000000001</v>
      </c>
      <c r="R122">
        <v>104.75</v>
      </c>
      <c r="S122">
        <v>387.86</v>
      </c>
      <c r="T122">
        <v>526.88</v>
      </c>
      <c r="U122">
        <v>212.82</v>
      </c>
      <c r="V122" t="s">
        <v>78</v>
      </c>
      <c r="W122">
        <v>204.024</v>
      </c>
      <c r="X122" t="s">
        <v>78</v>
      </c>
      <c r="Y122">
        <v>217.04499999999999</v>
      </c>
      <c r="Z122" t="s">
        <v>78</v>
      </c>
      <c r="AA122">
        <v>131.30000000000001</v>
      </c>
      <c r="AB122">
        <v>590.19000000000005</v>
      </c>
      <c r="AC122" t="s">
        <v>78</v>
      </c>
    </row>
    <row r="123" spans="1:29" x14ac:dyDescent="0.25">
      <c r="A123">
        <v>-380</v>
      </c>
      <c r="B123" s="1">
        <f ca="1">EOMONTH(TODAY(),Table1[[#This Row],[Range_Month]])+1</f>
        <v>33543</v>
      </c>
      <c r="C123">
        <v>0</v>
      </c>
      <c r="D123" s="1">
        <f ca="1">WORKDAY(Table1[[#This Row],[Date]],-(1+Table1[[#This Row],[Add_Day]]))</f>
        <v>33542</v>
      </c>
      <c r="E123">
        <f>COUNTIFS(Table1[[#This Row],[CTRN Index]:[BSX Index]],"*N/A*")</f>
        <v>7</v>
      </c>
      <c r="F123">
        <v>546.57000000000005</v>
      </c>
      <c r="G123" t="s">
        <v>78</v>
      </c>
      <c r="H123">
        <v>184.899</v>
      </c>
      <c r="I123" t="s">
        <v>78</v>
      </c>
      <c r="J123">
        <v>3069.1</v>
      </c>
      <c r="K123">
        <v>333.45</v>
      </c>
      <c r="L123" t="s">
        <v>78</v>
      </c>
      <c r="M123">
        <v>2289.64</v>
      </c>
      <c r="N123">
        <v>292.51</v>
      </c>
      <c r="O123">
        <v>536.37</v>
      </c>
      <c r="P123">
        <v>549.79</v>
      </c>
      <c r="Q123">
        <v>1283.07</v>
      </c>
      <c r="R123">
        <v>104.78</v>
      </c>
      <c r="S123">
        <v>392.46</v>
      </c>
      <c r="T123">
        <v>542.98</v>
      </c>
      <c r="U123">
        <v>216.01</v>
      </c>
      <c r="V123" t="s">
        <v>78</v>
      </c>
      <c r="W123">
        <v>206.96299999999999</v>
      </c>
      <c r="X123" t="s">
        <v>78</v>
      </c>
      <c r="Y123">
        <v>220.31100000000001</v>
      </c>
      <c r="Z123" t="s">
        <v>78</v>
      </c>
      <c r="AA123">
        <v>136.22</v>
      </c>
      <c r="AB123">
        <v>612.01</v>
      </c>
      <c r="AC123" t="s">
        <v>78</v>
      </c>
    </row>
    <row r="124" spans="1:29" x14ac:dyDescent="0.25">
      <c r="A124">
        <v>-379</v>
      </c>
      <c r="B124" s="1">
        <f ca="1">EOMONTH(TODAY(),Table1[[#This Row],[Range_Month]])+1</f>
        <v>33573</v>
      </c>
      <c r="C124">
        <v>0</v>
      </c>
      <c r="D124" s="1">
        <f ca="1">WORKDAY(Table1[[#This Row],[Date]],-(1+Table1[[#This Row],[Add_Day]]))</f>
        <v>33571</v>
      </c>
      <c r="E124">
        <f>COUNTIFS(Table1[[#This Row],[CTRN Index]:[BSX Index]],"*N/A*")</f>
        <v>8</v>
      </c>
      <c r="F124" t="s">
        <v>78</v>
      </c>
      <c r="G124" t="s">
        <v>78</v>
      </c>
      <c r="H124">
        <v>176.059</v>
      </c>
      <c r="I124" t="s">
        <v>78</v>
      </c>
      <c r="J124">
        <v>2894.68</v>
      </c>
      <c r="K124">
        <v>324.2</v>
      </c>
      <c r="L124" t="s">
        <v>78</v>
      </c>
      <c r="M124">
        <v>2196.69</v>
      </c>
      <c r="N124">
        <v>284.79000000000002</v>
      </c>
      <c r="O124">
        <v>519.44000000000005</v>
      </c>
      <c r="P124">
        <v>557.15</v>
      </c>
      <c r="Q124">
        <v>1172.27</v>
      </c>
      <c r="R124">
        <v>99.65</v>
      </c>
      <c r="S124">
        <v>375.22</v>
      </c>
      <c r="T124">
        <v>523.9</v>
      </c>
      <c r="U124">
        <v>218.83</v>
      </c>
      <c r="V124" t="s">
        <v>78</v>
      </c>
      <c r="W124">
        <v>198.42699999999999</v>
      </c>
      <c r="X124" t="s">
        <v>78</v>
      </c>
      <c r="Y124">
        <v>211.13300000000001</v>
      </c>
      <c r="Z124" t="s">
        <v>78</v>
      </c>
      <c r="AA124">
        <v>131.34</v>
      </c>
      <c r="AB124">
        <v>589.67999999999995</v>
      </c>
      <c r="AC124" t="s">
        <v>78</v>
      </c>
    </row>
    <row r="125" spans="1:29" x14ac:dyDescent="0.25">
      <c r="A125">
        <v>-378</v>
      </c>
      <c r="B125" s="1">
        <f ca="1">EOMONTH(TODAY(),Table1[[#This Row],[Range_Month]])+1</f>
        <v>33604</v>
      </c>
      <c r="C125">
        <v>0</v>
      </c>
      <c r="D125" s="1">
        <f ca="1">WORKDAY(Table1[[#This Row],[Date]],-(1+Table1[[#This Row],[Add_Day]]))</f>
        <v>33603</v>
      </c>
      <c r="E125">
        <f>COUNTIFS(Table1[[#This Row],[CTRN Index]:[BSX Index]],"*N/A*")</f>
        <v>6</v>
      </c>
      <c r="F125">
        <v>571.39</v>
      </c>
      <c r="G125" t="s">
        <v>78</v>
      </c>
      <c r="H125">
        <v>189.8</v>
      </c>
      <c r="I125" t="s">
        <v>78</v>
      </c>
      <c r="J125">
        <v>3168.83</v>
      </c>
      <c r="K125">
        <v>350.56</v>
      </c>
      <c r="L125" t="s">
        <v>78</v>
      </c>
      <c r="M125">
        <v>2426.04</v>
      </c>
      <c r="N125">
        <v>330.86</v>
      </c>
      <c r="O125">
        <v>560.79</v>
      </c>
      <c r="P125">
        <v>601.09</v>
      </c>
      <c r="Q125">
        <v>1358</v>
      </c>
      <c r="R125">
        <v>109.52</v>
      </c>
      <c r="S125">
        <v>417.09</v>
      </c>
      <c r="T125">
        <v>586.34</v>
      </c>
      <c r="U125">
        <v>226.15</v>
      </c>
      <c r="V125" t="s">
        <v>78</v>
      </c>
      <c r="W125">
        <v>220.53</v>
      </c>
      <c r="X125">
        <v>510.2</v>
      </c>
      <c r="Y125">
        <v>234.22499999999999</v>
      </c>
      <c r="Z125" t="s">
        <v>78</v>
      </c>
      <c r="AA125">
        <v>146.59</v>
      </c>
      <c r="AB125">
        <v>668.95</v>
      </c>
      <c r="AC125" t="s">
        <v>78</v>
      </c>
    </row>
    <row r="126" spans="1:29" x14ac:dyDescent="0.25">
      <c r="A126">
        <v>-377</v>
      </c>
      <c r="B126" s="1">
        <f ca="1">EOMONTH(TODAY(),Table1[[#This Row],[Range_Month]])+1</f>
        <v>33635</v>
      </c>
      <c r="C126">
        <v>0</v>
      </c>
      <c r="D126" s="1">
        <f ca="1">WORKDAY(Table1[[#This Row],[Date]],-(1+Table1[[#This Row],[Add_Day]]))</f>
        <v>33634</v>
      </c>
      <c r="E126">
        <f>COUNTIFS(Table1[[#This Row],[CTRN Index]:[BSX Index]],"*N/A*")</f>
        <v>6</v>
      </c>
      <c r="F126">
        <v>603.09</v>
      </c>
      <c r="G126" t="s">
        <v>78</v>
      </c>
      <c r="H126">
        <v>205.01300000000001</v>
      </c>
      <c r="I126" t="s">
        <v>78</v>
      </c>
      <c r="J126">
        <v>3223.39</v>
      </c>
      <c r="K126">
        <v>375.35</v>
      </c>
      <c r="L126" t="s">
        <v>78</v>
      </c>
      <c r="M126">
        <v>2391.7800000000002</v>
      </c>
      <c r="N126">
        <v>338.31</v>
      </c>
      <c r="O126">
        <v>590.37</v>
      </c>
      <c r="P126">
        <v>621.4</v>
      </c>
      <c r="Q126">
        <v>1354.26</v>
      </c>
      <c r="R126">
        <v>111.79</v>
      </c>
      <c r="S126">
        <v>408.79</v>
      </c>
      <c r="T126">
        <v>620.21</v>
      </c>
      <c r="U126">
        <v>210.38</v>
      </c>
      <c r="V126" t="s">
        <v>78</v>
      </c>
      <c r="W126">
        <v>217.49799999999999</v>
      </c>
      <c r="X126">
        <v>529.26</v>
      </c>
      <c r="Y126">
        <v>232.303</v>
      </c>
      <c r="Z126" t="s">
        <v>78</v>
      </c>
      <c r="AA126">
        <v>148.97</v>
      </c>
      <c r="AB126">
        <v>711.91</v>
      </c>
      <c r="AC126" t="s">
        <v>78</v>
      </c>
    </row>
    <row r="127" spans="1:29" x14ac:dyDescent="0.25">
      <c r="A127">
        <v>-376</v>
      </c>
      <c r="B127" s="1">
        <f ca="1">EOMONTH(TODAY(),Table1[[#This Row],[Range_Month]])+1</f>
        <v>33664</v>
      </c>
      <c r="C127">
        <v>0</v>
      </c>
      <c r="D127" s="1">
        <f ca="1">WORKDAY(Table1[[#This Row],[Date]],-(1+Table1[[#This Row],[Add_Day]]))</f>
        <v>33662</v>
      </c>
      <c r="E127">
        <f>COUNTIFS(Table1[[#This Row],[CTRN Index]:[BSX Index]],"*N/A*")</f>
        <v>6</v>
      </c>
      <c r="F127">
        <v>615.17999999999995</v>
      </c>
      <c r="G127" t="s">
        <v>78</v>
      </c>
      <c r="H127">
        <v>210.691</v>
      </c>
      <c r="I127" t="s">
        <v>78</v>
      </c>
      <c r="J127">
        <v>3267.67</v>
      </c>
      <c r="K127">
        <v>396.59</v>
      </c>
      <c r="L127" t="s">
        <v>78</v>
      </c>
      <c r="M127">
        <v>2413.0300000000002</v>
      </c>
      <c r="N127">
        <v>345.88</v>
      </c>
      <c r="O127">
        <v>616.20000000000005</v>
      </c>
      <c r="P127">
        <v>628.52</v>
      </c>
      <c r="Q127">
        <v>1428.25</v>
      </c>
      <c r="R127">
        <v>116.1</v>
      </c>
      <c r="S127">
        <v>412.7</v>
      </c>
      <c r="T127">
        <v>633.47</v>
      </c>
      <c r="U127">
        <v>205.62</v>
      </c>
      <c r="V127" t="s">
        <v>78</v>
      </c>
      <c r="W127">
        <v>219.422</v>
      </c>
      <c r="X127">
        <v>545.29</v>
      </c>
      <c r="Y127">
        <v>234.64400000000001</v>
      </c>
      <c r="Z127" t="s">
        <v>78</v>
      </c>
      <c r="AA127">
        <v>151.02000000000001</v>
      </c>
      <c r="AB127">
        <v>721.93</v>
      </c>
      <c r="AC127" t="s">
        <v>78</v>
      </c>
    </row>
    <row r="128" spans="1:29" x14ac:dyDescent="0.25">
      <c r="A128">
        <v>-375</v>
      </c>
      <c r="B128" s="1">
        <f ca="1">EOMONTH(TODAY(),Table1[[#This Row],[Range_Month]])+1</f>
        <v>33695</v>
      </c>
      <c r="C128">
        <v>0</v>
      </c>
      <c r="D128" s="1">
        <f ca="1">WORKDAY(Table1[[#This Row],[Date]],-(1+Table1[[#This Row],[Add_Day]]))</f>
        <v>33694</v>
      </c>
      <c r="E128">
        <f>COUNTIFS(Table1[[#This Row],[CTRN Index]:[BSX Index]],"*N/A*")</f>
        <v>6</v>
      </c>
      <c r="F128">
        <v>604.09</v>
      </c>
      <c r="G128" t="s">
        <v>78</v>
      </c>
      <c r="H128">
        <v>203.25899999999999</v>
      </c>
      <c r="I128" t="s">
        <v>78</v>
      </c>
      <c r="J128">
        <v>3235.47</v>
      </c>
      <c r="K128">
        <v>396.32</v>
      </c>
      <c r="L128" t="s">
        <v>78</v>
      </c>
      <c r="M128">
        <v>2360.59</v>
      </c>
      <c r="N128">
        <v>323.05</v>
      </c>
      <c r="O128">
        <v>621.85</v>
      </c>
      <c r="P128">
        <v>617.46</v>
      </c>
      <c r="Q128">
        <v>1383.78</v>
      </c>
      <c r="R128">
        <v>111.63</v>
      </c>
      <c r="S128">
        <v>403.69</v>
      </c>
      <c r="T128">
        <v>603.77</v>
      </c>
      <c r="U128">
        <v>205.62</v>
      </c>
      <c r="V128" t="s">
        <v>78</v>
      </c>
      <c r="W128">
        <v>214.22</v>
      </c>
      <c r="X128">
        <v>546.82000000000005</v>
      </c>
      <c r="Y128">
        <v>228.90100000000001</v>
      </c>
      <c r="Z128" t="s">
        <v>78</v>
      </c>
      <c r="AA128">
        <v>145.11000000000001</v>
      </c>
      <c r="AB128">
        <v>676.05</v>
      </c>
      <c r="AC128" t="s">
        <v>78</v>
      </c>
    </row>
    <row r="129" spans="1:29" x14ac:dyDescent="0.25">
      <c r="A129">
        <v>-374</v>
      </c>
      <c r="B129" s="1">
        <f ca="1">EOMONTH(TODAY(),Table1[[#This Row],[Range_Month]])+1</f>
        <v>33725</v>
      </c>
      <c r="C129">
        <v>0</v>
      </c>
      <c r="D129" s="1">
        <f ca="1">WORKDAY(Table1[[#This Row],[Date]],-(1+Table1[[#This Row],[Add_Day]]))</f>
        <v>33724</v>
      </c>
      <c r="E129">
        <f>COUNTIFS(Table1[[#This Row],[CTRN Index]:[BSX Index]],"*N/A*")</f>
        <v>6</v>
      </c>
      <c r="F129">
        <v>608.62</v>
      </c>
      <c r="G129" t="s">
        <v>78</v>
      </c>
      <c r="H129">
        <v>195.93199999999999</v>
      </c>
      <c r="I129" t="s">
        <v>78</v>
      </c>
      <c r="J129">
        <v>3359.12</v>
      </c>
      <c r="K129">
        <v>418.56</v>
      </c>
      <c r="L129" t="s">
        <v>78</v>
      </c>
      <c r="M129">
        <v>2413.98</v>
      </c>
      <c r="N129">
        <v>307.86</v>
      </c>
      <c r="O129">
        <v>644.03</v>
      </c>
      <c r="P129">
        <v>606.44000000000005</v>
      </c>
      <c r="Q129">
        <v>1372.57</v>
      </c>
      <c r="R129">
        <v>110.91</v>
      </c>
      <c r="S129">
        <v>414.95</v>
      </c>
      <c r="T129">
        <v>578.67999999999995</v>
      </c>
      <c r="U129">
        <v>211.07</v>
      </c>
      <c r="V129" t="s">
        <v>78</v>
      </c>
      <c r="W129">
        <v>219.048</v>
      </c>
      <c r="X129">
        <v>566.54999999999995</v>
      </c>
      <c r="Y129">
        <v>233.185</v>
      </c>
      <c r="Z129" t="s">
        <v>78</v>
      </c>
      <c r="AA129">
        <v>143.15</v>
      </c>
      <c r="AB129">
        <v>629.53</v>
      </c>
      <c r="AC129" t="s">
        <v>78</v>
      </c>
    </row>
    <row r="130" spans="1:29" x14ac:dyDescent="0.25">
      <c r="A130">
        <v>-373</v>
      </c>
      <c r="B130" s="1">
        <f ca="1">EOMONTH(TODAY(),Table1[[#This Row],[Range_Month]])+1</f>
        <v>33756</v>
      </c>
      <c r="C130">
        <v>0</v>
      </c>
      <c r="D130" s="1">
        <f ca="1">WORKDAY(Table1[[#This Row],[Date]],-(1+Table1[[#This Row],[Add_Day]]))</f>
        <v>33753</v>
      </c>
      <c r="E130">
        <f>COUNTIFS(Table1[[#This Row],[CTRN Index]:[BSX Index]],"*N/A*")</f>
        <v>5</v>
      </c>
      <c r="F130">
        <v>590.84</v>
      </c>
      <c r="G130" t="s">
        <v>78</v>
      </c>
      <c r="H130">
        <v>198.22499999999999</v>
      </c>
      <c r="I130" t="s">
        <v>78</v>
      </c>
      <c r="J130">
        <v>3396.88</v>
      </c>
      <c r="K130">
        <v>438.9</v>
      </c>
      <c r="L130" t="s">
        <v>78</v>
      </c>
      <c r="M130">
        <v>2420.0100000000002</v>
      </c>
      <c r="N130">
        <v>315.3</v>
      </c>
      <c r="O130">
        <v>668.05</v>
      </c>
      <c r="P130">
        <v>615.51</v>
      </c>
      <c r="Q130">
        <v>1370.14</v>
      </c>
      <c r="R130">
        <v>109.93</v>
      </c>
      <c r="S130">
        <v>415.35</v>
      </c>
      <c r="T130">
        <v>585.30999999999995</v>
      </c>
      <c r="U130">
        <v>213.45</v>
      </c>
      <c r="V130">
        <v>22.74</v>
      </c>
      <c r="W130">
        <v>219.69300000000001</v>
      </c>
      <c r="X130">
        <v>587.41</v>
      </c>
      <c r="Y130">
        <v>234.00200000000001</v>
      </c>
      <c r="Z130" t="s">
        <v>78</v>
      </c>
      <c r="AA130">
        <v>144.19999999999999</v>
      </c>
      <c r="AB130">
        <v>634.42999999999995</v>
      </c>
      <c r="AC130" t="s">
        <v>78</v>
      </c>
    </row>
    <row r="131" spans="1:29" x14ac:dyDescent="0.25">
      <c r="A131">
        <v>-372</v>
      </c>
      <c r="B131" s="1">
        <f ca="1">EOMONTH(TODAY(),Table1[[#This Row],[Range_Month]])+1</f>
        <v>33786</v>
      </c>
      <c r="C131">
        <v>0</v>
      </c>
      <c r="D131" s="1">
        <f ca="1">WORKDAY(Table1[[#This Row],[Date]],-(1+Table1[[#This Row],[Add_Day]]))</f>
        <v>33785</v>
      </c>
      <c r="E131">
        <f>COUNTIFS(Table1[[#This Row],[CTRN Index]:[BSX Index]],"*N/A*")</f>
        <v>5</v>
      </c>
      <c r="F131">
        <v>551.91999999999996</v>
      </c>
      <c r="G131" t="s">
        <v>78</v>
      </c>
      <c r="H131">
        <v>188.56</v>
      </c>
      <c r="I131" t="s">
        <v>78</v>
      </c>
      <c r="J131">
        <v>3318.52</v>
      </c>
      <c r="K131">
        <v>442.93</v>
      </c>
      <c r="L131" t="s">
        <v>78</v>
      </c>
      <c r="M131">
        <v>2372.0100000000002</v>
      </c>
      <c r="N131">
        <v>301.23</v>
      </c>
      <c r="O131">
        <v>666.02</v>
      </c>
      <c r="P131">
        <v>623.26</v>
      </c>
      <c r="Q131">
        <v>1315.77</v>
      </c>
      <c r="R131">
        <v>108.31</v>
      </c>
      <c r="S131">
        <v>408.14</v>
      </c>
      <c r="T131">
        <v>563.6</v>
      </c>
      <c r="U131">
        <v>211.13</v>
      </c>
      <c r="V131">
        <v>22.9</v>
      </c>
      <c r="W131">
        <v>215.614</v>
      </c>
      <c r="X131">
        <v>586.29</v>
      </c>
      <c r="Y131">
        <v>229.21700000000001</v>
      </c>
      <c r="Z131" t="s">
        <v>78</v>
      </c>
      <c r="AA131">
        <v>139.86000000000001</v>
      </c>
      <c r="AB131">
        <v>601.65</v>
      </c>
      <c r="AC131" t="s">
        <v>78</v>
      </c>
    </row>
    <row r="132" spans="1:29" x14ac:dyDescent="0.25">
      <c r="A132">
        <v>-371</v>
      </c>
      <c r="B132" s="1">
        <f ca="1">EOMONTH(TODAY(),Table1[[#This Row],[Range_Month]])+1</f>
        <v>33817</v>
      </c>
      <c r="C132">
        <v>0</v>
      </c>
      <c r="D132" s="1">
        <f ca="1">WORKDAY(Table1[[#This Row],[Date]],-(1+Table1[[#This Row],[Add_Day]]))</f>
        <v>33816</v>
      </c>
      <c r="E132">
        <f>COUNTIFS(Table1[[#This Row],[CTRN Index]:[BSX Index]],"*N/A*")</f>
        <v>5</v>
      </c>
      <c r="F132">
        <v>553.85</v>
      </c>
      <c r="G132" t="s">
        <v>78</v>
      </c>
      <c r="H132">
        <v>194.90600000000001</v>
      </c>
      <c r="I132" t="s">
        <v>78</v>
      </c>
      <c r="J132">
        <v>3393.78</v>
      </c>
      <c r="K132">
        <v>462.15</v>
      </c>
      <c r="L132" t="s">
        <v>78</v>
      </c>
      <c r="M132">
        <v>2465.27</v>
      </c>
      <c r="N132">
        <v>310.89999999999998</v>
      </c>
      <c r="O132">
        <v>684.76</v>
      </c>
      <c r="P132">
        <v>672.27</v>
      </c>
      <c r="Q132">
        <v>1317.64</v>
      </c>
      <c r="R132">
        <v>109.28</v>
      </c>
      <c r="S132">
        <v>424.21</v>
      </c>
      <c r="T132">
        <v>580.83000000000004</v>
      </c>
      <c r="U132">
        <v>225.4</v>
      </c>
      <c r="V132">
        <v>22.77</v>
      </c>
      <c r="W132">
        <v>224.047</v>
      </c>
      <c r="X132">
        <v>603.62</v>
      </c>
      <c r="Y132">
        <v>238.09</v>
      </c>
      <c r="Z132" t="s">
        <v>78</v>
      </c>
      <c r="AA132">
        <v>146.54</v>
      </c>
      <c r="AB132">
        <v>620.70000000000005</v>
      </c>
      <c r="AC132" t="s">
        <v>78</v>
      </c>
    </row>
    <row r="133" spans="1:29" x14ac:dyDescent="0.25">
      <c r="A133">
        <v>-370</v>
      </c>
      <c r="B133" s="1">
        <f ca="1">EOMONTH(TODAY(),Table1[[#This Row],[Range_Month]])+1</f>
        <v>33848</v>
      </c>
      <c r="C133">
        <v>0</v>
      </c>
      <c r="D133" s="1">
        <f ca="1">WORKDAY(Table1[[#This Row],[Date]],-(1+Table1[[#This Row],[Add_Day]]))</f>
        <v>33847</v>
      </c>
      <c r="E133">
        <f>COUNTIFS(Table1[[#This Row],[CTRN Index]:[BSX Index]],"*N/A*")</f>
        <v>5</v>
      </c>
      <c r="F133">
        <v>543.92999999999995</v>
      </c>
      <c r="G133" t="s">
        <v>78</v>
      </c>
      <c r="H133">
        <v>189.108</v>
      </c>
      <c r="I133" t="s">
        <v>78</v>
      </c>
      <c r="J133">
        <v>3257.35</v>
      </c>
      <c r="K133">
        <v>455.99</v>
      </c>
      <c r="L133" t="s">
        <v>78</v>
      </c>
      <c r="M133">
        <v>2411.13</v>
      </c>
      <c r="N133">
        <v>299.26</v>
      </c>
      <c r="O133">
        <v>669.76</v>
      </c>
      <c r="P133">
        <v>673.26</v>
      </c>
      <c r="Q133">
        <v>1221.26</v>
      </c>
      <c r="R133">
        <v>108.13</v>
      </c>
      <c r="S133">
        <v>414.03</v>
      </c>
      <c r="T133">
        <v>563.12</v>
      </c>
      <c r="U133">
        <v>219.02</v>
      </c>
      <c r="V133">
        <v>21.55</v>
      </c>
      <c r="W133">
        <v>218.554</v>
      </c>
      <c r="X133">
        <v>591.62</v>
      </c>
      <c r="Y133">
        <v>232.178</v>
      </c>
      <c r="Z133" t="s">
        <v>78</v>
      </c>
      <c r="AA133">
        <v>142.71</v>
      </c>
      <c r="AB133">
        <v>597.14</v>
      </c>
      <c r="AC133" t="s">
        <v>78</v>
      </c>
    </row>
    <row r="134" spans="1:29" x14ac:dyDescent="0.25">
      <c r="A134">
        <v>-369</v>
      </c>
      <c r="B134" s="1">
        <f ca="1">EOMONTH(TODAY(),Table1[[#This Row],[Range_Month]])+1</f>
        <v>33878</v>
      </c>
      <c r="C134">
        <v>0</v>
      </c>
      <c r="D134" s="1">
        <f ca="1">WORKDAY(Table1[[#This Row],[Date]],-(1+Table1[[#This Row],[Add_Day]]))</f>
        <v>33877</v>
      </c>
      <c r="E134">
        <f>COUNTIFS(Table1[[#This Row],[CTRN Index]:[BSX Index]],"*N/A*")</f>
        <v>5</v>
      </c>
      <c r="F134">
        <v>567.47</v>
      </c>
      <c r="G134" t="s">
        <v>78</v>
      </c>
      <c r="H134">
        <v>193.16</v>
      </c>
      <c r="I134" t="s">
        <v>78</v>
      </c>
      <c r="J134">
        <v>3271.66</v>
      </c>
      <c r="K134">
        <v>462.5</v>
      </c>
      <c r="L134" t="s">
        <v>78</v>
      </c>
      <c r="M134">
        <v>2426.25</v>
      </c>
      <c r="N134">
        <v>313.18</v>
      </c>
      <c r="O134">
        <v>687.31</v>
      </c>
      <c r="P134">
        <v>705.6</v>
      </c>
      <c r="Q134">
        <v>1276.57</v>
      </c>
      <c r="R134">
        <v>110.54</v>
      </c>
      <c r="S134">
        <v>417.8</v>
      </c>
      <c r="T134">
        <v>583.27</v>
      </c>
      <c r="U134">
        <v>220.58</v>
      </c>
      <c r="V134">
        <v>22.07</v>
      </c>
      <c r="W134">
        <v>220.816</v>
      </c>
      <c r="X134">
        <v>609.67999999999995</v>
      </c>
      <c r="Y134">
        <v>234.75299999999999</v>
      </c>
      <c r="Z134" t="s">
        <v>78</v>
      </c>
      <c r="AA134">
        <v>144.47999999999999</v>
      </c>
      <c r="AB134">
        <v>620.85</v>
      </c>
      <c r="AC134" t="s">
        <v>78</v>
      </c>
    </row>
    <row r="135" spans="1:29" x14ac:dyDescent="0.25">
      <c r="A135">
        <v>-368</v>
      </c>
      <c r="B135" s="1">
        <f ca="1">EOMONTH(TODAY(),Table1[[#This Row],[Range_Month]])+1</f>
        <v>33909</v>
      </c>
      <c r="C135">
        <v>0</v>
      </c>
      <c r="D135" s="1">
        <f ca="1">WORKDAY(Table1[[#This Row],[Date]],-(1+Table1[[#This Row],[Add_Day]]))</f>
        <v>33907</v>
      </c>
      <c r="E135">
        <f>COUNTIFS(Table1[[#This Row],[CTRN Index]:[BSX Index]],"*N/A*")</f>
        <v>5</v>
      </c>
      <c r="F135">
        <v>589.1</v>
      </c>
      <c r="G135" t="s">
        <v>78</v>
      </c>
      <c r="H135">
        <v>199.08199999999999</v>
      </c>
      <c r="I135" t="s">
        <v>78</v>
      </c>
      <c r="J135">
        <v>3226.28</v>
      </c>
      <c r="K135">
        <v>478.06</v>
      </c>
      <c r="L135" t="s">
        <v>78</v>
      </c>
      <c r="M135">
        <v>2437.9899999999998</v>
      </c>
      <c r="N135">
        <v>329.15</v>
      </c>
      <c r="O135">
        <v>701.82</v>
      </c>
      <c r="P135">
        <v>729.08</v>
      </c>
      <c r="Q135">
        <v>1352.31</v>
      </c>
      <c r="R135">
        <v>108.79</v>
      </c>
      <c r="S135">
        <v>418.68</v>
      </c>
      <c r="T135">
        <v>605.16999999999996</v>
      </c>
      <c r="U135">
        <v>220.14</v>
      </c>
      <c r="V135">
        <v>22.72</v>
      </c>
      <c r="W135">
        <v>222.315</v>
      </c>
      <c r="X135">
        <v>625.59</v>
      </c>
      <c r="Y135">
        <v>236.72900000000001</v>
      </c>
      <c r="Z135" t="s">
        <v>78</v>
      </c>
      <c r="AA135">
        <v>147.69999999999999</v>
      </c>
      <c r="AB135">
        <v>650.83000000000004</v>
      </c>
      <c r="AC135" t="s">
        <v>78</v>
      </c>
    </row>
    <row r="136" spans="1:29" x14ac:dyDescent="0.25">
      <c r="A136">
        <v>-367</v>
      </c>
      <c r="B136" s="1">
        <f ca="1">EOMONTH(TODAY(),Table1[[#This Row],[Range_Month]])+1</f>
        <v>33939</v>
      </c>
      <c r="C136">
        <v>0</v>
      </c>
      <c r="D136" s="1">
        <f ca="1">WORKDAY(Table1[[#This Row],[Date]],-(1+Table1[[#This Row],[Add_Day]]))</f>
        <v>33938</v>
      </c>
      <c r="E136">
        <f>COUNTIFS(Table1[[#This Row],[CTRN Index]:[BSX Index]],"*N/A*")</f>
        <v>5</v>
      </c>
      <c r="F136">
        <v>614.26</v>
      </c>
      <c r="G136" t="s">
        <v>78</v>
      </c>
      <c r="H136">
        <v>214.011</v>
      </c>
      <c r="I136" t="s">
        <v>78</v>
      </c>
      <c r="J136">
        <v>3305.16</v>
      </c>
      <c r="K136">
        <v>506.86</v>
      </c>
      <c r="L136" t="s">
        <v>78</v>
      </c>
      <c r="M136">
        <v>2510.73</v>
      </c>
      <c r="N136">
        <v>350.96</v>
      </c>
      <c r="O136">
        <v>745.27</v>
      </c>
      <c r="P136">
        <v>750.21</v>
      </c>
      <c r="Q136">
        <v>1416.77</v>
      </c>
      <c r="R136">
        <v>121.84</v>
      </c>
      <c r="S136">
        <v>431.35</v>
      </c>
      <c r="T136">
        <v>652.73</v>
      </c>
      <c r="U136">
        <v>218.7</v>
      </c>
      <c r="V136">
        <v>24.31</v>
      </c>
      <c r="W136">
        <v>230.06100000000001</v>
      </c>
      <c r="X136">
        <v>661.32</v>
      </c>
      <c r="Y136">
        <v>245.667</v>
      </c>
      <c r="Z136" t="s">
        <v>78</v>
      </c>
      <c r="AA136">
        <v>155.62</v>
      </c>
      <c r="AB136">
        <v>704.69</v>
      </c>
      <c r="AC136" t="s">
        <v>78</v>
      </c>
    </row>
    <row r="137" spans="1:29" x14ac:dyDescent="0.25">
      <c r="A137">
        <v>-366</v>
      </c>
      <c r="B137" s="1">
        <f ca="1">EOMONTH(TODAY(),Table1[[#This Row],[Range_Month]])+1</f>
        <v>33970</v>
      </c>
      <c r="C137">
        <v>0</v>
      </c>
      <c r="D137" s="1">
        <f ca="1">WORKDAY(Table1[[#This Row],[Date]],-(1+Table1[[#This Row],[Add_Day]]))</f>
        <v>33969</v>
      </c>
      <c r="E137">
        <f>COUNTIFS(Table1[[#This Row],[CTRN Index]:[BSX Index]],"*N/A*")</f>
        <v>5</v>
      </c>
      <c r="F137">
        <v>634.1</v>
      </c>
      <c r="G137" t="s">
        <v>78</v>
      </c>
      <c r="H137">
        <v>221.15700000000001</v>
      </c>
      <c r="I137" t="s">
        <v>78</v>
      </c>
      <c r="J137">
        <v>3301.11</v>
      </c>
      <c r="K137">
        <v>532.92999999999995</v>
      </c>
      <c r="L137" t="s">
        <v>78</v>
      </c>
      <c r="M137">
        <v>2539.92</v>
      </c>
      <c r="N137">
        <v>360.18</v>
      </c>
      <c r="O137">
        <v>788.81</v>
      </c>
      <c r="P137">
        <v>803.91</v>
      </c>
      <c r="Q137">
        <v>1449.21</v>
      </c>
      <c r="R137">
        <v>127.73</v>
      </c>
      <c r="S137">
        <v>435.71</v>
      </c>
      <c r="T137">
        <v>676.95</v>
      </c>
      <c r="U137">
        <v>221.02</v>
      </c>
      <c r="V137">
        <v>25.35</v>
      </c>
      <c r="W137">
        <v>233.34299999999999</v>
      </c>
      <c r="X137">
        <v>699.92</v>
      </c>
      <c r="Y137">
        <v>249.53200000000001</v>
      </c>
      <c r="Z137" t="s">
        <v>78</v>
      </c>
      <c r="AA137">
        <v>160.55000000000001</v>
      </c>
      <c r="AB137">
        <v>724.94</v>
      </c>
      <c r="AC137" t="s">
        <v>78</v>
      </c>
    </row>
    <row r="138" spans="1:29" x14ac:dyDescent="0.25">
      <c r="A138">
        <v>-365</v>
      </c>
      <c r="B138" s="1">
        <f ca="1">EOMONTH(TODAY(),Table1[[#This Row],[Range_Month]])+1</f>
        <v>34001</v>
      </c>
      <c r="C138">
        <v>0</v>
      </c>
      <c r="D138" s="1">
        <f ca="1">WORKDAY(Table1[[#This Row],[Date]],-(1+Table1[[#This Row],[Add_Day]]))</f>
        <v>33998</v>
      </c>
      <c r="E138">
        <f>COUNTIFS(Table1[[#This Row],[CTRN Index]:[BSX Index]],"*N/A*")</f>
        <v>5</v>
      </c>
      <c r="F138">
        <v>648.98</v>
      </c>
      <c r="G138" t="s">
        <v>78</v>
      </c>
      <c r="H138">
        <v>228.45599999999999</v>
      </c>
      <c r="I138" t="s">
        <v>78</v>
      </c>
      <c r="J138">
        <v>3310.03</v>
      </c>
      <c r="K138">
        <v>591.70000000000005</v>
      </c>
      <c r="L138" t="s">
        <v>78</v>
      </c>
      <c r="M138">
        <v>2558</v>
      </c>
      <c r="N138">
        <v>370.56</v>
      </c>
      <c r="O138">
        <v>811.2</v>
      </c>
      <c r="P138">
        <v>837.23</v>
      </c>
      <c r="Q138">
        <v>1506.42</v>
      </c>
      <c r="R138">
        <v>132.08000000000001</v>
      </c>
      <c r="S138">
        <v>438.78</v>
      </c>
      <c r="T138">
        <v>696.34</v>
      </c>
      <c r="U138">
        <v>226.59</v>
      </c>
      <c r="V138">
        <v>26.27</v>
      </c>
      <c r="W138">
        <v>234.82599999999999</v>
      </c>
      <c r="X138">
        <v>717.15</v>
      </c>
      <c r="Y138">
        <v>251.63900000000001</v>
      </c>
      <c r="Z138" t="s">
        <v>78</v>
      </c>
      <c r="AA138">
        <v>162.35</v>
      </c>
      <c r="AB138">
        <v>743.16</v>
      </c>
      <c r="AC138" t="s">
        <v>78</v>
      </c>
    </row>
    <row r="139" spans="1:29" x14ac:dyDescent="0.25">
      <c r="A139">
        <v>-364</v>
      </c>
      <c r="B139" s="1">
        <f ca="1">EOMONTH(TODAY(),Table1[[#This Row],[Range_Month]])+1</f>
        <v>34029</v>
      </c>
      <c r="C139">
        <v>0</v>
      </c>
      <c r="D139" s="1">
        <f ca="1">WORKDAY(Table1[[#This Row],[Date]],-(1+Table1[[#This Row],[Add_Day]]))</f>
        <v>34026</v>
      </c>
      <c r="E139">
        <f>COUNTIFS(Table1[[#This Row],[CTRN Index]:[BSX Index]],"*N/A*")</f>
        <v>5</v>
      </c>
      <c r="F139">
        <v>653.19000000000005</v>
      </c>
      <c r="G139" t="s">
        <v>78</v>
      </c>
      <c r="H139">
        <v>222.899</v>
      </c>
      <c r="I139" t="s">
        <v>78</v>
      </c>
      <c r="J139">
        <v>3370.81</v>
      </c>
      <c r="K139">
        <v>600.49</v>
      </c>
      <c r="L139" t="s">
        <v>78</v>
      </c>
      <c r="M139">
        <v>2580.84</v>
      </c>
      <c r="N139">
        <v>351.14</v>
      </c>
      <c r="O139">
        <v>829.72</v>
      </c>
      <c r="P139">
        <v>827.13</v>
      </c>
      <c r="Q139">
        <v>1518.1</v>
      </c>
      <c r="R139">
        <v>134.97</v>
      </c>
      <c r="S139">
        <v>443.38</v>
      </c>
      <c r="T139">
        <v>670.77</v>
      </c>
      <c r="U139">
        <v>240.17</v>
      </c>
      <c r="V139">
        <v>27.09</v>
      </c>
      <c r="W139">
        <v>236.23500000000001</v>
      </c>
      <c r="X139">
        <v>728.99</v>
      </c>
      <c r="Y139">
        <v>252.57</v>
      </c>
      <c r="Z139" t="s">
        <v>78</v>
      </c>
      <c r="AA139">
        <v>159.77000000000001</v>
      </c>
      <c r="AB139">
        <v>697.2</v>
      </c>
      <c r="AC139" t="s">
        <v>78</v>
      </c>
    </row>
    <row r="140" spans="1:29" x14ac:dyDescent="0.25">
      <c r="A140">
        <v>-363</v>
      </c>
      <c r="B140" s="1">
        <f ca="1">EOMONTH(TODAY(),Table1[[#This Row],[Range_Month]])+1</f>
        <v>34060</v>
      </c>
      <c r="C140">
        <v>0</v>
      </c>
      <c r="D140" s="1">
        <f ca="1">WORKDAY(Table1[[#This Row],[Date]],-(1+Table1[[#This Row],[Add_Day]]))</f>
        <v>34059</v>
      </c>
      <c r="E140">
        <f>COUNTIFS(Table1[[#This Row],[CTRN Index]:[BSX Index]],"*N/A*")</f>
        <v>5</v>
      </c>
      <c r="F140">
        <v>672.01</v>
      </c>
      <c r="G140" t="s">
        <v>78</v>
      </c>
      <c r="H140">
        <v>229.79599999999999</v>
      </c>
      <c r="I140" t="s">
        <v>78</v>
      </c>
      <c r="J140">
        <v>3435.11</v>
      </c>
      <c r="K140">
        <v>627.47</v>
      </c>
      <c r="L140" t="s">
        <v>78</v>
      </c>
      <c r="M140">
        <v>2637.3</v>
      </c>
      <c r="N140">
        <v>359.42</v>
      </c>
      <c r="O140">
        <v>860.92</v>
      </c>
      <c r="P140">
        <v>861.3</v>
      </c>
      <c r="Q140">
        <v>1570.07</v>
      </c>
      <c r="R140">
        <v>140.94</v>
      </c>
      <c r="S140">
        <v>451.67</v>
      </c>
      <c r="T140">
        <v>690.13</v>
      </c>
      <c r="U140">
        <v>241.49</v>
      </c>
      <c r="V140">
        <v>27.99</v>
      </c>
      <c r="W140">
        <v>241.411</v>
      </c>
      <c r="X140">
        <v>751.4</v>
      </c>
      <c r="Y140">
        <v>258.26400000000001</v>
      </c>
      <c r="Z140" t="s">
        <v>78</v>
      </c>
      <c r="AA140">
        <v>165.01</v>
      </c>
      <c r="AB140">
        <v>713.55</v>
      </c>
      <c r="AC140" t="s">
        <v>78</v>
      </c>
    </row>
    <row r="141" spans="1:29" x14ac:dyDescent="0.25">
      <c r="A141">
        <v>-362</v>
      </c>
      <c r="B141" s="1">
        <f ca="1">EOMONTH(TODAY(),Table1[[#This Row],[Range_Month]])+1</f>
        <v>34090</v>
      </c>
      <c r="C141">
        <v>0</v>
      </c>
      <c r="D141" s="1">
        <f ca="1">WORKDAY(Table1[[#This Row],[Date]],-(1+Table1[[#This Row],[Add_Day]]))</f>
        <v>34089</v>
      </c>
      <c r="E141">
        <f>COUNTIFS(Table1[[#This Row],[CTRN Index]:[BSX Index]],"*N/A*")</f>
        <v>5</v>
      </c>
      <c r="F141">
        <v>668.36</v>
      </c>
      <c r="G141" t="s">
        <v>78</v>
      </c>
      <c r="H141">
        <v>223.273</v>
      </c>
      <c r="I141" t="s">
        <v>78</v>
      </c>
      <c r="J141">
        <v>3427.55</v>
      </c>
      <c r="K141">
        <v>606.30999999999995</v>
      </c>
      <c r="L141" t="s">
        <v>78</v>
      </c>
      <c r="M141">
        <v>2574.2800000000002</v>
      </c>
      <c r="N141">
        <v>339.94</v>
      </c>
      <c r="O141">
        <v>828.48</v>
      </c>
      <c r="P141">
        <v>833.4</v>
      </c>
      <c r="Q141">
        <v>1592.84</v>
      </c>
      <c r="R141">
        <v>139.26</v>
      </c>
      <c r="S141">
        <v>440.19</v>
      </c>
      <c r="T141">
        <v>661.42</v>
      </c>
      <c r="U141">
        <v>239.36</v>
      </c>
      <c r="V141">
        <v>26.41</v>
      </c>
      <c r="W141">
        <v>234.72200000000001</v>
      </c>
      <c r="X141">
        <v>715.92</v>
      </c>
      <c r="Y141">
        <v>251.06700000000001</v>
      </c>
      <c r="Z141" t="s">
        <v>78</v>
      </c>
      <c r="AA141">
        <v>160.44999999999999</v>
      </c>
      <c r="AB141">
        <v>679.14</v>
      </c>
      <c r="AC141" t="s">
        <v>78</v>
      </c>
    </row>
    <row r="142" spans="1:29" x14ac:dyDescent="0.25">
      <c r="A142">
        <v>-361</v>
      </c>
      <c r="B142" s="1">
        <f ca="1">EOMONTH(TODAY(),Table1[[#This Row],[Range_Month]])+1</f>
        <v>34121</v>
      </c>
      <c r="C142">
        <v>1</v>
      </c>
      <c r="D142" s="1">
        <f ca="1">WORKDAY(Table1[[#This Row],[Date]],-(1+Table1[[#This Row],[Add_Day]]))</f>
        <v>34117</v>
      </c>
      <c r="E142">
        <f>COUNTIFS(Table1[[#This Row],[CTRN Index]:[BSX Index]],"*N/A*")</f>
        <v>5</v>
      </c>
      <c r="F142">
        <v>685.45</v>
      </c>
      <c r="G142" t="s">
        <v>78</v>
      </c>
      <c r="H142">
        <v>232.83</v>
      </c>
      <c r="I142" t="s">
        <v>78</v>
      </c>
      <c r="J142">
        <v>3527.43</v>
      </c>
      <c r="K142">
        <v>597.64</v>
      </c>
      <c r="L142" t="s">
        <v>78</v>
      </c>
      <c r="M142">
        <v>2628.63</v>
      </c>
      <c r="N142">
        <v>368.11</v>
      </c>
      <c r="O142">
        <v>813.19</v>
      </c>
      <c r="P142">
        <v>840.56</v>
      </c>
      <c r="Q142">
        <v>1579.12</v>
      </c>
      <c r="R142">
        <v>152.94</v>
      </c>
      <c r="S142">
        <v>450.19</v>
      </c>
      <c r="T142">
        <v>700.53</v>
      </c>
      <c r="U142">
        <v>238.36</v>
      </c>
      <c r="V142">
        <v>26.2</v>
      </c>
      <c r="W142">
        <v>240.392</v>
      </c>
      <c r="X142">
        <v>698.83</v>
      </c>
      <c r="Y142">
        <v>257.50200000000001</v>
      </c>
      <c r="Z142" t="s">
        <v>78</v>
      </c>
      <c r="AA142">
        <v>167.42</v>
      </c>
      <c r="AB142">
        <v>733.36</v>
      </c>
      <c r="AC142" t="s">
        <v>78</v>
      </c>
    </row>
    <row r="143" spans="1:29" x14ac:dyDescent="0.25">
      <c r="A143">
        <v>-360</v>
      </c>
      <c r="B143" s="1">
        <f ca="1">EOMONTH(TODAY(),Table1[[#This Row],[Range_Month]])+1</f>
        <v>34151</v>
      </c>
      <c r="C143">
        <v>0</v>
      </c>
      <c r="D143" s="1">
        <f ca="1">WORKDAY(Table1[[#This Row],[Date]],-(1+Table1[[#This Row],[Add_Day]]))</f>
        <v>34150</v>
      </c>
      <c r="E143">
        <f>COUNTIFS(Table1[[#This Row],[CTRN Index]:[BSX Index]],"*N/A*")</f>
        <v>5</v>
      </c>
      <c r="F143">
        <v>673.48</v>
      </c>
      <c r="G143" t="s">
        <v>78</v>
      </c>
      <c r="H143">
        <v>233.988</v>
      </c>
      <c r="I143" t="s">
        <v>78</v>
      </c>
      <c r="J143">
        <v>3516.08</v>
      </c>
      <c r="K143">
        <v>607.88</v>
      </c>
      <c r="L143" t="s">
        <v>78</v>
      </c>
      <c r="M143">
        <v>2633.92</v>
      </c>
      <c r="N143">
        <v>366.13</v>
      </c>
      <c r="O143">
        <v>834.96</v>
      </c>
      <c r="P143">
        <v>853.02</v>
      </c>
      <c r="Q143">
        <v>1549.92</v>
      </c>
      <c r="R143">
        <v>159.54</v>
      </c>
      <c r="S143">
        <v>450.53</v>
      </c>
      <c r="T143">
        <v>703.95</v>
      </c>
      <c r="U143">
        <v>244.79</v>
      </c>
      <c r="V143">
        <v>27.41</v>
      </c>
      <c r="W143">
        <v>241.43700000000001</v>
      </c>
      <c r="X143">
        <v>718.42</v>
      </c>
      <c r="Y143">
        <v>258.63400000000001</v>
      </c>
      <c r="Z143" t="s">
        <v>78</v>
      </c>
      <c r="AA143">
        <v>168.01</v>
      </c>
      <c r="AB143">
        <v>729.52</v>
      </c>
      <c r="AC143" t="s">
        <v>78</v>
      </c>
    </row>
    <row r="144" spans="1:29" x14ac:dyDescent="0.25">
      <c r="A144">
        <v>-359</v>
      </c>
      <c r="B144" s="1">
        <f ca="1">EOMONTH(TODAY(),Table1[[#This Row],[Range_Month]])+1</f>
        <v>34182</v>
      </c>
      <c r="C144">
        <v>0</v>
      </c>
      <c r="D144" s="1">
        <f ca="1">WORKDAY(Table1[[#This Row],[Date]],-(1+Table1[[#This Row],[Add_Day]]))</f>
        <v>34180</v>
      </c>
      <c r="E144">
        <f>COUNTIFS(Table1[[#This Row],[CTRN Index]:[BSX Index]],"*N/A*")</f>
        <v>5</v>
      </c>
      <c r="F144">
        <v>692.34</v>
      </c>
      <c r="G144" t="s">
        <v>78</v>
      </c>
      <c r="H144">
        <v>237.018</v>
      </c>
      <c r="I144" t="s">
        <v>78</v>
      </c>
      <c r="J144">
        <v>3539.47</v>
      </c>
      <c r="K144">
        <v>648.82000000000005</v>
      </c>
      <c r="L144" t="s">
        <v>78</v>
      </c>
      <c r="M144">
        <v>2627.47</v>
      </c>
      <c r="N144">
        <v>352.87</v>
      </c>
      <c r="O144">
        <v>863.27</v>
      </c>
      <c r="P144">
        <v>894.84</v>
      </c>
      <c r="Q144">
        <v>1613.81</v>
      </c>
      <c r="R144">
        <v>165.28</v>
      </c>
      <c r="S144">
        <v>448.13</v>
      </c>
      <c r="T144">
        <v>704.7</v>
      </c>
      <c r="U144">
        <v>250</v>
      </c>
      <c r="V144">
        <v>27.7</v>
      </c>
      <c r="W144">
        <v>240.32400000000001</v>
      </c>
      <c r="X144">
        <v>740.7</v>
      </c>
      <c r="Y144">
        <v>257.81700000000001</v>
      </c>
      <c r="Z144" t="s">
        <v>78</v>
      </c>
      <c r="AA144">
        <v>167.44</v>
      </c>
      <c r="AB144">
        <v>717.14</v>
      </c>
      <c r="AC144" t="s">
        <v>78</v>
      </c>
    </row>
    <row r="145" spans="1:29" x14ac:dyDescent="0.25">
      <c r="A145">
        <v>-358</v>
      </c>
      <c r="B145" s="1">
        <f ca="1">EOMONTH(TODAY(),Table1[[#This Row],[Range_Month]])+1</f>
        <v>34213</v>
      </c>
      <c r="C145">
        <v>0</v>
      </c>
      <c r="D145" s="1">
        <f ca="1">WORKDAY(Table1[[#This Row],[Date]],-(1+Table1[[#This Row],[Add_Day]]))</f>
        <v>34212</v>
      </c>
      <c r="E145">
        <f>COUNTIFS(Table1[[#This Row],[CTRN Index]:[BSX Index]],"*N/A*")</f>
        <v>5</v>
      </c>
      <c r="F145">
        <v>702.05</v>
      </c>
      <c r="G145" t="s">
        <v>78</v>
      </c>
      <c r="H145">
        <v>246.93700000000001</v>
      </c>
      <c r="I145" t="s">
        <v>78</v>
      </c>
      <c r="J145">
        <v>3651.25</v>
      </c>
      <c r="K145">
        <v>676.54</v>
      </c>
      <c r="L145" t="s">
        <v>78</v>
      </c>
      <c r="M145">
        <v>2716.18</v>
      </c>
      <c r="N145">
        <v>372.65</v>
      </c>
      <c r="O145">
        <v>891.27</v>
      </c>
      <c r="P145">
        <v>913.92</v>
      </c>
      <c r="Q145">
        <v>1665.53</v>
      </c>
      <c r="R145">
        <v>182.61</v>
      </c>
      <c r="S145">
        <v>463.56</v>
      </c>
      <c r="T145">
        <v>742.84</v>
      </c>
      <c r="U145">
        <v>256.45999999999998</v>
      </c>
      <c r="V145">
        <v>27.78</v>
      </c>
      <c r="W145">
        <v>248.77699999999999</v>
      </c>
      <c r="X145">
        <v>749.86</v>
      </c>
      <c r="Y145">
        <v>267.02800000000002</v>
      </c>
      <c r="Z145" t="s">
        <v>78</v>
      </c>
      <c r="AA145">
        <v>174</v>
      </c>
      <c r="AB145">
        <v>756.73</v>
      </c>
      <c r="AC145" t="s">
        <v>78</v>
      </c>
    </row>
    <row r="146" spans="1:29" x14ac:dyDescent="0.25">
      <c r="A146">
        <v>-357</v>
      </c>
      <c r="B146" s="1">
        <f ca="1">EOMONTH(TODAY(),Table1[[#This Row],[Range_Month]])+1</f>
        <v>34243</v>
      </c>
      <c r="C146">
        <v>0</v>
      </c>
      <c r="D146" s="1">
        <f ca="1">WORKDAY(Table1[[#This Row],[Date]],-(1+Table1[[#This Row],[Add_Day]]))</f>
        <v>34242</v>
      </c>
      <c r="E146">
        <f>COUNTIFS(Table1[[#This Row],[CTRN Index]:[BSX Index]],"*N/A*")</f>
        <v>5</v>
      </c>
      <c r="F146">
        <v>701.78</v>
      </c>
      <c r="G146" t="s">
        <v>78</v>
      </c>
      <c r="H146">
        <v>253.61600000000001</v>
      </c>
      <c r="I146" t="s">
        <v>78</v>
      </c>
      <c r="J146">
        <v>3555.12</v>
      </c>
      <c r="K146">
        <v>698.81</v>
      </c>
      <c r="L146" t="s">
        <v>78</v>
      </c>
      <c r="M146">
        <v>2698.73</v>
      </c>
      <c r="N146">
        <v>382.72</v>
      </c>
      <c r="O146">
        <v>907</v>
      </c>
      <c r="P146">
        <v>946</v>
      </c>
      <c r="Q146">
        <v>1628.13</v>
      </c>
      <c r="R146">
        <v>185.71</v>
      </c>
      <c r="S146">
        <v>458.93</v>
      </c>
      <c r="T146">
        <v>762.78</v>
      </c>
      <c r="U146">
        <v>249.8</v>
      </c>
      <c r="V146">
        <v>28.86</v>
      </c>
      <c r="W146">
        <v>247.57599999999999</v>
      </c>
      <c r="X146">
        <v>758.26</v>
      </c>
      <c r="Y146">
        <v>266.48899999999998</v>
      </c>
      <c r="Z146" t="s">
        <v>78</v>
      </c>
      <c r="AA146">
        <v>175.6</v>
      </c>
      <c r="AB146">
        <v>780.13</v>
      </c>
      <c r="AC146" t="s">
        <v>78</v>
      </c>
    </row>
    <row r="147" spans="1:29" x14ac:dyDescent="0.25">
      <c r="A147">
        <v>-356</v>
      </c>
      <c r="B147" s="1">
        <f ca="1">EOMONTH(TODAY(),Table1[[#This Row],[Range_Month]])+1</f>
        <v>34274</v>
      </c>
      <c r="C147">
        <v>0</v>
      </c>
      <c r="D147" s="1">
        <f ca="1">WORKDAY(Table1[[#This Row],[Date]],-(1+Table1[[#This Row],[Add_Day]]))</f>
        <v>34271</v>
      </c>
      <c r="E147">
        <f>COUNTIFS(Table1[[#This Row],[CTRN Index]:[BSX Index]],"*N/A*")</f>
        <v>5</v>
      </c>
      <c r="F147">
        <v>721.73</v>
      </c>
      <c r="G147" t="s">
        <v>78</v>
      </c>
      <c r="H147">
        <v>259.94499999999999</v>
      </c>
      <c r="I147" t="s">
        <v>78</v>
      </c>
      <c r="J147">
        <v>3680.59</v>
      </c>
      <c r="K147">
        <v>706.04</v>
      </c>
      <c r="L147" t="s">
        <v>78</v>
      </c>
      <c r="M147">
        <v>2742.61</v>
      </c>
      <c r="N147">
        <v>390.99</v>
      </c>
      <c r="O147">
        <v>900.56</v>
      </c>
      <c r="P147">
        <v>936.88</v>
      </c>
      <c r="Q147">
        <v>1727.07</v>
      </c>
      <c r="R147">
        <v>200</v>
      </c>
      <c r="S147">
        <v>467.83</v>
      </c>
      <c r="T147">
        <v>779.26</v>
      </c>
      <c r="U147">
        <v>240.77</v>
      </c>
      <c r="V147">
        <v>26.78</v>
      </c>
      <c r="W147">
        <v>250.489</v>
      </c>
      <c r="X147">
        <v>741.99</v>
      </c>
      <c r="Y147">
        <v>269.94</v>
      </c>
      <c r="Z147" t="s">
        <v>78</v>
      </c>
      <c r="AA147">
        <v>175.91</v>
      </c>
      <c r="AB147">
        <v>797.35</v>
      </c>
      <c r="AC147" t="s">
        <v>78</v>
      </c>
    </row>
    <row r="148" spans="1:29" x14ac:dyDescent="0.25">
      <c r="A148">
        <v>-355</v>
      </c>
      <c r="B148" s="1">
        <f ca="1">EOMONTH(TODAY(),Table1[[#This Row],[Range_Month]])+1</f>
        <v>34304</v>
      </c>
      <c r="C148">
        <v>0</v>
      </c>
      <c r="D148" s="1">
        <f ca="1">WORKDAY(Table1[[#This Row],[Date]],-(1+Table1[[#This Row],[Add_Day]]))</f>
        <v>34303</v>
      </c>
      <c r="E148">
        <f>COUNTIFS(Table1[[#This Row],[CTRN Index]:[BSX Index]],"*N/A*")</f>
        <v>3</v>
      </c>
      <c r="F148">
        <v>734.89</v>
      </c>
      <c r="G148" t="s">
        <v>78</v>
      </c>
      <c r="H148">
        <v>251.08500000000001</v>
      </c>
      <c r="I148">
        <v>196.1</v>
      </c>
      <c r="J148">
        <v>3683.95</v>
      </c>
      <c r="K148">
        <v>683.31</v>
      </c>
      <c r="L148" t="s">
        <v>78</v>
      </c>
      <c r="M148">
        <v>2694.08</v>
      </c>
      <c r="N148">
        <v>386.76</v>
      </c>
      <c r="O148">
        <v>865.5</v>
      </c>
      <c r="P148">
        <v>891</v>
      </c>
      <c r="Q148">
        <v>1757.2</v>
      </c>
      <c r="R148">
        <v>178.65</v>
      </c>
      <c r="S148">
        <v>461.79</v>
      </c>
      <c r="T148">
        <v>754.4</v>
      </c>
      <c r="U148">
        <v>225.35</v>
      </c>
      <c r="V148">
        <v>26.28</v>
      </c>
      <c r="W148">
        <v>246.26499999999999</v>
      </c>
      <c r="X148">
        <v>708.78</v>
      </c>
      <c r="Y148">
        <v>264.97000000000003</v>
      </c>
      <c r="Z148">
        <v>199.66</v>
      </c>
      <c r="AA148">
        <v>171.69</v>
      </c>
      <c r="AB148">
        <v>782.83</v>
      </c>
      <c r="AC148" t="s">
        <v>78</v>
      </c>
    </row>
    <row r="149" spans="1:29" x14ac:dyDescent="0.25">
      <c r="A149">
        <v>-354</v>
      </c>
      <c r="B149" s="1">
        <f ca="1">EOMONTH(TODAY(),Table1[[#This Row],[Range_Month]])+1</f>
        <v>34335</v>
      </c>
      <c r="C149">
        <v>0</v>
      </c>
      <c r="D149" s="1">
        <f ca="1">WORKDAY(Table1[[#This Row],[Date]],-(1+Table1[[#This Row],[Add_Day]]))</f>
        <v>34334</v>
      </c>
      <c r="E149">
        <f>COUNTIFS(Table1[[#This Row],[CTRN Index]:[BSX Index]],"*N/A*")</f>
        <v>1</v>
      </c>
      <c r="F149">
        <v>746.26</v>
      </c>
      <c r="G149">
        <v>100</v>
      </c>
      <c r="H149">
        <v>259.33800000000002</v>
      </c>
      <c r="I149">
        <v>197.88</v>
      </c>
      <c r="J149">
        <v>3754.09</v>
      </c>
      <c r="K149">
        <v>689.43</v>
      </c>
      <c r="L149">
        <v>100</v>
      </c>
      <c r="M149">
        <v>2739.44</v>
      </c>
      <c r="N149">
        <v>398.28</v>
      </c>
      <c r="O149">
        <v>892.73</v>
      </c>
      <c r="P149">
        <v>920.59</v>
      </c>
      <c r="Q149">
        <v>1762.32</v>
      </c>
      <c r="R149">
        <v>185.02</v>
      </c>
      <c r="S149">
        <v>466.45</v>
      </c>
      <c r="T149">
        <v>776.8</v>
      </c>
      <c r="U149">
        <v>229.3</v>
      </c>
      <c r="V149">
        <v>27.27</v>
      </c>
      <c r="W149">
        <v>250.22900000000001</v>
      </c>
      <c r="X149">
        <v>734.11</v>
      </c>
      <c r="Y149">
        <v>269.64600000000002</v>
      </c>
      <c r="Z149">
        <v>202.38</v>
      </c>
      <c r="AA149">
        <v>179.37</v>
      </c>
      <c r="AB149">
        <v>805.85</v>
      </c>
      <c r="AC149" t="s">
        <v>78</v>
      </c>
    </row>
    <row r="150" spans="1:29" x14ac:dyDescent="0.25">
      <c r="A150">
        <v>-353</v>
      </c>
      <c r="B150" s="1">
        <f ca="1">EOMONTH(TODAY(),Table1[[#This Row],[Range_Month]])+1</f>
        <v>34366</v>
      </c>
      <c r="C150">
        <v>0</v>
      </c>
      <c r="D150" s="1">
        <f ca="1">WORKDAY(Table1[[#This Row],[Date]],-(1+Table1[[#This Row],[Add_Day]]))</f>
        <v>34365</v>
      </c>
      <c r="E150">
        <f>COUNTIFS(Table1[[#This Row],[CTRN Index]:[BSX Index]],"*N/A*")</f>
        <v>1</v>
      </c>
      <c r="F150">
        <v>788.81</v>
      </c>
      <c r="G150">
        <v>102.28</v>
      </c>
      <c r="H150">
        <v>267.26100000000002</v>
      </c>
      <c r="I150">
        <v>209.54</v>
      </c>
      <c r="J150">
        <v>3978.36</v>
      </c>
      <c r="K150">
        <v>706.37</v>
      </c>
      <c r="L150">
        <v>101.41</v>
      </c>
      <c r="M150">
        <v>2824.24</v>
      </c>
      <c r="N150">
        <v>413.99</v>
      </c>
      <c r="O150">
        <v>903.71</v>
      </c>
      <c r="P150">
        <v>944.72</v>
      </c>
      <c r="Q150">
        <v>1858.98</v>
      </c>
      <c r="R150">
        <v>184.17</v>
      </c>
      <c r="S150">
        <v>481.61</v>
      </c>
      <c r="T150">
        <v>800.47</v>
      </c>
      <c r="U150">
        <v>226.01</v>
      </c>
      <c r="V150">
        <v>28.41</v>
      </c>
      <c r="W150">
        <v>257.48</v>
      </c>
      <c r="X150">
        <v>740.93</v>
      </c>
      <c r="Y150">
        <v>277.51799999999997</v>
      </c>
      <c r="Z150">
        <v>212.34</v>
      </c>
      <c r="AA150">
        <v>183.31</v>
      </c>
      <c r="AB150">
        <v>837.89</v>
      </c>
      <c r="AC150" t="s">
        <v>78</v>
      </c>
    </row>
    <row r="151" spans="1:29" x14ac:dyDescent="0.25">
      <c r="A151">
        <v>-352</v>
      </c>
      <c r="B151" s="1">
        <f ca="1">EOMONTH(TODAY(),Table1[[#This Row],[Range_Month]])+1</f>
        <v>34394</v>
      </c>
      <c r="C151">
        <v>0</v>
      </c>
      <c r="D151" s="1">
        <f ca="1">WORKDAY(Table1[[#This Row],[Date]],-(1+Table1[[#This Row],[Add_Day]]))</f>
        <v>34393</v>
      </c>
      <c r="E151">
        <f>COUNTIFS(Table1[[#This Row],[CTRN Index]:[BSX Index]],"*N/A*")</f>
        <v>1</v>
      </c>
      <c r="F151">
        <v>796.58</v>
      </c>
      <c r="G151">
        <v>101.9</v>
      </c>
      <c r="H151">
        <v>266.00900000000001</v>
      </c>
      <c r="I151">
        <v>185.78</v>
      </c>
      <c r="J151">
        <v>3832.02</v>
      </c>
      <c r="K151">
        <v>692.22</v>
      </c>
      <c r="L151">
        <v>105.26</v>
      </c>
      <c r="M151">
        <v>2741.03</v>
      </c>
      <c r="N151">
        <v>412.17</v>
      </c>
      <c r="O151">
        <v>892.74</v>
      </c>
      <c r="P151">
        <v>933.01</v>
      </c>
      <c r="Q151">
        <v>1762.31</v>
      </c>
      <c r="R151">
        <v>175.09</v>
      </c>
      <c r="S151">
        <v>467.14</v>
      </c>
      <c r="T151">
        <v>792.5</v>
      </c>
      <c r="U151">
        <v>210.45</v>
      </c>
      <c r="V151">
        <v>27.2</v>
      </c>
      <c r="W151">
        <v>249.98400000000001</v>
      </c>
      <c r="X151">
        <v>729.94</v>
      </c>
      <c r="Y151">
        <v>270.05399999999997</v>
      </c>
      <c r="Z151">
        <v>217.91</v>
      </c>
      <c r="AA151">
        <v>180.32</v>
      </c>
      <c r="AB151">
        <v>834.62</v>
      </c>
      <c r="AC151" t="s">
        <v>78</v>
      </c>
    </row>
    <row r="152" spans="1:29" x14ac:dyDescent="0.25">
      <c r="A152">
        <v>-351</v>
      </c>
      <c r="B152" s="1">
        <f ca="1">EOMONTH(TODAY(),Table1[[#This Row],[Range_Month]])+1</f>
        <v>34425</v>
      </c>
      <c r="C152">
        <v>0</v>
      </c>
      <c r="D152" s="1">
        <f ca="1">WORKDAY(Table1[[#This Row],[Date]],-(1+Table1[[#This Row],[Add_Day]]))</f>
        <v>34424</v>
      </c>
      <c r="E152">
        <f>COUNTIFS(Table1[[#This Row],[CTRN Index]:[BSX Index]],"*N/A*")</f>
        <v>1</v>
      </c>
      <c r="F152">
        <v>751.16</v>
      </c>
      <c r="G152">
        <v>94.49</v>
      </c>
      <c r="H152">
        <v>251.64099999999999</v>
      </c>
      <c r="I152">
        <v>161.82</v>
      </c>
      <c r="J152">
        <v>3635.96</v>
      </c>
      <c r="K152">
        <v>674.58</v>
      </c>
      <c r="L152">
        <v>100.86</v>
      </c>
      <c r="M152">
        <v>2612.35</v>
      </c>
      <c r="N152">
        <v>382.96</v>
      </c>
      <c r="O152">
        <v>871.94</v>
      </c>
      <c r="P152">
        <v>880.13</v>
      </c>
      <c r="Q152">
        <v>1635.19</v>
      </c>
      <c r="R152">
        <v>158.80000000000001</v>
      </c>
      <c r="S152">
        <v>445.77</v>
      </c>
      <c r="T152">
        <v>743.46</v>
      </c>
      <c r="U152">
        <v>196.28</v>
      </c>
      <c r="V152">
        <v>26.32</v>
      </c>
      <c r="W152">
        <v>238.75299999999999</v>
      </c>
      <c r="X152">
        <v>714.03</v>
      </c>
      <c r="Y152">
        <v>257.68099999999998</v>
      </c>
      <c r="Z152">
        <v>205.88</v>
      </c>
      <c r="AA152">
        <v>171.72</v>
      </c>
      <c r="AB152">
        <v>779.03</v>
      </c>
      <c r="AC152" t="s">
        <v>78</v>
      </c>
    </row>
    <row r="153" spans="1:29" x14ac:dyDescent="0.25">
      <c r="A153">
        <v>-350</v>
      </c>
      <c r="B153" s="1">
        <f ca="1">EOMONTH(TODAY(),Table1[[#This Row],[Range_Month]])+1</f>
        <v>34455</v>
      </c>
      <c r="C153">
        <v>0</v>
      </c>
      <c r="D153" s="1">
        <f ca="1">WORKDAY(Table1[[#This Row],[Date]],-(1+Table1[[#This Row],[Add_Day]]))</f>
        <v>34453</v>
      </c>
      <c r="E153">
        <f>COUNTIFS(Table1[[#This Row],[CTRN Index]:[BSX Index]],"*N/A*")</f>
        <v>1</v>
      </c>
      <c r="F153">
        <v>740.15</v>
      </c>
      <c r="G153">
        <v>95.84</v>
      </c>
      <c r="H153">
        <v>252.94800000000001</v>
      </c>
      <c r="I153">
        <v>156.19</v>
      </c>
      <c r="J153">
        <v>3681.69</v>
      </c>
      <c r="K153">
        <v>689.88</v>
      </c>
      <c r="L153">
        <v>101.6</v>
      </c>
      <c r="M153">
        <v>2647.24</v>
      </c>
      <c r="N153">
        <v>373.25</v>
      </c>
      <c r="O153">
        <v>902.04</v>
      </c>
      <c r="P153">
        <v>891.21</v>
      </c>
      <c r="Q153">
        <v>1660.13</v>
      </c>
      <c r="R153">
        <v>153.99</v>
      </c>
      <c r="S153">
        <v>450.91</v>
      </c>
      <c r="T153">
        <v>733.84</v>
      </c>
      <c r="U153">
        <v>199.38</v>
      </c>
      <c r="V153">
        <v>27.24</v>
      </c>
      <c r="W153">
        <v>241.28700000000001</v>
      </c>
      <c r="X153">
        <v>739.54</v>
      </c>
      <c r="Y153">
        <v>260.27800000000002</v>
      </c>
      <c r="Z153">
        <v>199.89</v>
      </c>
      <c r="AA153">
        <v>172.73</v>
      </c>
      <c r="AB153">
        <v>764.39</v>
      </c>
      <c r="AC153" t="s">
        <v>78</v>
      </c>
    </row>
    <row r="154" spans="1:29" x14ac:dyDescent="0.25">
      <c r="A154">
        <v>-349</v>
      </c>
      <c r="B154" s="1">
        <f ca="1">EOMONTH(TODAY(),Table1[[#This Row],[Range_Month]])+1</f>
        <v>34486</v>
      </c>
      <c r="C154">
        <v>0</v>
      </c>
      <c r="D154" s="1">
        <f ca="1">WORKDAY(Table1[[#This Row],[Date]],-(1+Table1[[#This Row],[Add_Day]]))</f>
        <v>34485</v>
      </c>
      <c r="E154">
        <f>COUNTIFS(Table1[[#This Row],[CTRN Index]:[BSX Index]],"*N/A*")</f>
        <v>1</v>
      </c>
      <c r="F154">
        <v>713.22</v>
      </c>
      <c r="G154">
        <v>93.85</v>
      </c>
      <c r="H154">
        <v>249.761</v>
      </c>
      <c r="I154">
        <v>158.49</v>
      </c>
      <c r="J154">
        <v>3758.37</v>
      </c>
      <c r="K154">
        <v>732.76</v>
      </c>
      <c r="L154">
        <v>103.27</v>
      </c>
      <c r="M154">
        <v>2667.12</v>
      </c>
      <c r="N154">
        <v>378.85</v>
      </c>
      <c r="O154">
        <v>934.62</v>
      </c>
      <c r="P154">
        <v>893.67</v>
      </c>
      <c r="Q154">
        <v>1627.9</v>
      </c>
      <c r="R154">
        <v>159.56</v>
      </c>
      <c r="S154">
        <v>456.5</v>
      </c>
      <c r="T154">
        <v>735.19</v>
      </c>
      <c r="U154">
        <v>186.07</v>
      </c>
      <c r="V154">
        <v>28.85</v>
      </c>
      <c r="W154">
        <v>243.70500000000001</v>
      </c>
      <c r="X154">
        <v>764.75</v>
      </c>
      <c r="Y154">
        <v>262.33</v>
      </c>
      <c r="Z154">
        <v>202.23</v>
      </c>
      <c r="AA154">
        <v>170.73</v>
      </c>
      <c r="AB154">
        <v>746.16</v>
      </c>
      <c r="AC154" t="s">
        <v>78</v>
      </c>
    </row>
    <row r="155" spans="1:29" x14ac:dyDescent="0.25">
      <c r="A155">
        <v>-348</v>
      </c>
      <c r="B155" s="1">
        <f ca="1">EOMONTH(TODAY(),Table1[[#This Row],[Range_Month]])+1</f>
        <v>34516</v>
      </c>
      <c r="C155">
        <v>0</v>
      </c>
      <c r="D155" s="1">
        <f ca="1">WORKDAY(Table1[[#This Row],[Date]],-(1+Table1[[#This Row],[Add_Day]]))</f>
        <v>34515</v>
      </c>
      <c r="E155">
        <f>COUNTIFS(Table1[[#This Row],[CTRN Index]:[BSX Index]],"*N/A*")</f>
        <v>0</v>
      </c>
      <c r="F155">
        <v>686.38</v>
      </c>
      <c r="G155">
        <v>90.27</v>
      </c>
      <c r="H155">
        <v>240.96199999999999</v>
      </c>
      <c r="I155">
        <v>145.28</v>
      </c>
      <c r="J155">
        <v>3624.96</v>
      </c>
      <c r="K155">
        <v>757.24</v>
      </c>
      <c r="L155">
        <v>100.72</v>
      </c>
      <c r="M155">
        <v>2592.2600000000002</v>
      </c>
      <c r="N155">
        <v>360.3</v>
      </c>
      <c r="O155">
        <v>928.24</v>
      </c>
      <c r="P155">
        <v>879</v>
      </c>
      <c r="Q155">
        <v>1595.68</v>
      </c>
      <c r="R155">
        <v>153.11000000000001</v>
      </c>
      <c r="S155">
        <v>444.27</v>
      </c>
      <c r="T155">
        <v>705.96</v>
      </c>
      <c r="U155">
        <v>177.17</v>
      </c>
      <c r="V155">
        <v>28.04</v>
      </c>
      <c r="W155">
        <v>236.625</v>
      </c>
      <c r="X155">
        <v>753.89</v>
      </c>
      <c r="Y155">
        <v>254.578</v>
      </c>
      <c r="Z155">
        <v>189.21</v>
      </c>
      <c r="AA155">
        <v>164.61</v>
      </c>
      <c r="AB155">
        <v>714.19</v>
      </c>
      <c r="AC155">
        <v>1149.3800000000001</v>
      </c>
    </row>
    <row r="156" spans="1:29" x14ac:dyDescent="0.25">
      <c r="A156">
        <v>-347</v>
      </c>
      <c r="B156" s="1">
        <f ca="1">EOMONTH(TODAY(),Table1[[#This Row],[Range_Month]])+1</f>
        <v>34547</v>
      </c>
      <c r="C156">
        <v>0</v>
      </c>
      <c r="D156" s="1">
        <f ca="1">WORKDAY(Table1[[#This Row],[Date]],-(1+Table1[[#This Row],[Add_Day]]))</f>
        <v>34544</v>
      </c>
      <c r="E156">
        <f>COUNTIFS(Table1[[#This Row],[CTRN Index]:[BSX Index]],"*N/A*")</f>
        <v>1</v>
      </c>
      <c r="F156">
        <v>721.25</v>
      </c>
      <c r="G156">
        <v>91.32</v>
      </c>
      <c r="H156">
        <v>244.67099999999999</v>
      </c>
      <c r="I156">
        <v>152.16999999999999</v>
      </c>
      <c r="J156">
        <v>3764.5</v>
      </c>
      <c r="K156">
        <v>767.3</v>
      </c>
      <c r="L156">
        <v>100.02</v>
      </c>
      <c r="M156">
        <v>2671.14</v>
      </c>
      <c r="N156">
        <v>370.16</v>
      </c>
      <c r="O156">
        <v>939.4</v>
      </c>
      <c r="P156">
        <v>895.79</v>
      </c>
      <c r="Q156">
        <v>1587.26</v>
      </c>
      <c r="R156">
        <v>160.84</v>
      </c>
      <c r="S156">
        <v>458.26</v>
      </c>
      <c r="T156">
        <v>722.16</v>
      </c>
      <c r="U156">
        <v>186.4</v>
      </c>
      <c r="V156">
        <v>28.61</v>
      </c>
      <c r="W156">
        <v>243.99700000000001</v>
      </c>
      <c r="X156">
        <v>764.84</v>
      </c>
      <c r="Y156">
        <v>262.10700000000003</v>
      </c>
      <c r="Z156">
        <v>192.71</v>
      </c>
      <c r="AA156">
        <v>169.91</v>
      </c>
      <c r="AB156">
        <v>728.78</v>
      </c>
      <c r="AC156" t="s">
        <v>78</v>
      </c>
    </row>
    <row r="157" spans="1:29" x14ac:dyDescent="0.25">
      <c r="A157">
        <v>-346</v>
      </c>
      <c r="B157" s="1">
        <f ca="1">EOMONTH(TODAY(),Table1[[#This Row],[Range_Month]])+1</f>
        <v>34578</v>
      </c>
      <c r="C157">
        <v>0</v>
      </c>
      <c r="D157" s="1">
        <f ca="1">WORKDAY(Table1[[#This Row],[Date]],-(1+Table1[[#This Row],[Add_Day]]))</f>
        <v>34577</v>
      </c>
      <c r="E157">
        <f>COUNTIFS(Table1[[#This Row],[CTRN Index]:[BSX Index]],"*N/A*")</f>
        <v>0</v>
      </c>
      <c r="F157">
        <v>741.07</v>
      </c>
      <c r="G157">
        <v>97.4</v>
      </c>
      <c r="H157">
        <v>257.91800000000001</v>
      </c>
      <c r="I157">
        <v>169.95</v>
      </c>
      <c r="J157">
        <v>3913.42</v>
      </c>
      <c r="K157">
        <v>783.32</v>
      </c>
      <c r="L157">
        <v>99.34</v>
      </c>
      <c r="M157">
        <v>2770.21</v>
      </c>
      <c r="N157">
        <v>397.9</v>
      </c>
      <c r="O157">
        <v>963.4</v>
      </c>
      <c r="P157">
        <v>939.46</v>
      </c>
      <c r="Q157">
        <v>1642.22</v>
      </c>
      <c r="R157">
        <v>166.49</v>
      </c>
      <c r="S157">
        <v>475.49</v>
      </c>
      <c r="T157">
        <v>765.62</v>
      </c>
      <c r="U157">
        <v>189.16</v>
      </c>
      <c r="V157">
        <v>29.6</v>
      </c>
      <c r="W157">
        <v>253.48</v>
      </c>
      <c r="X157">
        <v>788.18</v>
      </c>
      <c r="Y157">
        <v>272.71600000000001</v>
      </c>
      <c r="Z157">
        <v>213.04</v>
      </c>
      <c r="AA157">
        <v>178.43</v>
      </c>
      <c r="AB157">
        <v>771.26</v>
      </c>
      <c r="AC157">
        <v>1093.02</v>
      </c>
    </row>
    <row r="158" spans="1:29" x14ac:dyDescent="0.25">
      <c r="A158">
        <v>-345</v>
      </c>
      <c r="B158" s="1">
        <f ca="1">EOMONTH(TODAY(),Table1[[#This Row],[Range_Month]])+1</f>
        <v>34608</v>
      </c>
      <c r="C158">
        <v>0</v>
      </c>
      <c r="D158" s="1">
        <f ca="1">WORKDAY(Table1[[#This Row],[Date]],-(1+Table1[[#This Row],[Add_Day]]))</f>
        <v>34607</v>
      </c>
      <c r="E158">
        <f>COUNTIFS(Table1[[#This Row],[CTRN Index]:[BSX Index]],"*N/A*")</f>
        <v>1</v>
      </c>
      <c r="F158">
        <v>709.4</v>
      </c>
      <c r="G158">
        <v>96.82</v>
      </c>
      <c r="H158">
        <v>256.69</v>
      </c>
      <c r="I158">
        <v>169.13</v>
      </c>
      <c r="J158">
        <v>3843.18</v>
      </c>
      <c r="K158">
        <v>771.94</v>
      </c>
      <c r="L158">
        <v>97.08</v>
      </c>
      <c r="M158">
        <v>2701.8</v>
      </c>
      <c r="N158">
        <v>393.85</v>
      </c>
      <c r="O158">
        <v>938.21</v>
      </c>
      <c r="P158">
        <v>941.51</v>
      </c>
      <c r="Q158">
        <v>1491.59</v>
      </c>
      <c r="R158">
        <v>166.62</v>
      </c>
      <c r="S158">
        <v>462.69</v>
      </c>
      <c r="T158">
        <v>764.29</v>
      </c>
      <c r="U158">
        <v>181.45</v>
      </c>
      <c r="V158">
        <v>27.29</v>
      </c>
      <c r="W158">
        <v>247.035</v>
      </c>
      <c r="X158">
        <v>758.44</v>
      </c>
      <c r="Y158">
        <v>266.35300000000001</v>
      </c>
      <c r="Z158">
        <v>213.25</v>
      </c>
      <c r="AA158">
        <v>174.85</v>
      </c>
      <c r="AB158">
        <v>777.47</v>
      </c>
      <c r="AC158" t="s">
        <v>78</v>
      </c>
    </row>
    <row r="159" spans="1:29" x14ac:dyDescent="0.25">
      <c r="A159">
        <v>-344</v>
      </c>
      <c r="B159" s="1">
        <f ca="1">EOMONTH(TODAY(),Table1[[#This Row],[Range_Month]])+1</f>
        <v>34639</v>
      </c>
      <c r="C159">
        <v>0</v>
      </c>
      <c r="D159" s="1">
        <f ca="1">WORKDAY(Table1[[#This Row],[Date]],-(1+Table1[[#This Row],[Add_Day]]))</f>
        <v>34638</v>
      </c>
      <c r="E159">
        <f>COUNTIFS(Table1[[#This Row],[CTRN Index]:[BSX Index]],"*N/A*")</f>
        <v>0</v>
      </c>
      <c r="F159">
        <v>707.94</v>
      </c>
      <c r="G159">
        <v>95.78</v>
      </c>
      <c r="H159">
        <v>255.40700000000001</v>
      </c>
      <c r="I159">
        <v>163.6</v>
      </c>
      <c r="J159">
        <v>3908.12</v>
      </c>
      <c r="K159">
        <v>736.72</v>
      </c>
      <c r="L159">
        <v>93.19</v>
      </c>
      <c r="M159">
        <v>2735.32</v>
      </c>
      <c r="N159">
        <v>413.05</v>
      </c>
      <c r="O159">
        <v>909.2</v>
      </c>
      <c r="P159">
        <v>924.84</v>
      </c>
      <c r="Q159">
        <v>1526.99</v>
      </c>
      <c r="R159">
        <v>167.43</v>
      </c>
      <c r="S159">
        <v>472.35</v>
      </c>
      <c r="T159">
        <v>777.49</v>
      </c>
      <c r="U159">
        <v>181.39</v>
      </c>
      <c r="V159">
        <v>27.86</v>
      </c>
      <c r="W159">
        <v>251.29</v>
      </c>
      <c r="X159">
        <v>734.85</v>
      </c>
      <c r="Y159">
        <v>270.327</v>
      </c>
      <c r="Z159">
        <v>231.22</v>
      </c>
      <c r="AA159">
        <v>176.5</v>
      </c>
      <c r="AB159">
        <v>787.79</v>
      </c>
      <c r="AC159">
        <v>1108.1199999999999</v>
      </c>
    </row>
    <row r="160" spans="1:29" x14ac:dyDescent="0.25">
      <c r="A160">
        <v>-343</v>
      </c>
      <c r="B160" s="1">
        <f ca="1">EOMONTH(TODAY(),Table1[[#This Row],[Range_Month]])+1</f>
        <v>34669</v>
      </c>
      <c r="C160">
        <v>0</v>
      </c>
      <c r="D160" s="1">
        <f ca="1">WORKDAY(Table1[[#This Row],[Date]],-(1+Table1[[#This Row],[Add_Day]]))</f>
        <v>34668</v>
      </c>
      <c r="E160">
        <f>COUNTIFS(Table1[[#This Row],[CTRN Index]:[BSX Index]],"*N/A*")</f>
        <v>0</v>
      </c>
      <c r="F160">
        <v>651.95000000000005</v>
      </c>
      <c r="G160">
        <v>92.02</v>
      </c>
      <c r="H160">
        <v>244.73599999999999</v>
      </c>
      <c r="I160">
        <v>165.71</v>
      </c>
      <c r="J160">
        <v>3739.22</v>
      </c>
      <c r="K160">
        <v>697.69</v>
      </c>
      <c r="L160">
        <v>89.26</v>
      </c>
      <c r="M160">
        <v>2626.62</v>
      </c>
      <c r="N160">
        <v>404.82</v>
      </c>
      <c r="O160">
        <v>865.27</v>
      </c>
      <c r="P160">
        <v>893.42</v>
      </c>
      <c r="Q160">
        <v>1443.39</v>
      </c>
      <c r="R160">
        <v>159.1</v>
      </c>
      <c r="S160">
        <v>453.69</v>
      </c>
      <c r="T160">
        <v>750.32</v>
      </c>
      <c r="U160">
        <v>179.54</v>
      </c>
      <c r="V160">
        <v>25.77</v>
      </c>
      <c r="W160">
        <v>241.48400000000001</v>
      </c>
      <c r="X160">
        <v>702.92</v>
      </c>
      <c r="Y160">
        <v>259.69499999999999</v>
      </c>
      <c r="Z160">
        <v>228.51</v>
      </c>
      <c r="AA160">
        <v>168.18</v>
      </c>
      <c r="AB160">
        <v>756.48</v>
      </c>
      <c r="AC160">
        <v>1083.01</v>
      </c>
    </row>
    <row r="161" spans="1:29" x14ac:dyDescent="0.25">
      <c r="A161">
        <v>-342</v>
      </c>
      <c r="B161" s="1">
        <f ca="1">EOMONTH(TODAY(),Table1[[#This Row],[Range_Month]])+1</f>
        <v>34700</v>
      </c>
      <c r="C161">
        <v>0</v>
      </c>
      <c r="D161" s="1">
        <f ca="1">WORKDAY(Table1[[#This Row],[Date]],-(1+Table1[[#This Row],[Add_Day]]))</f>
        <v>34698</v>
      </c>
      <c r="E161">
        <f>COUNTIFS(Table1[[#This Row],[CTRN Index]:[BSX Index]],"*N/A*")</f>
        <v>1</v>
      </c>
      <c r="F161">
        <v>660.03</v>
      </c>
      <c r="G161">
        <v>94.17</v>
      </c>
      <c r="H161">
        <v>250.87200000000001</v>
      </c>
      <c r="I161">
        <v>161.4</v>
      </c>
      <c r="J161">
        <v>3834.44</v>
      </c>
      <c r="K161">
        <v>697.07</v>
      </c>
      <c r="L161">
        <v>95.32</v>
      </c>
      <c r="M161">
        <v>2653.37</v>
      </c>
      <c r="N161">
        <v>404.27</v>
      </c>
      <c r="O161">
        <v>863.45</v>
      </c>
      <c r="P161">
        <v>925.87</v>
      </c>
      <c r="Q161">
        <v>1455.03</v>
      </c>
      <c r="R161">
        <v>155.29</v>
      </c>
      <c r="S161">
        <v>459.27</v>
      </c>
      <c r="T161">
        <v>751.96</v>
      </c>
      <c r="U161">
        <v>181.52</v>
      </c>
      <c r="V161">
        <v>25.48</v>
      </c>
      <c r="W161">
        <v>244.31899999999999</v>
      </c>
      <c r="X161">
        <v>701.27</v>
      </c>
      <c r="Y161">
        <v>263.09800000000001</v>
      </c>
      <c r="Z161">
        <v>233.99</v>
      </c>
      <c r="AA161">
        <v>169.44</v>
      </c>
      <c r="AB161">
        <v>753.81</v>
      </c>
      <c r="AC161" t="s">
        <v>78</v>
      </c>
    </row>
    <row r="162" spans="1:29" x14ac:dyDescent="0.25">
      <c r="A162">
        <v>-341</v>
      </c>
      <c r="B162" s="1">
        <f ca="1">EOMONTH(TODAY(),Table1[[#This Row],[Range_Month]])+1</f>
        <v>34731</v>
      </c>
      <c r="C162">
        <v>0</v>
      </c>
      <c r="D162" s="1">
        <f ca="1">WORKDAY(Table1[[#This Row],[Date]],-(1+Table1[[#This Row],[Add_Day]]))</f>
        <v>34730</v>
      </c>
      <c r="E162">
        <f>COUNTIFS(Table1[[#This Row],[CTRN Index]:[BSX Index]],"*N/A*")</f>
        <v>0</v>
      </c>
      <c r="F162">
        <v>657.43</v>
      </c>
      <c r="G162">
        <v>92.76</v>
      </c>
      <c r="H162">
        <v>247.428</v>
      </c>
      <c r="I162">
        <v>169.38</v>
      </c>
      <c r="J162">
        <v>3843.86</v>
      </c>
      <c r="K162">
        <v>729.43</v>
      </c>
      <c r="L162">
        <v>92.41</v>
      </c>
      <c r="M162">
        <v>2706.14</v>
      </c>
      <c r="N162">
        <v>405.33</v>
      </c>
      <c r="O162">
        <v>888.88</v>
      </c>
      <c r="P162">
        <v>964.09</v>
      </c>
      <c r="Q162">
        <v>1493.46</v>
      </c>
      <c r="R162">
        <v>155.75</v>
      </c>
      <c r="S162">
        <v>470.42</v>
      </c>
      <c r="T162">
        <v>755.2</v>
      </c>
      <c r="U162">
        <v>193.12</v>
      </c>
      <c r="V162">
        <v>26.98</v>
      </c>
      <c r="W162">
        <v>250.22399999999999</v>
      </c>
      <c r="X162">
        <v>728.59</v>
      </c>
      <c r="Y162">
        <v>268.42099999999999</v>
      </c>
      <c r="Z162">
        <v>232.56</v>
      </c>
      <c r="AA162">
        <v>170.96</v>
      </c>
      <c r="AB162">
        <v>749.86</v>
      </c>
      <c r="AC162">
        <v>1094.28</v>
      </c>
    </row>
    <row r="163" spans="1:29" x14ac:dyDescent="0.25">
      <c r="A163">
        <v>-340</v>
      </c>
      <c r="B163" s="1">
        <f ca="1">EOMONTH(TODAY(),Table1[[#This Row],[Range_Month]])+1</f>
        <v>34759</v>
      </c>
      <c r="C163">
        <v>0</v>
      </c>
      <c r="D163" s="1">
        <f ca="1">WORKDAY(Table1[[#This Row],[Date]],-(1+Table1[[#This Row],[Add_Day]]))</f>
        <v>34758</v>
      </c>
      <c r="E163">
        <f>COUNTIFS(Table1[[#This Row],[CTRN Index]:[BSX Index]],"*N/A*")</f>
        <v>0</v>
      </c>
      <c r="F163">
        <v>711.9</v>
      </c>
      <c r="G163">
        <v>96.48</v>
      </c>
      <c r="H163">
        <v>257.35399999999998</v>
      </c>
      <c r="I163">
        <v>175.63</v>
      </c>
      <c r="J163">
        <v>4011.05</v>
      </c>
      <c r="K163">
        <v>766.09</v>
      </c>
      <c r="L163">
        <v>93.92</v>
      </c>
      <c r="M163">
        <v>2798.34</v>
      </c>
      <c r="N163">
        <v>432.5</v>
      </c>
      <c r="O163">
        <v>931.58</v>
      </c>
      <c r="P163">
        <v>1002.11</v>
      </c>
      <c r="Q163">
        <v>1595.69</v>
      </c>
      <c r="R163">
        <v>162.69</v>
      </c>
      <c r="S163">
        <v>487.39</v>
      </c>
      <c r="T163">
        <v>793.74</v>
      </c>
      <c r="U163">
        <v>193.91</v>
      </c>
      <c r="V163">
        <v>28.72</v>
      </c>
      <c r="W163">
        <v>259.70699999999999</v>
      </c>
      <c r="X163">
        <v>769.25</v>
      </c>
      <c r="Y163">
        <v>278.63900000000001</v>
      </c>
      <c r="Z163">
        <v>251.82</v>
      </c>
      <c r="AA163">
        <v>179.55</v>
      </c>
      <c r="AB163">
        <v>776.95</v>
      </c>
      <c r="AC163">
        <v>1112.8800000000001</v>
      </c>
    </row>
    <row r="164" spans="1:29" x14ac:dyDescent="0.25">
      <c r="A164">
        <v>-339</v>
      </c>
      <c r="B164" s="1">
        <f ca="1">EOMONTH(TODAY(),Table1[[#This Row],[Range_Month]])+1</f>
        <v>34790</v>
      </c>
      <c r="C164">
        <v>0</v>
      </c>
      <c r="D164" s="1">
        <f ca="1">WORKDAY(Table1[[#This Row],[Date]],-(1+Table1[[#This Row],[Add_Day]]))</f>
        <v>34789</v>
      </c>
      <c r="E164">
        <f>COUNTIFS(Table1[[#This Row],[CTRN Index]:[BSX Index]],"*N/A*")</f>
        <v>0</v>
      </c>
      <c r="F164">
        <v>700.72</v>
      </c>
      <c r="G164">
        <v>98.34</v>
      </c>
      <c r="H164">
        <v>261.36200000000002</v>
      </c>
      <c r="I164">
        <v>172.68</v>
      </c>
      <c r="J164">
        <v>4157.6899999999996</v>
      </c>
      <c r="K164">
        <v>769.61</v>
      </c>
      <c r="L164">
        <v>92.96</v>
      </c>
      <c r="M164">
        <v>2865.9</v>
      </c>
      <c r="N164">
        <v>447.15</v>
      </c>
      <c r="O164">
        <v>940.24</v>
      </c>
      <c r="P164">
        <v>1021.13</v>
      </c>
      <c r="Q164">
        <v>1635.74</v>
      </c>
      <c r="R164">
        <v>162.57</v>
      </c>
      <c r="S164">
        <v>500.71</v>
      </c>
      <c r="T164">
        <v>817.21</v>
      </c>
      <c r="U164">
        <v>187.65</v>
      </c>
      <c r="V164">
        <v>28.26</v>
      </c>
      <c r="W164">
        <v>265.79300000000001</v>
      </c>
      <c r="X164">
        <v>776.29</v>
      </c>
      <c r="Y164">
        <v>284.97000000000003</v>
      </c>
      <c r="Z164">
        <v>267.27</v>
      </c>
      <c r="AA164">
        <v>182.37</v>
      </c>
      <c r="AB164">
        <v>801.7</v>
      </c>
      <c r="AC164">
        <v>1059.21</v>
      </c>
    </row>
    <row r="165" spans="1:29" x14ac:dyDescent="0.25">
      <c r="A165">
        <v>-338</v>
      </c>
      <c r="B165" s="1">
        <f ca="1">EOMONTH(TODAY(),Table1[[#This Row],[Range_Month]])+1</f>
        <v>34820</v>
      </c>
      <c r="C165">
        <v>0</v>
      </c>
      <c r="D165" s="1">
        <f ca="1">WORKDAY(Table1[[#This Row],[Date]],-(1+Table1[[#This Row],[Add_Day]]))</f>
        <v>34817</v>
      </c>
      <c r="E165">
        <f>COUNTIFS(Table1[[#This Row],[CTRN Index]:[BSX Index]],"*N/A*")</f>
        <v>0</v>
      </c>
      <c r="F165">
        <v>749.93</v>
      </c>
      <c r="G165">
        <v>100.46</v>
      </c>
      <c r="H165">
        <v>266.93099999999998</v>
      </c>
      <c r="I165">
        <v>178.96</v>
      </c>
      <c r="J165">
        <v>4321.2700000000004</v>
      </c>
      <c r="K165">
        <v>795.93</v>
      </c>
      <c r="L165">
        <v>91.69</v>
      </c>
      <c r="M165">
        <v>2932.2</v>
      </c>
      <c r="N165">
        <v>469.56</v>
      </c>
      <c r="O165">
        <v>964.16</v>
      </c>
      <c r="P165">
        <v>1011.83</v>
      </c>
      <c r="Q165">
        <v>1686.28</v>
      </c>
      <c r="R165">
        <v>162.47999999999999</v>
      </c>
      <c r="S165">
        <v>514.71</v>
      </c>
      <c r="T165">
        <v>843.98</v>
      </c>
      <c r="U165">
        <v>194.5</v>
      </c>
      <c r="V165">
        <v>29.4</v>
      </c>
      <c r="W165">
        <v>272.447</v>
      </c>
      <c r="X165">
        <v>789.69</v>
      </c>
      <c r="Y165">
        <v>291.98599999999999</v>
      </c>
      <c r="Z165">
        <v>289.18</v>
      </c>
      <c r="AA165">
        <v>185.82</v>
      </c>
      <c r="AB165">
        <v>811.46</v>
      </c>
      <c r="AC165">
        <v>1025.83</v>
      </c>
    </row>
    <row r="166" spans="1:29" x14ac:dyDescent="0.25">
      <c r="A166">
        <v>-337</v>
      </c>
      <c r="B166" s="1">
        <f ca="1">EOMONTH(TODAY(),Table1[[#This Row],[Range_Month]])+1</f>
        <v>34851</v>
      </c>
      <c r="C166">
        <v>0</v>
      </c>
      <c r="D166" s="1">
        <f ca="1">WORKDAY(Table1[[#This Row],[Date]],-(1+Table1[[#This Row],[Add_Day]]))</f>
        <v>34850</v>
      </c>
      <c r="E166">
        <f>COUNTIFS(Table1[[#This Row],[CTRN Index]:[BSX Index]],"*N/A*")</f>
        <v>0</v>
      </c>
      <c r="F166">
        <v>733.93</v>
      </c>
      <c r="G166">
        <v>101.91</v>
      </c>
      <c r="H166">
        <v>271.08300000000003</v>
      </c>
      <c r="I166">
        <v>179.71</v>
      </c>
      <c r="J166">
        <v>4465.1400000000003</v>
      </c>
      <c r="K166">
        <v>812.96</v>
      </c>
      <c r="L166">
        <v>94.8</v>
      </c>
      <c r="M166">
        <v>3028.74</v>
      </c>
      <c r="N166">
        <v>488.1</v>
      </c>
      <c r="O166">
        <v>995.25</v>
      </c>
      <c r="P166">
        <v>1047.3</v>
      </c>
      <c r="Q166">
        <v>1662.99</v>
      </c>
      <c r="R166">
        <v>165.11</v>
      </c>
      <c r="S166">
        <v>533.4</v>
      </c>
      <c r="T166">
        <v>864.58</v>
      </c>
      <c r="U166">
        <v>206.43</v>
      </c>
      <c r="V166">
        <v>32.31</v>
      </c>
      <c r="W166">
        <v>282.065</v>
      </c>
      <c r="X166">
        <v>818.05</v>
      </c>
      <c r="Y166">
        <v>301.72000000000003</v>
      </c>
      <c r="Z166">
        <v>300</v>
      </c>
      <c r="AA166">
        <v>189.9</v>
      </c>
      <c r="AB166">
        <v>826.56</v>
      </c>
      <c r="AC166">
        <v>1057.69</v>
      </c>
    </row>
    <row r="167" spans="1:29" x14ac:dyDescent="0.25">
      <c r="A167">
        <v>-336</v>
      </c>
      <c r="B167" s="1">
        <f ca="1">EOMONTH(TODAY(),Table1[[#This Row],[Range_Month]])+1</f>
        <v>34881</v>
      </c>
      <c r="C167">
        <v>0</v>
      </c>
      <c r="D167" s="1">
        <f ca="1">WORKDAY(Table1[[#This Row],[Date]],-(1+Table1[[#This Row],[Add_Day]]))</f>
        <v>34880</v>
      </c>
      <c r="E167">
        <f>COUNTIFS(Table1[[#This Row],[CTRN Index]:[BSX Index]],"*N/A*")</f>
        <v>0</v>
      </c>
      <c r="F167">
        <v>779.71</v>
      </c>
      <c r="G167">
        <v>107.42</v>
      </c>
      <c r="H167">
        <v>284.755</v>
      </c>
      <c r="I167">
        <v>201.81</v>
      </c>
      <c r="J167">
        <v>4556.09</v>
      </c>
      <c r="K167">
        <v>849.96</v>
      </c>
      <c r="L167">
        <v>95.98</v>
      </c>
      <c r="M167">
        <v>3085.84</v>
      </c>
      <c r="N167">
        <v>538.03</v>
      </c>
      <c r="O167">
        <v>1032.6300000000001</v>
      </c>
      <c r="P167">
        <v>1053.33</v>
      </c>
      <c r="Q167">
        <v>1748.69</v>
      </c>
      <c r="R167">
        <v>177.57</v>
      </c>
      <c r="S167">
        <v>544.75</v>
      </c>
      <c r="T167">
        <v>933.45</v>
      </c>
      <c r="U167">
        <v>202.08</v>
      </c>
      <c r="V167">
        <v>32.39</v>
      </c>
      <c r="W167">
        <v>288.95299999999997</v>
      </c>
      <c r="X167">
        <v>837.3</v>
      </c>
      <c r="Y167">
        <v>309.84300000000002</v>
      </c>
      <c r="Z167">
        <v>336.17</v>
      </c>
      <c r="AA167">
        <v>197.37</v>
      </c>
      <c r="AB167">
        <v>885.02</v>
      </c>
      <c r="AC167">
        <v>1029.72</v>
      </c>
    </row>
    <row r="168" spans="1:29" x14ac:dyDescent="0.25">
      <c r="A168">
        <v>-335</v>
      </c>
      <c r="B168" s="1">
        <f ca="1">EOMONTH(TODAY(),Table1[[#This Row],[Range_Month]])+1</f>
        <v>34912</v>
      </c>
      <c r="C168">
        <v>0</v>
      </c>
      <c r="D168" s="1">
        <f ca="1">WORKDAY(Table1[[#This Row],[Date]],-(1+Table1[[#This Row],[Add_Day]]))</f>
        <v>34911</v>
      </c>
      <c r="E168">
        <f>COUNTIFS(Table1[[#This Row],[CTRN Index]:[BSX Index]],"*N/A*")</f>
        <v>0</v>
      </c>
      <c r="F168">
        <v>809.03</v>
      </c>
      <c r="G168">
        <v>115.56</v>
      </c>
      <c r="H168">
        <v>300.91000000000003</v>
      </c>
      <c r="I168">
        <v>220.12</v>
      </c>
      <c r="J168">
        <v>4708.47</v>
      </c>
      <c r="K168">
        <v>887.65</v>
      </c>
      <c r="L168">
        <v>96.67</v>
      </c>
      <c r="M168">
        <v>3186.08</v>
      </c>
      <c r="N168">
        <v>568.88</v>
      </c>
      <c r="O168">
        <v>1086.69</v>
      </c>
      <c r="P168">
        <v>1075.54</v>
      </c>
      <c r="Q168">
        <v>1891.45</v>
      </c>
      <c r="R168">
        <v>197.52</v>
      </c>
      <c r="S168">
        <v>562.05999999999995</v>
      </c>
      <c r="T168">
        <v>1001.21</v>
      </c>
      <c r="U168">
        <v>203.99</v>
      </c>
      <c r="V168">
        <v>33.81</v>
      </c>
      <c r="W168">
        <v>299.58</v>
      </c>
      <c r="X168">
        <v>872.31</v>
      </c>
      <c r="Y168">
        <v>321.85700000000003</v>
      </c>
      <c r="Z168">
        <v>359.95</v>
      </c>
      <c r="AA168">
        <v>207.42</v>
      </c>
      <c r="AB168">
        <v>953.23</v>
      </c>
      <c r="AC168">
        <v>1030.75</v>
      </c>
    </row>
    <row r="169" spans="1:29" x14ac:dyDescent="0.25">
      <c r="A169">
        <v>-334</v>
      </c>
      <c r="B169" s="1">
        <f ca="1">EOMONTH(TODAY(),Table1[[#This Row],[Range_Month]])+1</f>
        <v>34943</v>
      </c>
      <c r="C169">
        <v>0</v>
      </c>
      <c r="D169" s="1">
        <f ca="1">WORKDAY(Table1[[#This Row],[Date]],-(1+Table1[[#This Row],[Add_Day]]))</f>
        <v>34942</v>
      </c>
      <c r="E169">
        <f>COUNTIFS(Table1[[#This Row],[CTRN Index]:[BSX Index]],"*N/A*")</f>
        <v>0</v>
      </c>
      <c r="F169">
        <v>798.41</v>
      </c>
      <c r="G169">
        <v>117.94</v>
      </c>
      <c r="H169">
        <v>306.69799999999998</v>
      </c>
      <c r="I169">
        <v>247.66</v>
      </c>
      <c r="J169">
        <v>4610.5600000000004</v>
      </c>
      <c r="K169">
        <v>952.76</v>
      </c>
      <c r="L169">
        <v>96.92</v>
      </c>
      <c r="M169">
        <v>3193.27</v>
      </c>
      <c r="N169">
        <v>576.77</v>
      </c>
      <c r="O169">
        <v>1137.6300000000001</v>
      </c>
      <c r="P169">
        <v>1119.0899999999999</v>
      </c>
      <c r="Q169">
        <v>1900.89</v>
      </c>
      <c r="R169">
        <v>205.03</v>
      </c>
      <c r="S169">
        <v>561.88</v>
      </c>
      <c r="T169">
        <v>1020.11</v>
      </c>
      <c r="U169">
        <v>202.35</v>
      </c>
      <c r="V169">
        <v>35.78</v>
      </c>
      <c r="W169">
        <v>301.00799999999998</v>
      </c>
      <c r="X169">
        <v>914.13</v>
      </c>
      <c r="Y169">
        <v>323.86599999999999</v>
      </c>
      <c r="Z169">
        <v>360.88</v>
      </c>
      <c r="AA169">
        <v>210.87</v>
      </c>
      <c r="AB169">
        <v>960.8</v>
      </c>
      <c r="AC169">
        <v>1038.07</v>
      </c>
    </row>
    <row r="170" spans="1:29" x14ac:dyDescent="0.25">
      <c r="A170">
        <v>-333</v>
      </c>
      <c r="B170" s="1">
        <f ca="1">EOMONTH(TODAY(),Table1[[#This Row],[Range_Month]])+1</f>
        <v>34973</v>
      </c>
      <c r="C170">
        <v>0</v>
      </c>
      <c r="D170" s="1">
        <f ca="1">WORKDAY(Table1[[#This Row],[Date]],-(1+Table1[[#This Row],[Add_Day]]))</f>
        <v>34971</v>
      </c>
      <c r="E170">
        <f>COUNTIFS(Table1[[#This Row],[CTRN Index]:[BSX Index]],"*N/A*")</f>
        <v>0</v>
      </c>
      <c r="F170">
        <v>806.03</v>
      </c>
      <c r="G170">
        <v>120.86</v>
      </c>
      <c r="H170">
        <v>311.74400000000003</v>
      </c>
      <c r="I170">
        <v>254.81</v>
      </c>
      <c r="J170">
        <v>4789.08</v>
      </c>
      <c r="K170">
        <v>968.67</v>
      </c>
      <c r="L170">
        <v>97.92</v>
      </c>
      <c r="M170">
        <v>3312.33</v>
      </c>
      <c r="N170">
        <v>585.08000000000004</v>
      </c>
      <c r="O170">
        <v>1171.0999999999999</v>
      </c>
      <c r="P170">
        <v>1175.67</v>
      </c>
      <c r="Q170">
        <v>1954.25</v>
      </c>
      <c r="R170">
        <v>208.98</v>
      </c>
      <c r="S170">
        <v>584.41</v>
      </c>
      <c r="T170">
        <v>1043.54</v>
      </c>
      <c r="U170">
        <v>214.28</v>
      </c>
      <c r="V170">
        <v>37.729999999999997</v>
      </c>
      <c r="W170">
        <v>312.84500000000003</v>
      </c>
      <c r="X170">
        <v>944.25</v>
      </c>
      <c r="Y170">
        <v>335.83499999999998</v>
      </c>
      <c r="Z170">
        <v>368.73</v>
      </c>
      <c r="AA170">
        <v>215.7</v>
      </c>
      <c r="AB170">
        <v>981.66</v>
      </c>
      <c r="AC170">
        <v>1036.2</v>
      </c>
    </row>
    <row r="171" spans="1:29" x14ac:dyDescent="0.25">
      <c r="A171">
        <v>-332</v>
      </c>
      <c r="B171" s="1">
        <f ca="1">EOMONTH(TODAY(),Table1[[#This Row],[Range_Month]])+1</f>
        <v>35004</v>
      </c>
      <c r="C171">
        <v>0</v>
      </c>
      <c r="D171" s="1">
        <f ca="1">WORKDAY(Table1[[#This Row],[Date]],-(1+Table1[[#This Row],[Add_Day]]))</f>
        <v>35003</v>
      </c>
      <c r="E171">
        <f>COUNTIFS(Table1[[#This Row],[CTRN Index]:[BSX Index]],"*N/A*")</f>
        <v>0</v>
      </c>
      <c r="F171">
        <v>783.09</v>
      </c>
      <c r="G171">
        <v>114.82</v>
      </c>
      <c r="H171">
        <v>297.52800000000002</v>
      </c>
      <c r="I171">
        <v>246.05</v>
      </c>
      <c r="J171">
        <v>4755.4799999999996</v>
      </c>
      <c r="K171">
        <v>958.61</v>
      </c>
      <c r="L171">
        <v>94.43</v>
      </c>
      <c r="M171">
        <v>3273.73</v>
      </c>
      <c r="N171">
        <v>598.78</v>
      </c>
      <c r="O171">
        <v>1171.93</v>
      </c>
      <c r="P171">
        <v>1183.26</v>
      </c>
      <c r="Q171">
        <v>1936.12</v>
      </c>
      <c r="R171">
        <v>196.41</v>
      </c>
      <c r="S171">
        <v>581.5</v>
      </c>
      <c r="T171">
        <v>1036.06</v>
      </c>
      <c r="U171">
        <v>214.54</v>
      </c>
      <c r="V171">
        <v>36.869999999999997</v>
      </c>
      <c r="W171">
        <v>310.976</v>
      </c>
      <c r="X171">
        <v>950.38</v>
      </c>
      <c r="Y171">
        <v>332.476</v>
      </c>
      <c r="Z171">
        <v>390.14</v>
      </c>
      <c r="AA171">
        <v>209.9</v>
      </c>
      <c r="AB171">
        <v>940.8</v>
      </c>
      <c r="AC171">
        <v>1007.08</v>
      </c>
    </row>
    <row r="172" spans="1:29" x14ac:dyDescent="0.25">
      <c r="A172">
        <v>-331</v>
      </c>
      <c r="B172" s="1">
        <f ca="1">EOMONTH(TODAY(),Table1[[#This Row],[Range_Month]])+1</f>
        <v>35034</v>
      </c>
      <c r="C172">
        <v>0</v>
      </c>
      <c r="D172" s="1">
        <f ca="1">WORKDAY(Table1[[#This Row],[Date]],-(1+Table1[[#This Row],[Add_Day]]))</f>
        <v>35033</v>
      </c>
      <c r="E172">
        <f>COUNTIFS(Table1[[#This Row],[CTRN Index]:[BSX Index]],"*N/A*")</f>
        <v>0</v>
      </c>
      <c r="F172">
        <v>843.66</v>
      </c>
      <c r="G172">
        <v>119.24</v>
      </c>
      <c r="H172">
        <v>309.60399999999998</v>
      </c>
      <c r="I172">
        <v>258.88</v>
      </c>
      <c r="J172">
        <v>5074.49</v>
      </c>
      <c r="K172">
        <v>993.57</v>
      </c>
      <c r="L172">
        <v>94.89</v>
      </c>
      <c r="M172">
        <v>3421.55</v>
      </c>
      <c r="N172">
        <v>593.72</v>
      </c>
      <c r="O172">
        <v>1222.75</v>
      </c>
      <c r="P172">
        <v>1235.98</v>
      </c>
      <c r="Q172">
        <v>2070.3200000000002</v>
      </c>
      <c r="R172">
        <v>208.83</v>
      </c>
      <c r="S172">
        <v>605.37</v>
      </c>
      <c r="T172">
        <v>1059.22</v>
      </c>
      <c r="U172">
        <v>215.79</v>
      </c>
      <c r="V172">
        <v>39.51</v>
      </c>
      <c r="W172">
        <v>323.99900000000002</v>
      </c>
      <c r="X172">
        <v>1001.39</v>
      </c>
      <c r="Y172">
        <v>346.358</v>
      </c>
      <c r="Z172">
        <v>382.69</v>
      </c>
      <c r="AA172">
        <v>218.69</v>
      </c>
      <c r="AB172">
        <v>971.23</v>
      </c>
      <c r="AC172">
        <v>998.84</v>
      </c>
    </row>
    <row r="173" spans="1:29" x14ac:dyDescent="0.25">
      <c r="A173">
        <v>-330</v>
      </c>
      <c r="B173" s="1">
        <f ca="1">EOMONTH(TODAY(),Table1[[#This Row],[Range_Month]])+1</f>
        <v>35065</v>
      </c>
      <c r="C173">
        <v>0</v>
      </c>
      <c r="D173" s="1">
        <f ca="1">WORKDAY(Table1[[#This Row],[Date]],-(1+Table1[[#This Row],[Add_Day]]))</f>
        <v>35062</v>
      </c>
      <c r="E173">
        <f>COUNTIFS(Table1[[#This Row],[CTRN Index]:[BSX Index]],"*N/A*")</f>
        <v>0</v>
      </c>
      <c r="F173">
        <v>816.39</v>
      </c>
      <c r="G173">
        <v>121.1</v>
      </c>
      <c r="H173">
        <v>317.27</v>
      </c>
      <c r="I173">
        <v>304.3</v>
      </c>
      <c r="J173">
        <v>5117.12</v>
      </c>
      <c r="K173">
        <v>1009.44</v>
      </c>
      <c r="L173">
        <v>99.75</v>
      </c>
      <c r="M173">
        <v>3484.15</v>
      </c>
      <c r="N173">
        <v>576.23</v>
      </c>
      <c r="O173">
        <v>1240.8699999999999</v>
      </c>
      <c r="P173">
        <v>1292.6400000000001</v>
      </c>
      <c r="Q173">
        <v>1981</v>
      </c>
      <c r="R173">
        <v>208.35</v>
      </c>
      <c r="S173">
        <v>615.92999999999995</v>
      </c>
      <c r="T173">
        <v>1052.1400000000001</v>
      </c>
      <c r="U173">
        <v>225.4</v>
      </c>
      <c r="V173">
        <v>39.39</v>
      </c>
      <c r="W173">
        <v>328.35199999999998</v>
      </c>
      <c r="X173">
        <v>1017.94</v>
      </c>
      <c r="Y173">
        <v>351.39600000000002</v>
      </c>
      <c r="Z173">
        <v>366.13</v>
      </c>
      <c r="AA173">
        <v>217.84</v>
      </c>
      <c r="AB173">
        <v>964.68</v>
      </c>
      <c r="AC173">
        <v>978.58</v>
      </c>
    </row>
    <row r="174" spans="1:29" x14ac:dyDescent="0.25">
      <c r="A174">
        <v>-329</v>
      </c>
      <c r="B174" s="1">
        <f ca="1">EOMONTH(TODAY(),Table1[[#This Row],[Range_Month]])+1</f>
        <v>35096</v>
      </c>
      <c r="C174">
        <v>0</v>
      </c>
      <c r="D174" s="1">
        <f ca="1">WORKDAY(Table1[[#This Row],[Date]],-(1+Table1[[#This Row],[Add_Day]]))</f>
        <v>35095</v>
      </c>
      <c r="E174">
        <f>COUNTIFS(Table1[[#This Row],[CTRN Index]:[BSX Index]],"*N/A*")</f>
        <v>0</v>
      </c>
      <c r="F174">
        <v>788.37</v>
      </c>
      <c r="G174">
        <v>121.29</v>
      </c>
      <c r="H174">
        <v>316.69600000000003</v>
      </c>
      <c r="I174">
        <v>327.75</v>
      </c>
      <c r="J174">
        <v>5395.3</v>
      </c>
      <c r="K174">
        <v>1031.99</v>
      </c>
      <c r="L174">
        <v>100.3</v>
      </c>
      <c r="M174">
        <v>3595.39</v>
      </c>
      <c r="N174">
        <v>591.82000000000005</v>
      </c>
      <c r="O174">
        <v>1243.07</v>
      </c>
      <c r="P174">
        <v>1295.6400000000001</v>
      </c>
      <c r="Q174">
        <v>1946.74</v>
      </c>
      <c r="R174">
        <v>213.74</v>
      </c>
      <c r="S174">
        <v>636.02</v>
      </c>
      <c r="T174">
        <v>1059.79</v>
      </c>
      <c r="U174">
        <v>230.85</v>
      </c>
      <c r="V174">
        <v>40.56</v>
      </c>
      <c r="W174">
        <v>338.50299999999999</v>
      </c>
      <c r="X174">
        <v>1017.44</v>
      </c>
      <c r="Y174">
        <v>361.12400000000002</v>
      </c>
      <c r="Z174">
        <v>365.88</v>
      </c>
      <c r="AA174">
        <v>220.76</v>
      </c>
      <c r="AB174">
        <v>969.56</v>
      </c>
      <c r="AC174">
        <v>964.02</v>
      </c>
    </row>
    <row r="175" spans="1:29" x14ac:dyDescent="0.25">
      <c r="A175">
        <v>-328</v>
      </c>
      <c r="B175" s="1">
        <f ca="1">EOMONTH(TODAY(),Table1[[#This Row],[Range_Month]])+1</f>
        <v>35125</v>
      </c>
      <c r="C175">
        <v>0</v>
      </c>
      <c r="D175" s="1">
        <f ca="1">WORKDAY(Table1[[#This Row],[Date]],-(1+Table1[[#This Row],[Add_Day]]))</f>
        <v>35124</v>
      </c>
      <c r="E175">
        <f>COUNTIFS(Table1[[#This Row],[CTRN Index]:[BSX Index]],"*N/A*")</f>
        <v>0</v>
      </c>
      <c r="F175">
        <v>837.11</v>
      </c>
      <c r="G175">
        <v>125.13</v>
      </c>
      <c r="H175">
        <v>326.13299999999998</v>
      </c>
      <c r="I175">
        <v>317.49</v>
      </c>
      <c r="J175">
        <v>5485.62</v>
      </c>
      <c r="K175">
        <v>1037.55</v>
      </c>
      <c r="L175">
        <v>101.07</v>
      </c>
      <c r="M175">
        <v>3624.68</v>
      </c>
      <c r="N175">
        <v>622.83000000000004</v>
      </c>
      <c r="O175">
        <v>1260.26</v>
      </c>
      <c r="P175">
        <v>1317.36</v>
      </c>
      <c r="Q175">
        <v>2051.56</v>
      </c>
      <c r="R175">
        <v>219.08</v>
      </c>
      <c r="S175">
        <v>640.42999999999995</v>
      </c>
      <c r="T175">
        <v>1100.05</v>
      </c>
      <c r="U175">
        <v>219.4</v>
      </c>
      <c r="V175">
        <v>42.48</v>
      </c>
      <c r="W175">
        <v>342.13400000000001</v>
      </c>
      <c r="X175">
        <v>1026.4000000000001</v>
      </c>
      <c r="Y175">
        <v>365.65600000000001</v>
      </c>
      <c r="Z175">
        <v>390.17</v>
      </c>
      <c r="AA175">
        <v>227.87</v>
      </c>
      <c r="AB175">
        <v>1006.23</v>
      </c>
      <c r="AC175">
        <v>981.97</v>
      </c>
    </row>
    <row r="176" spans="1:29" x14ac:dyDescent="0.25">
      <c r="A176">
        <v>-327</v>
      </c>
      <c r="B176" s="1">
        <f ca="1">EOMONTH(TODAY(),Table1[[#This Row],[Range_Month]])+1</f>
        <v>35156</v>
      </c>
      <c r="C176">
        <v>0</v>
      </c>
      <c r="D176" s="1">
        <f ca="1">WORKDAY(Table1[[#This Row],[Date]],-(1+Table1[[#This Row],[Add_Day]]))</f>
        <v>35153</v>
      </c>
      <c r="E176">
        <f>COUNTIFS(Table1[[#This Row],[CTRN Index]:[BSX Index]],"*N/A*")</f>
        <v>0</v>
      </c>
      <c r="F176">
        <v>879.14</v>
      </c>
      <c r="G176">
        <v>127.7</v>
      </c>
      <c r="H176">
        <v>332.274</v>
      </c>
      <c r="I176">
        <v>304.12</v>
      </c>
      <c r="J176">
        <v>5587.14</v>
      </c>
      <c r="K176">
        <v>1052.5899999999999</v>
      </c>
      <c r="L176">
        <v>100.37</v>
      </c>
      <c r="M176">
        <v>3668.24</v>
      </c>
      <c r="N176">
        <v>609.69000000000005</v>
      </c>
      <c r="O176">
        <v>1291.29</v>
      </c>
      <c r="P176">
        <v>1291.3399999999999</v>
      </c>
      <c r="Q176">
        <v>2152.1</v>
      </c>
      <c r="R176">
        <v>218.59</v>
      </c>
      <c r="S176">
        <v>645.5</v>
      </c>
      <c r="T176">
        <v>1101.3800000000001</v>
      </c>
      <c r="U176">
        <v>212.76</v>
      </c>
      <c r="V176">
        <v>43.42</v>
      </c>
      <c r="W176">
        <v>344.60899999999998</v>
      </c>
      <c r="X176">
        <v>1049.72</v>
      </c>
      <c r="Y176">
        <v>368.70699999999999</v>
      </c>
      <c r="Z176">
        <v>379.92</v>
      </c>
      <c r="AA176">
        <v>230.3</v>
      </c>
      <c r="AB176">
        <v>1024.76</v>
      </c>
      <c r="AC176">
        <v>961.86</v>
      </c>
    </row>
    <row r="177" spans="1:29" x14ac:dyDescent="0.25">
      <c r="A177">
        <v>-326</v>
      </c>
      <c r="B177" s="1">
        <f ca="1">EOMONTH(TODAY(),Table1[[#This Row],[Range_Month]])+1</f>
        <v>35186</v>
      </c>
      <c r="C177">
        <v>0</v>
      </c>
      <c r="D177" s="1">
        <f ca="1">WORKDAY(Table1[[#This Row],[Date]],-(1+Table1[[#This Row],[Add_Day]]))</f>
        <v>35185</v>
      </c>
      <c r="E177">
        <f>COUNTIFS(Table1[[#This Row],[CTRN Index]:[BSX Index]],"*N/A*")</f>
        <v>0</v>
      </c>
      <c r="F177">
        <v>903.32</v>
      </c>
      <c r="G177">
        <v>134.94999999999999</v>
      </c>
      <c r="H177">
        <v>349.74599999999998</v>
      </c>
      <c r="I177">
        <v>316.89</v>
      </c>
      <c r="J177">
        <v>5569.07</v>
      </c>
      <c r="K177">
        <v>1050.25</v>
      </c>
      <c r="L177">
        <v>100.01</v>
      </c>
      <c r="M177">
        <v>3713.92</v>
      </c>
      <c r="N177">
        <v>666.73</v>
      </c>
      <c r="O177">
        <v>1289.06</v>
      </c>
      <c r="P177">
        <v>1290.79</v>
      </c>
      <c r="Q177">
        <v>2205.9499999999998</v>
      </c>
      <c r="R177">
        <v>225.06</v>
      </c>
      <c r="S177">
        <v>654.16999999999996</v>
      </c>
      <c r="T177">
        <v>1190.52</v>
      </c>
      <c r="U177">
        <v>210.1</v>
      </c>
      <c r="V177">
        <v>42.74</v>
      </c>
      <c r="W177">
        <v>349.41199999999998</v>
      </c>
      <c r="X177">
        <v>1043.1400000000001</v>
      </c>
      <c r="Y177">
        <v>375.23500000000001</v>
      </c>
      <c r="Z177">
        <v>431.17</v>
      </c>
      <c r="AA177">
        <v>237.07</v>
      </c>
      <c r="AB177">
        <v>1118.8399999999999</v>
      </c>
      <c r="AC177">
        <v>957.6</v>
      </c>
    </row>
    <row r="178" spans="1:29" x14ac:dyDescent="0.25">
      <c r="A178">
        <v>-325</v>
      </c>
      <c r="B178" s="1">
        <f ca="1">EOMONTH(TODAY(),Table1[[#This Row],[Range_Month]])+1</f>
        <v>35217</v>
      </c>
      <c r="C178">
        <v>0</v>
      </c>
      <c r="D178" s="1">
        <f ca="1">WORKDAY(Table1[[#This Row],[Date]],-(1+Table1[[#This Row],[Add_Day]]))</f>
        <v>35216</v>
      </c>
      <c r="E178">
        <f>COUNTIFS(Table1[[#This Row],[CTRN Index]:[BSX Index]],"*N/A*")</f>
        <v>0</v>
      </c>
      <c r="F178">
        <v>907.6</v>
      </c>
      <c r="G178">
        <v>139.61000000000001</v>
      </c>
      <c r="H178">
        <v>363.08699999999999</v>
      </c>
      <c r="I178">
        <v>328.95</v>
      </c>
      <c r="J178">
        <v>5643.17</v>
      </c>
      <c r="K178">
        <v>1065.45</v>
      </c>
      <c r="L178">
        <v>101.73</v>
      </c>
      <c r="M178">
        <v>3794.17</v>
      </c>
      <c r="N178">
        <v>692.39</v>
      </c>
      <c r="O178">
        <v>1302.56</v>
      </c>
      <c r="P178">
        <v>1311.59</v>
      </c>
      <c r="Q178">
        <v>2228</v>
      </c>
      <c r="R178">
        <v>231.19</v>
      </c>
      <c r="S178">
        <v>669.12</v>
      </c>
      <c r="T178">
        <v>1243.44</v>
      </c>
      <c r="U178">
        <v>209.96</v>
      </c>
      <c r="V178">
        <v>43.69</v>
      </c>
      <c r="W178">
        <v>356.95299999999997</v>
      </c>
      <c r="X178">
        <v>1058.22</v>
      </c>
      <c r="Y178">
        <v>383.96199999999999</v>
      </c>
      <c r="Z178">
        <v>452.23</v>
      </c>
      <c r="AA178">
        <v>239.89</v>
      </c>
      <c r="AB178">
        <v>1183.79</v>
      </c>
      <c r="AC178">
        <v>994.81</v>
      </c>
    </row>
    <row r="179" spans="1:29" x14ac:dyDescent="0.25">
      <c r="A179">
        <v>-324</v>
      </c>
      <c r="B179" s="1">
        <f ca="1">EOMONTH(TODAY(),Table1[[#This Row],[Range_Month]])+1</f>
        <v>35247</v>
      </c>
      <c r="C179">
        <v>0</v>
      </c>
      <c r="D179" s="1">
        <f ca="1">WORKDAY(Table1[[#This Row],[Date]],-(1+Table1[[#This Row],[Add_Day]]))</f>
        <v>35244</v>
      </c>
      <c r="E179">
        <f>COUNTIFS(Table1[[#This Row],[CTRN Index]:[BSX Index]],"*N/A*")</f>
        <v>0</v>
      </c>
      <c r="F179">
        <v>884.57</v>
      </c>
      <c r="G179">
        <v>134.03</v>
      </c>
      <c r="H179">
        <v>347.69400000000002</v>
      </c>
      <c r="I179">
        <v>294.68</v>
      </c>
      <c r="J179">
        <v>5654.62</v>
      </c>
      <c r="K179">
        <v>1074.27</v>
      </c>
      <c r="L179">
        <v>102.89</v>
      </c>
      <c r="M179">
        <v>3798.08</v>
      </c>
      <c r="N179">
        <v>677.3</v>
      </c>
      <c r="O179">
        <v>1298.95</v>
      </c>
      <c r="P179">
        <v>1311.22</v>
      </c>
      <c r="Q179">
        <v>2181.7600000000002</v>
      </c>
      <c r="R179">
        <v>224.93</v>
      </c>
      <c r="S179">
        <v>670.63</v>
      </c>
      <c r="T179">
        <v>1185.02</v>
      </c>
      <c r="U179">
        <v>220.3</v>
      </c>
      <c r="V179">
        <v>43.12</v>
      </c>
      <c r="W179">
        <v>356.779</v>
      </c>
      <c r="X179">
        <v>1063.19</v>
      </c>
      <c r="Y179">
        <v>382.12400000000002</v>
      </c>
      <c r="Z179">
        <v>431.21</v>
      </c>
      <c r="AA179">
        <v>236</v>
      </c>
      <c r="AB179">
        <v>1110.42</v>
      </c>
      <c r="AC179">
        <v>974.53</v>
      </c>
    </row>
    <row r="180" spans="1:29" x14ac:dyDescent="0.25">
      <c r="A180">
        <v>-323</v>
      </c>
      <c r="B180" s="1">
        <f ca="1">EOMONTH(TODAY(),Table1[[#This Row],[Range_Month]])+1</f>
        <v>35278</v>
      </c>
      <c r="C180">
        <v>0</v>
      </c>
      <c r="D180" s="1">
        <f ca="1">WORKDAY(Table1[[#This Row],[Date]],-(1+Table1[[#This Row],[Add_Day]]))</f>
        <v>35277</v>
      </c>
      <c r="E180">
        <f>COUNTIFS(Table1[[#This Row],[CTRN Index]:[BSX Index]],"*N/A*")</f>
        <v>0</v>
      </c>
      <c r="F180">
        <v>815.88</v>
      </c>
      <c r="G180">
        <v>124.72</v>
      </c>
      <c r="H180">
        <v>317.00099999999998</v>
      </c>
      <c r="I180">
        <v>267.08</v>
      </c>
      <c r="J180">
        <v>5528.91</v>
      </c>
      <c r="K180">
        <v>1068.71</v>
      </c>
      <c r="L180">
        <v>102.89</v>
      </c>
      <c r="M180">
        <v>3623.62</v>
      </c>
      <c r="N180">
        <v>636.01</v>
      </c>
      <c r="O180">
        <v>1273.6400000000001</v>
      </c>
      <c r="P180">
        <v>1216.97</v>
      </c>
      <c r="Q180">
        <v>2007.96</v>
      </c>
      <c r="R180">
        <v>199.59</v>
      </c>
      <c r="S180">
        <v>639.95000000000005</v>
      </c>
      <c r="T180">
        <v>1080.5999999999999</v>
      </c>
      <c r="U180">
        <v>205.14</v>
      </c>
      <c r="V180">
        <v>43.28</v>
      </c>
      <c r="W180">
        <v>339.01600000000002</v>
      </c>
      <c r="X180">
        <v>1044.1199999999999</v>
      </c>
      <c r="Y180">
        <v>361.55700000000002</v>
      </c>
      <c r="Z180">
        <v>396.12</v>
      </c>
      <c r="AA180">
        <v>219.8</v>
      </c>
      <c r="AB180">
        <v>987.06</v>
      </c>
      <c r="AC180">
        <v>978.68</v>
      </c>
    </row>
    <row r="181" spans="1:29" x14ac:dyDescent="0.25">
      <c r="A181">
        <v>-322</v>
      </c>
      <c r="B181" s="1">
        <f ca="1">EOMONTH(TODAY(),Table1[[#This Row],[Range_Month]])+1</f>
        <v>35309</v>
      </c>
      <c r="C181">
        <v>0</v>
      </c>
      <c r="D181" s="1">
        <f ca="1">WORKDAY(Table1[[#This Row],[Date]],-(1+Table1[[#This Row],[Add_Day]]))</f>
        <v>35307</v>
      </c>
      <c r="E181">
        <f>COUNTIFS(Table1[[#This Row],[CTRN Index]:[BSX Index]],"*N/A*")</f>
        <v>0</v>
      </c>
      <c r="F181">
        <v>861.14</v>
      </c>
      <c r="G181">
        <v>132.29</v>
      </c>
      <c r="H181">
        <v>334.91199999999998</v>
      </c>
      <c r="I181">
        <v>284.07</v>
      </c>
      <c r="J181">
        <v>5616.2</v>
      </c>
      <c r="K181">
        <v>1111.1199999999999</v>
      </c>
      <c r="L181">
        <v>106.43</v>
      </c>
      <c r="M181">
        <v>3711.27</v>
      </c>
      <c r="N181">
        <v>663.57</v>
      </c>
      <c r="O181">
        <v>1366.07</v>
      </c>
      <c r="P181">
        <v>1295.94</v>
      </c>
      <c r="Q181">
        <v>2044.78</v>
      </c>
      <c r="R181">
        <v>208.74</v>
      </c>
      <c r="S181">
        <v>651.99</v>
      </c>
      <c r="T181">
        <v>1141.5</v>
      </c>
      <c r="U181">
        <v>214.36</v>
      </c>
      <c r="V181">
        <v>45.05</v>
      </c>
      <c r="W181">
        <v>347.48599999999999</v>
      </c>
      <c r="X181">
        <v>1112.0899999999999</v>
      </c>
      <c r="Y181">
        <v>371.745</v>
      </c>
      <c r="Z181">
        <v>413</v>
      </c>
      <c r="AA181">
        <v>232.13</v>
      </c>
      <c r="AB181">
        <v>1050.92</v>
      </c>
      <c r="AC181">
        <v>967.9</v>
      </c>
    </row>
    <row r="182" spans="1:29" x14ac:dyDescent="0.25">
      <c r="A182">
        <v>-321</v>
      </c>
      <c r="B182" s="1">
        <f ca="1">EOMONTH(TODAY(),Table1[[#This Row],[Range_Month]])+1</f>
        <v>35339</v>
      </c>
      <c r="C182">
        <v>0</v>
      </c>
      <c r="D182" s="1">
        <f ca="1">WORKDAY(Table1[[#This Row],[Date]],-(1+Table1[[#This Row],[Add_Day]]))</f>
        <v>35338</v>
      </c>
      <c r="E182">
        <f>COUNTIFS(Table1[[#This Row],[CTRN Index]:[BSX Index]],"*N/A*")</f>
        <v>0</v>
      </c>
      <c r="F182">
        <v>847.2</v>
      </c>
      <c r="G182">
        <v>137.97999999999999</v>
      </c>
      <c r="H182">
        <v>347.49599999999998</v>
      </c>
      <c r="I182">
        <v>306.33999999999997</v>
      </c>
      <c r="J182">
        <v>5882.16</v>
      </c>
      <c r="K182">
        <v>1149.3800000000001</v>
      </c>
      <c r="L182">
        <v>108.17</v>
      </c>
      <c r="M182">
        <v>3884.05</v>
      </c>
      <c r="N182">
        <v>737.58</v>
      </c>
      <c r="O182">
        <v>1431.36</v>
      </c>
      <c r="P182">
        <v>1339.97</v>
      </c>
      <c r="Q182">
        <v>2079.02</v>
      </c>
      <c r="R182">
        <v>216.3</v>
      </c>
      <c r="S182">
        <v>687.31</v>
      </c>
      <c r="T182">
        <v>1226.9100000000001</v>
      </c>
      <c r="U182">
        <v>216.88</v>
      </c>
      <c r="V182">
        <v>47.8</v>
      </c>
      <c r="W182">
        <v>366.39400000000001</v>
      </c>
      <c r="X182">
        <v>1162.1400000000001</v>
      </c>
      <c r="Y182">
        <v>391.31700000000001</v>
      </c>
      <c r="Z182">
        <v>467.85</v>
      </c>
      <c r="AA182">
        <v>241.93</v>
      </c>
      <c r="AB182">
        <v>1107.6400000000001</v>
      </c>
      <c r="AC182">
        <v>949.23</v>
      </c>
    </row>
    <row r="183" spans="1:29" x14ac:dyDescent="0.25">
      <c r="A183">
        <v>-320</v>
      </c>
      <c r="B183" s="1">
        <f ca="1">EOMONTH(TODAY(),Table1[[#This Row],[Range_Month]])+1</f>
        <v>35370</v>
      </c>
      <c r="C183">
        <v>0</v>
      </c>
      <c r="D183" s="1">
        <f ca="1">WORKDAY(Table1[[#This Row],[Date]],-(1+Table1[[#This Row],[Add_Day]]))</f>
        <v>35369</v>
      </c>
      <c r="E183">
        <f>COUNTIFS(Table1[[#This Row],[CTRN Index]:[BSX Index]],"*N/A*")</f>
        <v>0</v>
      </c>
      <c r="F183">
        <v>855.33</v>
      </c>
      <c r="G183">
        <v>136.91999999999999</v>
      </c>
      <c r="H183">
        <v>341.75099999999998</v>
      </c>
      <c r="I183">
        <v>297.02999999999997</v>
      </c>
      <c r="J183">
        <v>6029.38</v>
      </c>
      <c r="K183">
        <v>1195.49</v>
      </c>
      <c r="L183">
        <v>110.72</v>
      </c>
      <c r="M183">
        <v>3959.86</v>
      </c>
      <c r="N183">
        <v>751.99</v>
      </c>
      <c r="O183">
        <v>1486.43</v>
      </c>
      <c r="P183">
        <v>1334.04</v>
      </c>
      <c r="Q183">
        <v>2133.56</v>
      </c>
      <c r="R183">
        <v>208.29</v>
      </c>
      <c r="S183">
        <v>705.27</v>
      </c>
      <c r="T183">
        <v>1221.51</v>
      </c>
      <c r="U183">
        <v>226.73</v>
      </c>
      <c r="V183">
        <v>51.49</v>
      </c>
      <c r="W183">
        <v>373.98200000000003</v>
      </c>
      <c r="X183">
        <v>1209.18</v>
      </c>
      <c r="Y183">
        <v>397.923</v>
      </c>
      <c r="Z183">
        <v>475.9</v>
      </c>
      <c r="AA183">
        <v>242.34</v>
      </c>
      <c r="AB183">
        <v>1076.6400000000001</v>
      </c>
      <c r="AC183">
        <v>927.45</v>
      </c>
    </row>
    <row r="184" spans="1:29" x14ac:dyDescent="0.25">
      <c r="A184">
        <v>-319</v>
      </c>
      <c r="B184" s="1">
        <f ca="1">EOMONTH(TODAY(),Table1[[#This Row],[Range_Month]])+1</f>
        <v>35400</v>
      </c>
      <c r="C184">
        <v>0</v>
      </c>
      <c r="D184" s="1">
        <f ca="1">WORKDAY(Table1[[#This Row],[Date]],-(1+Table1[[#This Row],[Add_Day]]))</f>
        <v>35398</v>
      </c>
      <c r="E184">
        <f>COUNTIFS(Table1[[#This Row],[CTRN Index]:[BSX Index]],"*N/A*")</f>
        <v>0</v>
      </c>
      <c r="F184">
        <v>908.22</v>
      </c>
      <c r="G184">
        <v>143.91</v>
      </c>
      <c r="H184">
        <v>355.40199999999999</v>
      </c>
      <c r="I184">
        <v>293.64999999999998</v>
      </c>
      <c r="J184">
        <v>6521.7</v>
      </c>
      <c r="K184">
        <v>1264.67</v>
      </c>
      <c r="L184">
        <v>115.95</v>
      </c>
      <c r="M184">
        <v>4212.8900000000003</v>
      </c>
      <c r="N184">
        <v>834.01</v>
      </c>
      <c r="O184">
        <v>1588.66</v>
      </c>
      <c r="P184">
        <v>1416.72</v>
      </c>
      <c r="Q184">
        <v>2290.8200000000002</v>
      </c>
      <c r="R184">
        <v>210.56</v>
      </c>
      <c r="S184">
        <v>757.02</v>
      </c>
      <c r="T184">
        <v>1292.6099999999999</v>
      </c>
      <c r="U184">
        <v>235.68</v>
      </c>
      <c r="V184">
        <v>56.57</v>
      </c>
      <c r="W184">
        <v>400.79399999999998</v>
      </c>
      <c r="X184">
        <v>1301.75</v>
      </c>
      <c r="Y184">
        <v>425.18799999999999</v>
      </c>
      <c r="Z184">
        <v>524.12</v>
      </c>
      <c r="AA184">
        <v>255.61</v>
      </c>
      <c r="AB184">
        <v>1115.9100000000001</v>
      </c>
      <c r="AC184">
        <v>935.39</v>
      </c>
    </row>
    <row r="185" spans="1:29" x14ac:dyDescent="0.25">
      <c r="A185">
        <v>-318</v>
      </c>
      <c r="B185" s="1">
        <f ca="1">EOMONTH(TODAY(),Table1[[#This Row],[Range_Month]])+1</f>
        <v>35431</v>
      </c>
      <c r="C185">
        <v>0</v>
      </c>
      <c r="D185" s="1">
        <f ca="1">WORKDAY(Table1[[#This Row],[Date]],-(1+Table1[[#This Row],[Add_Day]]))</f>
        <v>35430</v>
      </c>
      <c r="E185">
        <f>COUNTIFS(Table1[[#This Row],[CTRN Index]:[BSX Index]],"*N/A*")</f>
        <v>0</v>
      </c>
      <c r="F185">
        <v>907.43</v>
      </c>
      <c r="G185">
        <v>145.47999999999999</v>
      </c>
      <c r="H185">
        <v>364.12</v>
      </c>
      <c r="I185">
        <v>303.31</v>
      </c>
      <c r="J185">
        <v>6448.26</v>
      </c>
      <c r="K185">
        <v>1273.46</v>
      </c>
      <c r="L185">
        <v>127.84</v>
      </c>
      <c r="M185">
        <v>4148.08</v>
      </c>
      <c r="N185">
        <v>821.36</v>
      </c>
      <c r="O185">
        <v>1595.1</v>
      </c>
      <c r="P185">
        <v>1465.43</v>
      </c>
      <c r="Q185">
        <v>2255.67</v>
      </c>
      <c r="R185">
        <v>215.91</v>
      </c>
      <c r="S185">
        <v>740.74</v>
      </c>
      <c r="T185">
        <v>1291.03</v>
      </c>
      <c r="U185">
        <v>232.53</v>
      </c>
      <c r="V185">
        <v>53.77</v>
      </c>
      <c r="W185">
        <v>393.63900000000001</v>
      </c>
      <c r="X185">
        <v>1301.78</v>
      </c>
      <c r="Y185">
        <v>419.35700000000003</v>
      </c>
      <c r="Z185">
        <v>518.79</v>
      </c>
      <c r="AA185">
        <v>255.58</v>
      </c>
      <c r="AB185">
        <v>1109.6300000000001</v>
      </c>
      <c r="AC185">
        <v>918.4</v>
      </c>
    </row>
    <row r="186" spans="1:29" x14ac:dyDescent="0.25">
      <c r="A186">
        <v>-317</v>
      </c>
      <c r="B186" s="1">
        <f ca="1">EOMONTH(TODAY(),Table1[[#This Row],[Range_Month]])+1</f>
        <v>35462</v>
      </c>
      <c r="C186">
        <v>0</v>
      </c>
      <c r="D186" s="1">
        <f ca="1">WORKDAY(Table1[[#This Row],[Date]],-(1+Table1[[#This Row],[Add_Day]]))</f>
        <v>35461</v>
      </c>
      <c r="E186">
        <f>COUNTIFS(Table1[[#This Row],[CTRN Index]:[BSX Index]],"*N/A*")</f>
        <v>0</v>
      </c>
      <c r="F186">
        <v>880.44</v>
      </c>
      <c r="G186">
        <v>147.80000000000001</v>
      </c>
      <c r="H186">
        <v>371.05900000000003</v>
      </c>
      <c r="I186">
        <v>330.79</v>
      </c>
      <c r="J186">
        <v>6813.08</v>
      </c>
      <c r="K186">
        <v>1343.1</v>
      </c>
      <c r="L186">
        <v>128.38999999999999</v>
      </c>
      <c r="M186">
        <v>4356.17</v>
      </c>
      <c r="N186">
        <v>921.55</v>
      </c>
      <c r="O186">
        <v>1672.25</v>
      </c>
      <c r="P186">
        <v>1446.06</v>
      </c>
      <c r="Q186">
        <v>2324.1</v>
      </c>
      <c r="R186">
        <v>219.06</v>
      </c>
      <c r="S186">
        <v>786.16</v>
      </c>
      <c r="T186">
        <v>1379.85</v>
      </c>
      <c r="U186">
        <v>232.53</v>
      </c>
      <c r="V186">
        <v>57.98</v>
      </c>
      <c r="W186">
        <v>416.52600000000001</v>
      </c>
      <c r="X186">
        <v>1360.28</v>
      </c>
      <c r="Y186">
        <v>442.08600000000001</v>
      </c>
      <c r="Z186">
        <v>582.87</v>
      </c>
      <c r="AA186">
        <v>264.89</v>
      </c>
      <c r="AB186">
        <v>1159.01</v>
      </c>
      <c r="AC186">
        <v>910.36</v>
      </c>
    </row>
    <row r="187" spans="1:29" x14ac:dyDescent="0.25">
      <c r="A187">
        <v>-316</v>
      </c>
      <c r="B187" s="1">
        <f ca="1">EOMONTH(TODAY(),Table1[[#This Row],[Range_Month]])+1</f>
        <v>35490</v>
      </c>
      <c r="C187">
        <v>0</v>
      </c>
      <c r="D187" s="1">
        <f ca="1">WORKDAY(Table1[[#This Row],[Date]],-(1+Table1[[#This Row],[Add_Day]]))</f>
        <v>35489</v>
      </c>
      <c r="E187">
        <f>COUNTIFS(Table1[[#This Row],[CTRN Index]:[BSX Index]],"*N/A*")</f>
        <v>0</v>
      </c>
      <c r="F187">
        <v>846.87</v>
      </c>
      <c r="G187">
        <v>144.63</v>
      </c>
      <c r="H187">
        <v>361.63299999999998</v>
      </c>
      <c r="I187">
        <v>339.61</v>
      </c>
      <c r="J187">
        <v>6877.73</v>
      </c>
      <c r="K187">
        <v>1421.76</v>
      </c>
      <c r="L187">
        <v>127.14</v>
      </c>
      <c r="M187">
        <v>4393.49</v>
      </c>
      <c r="N187">
        <v>850.46</v>
      </c>
      <c r="O187">
        <v>1749.36</v>
      </c>
      <c r="P187">
        <v>1488.08</v>
      </c>
      <c r="Q187">
        <v>2317.0100000000002</v>
      </c>
      <c r="R187">
        <v>216.88</v>
      </c>
      <c r="S187">
        <v>790.82</v>
      </c>
      <c r="T187">
        <v>1309</v>
      </c>
      <c r="U187">
        <v>227.29</v>
      </c>
      <c r="V187">
        <v>60.63</v>
      </c>
      <c r="W187">
        <v>417.35</v>
      </c>
      <c r="X187">
        <v>1429.73</v>
      </c>
      <c r="Y187">
        <v>441.779</v>
      </c>
      <c r="Z187">
        <v>522.57000000000005</v>
      </c>
      <c r="AA187">
        <v>262.36</v>
      </c>
      <c r="AB187">
        <v>1096.56</v>
      </c>
      <c r="AC187">
        <v>920.93</v>
      </c>
    </row>
    <row r="188" spans="1:29" x14ac:dyDescent="0.25">
      <c r="A188">
        <v>-315</v>
      </c>
      <c r="B188" s="1">
        <f ca="1">EOMONTH(TODAY(),Table1[[#This Row],[Range_Month]])+1</f>
        <v>35521</v>
      </c>
      <c r="C188">
        <v>0</v>
      </c>
      <c r="D188" s="1">
        <f ca="1">WORKDAY(Table1[[#This Row],[Date]],-(1+Table1[[#This Row],[Add_Day]]))</f>
        <v>35520</v>
      </c>
      <c r="E188">
        <f>COUNTIFS(Table1[[#This Row],[CTRN Index]:[BSX Index]],"*N/A*")</f>
        <v>0</v>
      </c>
      <c r="F188">
        <v>851.77</v>
      </c>
      <c r="G188">
        <v>137.09</v>
      </c>
      <c r="H188">
        <v>344.036</v>
      </c>
      <c r="I188">
        <v>294.07</v>
      </c>
      <c r="J188">
        <v>6583.47</v>
      </c>
      <c r="K188">
        <v>1377.9</v>
      </c>
      <c r="L188">
        <v>126.94</v>
      </c>
      <c r="M188">
        <v>4214.16</v>
      </c>
      <c r="N188">
        <v>797.06</v>
      </c>
      <c r="O188">
        <v>1663.89</v>
      </c>
      <c r="P188">
        <v>1424.5</v>
      </c>
      <c r="Q188">
        <v>2358.31</v>
      </c>
      <c r="R188">
        <v>201.82</v>
      </c>
      <c r="S188">
        <v>757.12</v>
      </c>
      <c r="T188">
        <v>1221.7</v>
      </c>
      <c r="U188">
        <v>218.56</v>
      </c>
      <c r="V188">
        <v>56.09</v>
      </c>
      <c r="W188">
        <v>397.90100000000001</v>
      </c>
      <c r="X188">
        <v>1353.09</v>
      </c>
      <c r="Y188">
        <v>421.10500000000002</v>
      </c>
      <c r="Z188">
        <v>487.68</v>
      </c>
      <c r="AA188">
        <v>250.84</v>
      </c>
      <c r="AB188">
        <v>1017.99</v>
      </c>
      <c r="AC188">
        <v>921.21</v>
      </c>
    </row>
    <row r="189" spans="1:29" x14ac:dyDescent="0.25">
      <c r="A189">
        <v>-314</v>
      </c>
      <c r="B189" s="1">
        <f ca="1">EOMONTH(TODAY(),Table1[[#This Row],[Range_Month]])+1</f>
        <v>35551</v>
      </c>
      <c r="C189">
        <v>0</v>
      </c>
      <c r="D189" s="1">
        <f ca="1">WORKDAY(Table1[[#This Row],[Date]],-(1+Table1[[#This Row],[Add_Day]]))</f>
        <v>35550</v>
      </c>
      <c r="E189">
        <f>COUNTIFS(Table1[[#This Row],[CTRN Index]:[BSX Index]],"*N/A*")</f>
        <v>0</v>
      </c>
      <c r="F189">
        <v>856.97</v>
      </c>
      <c r="G189">
        <v>138.68</v>
      </c>
      <c r="H189">
        <v>344.64800000000002</v>
      </c>
      <c r="I189">
        <v>279.43</v>
      </c>
      <c r="J189">
        <v>7008.99</v>
      </c>
      <c r="K189">
        <v>1382.77</v>
      </c>
      <c r="L189">
        <v>122.36</v>
      </c>
      <c r="M189">
        <v>4408.6099999999997</v>
      </c>
      <c r="N189">
        <v>874.74</v>
      </c>
      <c r="O189">
        <v>1687.62</v>
      </c>
      <c r="P189">
        <v>1426.5</v>
      </c>
      <c r="Q189">
        <v>2572.54</v>
      </c>
      <c r="R189">
        <v>208.47</v>
      </c>
      <c r="S189">
        <v>801.34</v>
      </c>
      <c r="T189">
        <v>1260.76</v>
      </c>
      <c r="U189">
        <v>216.39</v>
      </c>
      <c r="V189">
        <v>59.16</v>
      </c>
      <c r="W189">
        <v>418.93400000000003</v>
      </c>
      <c r="X189">
        <v>1386.33</v>
      </c>
      <c r="Y189">
        <v>441.33199999999999</v>
      </c>
      <c r="Z189">
        <v>539.85</v>
      </c>
      <c r="AA189">
        <v>257.07</v>
      </c>
      <c r="AB189">
        <v>996.92</v>
      </c>
      <c r="AC189">
        <v>940.35</v>
      </c>
    </row>
    <row r="190" spans="1:29" x14ac:dyDescent="0.25">
      <c r="A190">
        <v>-313</v>
      </c>
      <c r="B190" s="1">
        <f ca="1">EOMONTH(TODAY(),Table1[[#This Row],[Range_Month]])+1</f>
        <v>35582</v>
      </c>
      <c r="C190">
        <v>0</v>
      </c>
      <c r="D190" s="1">
        <f ca="1">WORKDAY(Table1[[#This Row],[Date]],-(1+Table1[[#This Row],[Add_Day]]))</f>
        <v>35580</v>
      </c>
      <c r="E190">
        <f>COUNTIFS(Table1[[#This Row],[CTRN Index]:[BSX Index]],"*N/A*")</f>
        <v>0</v>
      </c>
      <c r="F190">
        <v>934.23</v>
      </c>
      <c r="G190">
        <v>154.83000000000001</v>
      </c>
      <c r="H190">
        <v>382.47399999999999</v>
      </c>
      <c r="I190">
        <v>320.62</v>
      </c>
      <c r="J190">
        <v>7331.04</v>
      </c>
      <c r="K190">
        <v>1483.63</v>
      </c>
      <c r="L190">
        <v>125.47</v>
      </c>
      <c r="M190">
        <v>4671.26</v>
      </c>
      <c r="N190">
        <v>958.85</v>
      </c>
      <c r="O190">
        <v>1795.32</v>
      </c>
      <c r="P190">
        <v>1529.44</v>
      </c>
      <c r="Q190">
        <v>2684.12</v>
      </c>
      <c r="R190">
        <v>231.85</v>
      </c>
      <c r="S190">
        <v>848.28</v>
      </c>
      <c r="T190">
        <v>1400.32</v>
      </c>
      <c r="U190">
        <v>222</v>
      </c>
      <c r="V190">
        <v>60.65</v>
      </c>
      <c r="W190">
        <v>444.96800000000002</v>
      </c>
      <c r="X190">
        <v>1479.9</v>
      </c>
      <c r="Y190">
        <v>470.65100000000001</v>
      </c>
      <c r="Z190">
        <v>594.75</v>
      </c>
      <c r="AA190">
        <v>279.16000000000003</v>
      </c>
      <c r="AB190">
        <v>1134.18</v>
      </c>
      <c r="AC190">
        <v>986.82</v>
      </c>
    </row>
    <row r="191" spans="1:29" x14ac:dyDescent="0.25">
      <c r="A191">
        <v>-312</v>
      </c>
      <c r="B191" s="1">
        <f ca="1">EOMONTH(TODAY(),Table1[[#This Row],[Range_Month]])+1</f>
        <v>35612</v>
      </c>
      <c r="C191">
        <v>0</v>
      </c>
      <c r="D191" s="1">
        <f ca="1">WORKDAY(Table1[[#This Row],[Date]],-(1+Table1[[#This Row],[Add_Day]]))</f>
        <v>35611</v>
      </c>
      <c r="E191">
        <f>COUNTIFS(Table1[[#This Row],[CTRN Index]:[BSX Index]],"*N/A*")</f>
        <v>0</v>
      </c>
      <c r="F191">
        <v>969.32</v>
      </c>
      <c r="G191">
        <v>161.55000000000001</v>
      </c>
      <c r="H191">
        <v>398.29500000000002</v>
      </c>
      <c r="I191">
        <v>309.22000000000003</v>
      </c>
      <c r="J191">
        <v>7672.79</v>
      </c>
      <c r="K191">
        <v>1615.13</v>
      </c>
      <c r="L191">
        <v>131.47999999999999</v>
      </c>
      <c r="M191">
        <v>4889.72</v>
      </c>
      <c r="N191">
        <v>957.3</v>
      </c>
      <c r="O191">
        <v>1909.38</v>
      </c>
      <c r="P191">
        <v>1647.25</v>
      </c>
      <c r="Q191">
        <v>2713.61</v>
      </c>
      <c r="R191">
        <v>248.7</v>
      </c>
      <c r="S191">
        <v>885.14</v>
      </c>
      <c r="T191">
        <v>1442.07</v>
      </c>
      <c r="U191">
        <v>226.79</v>
      </c>
      <c r="V191">
        <v>63.32</v>
      </c>
      <c r="W191">
        <v>462.78300000000002</v>
      </c>
      <c r="X191">
        <v>1578.16</v>
      </c>
      <c r="Y191">
        <v>489.55200000000002</v>
      </c>
      <c r="Z191">
        <v>593.5</v>
      </c>
      <c r="AA191">
        <v>286.64999999999998</v>
      </c>
      <c r="AB191">
        <v>1182.68</v>
      </c>
      <c r="AC191">
        <v>1163.25</v>
      </c>
    </row>
    <row r="192" spans="1:29" x14ac:dyDescent="0.25">
      <c r="A192">
        <v>-311</v>
      </c>
      <c r="B192" s="1">
        <f ca="1">EOMONTH(TODAY(),Table1[[#This Row],[Range_Month]])+1</f>
        <v>35643</v>
      </c>
      <c r="C192">
        <v>0</v>
      </c>
      <c r="D192" s="1">
        <f ca="1">WORKDAY(Table1[[#This Row],[Date]],-(1+Table1[[#This Row],[Add_Day]]))</f>
        <v>35642</v>
      </c>
      <c r="E192">
        <f>COUNTIFS(Table1[[#This Row],[CTRN Index]:[BSX Index]],"*N/A*")</f>
        <v>0</v>
      </c>
      <c r="F192">
        <v>1028.1199999999999</v>
      </c>
      <c r="G192">
        <v>171.62</v>
      </c>
      <c r="H192">
        <v>416.44400000000002</v>
      </c>
      <c r="I192">
        <v>319.54000000000002</v>
      </c>
      <c r="J192">
        <v>8222.61</v>
      </c>
      <c r="K192">
        <v>1727</v>
      </c>
      <c r="L192">
        <v>135.80000000000001</v>
      </c>
      <c r="M192">
        <v>5228.71</v>
      </c>
      <c r="N192">
        <v>1107.03</v>
      </c>
      <c r="O192">
        <v>2059.5100000000002</v>
      </c>
      <c r="P192">
        <v>1714.43</v>
      </c>
      <c r="Q192">
        <v>2992.11</v>
      </c>
      <c r="R192">
        <v>264.92</v>
      </c>
      <c r="S192">
        <v>954.29</v>
      </c>
      <c r="T192">
        <v>1593.81</v>
      </c>
      <c r="U192">
        <v>235.56</v>
      </c>
      <c r="V192">
        <v>71.39</v>
      </c>
      <c r="W192">
        <v>500.012</v>
      </c>
      <c r="X192">
        <v>1709.68</v>
      </c>
      <c r="Y192">
        <v>527.27200000000005</v>
      </c>
      <c r="Z192">
        <v>697.44</v>
      </c>
      <c r="AA192">
        <v>314.66000000000003</v>
      </c>
      <c r="AB192">
        <v>1260.56</v>
      </c>
      <c r="AC192">
        <v>1287.98</v>
      </c>
    </row>
    <row r="193" spans="1:29" x14ac:dyDescent="0.25">
      <c r="A193">
        <v>-310</v>
      </c>
      <c r="B193" s="1">
        <f ca="1">EOMONTH(TODAY(),Table1[[#This Row],[Range_Month]])+1</f>
        <v>35674</v>
      </c>
      <c r="C193">
        <v>0</v>
      </c>
      <c r="D193" s="1">
        <f ca="1">WORKDAY(Table1[[#This Row],[Date]],-(1+Table1[[#This Row],[Add_Day]]))</f>
        <v>35671</v>
      </c>
      <c r="E193">
        <f>COUNTIFS(Table1[[#This Row],[CTRN Index]:[BSX Index]],"*N/A*")</f>
        <v>0</v>
      </c>
      <c r="F193">
        <v>1013.34</v>
      </c>
      <c r="G193">
        <v>175.81</v>
      </c>
      <c r="H193">
        <v>425.55399999999997</v>
      </c>
      <c r="I193">
        <v>310.91000000000003</v>
      </c>
      <c r="J193">
        <v>7622.42</v>
      </c>
      <c r="K193">
        <v>1712.86</v>
      </c>
      <c r="L193">
        <v>134.56</v>
      </c>
      <c r="M193">
        <v>4974.7299999999996</v>
      </c>
      <c r="N193">
        <v>1074.17</v>
      </c>
      <c r="O193">
        <v>2043.25</v>
      </c>
      <c r="P193">
        <v>1722.89</v>
      </c>
      <c r="Q193">
        <v>2870.17</v>
      </c>
      <c r="R193">
        <v>255.31</v>
      </c>
      <c r="S193">
        <v>899.47</v>
      </c>
      <c r="T193">
        <v>1587.32</v>
      </c>
      <c r="U193">
        <v>231.77</v>
      </c>
      <c r="V193">
        <v>67.03</v>
      </c>
      <c r="W193">
        <v>475.72300000000001</v>
      </c>
      <c r="X193">
        <v>1680.52</v>
      </c>
      <c r="Y193">
        <v>505.16399999999999</v>
      </c>
      <c r="Z193">
        <v>687.55</v>
      </c>
      <c r="AA193">
        <v>313.97000000000003</v>
      </c>
      <c r="AB193">
        <v>1283.8900000000001</v>
      </c>
      <c r="AC193">
        <v>1350.45</v>
      </c>
    </row>
    <row r="194" spans="1:29" x14ac:dyDescent="0.25">
      <c r="A194">
        <v>-309</v>
      </c>
      <c r="B194" s="1">
        <f ca="1">EOMONTH(TODAY(),Table1[[#This Row],[Range_Month]])+1</f>
        <v>35704</v>
      </c>
      <c r="C194">
        <v>0</v>
      </c>
      <c r="D194" s="1">
        <f ca="1">WORKDAY(Table1[[#This Row],[Date]],-(1+Table1[[#This Row],[Add_Day]]))</f>
        <v>35703</v>
      </c>
      <c r="E194">
        <f>COUNTIFS(Table1[[#This Row],[CTRN Index]:[BSX Index]],"*N/A*")</f>
        <v>0</v>
      </c>
      <c r="F194">
        <v>1118.44</v>
      </c>
      <c r="G194">
        <v>187.31</v>
      </c>
      <c r="H194">
        <v>456.15199999999999</v>
      </c>
      <c r="I194">
        <v>342.06</v>
      </c>
      <c r="J194">
        <v>7945.25</v>
      </c>
      <c r="K194">
        <v>1894.34</v>
      </c>
      <c r="L194">
        <v>146.4</v>
      </c>
      <c r="M194">
        <v>5257.58</v>
      </c>
      <c r="N194">
        <v>1097.17</v>
      </c>
      <c r="O194">
        <v>2240.0100000000002</v>
      </c>
      <c r="P194">
        <v>1820.91</v>
      </c>
      <c r="Q194">
        <v>3179.74</v>
      </c>
      <c r="R194">
        <v>289.48</v>
      </c>
      <c r="S194">
        <v>947.28</v>
      </c>
      <c r="T194">
        <v>1685.69</v>
      </c>
      <c r="U194">
        <v>238.37</v>
      </c>
      <c r="V194">
        <v>71.81</v>
      </c>
      <c r="W194">
        <v>501.125</v>
      </c>
      <c r="X194">
        <v>1841.25</v>
      </c>
      <c r="Y194">
        <v>533.08500000000004</v>
      </c>
      <c r="Z194">
        <v>702.93</v>
      </c>
      <c r="AA194">
        <v>331.66</v>
      </c>
      <c r="AB194">
        <v>1375.23</v>
      </c>
      <c r="AC194">
        <v>1341.49</v>
      </c>
    </row>
    <row r="195" spans="1:29" x14ac:dyDescent="0.25">
      <c r="A195">
        <v>-308</v>
      </c>
      <c r="B195" s="1">
        <f ca="1">EOMONTH(TODAY(),Table1[[#This Row],[Range_Month]])+1</f>
        <v>35735</v>
      </c>
      <c r="C195">
        <v>0</v>
      </c>
      <c r="D195" s="1">
        <f ca="1">WORKDAY(Table1[[#This Row],[Date]],-(1+Table1[[#This Row],[Add_Day]]))</f>
        <v>35734</v>
      </c>
      <c r="E195">
        <f>COUNTIFS(Table1[[#This Row],[CTRN Index]:[BSX Index]],"*N/A*")</f>
        <v>0</v>
      </c>
      <c r="F195">
        <v>1081.69</v>
      </c>
      <c r="G195">
        <v>179.14</v>
      </c>
      <c r="H195">
        <v>435.72500000000002</v>
      </c>
      <c r="I195">
        <v>321.45</v>
      </c>
      <c r="J195">
        <v>7442.08</v>
      </c>
      <c r="K195">
        <v>1922.98</v>
      </c>
      <c r="L195">
        <v>141.47999999999999</v>
      </c>
      <c r="M195">
        <v>5087.45</v>
      </c>
      <c r="N195">
        <v>1019.62</v>
      </c>
      <c r="O195">
        <v>2236.41</v>
      </c>
      <c r="P195">
        <v>1772.2</v>
      </c>
      <c r="Q195">
        <v>3131.46</v>
      </c>
      <c r="R195">
        <v>294.61</v>
      </c>
      <c r="S195">
        <v>914.62</v>
      </c>
      <c r="T195">
        <v>1593.61</v>
      </c>
      <c r="U195">
        <v>242.59</v>
      </c>
      <c r="V195">
        <v>70.31</v>
      </c>
      <c r="W195">
        <v>484.33699999999999</v>
      </c>
      <c r="X195">
        <v>1822.37</v>
      </c>
      <c r="Y195">
        <v>514.60699999999997</v>
      </c>
      <c r="Z195">
        <v>652.94000000000005</v>
      </c>
      <c r="AA195">
        <v>316.89</v>
      </c>
      <c r="AB195">
        <v>1268.69</v>
      </c>
      <c r="AC195">
        <v>1339.74</v>
      </c>
    </row>
    <row r="196" spans="1:29" x14ac:dyDescent="0.25">
      <c r="A196">
        <v>-307</v>
      </c>
      <c r="B196" s="1">
        <f ca="1">EOMONTH(TODAY(),Table1[[#This Row],[Range_Month]])+1</f>
        <v>35765</v>
      </c>
      <c r="C196">
        <v>0</v>
      </c>
      <c r="D196" s="1">
        <f ca="1">WORKDAY(Table1[[#This Row],[Date]],-(1+Table1[[#This Row],[Add_Day]]))</f>
        <v>35762</v>
      </c>
      <c r="E196">
        <f>COUNTIFS(Table1[[#This Row],[CTRN Index]:[BSX Index]],"*N/A*")</f>
        <v>0</v>
      </c>
      <c r="F196">
        <v>1045.97</v>
      </c>
      <c r="G196">
        <v>177.71</v>
      </c>
      <c r="H196">
        <v>432.51299999999998</v>
      </c>
      <c r="I196">
        <v>313.41000000000003</v>
      </c>
      <c r="J196">
        <v>7823.12</v>
      </c>
      <c r="K196">
        <v>1945.19</v>
      </c>
      <c r="L196">
        <v>143.32</v>
      </c>
      <c r="M196">
        <v>5277.35</v>
      </c>
      <c r="N196">
        <v>1050.51</v>
      </c>
      <c r="O196">
        <v>2302.16</v>
      </c>
      <c r="P196">
        <v>1771.37</v>
      </c>
      <c r="Q196">
        <v>3199.96</v>
      </c>
      <c r="R196">
        <v>295.69</v>
      </c>
      <c r="S196">
        <v>955.4</v>
      </c>
      <c r="T196">
        <v>1600.55</v>
      </c>
      <c r="U196">
        <v>258.64</v>
      </c>
      <c r="V196">
        <v>72.680000000000007</v>
      </c>
      <c r="W196">
        <v>504.541</v>
      </c>
      <c r="X196">
        <v>1880.72</v>
      </c>
      <c r="Y196">
        <v>533.50599999999997</v>
      </c>
      <c r="Z196">
        <v>664.95</v>
      </c>
      <c r="AA196">
        <v>321.25</v>
      </c>
      <c r="AB196">
        <v>1250.47</v>
      </c>
      <c r="AC196">
        <v>1379.96</v>
      </c>
    </row>
    <row r="197" spans="1:29" x14ac:dyDescent="0.25">
      <c r="A197">
        <v>-306</v>
      </c>
      <c r="B197" s="1">
        <f ca="1">EOMONTH(TODAY(),Table1[[#This Row],[Range_Month]])+1</f>
        <v>35796</v>
      </c>
      <c r="C197">
        <v>0</v>
      </c>
      <c r="D197" s="1">
        <f ca="1">WORKDAY(Table1[[#This Row],[Date]],-(1+Table1[[#This Row],[Add_Day]]))</f>
        <v>35795</v>
      </c>
      <c r="E197">
        <f>COUNTIFS(Table1[[#This Row],[CTRN Index]:[BSX Index]],"*N/A*")</f>
        <v>0</v>
      </c>
      <c r="F197">
        <v>1064.77</v>
      </c>
      <c r="G197">
        <v>181.16</v>
      </c>
      <c r="H197">
        <v>439.44799999999998</v>
      </c>
      <c r="I197">
        <v>303.10000000000002</v>
      </c>
      <c r="J197">
        <v>7908.24</v>
      </c>
      <c r="K197">
        <v>2083.2199999999998</v>
      </c>
      <c r="L197">
        <v>146.01</v>
      </c>
      <c r="M197">
        <v>5405.19</v>
      </c>
      <c r="N197">
        <v>990.8</v>
      </c>
      <c r="O197">
        <v>2503.6799999999998</v>
      </c>
      <c r="P197">
        <v>1797.95</v>
      </c>
      <c r="Q197">
        <v>3256.5</v>
      </c>
      <c r="R197">
        <v>306.60000000000002</v>
      </c>
      <c r="S197">
        <v>970.43</v>
      </c>
      <c r="T197">
        <v>1570.35</v>
      </c>
      <c r="U197">
        <v>273.07</v>
      </c>
      <c r="V197">
        <v>75.540000000000006</v>
      </c>
      <c r="W197">
        <v>514.04600000000005</v>
      </c>
      <c r="X197">
        <v>2039.86</v>
      </c>
      <c r="Y197">
        <v>543.40899999999999</v>
      </c>
      <c r="Z197">
        <v>618.66</v>
      </c>
      <c r="AA197">
        <v>333.37</v>
      </c>
      <c r="AB197">
        <v>1221.03</v>
      </c>
      <c r="AC197">
        <v>1400.27</v>
      </c>
    </row>
    <row r="198" spans="1:29" x14ac:dyDescent="0.25">
      <c r="A198">
        <v>-305</v>
      </c>
      <c r="B198" s="1">
        <f ca="1">EOMONTH(TODAY(),Table1[[#This Row],[Range_Month]])+1</f>
        <v>35827</v>
      </c>
      <c r="C198">
        <v>0</v>
      </c>
      <c r="D198" s="1">
        <f ca="1">WORKDAY(Table1[[#This Row],[Date]],-(1+Table1[[#This Row],[Add_Day]]))</f>
        <v>35825</v>
      </c>
      <c r="E198">
        <f>COUNTIFS(Table1[[#This Row],[CTRN Index]:[BSX Index]],"*N/A*")</f>
        <v>0</v>
      </c>
      <c r="F198">
        <v>1105.58</v>
      </c>
      <c r="G198">
        <v>177.54</v>
      </c>
      <c r="H198">
        <v>432.19499999999999</v>
      </c>
      <c r="I198">
        <v>302.06</v>
      </c>
      <c r="J198">
        <v>7906.5</v>
      </c>
      <c r="K198">
        <v>2002.82</v>
      </c>
      <c r="L198">
        <v>144.74</v>
      </c>
      <c r="M198">
        <v>5399.26</v>
      </c>
      <c r="N198">
        <v>1071.1300000000001</v>
      </c>
      <c r="O198">
        <v>2407.3000000000002</v>
      </c>
      <c r="P198">
        <v>1768.17</v>
      </c>
      <c r="Q198">
        <v>3309.07</v>
      </c>
      <c r="R198">
        <v>325.67</v>
      </c>
      <c r="S198">
        <v>980.28</v>
      </c>
      <c r="T198">
        <v>1619.36</v>
      </c>
      <c r="U198">
        <v>263.29000000000002</v>
      </c>
      <c r="V198">
        <v>72.17</v>
      </c>
      <c r="W198">
        <v>517.39599999999996</v>
      </c>
      <c r="X198">
        <v>1937.52</v>
      </c>
      <c r="Y198">
        <v>545.73</v>
      </c>
      <c r="Z198">
        <v>675.69</v>
      </c>
      <c r="AA198">
        <v>326.7</v>
      </c>
      <c r="AB198">
        <v>1212.74</v>
      </c>
      <c r="AC198">
        <v>1600.92</v>
      </c>
    </row>
    <row r="199" spans="1:29" x14ac:dyDescent="0.25">
      <c r="A199">
        <v>-304</v>
      </c>
      <c r="B199" s="1">
        <f ca="1">EOMONTH(TODAY(),Table1[[#This Row],[Range_Month]])+1</f>
        <v>35855</v>
      </c>
      <c r="C199">
        <v>0</v>
      </c>
      <c r="D199" s="1">
        <f ca="1">WORKDAY(Table1[[#This Row],[Date]],-(1+Table1[[#This Row],[Add_Day]]))</f>
        <v>35853</v>
      </c>
      <c r="E199">
        <f>COUNTIFS(Table1[[#This Row],[CTRN Index]:[BSX Index]],"*N/A*")</f>
        <v>0</v>
      </c>
      <c r="F199">
        <v>1156.47</v>
      </c>
      <c r="G199">
        <v>193.58</v>
      </c>
      <c r="H199">
        <v>463.661</v>
      </c>
      <c r="I199">
        <v>314.93</v>
      </c>
      <c r="J199">
        <v>8545.7099999999991</v>
      </c>
      <c r="K199">
        <v>2115.11</v>
      </c>
      <c r="L199">
        <v>141.65</v>
      </c>
      <c r="M199">
        <v>5754.86</v>
      </c>
      <c r="N199">
        <v>1194.1300000000001</v>
      </c>
      <c r="O199">
        <v>2533.9899999999998</v>
      </c>
      <c r="P199">
        <v>1855.55</v>
      </c>
      <c r="Q199">
        <v>3364.92</v>
      </c>
      <c r="R199">
        <v>356.47</v>
      </c>
      <c r="S199">
        <v>1049.3399999999999</v>
      </c>
      <c r="T199">
        <v>1770.51</v>
      </c>
      <c r="U199">
        <v>271.69</v>
      </c>
      <c r="V199">
        <v>79.260000000000005</v>
      </c>
      <c r="W199">
        <v>553.42100000000005</v>
      </c>
      <c r="X199">
        <v>2051.39</v>
      </c>
      <c r="Y199">
        <v>583.89</v>
      </c>
      <c r="Z199">
        <v>761.3</v>
      </c>
      <c r="AA199">
        <v>353.39</v>
      </c>
      <c r="AB199">
        <v>1310.69</v>
      </c>
      <c r="AC199">
        <v>1637.18</v>
      </c>
    </row>
    <row r="200" spans="1:29" x14ac:dyDescent="0.25">
      <c r="A200">
        <v>-303</v>
      </c>
      <c r="B200" s="1">
        <f ca="1">EOMONTH(TODAY(),Table1[[#This Row],[Range_Month]])+1</f>
        <v>35886</v>
      </c>
      <c r="C200">
        <v>0</v>
      </c>
      <c r="D200" s="1">
        <f ca="1">WORKDAY(Table1[[#This Row],[Date]],-(1+Table1[[#This Row],[Add_Day]]))</f>
        <v>35885</v>
      </c>
      <c r="E200">
        <f>COUNTIFS(Table1[[#This Row],[CTRN Index]:[BSX Index]],"*N/A*")</f>
        <v>0</v>
      </c>
      <c r="F200">
        <v>1220.48</v>
      </c>
      <c r="G200">
        <v>200.84</v>
      </c>
      <c r="H200">
        <v>482.20299999999997</v>
      </c>
      <c r="I200">
        <v>338.48</v>
      </c>
      <c r="J200">
        <v>8799.7999999999993</v>
      </c>
      <c r="K200">
        <v>2216.54</v>
      </c>
      <c r="L200">
        <v>144.16999999999999</v>
      </c>
      <c r="M200">
        <v>6056.42</v>
      </c>
      <c r="N200">
        <v>1220.6600000000001</v>
      </c>
      <c r="O200">
        <v>2642.44</v>
      </c>
      <c r="P200">
        <v>1902.96</v>
      </c>
      <c r="Q200">
        <v>3577.09</v>
      </c>
      <c r="R200">
        <v>388.29</v>
      </c>
      <c r="S200">
        <v>1101.75</v>
      </c>
      <c r="T200">
        <v>1835.68</v>
      </c>
      <c r="U200">
        <v>285.94</v>
      </c>
      <c r="V200">
        <v>84.81</v>
      </c>
      <c r="W200">
        <v>580.60199999999998</v>
      </c>
      <c r="X200">
        <v>2133.7199999999998</v>
      </c>
      <c r="Y200">
        <v>612.06100000000004</v>
      </c>
      <c r="Z200">
        <v>772.99</v>
      </c>
      <c r="AA200">
        <v>369</v>
      </c>
      <c r="AB200">
        <v>1361.76</v>
      </c>
      <c r="AC200">
        <v>1577.87</v>
      </c>
    </row>
    <row r="201" spans="1:29" x14ac:dyDescent="0.25">
      <c r="A201">
        <v>-302</v>
      </c>
      <c r="B201" s="1">
        <f ca="1">EOMONTH(TODAY(),Table1[[#This Row],[Range_Month]])+1</f>
        <v>35916</v>
      </c>
      <c r="C201">
        <v>0</v>
      </c>
      <c r="D201" s="1">
        <f ca="1">WORKDAY(Table1[[#This Row],[Date]],-(1+Table1[[#This Row],[Add_Day]]))</f>
        <v>35915</v>
      </c>
      <c r="E201">
        <f>COUNTIFS(Table1[[#This Row],[CTRN Index]:[BSX Index]],"*N/A*")</f>
        <v>0</v>
      </c>
      <c r="F201">
        <v>1212.5899999999999</v>
      </c>
      <c r="G201">
        <v>201.93</v>
      </c>
      <c r="H201">
        <v>484.45100000000002</v>
      </c>
      <c r="I201">
        <v>330.85</v>
      </c>
      <c r="J201">
        <v>9063.36</v>
      </c>
      <c r="K201">
        <v>2246.63</v>
      </c>
      <c r="L201">
        <v>138.63999999999999</v>
      </c>
      <c r="M201">
        <v>6104.96</v>
      </c>
      <c r="N201">
        <v>1248.1199999999999</v>
      </c>
      <c r="O201">
        <v>2680.81</v>
      </c>
      <c r="P201">
        <v>1875.78</v>
      </c>
      <c r="Q201">
        <v>3509.17</v>
      </c>
      <c r="R201">
        <v>382.89</v>
      </c>
      <c r="S201">
        <v>1111.75</v>
      </c>
      <c r="T201">
        <v>1868.41</v>
      </c>
      <c r="U201">
        <v>284.47000000000003</v>
      </c>
      <c r="V201">
        <v>86.49</v>
      </c>
      <c r="W201">
        <v>585.98900000000003</v>
      </c>
      <c r="X201">
        <v>2145.46</v>
      </c>
      <c r="Y201">
        <v>617.47199999999998</v>
      </c>
      <c r="Z201">
        <v>797.89</v>
      </c>
      <c r="AA201">
        <v>375.39</v>
      </c>
      <c r="AB201">
        <v>1389.31</v>
      </c>
      <c r="AC201">
        <v>1592.52</v>
      </c>
    </row>
    <row r="202" spans="1:29" x14ac:dyDescent="0.25">
      <c r="A202">
        <v>-301</v>
      </c>
      <c r="B202" s="1">
        <f ca="1">EOMONTH(TODAY(),Table1[[#This Row],[Range_Month]])+1</f>
        <v>35947</v>
      </c>
      <c r="C202">
        <v>0</v>
      </c>
      <c r="D202" s="1">
        <f ca="1">WORKDAY(Table1[[#This Row],[Date]],-(1+Table1[[#This Row],[Add_Day]]))</f>
        <v>35944</v>
      </c>
      <c r="E202">
        <f>COUNTIFS(Table1[[#This Row],[CTRN Index]:[BSX Index]],"*N/A*")</f>
        <v>0</v>
      </c>
      <c r="F202">
        <v>1136.19</v>
      </c>
      <c r="G202">
        <v>191.11</v>
      </c>
      <c r="H202">
        <v>457.92500000000001</v>
      </c>
      <c r="I202">
        <v>319.29000000000002</v>
      </c>
      <c r="J202">
        <v>8899.9500000000007</v>
      </c>
      <c r="K202">
        <v>2193.12</v>
      </c>
      <c r="L202">
        <v>136.88</v>
      </c>
      <c r="M202">
        <v>5977.12</v>
      </c>
      <c r="N202">
        <v>1192.07</v>
      </c>
      <c r="O202">
        <v>2574.91</v>
      </c>
      <c r="P202">
        <v>1823.93</v>
      </c>
      <c r="Q202">
        <v>3346.61</v>
      </c>
      <c r="R202">
        <v>378.52</v>
      </c>
      <c r="S202">
        <v>1090.82</v>
      </c>
      <c r="T202">
        <v>1778.87</v>
      </c>
      <c r="U202">
        <v>284.64999999999998</v>
      </c>
      <c r="V202">
        <v>83.7</v>
      </c>
      <c r="W202">
        <v>572.50599999999997</v>
      </c>
      <c r="X202">
        <v>2054.69</v>
      </c>
      <c r="Y202">
        <v>601.41600000000005</v>
      </c>
      <c r="Z202">
        <v>742.88</v>
      </c>
      <c r="AA202">
        <v>358.15</v>
      </c>
      <c r="AB202">
        <v>1330.83</v>
      </c>
      <c r="AC202">
        <v>1715.02</v>
      </c>
    </row>
    <row r="203" spans="1:29" x14ac:dyDescent="0.25">
      <c r="A203">
        <v>-300</v>
      </c>
      <c r="B203" s="1">
        <f ca="1">EOMONTH(TODAY(),Table1[[#This Row],[Range_Month]])+1</f>
        <v>35977</v>
      </c>
      <c r="C203">
        <v>0</v>
      </c>
      <c r="D203" s="1">
        <f ca="1">WORKDAY(Table1[[#This Row],[Date]],-(1+Table1[[#This Row],[Add_Day]]))</f>
        <v>35976</v>
      </c>
      <c r="E203">
        <f>COUNTIFS(Table1[[#This Row],[CTRN Index]:[BSX Index]],"*N/A*")</f>
        <v>0</v>
      </c>
      <c r="F203">
        <v>1154.68</v>
      </c>
      <c r="G203">
        <v>191.54</v>
      </c>
      <c r="H203">
        <v>458.30700000000002</v>
      </c>
      <c r="I203">
        <v>317.2</v>
      </c>
      <c r="J203">
        <v>8952.01</v>
      </c>
      <c r="K203">
        <v>2122.9</v>
      </c>
      <c r="L203">
        <v>135.91</v>
      </c>
      <c r="M203">
        <v>6119.34</v>
      </c>
      <c r="N203">
        <v>1337.34</v>
      </c>
      <c r="O203">
        <v>2590.67</v>
      </c>
      <c r="P203">
        <v>1782.79</v>
      </c>
      <c r="Q203">
        <v>3475.29</v>
      </c>
      <c r="R203">
        <v>412.91</v>
      </c>
      <c r="S203">
        <v>1133.8399999999999</v>
      </c>
      <c r="T203">
        <v>1894.74</v>
      </c>
      <c r="U203">
        <v>293.87</v>
      </c>
      <c r="V203">
        <v>85.36</v>
      </c>
      <c r="W203">
        <v>593.00599999999997</v>
      </c>
      <c r="X203">
        <v>2057.5300000000002</v>
      </c>
      <c r="Y203">
        <v>621.02</v>
      </c>
      <c r="Z203">
        <v>849.07</v>
      </c>
      <c r="AA203">
        <v>360.08</v>
      </c>
      <c r="AB203">
        <v>1333.96</v>
      </c>
      <c r="AC203">
        <v>1632.04</v>
      </c>
    </row>
    <row r="204" spans="1:29" x14ac:dyDescent="0.25">
      <c r="A204">
        <v>-299</v>
      </c>
      <c r="B204" s="1">
        <f ca="1">EOMONTH(TODAY(),Table1[[#This Row],[Range_Month]])+1</f>
        <v>36008</v>
      </c>
      <c r="C204">
        <v>0</v>
      </c>
      <c r="D204" s="1">
        <f ca="1">WORKDAY(Table1[[#This Row],[Date]],-(1+Table1[[#This Row],[Add_Day]]))</f>
        <v>36007</v>
      </c>
      <c r="E204">
        <f>COUNTIFS(Table1[[#This Row],[CTRN Index]:[BSX Index]],"*N/A*")</f>
        <v>0</v>
      </c>
      <c r="F204">
        <v>1041.92</v>
      </c>
      <c r="G204">
        <v>176.79</v>
      </c>
      <c r="H204">
        <v>420.863</v>
      </c>
      <c r="I204">
        <v>326.82</v>
      </c>
      <c r="J204">
        <v>8883.2900000000009</v>
      </c>
      <c r="K204">
        <v>2027.22</v>
      </c>
      <c r="L204">
        <v>126.31</v>
      </c>
      <c r="M204">
        <v>5977.01</v>
      </c>
      <c r="N204">
        <v>1377.26</v>
      </c>
      <c r="O204">
        <v>2521.9</v>
      </c>
      <c r="P204">
        <v>1692.73</v>
      </c>
      <c r="Q204">
        <v>3230.31</v>
      </c>
      <c r="R204">
        <v>428.63</v>
      </c>
      <c r="S204">
        <v>1120.67</v>
      </c>
      <c r="T204">
        <v>1872.39</v>
      </c>
      <c r="U204">
        <v>278.64999999999998</v>
      </c>
      <c r="V204">
        <v>86.28</v>
      </c>
      <c r="W204">
        <v>585.27499999999998</v>
      </c>
      <c r="X204">
        <v>1992.57</v>
      </c>
      <c r="Y204">
        <v>609.13199999999995</v>
      </c>
      <c r="Z204">
        <v>858.55</v>
      </c>
      <c r="AA204">
        <v>345.76</v>
      </c>
      <c r="AB204">
        <v>1258.93</v>
      </c>
      <c r="AC204">
        <v>1568.24</v>
      </c>
    </row>
    <row r="205" spans="1:29" x14ac:dyDescent="0.25">
      <c r="A205">
        <v>-298</v>
      </c>
      <c r="B205" s="1">
        <f ca="1">EOMONTH(TODAY(),Table1[[#This Row],[Range_Month]])+1</f>
        <v>36039</v>
      </c>
      <c r="C205">
        <v>0</v>
      </c>
      <c r="D205" s="1">
        <f ca="1">WORKDAY(Table1[[#This Row],[Date]],-(1+Table1[[#This Row],[Add_Day]]))</f>
        <v>36038</v>
      </c>
      <c r="E205">
        <f>COUNTIFS(Table1[[#This Row],[CTRN Index]:[BSX Index]],"*N/A*")</f>
        <v>0</v>
      </c>
      <c r="F205">
        <v>827.09</v>
      </c>
      <c r="G205">
        <v>142.59</v>
      </c>
      <c r="H205">
        <v>338.74099999999999</v>
      </c>
      <c r="I205">
        <v>254.98</v>
      </c>
      <c r="J205">
        <v>7539.06</v>
      </c>
      <c r="K205">
        <v>1620.88</v>
      </c>
      <c r="L205">
        <v>113.91</v>
      </c>
      <c r="M205">
        <v>5081.7299999999996</v>
      </c>
      <c r="N205">
        <v>1140.3399999999999</v>
      </c>
      <c r="O205">
        <v>2045.36</v>
      </c>
      <c r="P205">
        <v>1423.57</v>
      </c>
      <c r="Q205">
        <v>2752.51</v>
      </c>
      <c r="R205">
        <v>326.52999999999997</v>
      </c>
      <c r="S205">
        <v>957.28</v>
      </c>
      <c r="T205">
        <v>1499.25</v>
      </c>
      <c r="U205">
        <v>278.2</v>
      </c>
      <c r="V205">
        <v>64.16</v>
      </c>
      <c r="W205">
        <v>497.08699999999999</v>
      </c>
      <c r="X205">
        <v>1603.11</v>
      </c>
      <c r="Y205">
        <v>515.101</v>
      </c>
      <c r="Z205">
        <v>713.8</v>
      </c>
      <c r="AA205">
        <v>281.10000000000002</v>
      </c>
      <c r="AB205">
        <v>968.92</v>
      </c>
      <c r="AC205">
        <v>1450.11</v>
      </c>
    </row>
    <row r="206" spans="1:29" x14ac:dyDescent="0.25">
      <c r="A206">
        <v>-297</v>
      </c>
      <c r="B206" s="1">
        <f ca="1">EOMONTH(TODAY(),Table1[[#This Row],[Range_Month]])+1</f>
        <v>36069</v>
      </c>
      <c r="C206">
        <v>0</v>
      </c>
      <c r="D206" s="1">
        <f ca="1">WORKDAY(Table1[[#This Row],[Date]],-(1+Table1[[#This Row],[Add_Day]]))</f>
        <v>36068</v>
      </c>
      <c r="E206">
        <f>COUNTIFS(Table1[[#This Row],[CTRN Index]:[BSX Index]],"*N/A*")</f>
        <v>0</v>
      </c>
      <c r="F206">
        <v>823.87</v>
      </c>
      <c r="G206">
        <v>151.16999999999999</v>
      </c>
      <c r="H206">
        <v>364.70499999999998</v>
      </c>
      <c r="I206">
        <v>318.49</v>
      </c>
      <c r="J206">
        <v>7842.62</v>
      </c>
      <c r="K206">
        <v>1731.78</v>
      </c>
      <c r="L206">
        <v>120.05</v>
      </c>
      <c r="M206">
        <v>5334.13</v>
      </c>
      <c r="N206">
        <v>1345.48</v>
      </c>
      <c r="O206">
        <v>2143.61</v>
      </c>
      <c r="P206">
        <v>1486.05</v>
      </c>
      <c r="Q206">
        <v>2644.67</v>
      </c>
      <c r="R206">
        <v>363.53</v>
      </c>
      <c r="S206">
        <v>1017.01</v>
      </c>
      <c r="T206">
        <v>1693.84</v>
      </c>
      <c r="U206">
        <v>306.72000000000003</v>
      </c>
      <c r="V206">
        <v>65.3</v>
      </c>
      <c r="W206">
        <v>529.81200000000001</v>
      </c>
      <c r="X206">
        <v>1697.65</v>
      </c>
      <c r="Y206">
        <v>549.45399999999995</v>
      </c>
      <c r="Z206">
        <v>853.49</v>
      </c>
      <c r="AA206">
        <v>307.02</v>
      </c>
      <c r="AB206">
        <v>1031.72</v>
      </c>
      <c r="AC206">
        <v>1418.55</v>
      </c>
    </row>
    <row r="207" spans="1:29" x14ac:dyDescent="0.25">
      <c r="A207">
        <v>-296</v>
      </c>
      <c r="B207" s="1">
        <f ca="1">EOMONTH(TODAY(),Table1[[#This Row],[Range_Month]])+1</f>
        <v>36100</v>
      </c>
      <c r="C207">
        <v>0</v>
      </c>
      <c r="D207" s="1">
        <f ca="1">WORKDAY(Table1[[#This Row],[Date]],-(1+Table1[[#This Row],[Add_Day]]))</f>
        <v>36098</v>
      </c>
      <c r="E207">
        <f>COUNTIFS(Table1[[#This Row],[CTRN Index]:[BSX Index]],"*N/A*")</f>
        <v>0</v>
      </c>
      <c r="F207">
        <v>893.92</v>
      </c>
      <c r="G207">
        <v>158.08000000000001</v>
      </c>
      <c r="H207">
        <v>379.16199999999998</v>
      </c>
      <c r="I207">
        <v>345.08</v>
      </c>
      <c r="J207">
        <v>8592.11</v>
      </c>
      <c r="K207">
        <v>1785.25</v>
      </c>
      <c r="L207">
        <v>116.98</v>
      </c>
      <c r="M207">
        <v>5745.24</v>
      </c>
      <c r="N207">
        <v>1400.52</v>
      </c>
      <c r="O207">
        <v>2303.6999999999998</v>
      </c>
      <c r="P207">
        <v>1607.26</v>
      </c>
      <c r="Q207">
        <v>2891.92</v>
      </c>
      <c r="R207">
        <v>398.34</v>
      </c>
      <c r="S207">
        <v>1098.67</v>
      </c>
      <c r="T207">
        <v>1771.39</v>
      </c>
      <c r="U207">
        <v>301.45</v>
      </c>
      <c r="V207">
        <v>74.319999999999993</v>
      </c>
      <c r="W207">
        <v>571.072</v>
      </c>
      <c r="X207">
        <v>1845.07</v>
      </c>
      <c r="Y207">
        <v>590.55100000000004</v>
      </c>
      <c r="Z207">
        <v>857.76</v>
      </c>
      <c r="AA207">
        <v>334.05</v>
      </c>
      <c r="AB207">
        <v>1115.19</v>
      </c>
      <c r="AC207">
        <v>1363.36</v>
      </c>
    </row>
    <row r="208" spans="1:29" x14ac:dyDescent="0.25">
      <c r="A208">
        <v>-295</v>
      </c>
      <c r="B208" s="1">
        <f ca="1">EOMONTH(TODAY(),Table1[[#This Row],[Range_Month]])+1</f>
        <v>36130</v>
      </c>
      <c r="C208">
        <v>0</v>
      </c>
      <c r="D208" s="1">
        <f ca="1">WORKDAY(Table1[[#This Row],[Date]],-(1+Table1[[#This Row],[Add_Day]]))</f>
        <v>36129</v>
      </c>
      <c r="E208">
        <f>COUNTIFS(Table1[[#This Row],[CTRN Index]:[BSX Index]],"*N/A*")</f>
        <v>0</v>
      </c>
      <c r="F208">
        <v>918.93</v>
      </c>
      <c r="G208">
        <v>166.84</v>
      </c>
      <c r="H208">
        <v>398.58499999999998</v>
      </c>
      <c r="I208">
        <v>357.05</v>
      </c>
      <c r="J208">
        <v>9116.5499999999993</v>
      </c>
      <c r="K208">
        <v>1851.23</v>
      </c>
      <c r="L208">
        <v>118.33</v>
      </c>
      <c r="M208">
        <v>6042.89</v>
      </c>
      <c r="N208">
        <v>1557.96</v>
      </c>
      <c r="O208">
        <v>2385.56</v>
      </c>
      <c r="P208">
        <v>1719.23</v>
      </c>
      <c r="Q208">
        <v>3031.23</v>
      </c>
      <c r="R208">
        <v>424.6</v>
      </c>
      <c r="S208">
        <v>1163.6300000000001</v>
      </c>
      <c r="T208">
        <v>1949.54</v>
      </c>
      <c r="U208">
        <v>303.52</v>
      </c>
      <c r="V208">
        <v>78.849999999999994</v>
      </c>
      <c r="W208">
        <v>605.61599999999999</v>
      </c>
      <c r="X208">
        <v>1905.61</v>
      </c>
      <c r="Y208">
        <v>625.84900000000005</v>
      </c>
      <c r="Z208">
        <v>980.46</v>
      </c>
      <c r="AA208">
        <v>350.35</v>
      </c>
      <c r="AB208">
        <v>1215.28</v>
      </c>
      <c r="AC208">
        <v>1356.21</v>
      </c>
    </row>
    <row r="209" spans="1:29" x14ac:dyDescent="0.25">
      <c r="A209">
        <v>-294</v>
      </c>
      <c r="B209" s="1">
        <f ca="1">EOMONTH(TODAY(),Table1[[#This Row],[Range_Month]])+1</f>
        <v>36161</v>
      </c>
      <c r="C209">
        <v>0</v>
      </c>
      <c r="D209" s="1">
        <f ca="1">WORKDAY(Table1[[#This Row],[Date]],-(1+Table1[[#This Row],[Add_Day]]))</f>
        <v>36160</v>
      </c>
      <c r="E209">
        <f>COUNTIFS(Table1[[#This Row],[CTRN Index]:[BSX Index]],"*N/A*")</f>
        <v>0</v>
      </c>
      <c r="F209">
        <v>981.21</v>
      </c>
      <c r="G209">
        <v>177.36</v>
      </c>
      <c r="H209">
        <v>422.60300000000001</v>
      </c>
      <c r="I209">
        <v>437.31</v>
      </c>
      <c r="J209">
        <v>9181.43</v>
      </c>
      <c r="K209">
        <v>1838</v>
      </c>
      <c r="L209">
        <v>114.83</v>
      </c>
      <c r="M209">
        <v>6299.94</v>
      </c>
      <c r="N209">
        <v>1836.01</v>
      </c>
      <c r="O209">
        <v>2601.3000000000002</v>
      </c>
      <c r="P209">
        <v>1796.79</v>
      </c>
      <c r="Q209">
        <v>3149.31</v>
      </c>
      <c r="R209">
        <v>500.91</v>
      </c>
      <c r="S209">
        <v>1229.23</v>
      </c>
      <c r="T209">
        <v>2192.69</v>
      </c>
      <c r="U209">
        <v>312.3</v>
      </c>
      <c r="V209">
        <v>80.52</v>
      </c>
      <c r="W209">
        <v>643.39499999999998</v>
      </c>
      <c r="X209">
        <v>1983.38</v>
      </c>
      <c r="Y209">
        <v>664.78800000000001</v>
      </c>
      <c r="Z209">
        <v>1134.19</v>
      </c>
      <c r="AA209">
        <v>392.31</v>
      </c>
      <c r="AB209">
        <v>1304.25</v>
      </c>
      <c r="AC209">
        <v>1524.19</v>
      </c>
    </row>
    <row r="210" spans="1:29" x14ac:dyDescent="0.25">
      <c r="A210">
        <v>-293</v>
      </c>
      <c r="B210" s="1">
        <f ca="1">EOMONTH(TODAY(),Table1[[#This Row],[Range_Month]])+1</f>
        <v>36192</v>
      </c>
      <c r="C210">
        <v>0</v>
      </c>
      <c r="D210" s="1">
        <f ca="1">WORKDAY(Table1[[#This Row],[Date]],-(1+Table1[[#This Row],[Add_Day]]))</f>
        <v>36189</v>
      </c>
      <c r="E210">
        <f>COUNTIFS(Table1[[#This Row],[CTRN Index]:[BSX Index]],"*N/A*")</f>
        <v>0</v>
      </c>
      <c r="F210">
        <v>1010</v>
      </c>
      <c r="G210">
        <v>175.06</v>
      </c>
      <c r="H210">
        <v>427.93599999999998</v>
      </c>
      <c r="I210">
        <v>482.03</v>
      </c>
      <c r="J210">
        <v>9358.82</v>
      </c>
      <c r="K210">
        <v>1792.27</v>
      </c>
      <c r="L210">
        <v>111.56</v>
      </c>
      <c r="M210">
        <v>6348.89</v>
      </c>
      <c r="N210">
        <v>2127.19</v>
      </c>
      <c r="O210">
        <v>2999.92</v>
      </c>
      <c r="P210">
        <v>1764.63</v>
      </c>
      <c r="Q210">
        <v>3202.37</v>
      </c>
      <c r="R210">
        <v>578.59</v>
      </c>
      <c r="S210">
        <v>1279.6400000000001</v>
      </c>
      <c r="T210">
        <v>2505.89</v>
      </c>
      <c r="U210">
        <v>302.8</v>
      </c>
      <c r="V210">
        <v>81.510000000000005</v>
      </c>
      <c r="W210">
        <v>665.80100000000004</v>
      </c>
      <c r="X210">
        <v>1955.28</v>
      </c>
      <c r="Y210">
        <v>686.81100000000004</v>
      </c>
      <c r="Z210">
        <v>1371.8</v>
      </c>
      <c r="AA210">
        <v>376.7</v>
      </c>
      <c r="AB210">
        <v>1408.01</v>
      </c>
      <c r="AC210">
        <v>1541.2</v>
      </c>
    </row>
    <row r="211" spans="1:29" x14ac:dyDescent="0.25">
      <c r="A211">
        <v>-292</v>
      </c>
      <c r="B211" s="1">
        <f ca="1">EOMONTH(TODAY(),Table1[[#This Row],[Range_Month]])+1</f>
        <v>36220</v>
      </c>
      <c r="C211">
        <v>0</v>
      </c>
      <c r="D211" s="1">
        <f ca="1">WORKDAY(Table1[[#This Row],[Date]],-(1+Table1[[#This Row],[Add_Day]]))</f>
        <v>36217</v>
      </c>
      <c r="E211">
        <f>COUNTIFS(Table1[[#This Row],[CTRN Index]:[BSX Index]],"*N/A*")</f>
        <v>0</v>
      </c>
      <c r="F211">
        <v>956.69</v>
      </c>
      <c r="G211">
        <v>159.13999999999999</v>
      </c>
      <c r="H211">
        <v>392.79700000000003</v>
      </c>
      <c r="I211">
        <v>453.8</v>
      </c>
      <c r="J211">
        <v>9306.57</v>
      </c>
      <c r="K211">
        <v>1771.76</v>
      </c>
      <c r="L211">
        <v>109.27</v>
      </c>
      <c r="M211">
        <v>6201.07</v>
      </c>
      <c r="N211">
        <v>1925.28</v>
      </c>
      <c r="O211">
        <v>2782.39</v>
      </c>
      <c r="P211">
        <v>1792.7</v>
      </c>
      <c r="Q211">
        <v>3207.43</v>
      </c>
      <c r="R211">
        <v>572.82000000000005</v>
      </c>
      <c r="S211">
        <v>1238.33</v>
      </c>
      <c r="T211">
        <v>2288.0300000000002</v>
      </c>
      <c r="U211">
        <v>293.87</v>
      </c>
      <c r="V211">
        <v>82.29</v>
      </c>
      <c r="W211">
        <v>643.85699999999997</v>
      </c>
      <c r="X211">
        <v>1907.22</v>
      </c>
      <c r="Y211">
        <v>661.649</v>
      </c>
      <c r="Z211">
        <v>1193.77</v>
      </c>
      <c r="AA211">
        <v>356.5</v>
      </c>
      <c r="AB211">
        <v>1303.8499999999999</v>
      </c>
      <c r="AC211">
        <v>1450.56</v>
      </c>
    </row>
    <row r="212" spans="1:29" x14ac:dyDescent="0.25">
      <c r="A212">
        <v>-291</v>
      </c>
      <c r="B212" s="1">
        <f ca="1">EOMONTH(TODAY(),Table1[[#This Row],[Range_Month]])+1</f>
        <v>36251</v>
      </c>
      <c r="C212">
        <v>0</v>
      </c>
      <c r="D212" s="1">
        <f ca="1">WORKDAY(Table1[[#This Row],[Date]],-(1+Table1[[#This Row],[Add_Day]]))</f>
        <v>36250</v>
      </c>
      <c r="E212">
        <f>COUNTIFS(Table1[[#This Row],[CTRN Index]:[BSX Index]],"*N/A*")</f>
        <v>0</v>
      </c>
      <c r="F212">
        <v>925.99</v>
      </c>
      <c r="G212">
        <v>161.07</v>
      </c>
      <c r="H212">
        <v>398.29700000000003</v>
      </c>
      <c r="I212">
        <v>498.28</v>
      </c>
      <c r="J212">
        <v>9786.16</v>
      </c>
      <c r="K212">
        <v>1750.46</v>
      </c>
      <c r="L212">
        <v>107.74</v>
      </c>
      <c r="M212">
        <v>6382.2</v>
      </c>
      <c r="N212">
        <v>2106.39</v>
      </c>
      <c r="O212">
        <v>3045.39</v>
      </c>
      <c r="P212">
        <v>2035.09</v>
      </c>
      <c r="Q212">
        <v>3299.04</v>
      </c>
      <c r="R212">
        <v>618.29999999999995</v>
      </c>
      <c r="S212">
        <v>1286.3699999999999</v>
      </c>
      <c r="T212">
        <v>2461.4</v>
      </c>
      <c r="U212">
        <v>292.27999999999997</v>
      </c>
      <c r="V212">
        <v>84.6</v>
      </c>
      <c r="W212">
        <v>667.71500000000003</v>
      </c>
      <c r="X212">
        <v>1915.83</v>
      </c>
      <c r="Y212">
        <v>685.077</v>
      </c>
      <c r="Z212">
        <v>1305.01</v>
      </c>
      <c r="AA212">
        <v>366.1</v>
      </c>
      <c r="AB212">
        <v>1386.65</v>
      </c>
      <c r="AC212">
        <v>1453.13</v>
      </c>
    </row>
    <row r="213" spans="1:29" x14ac:dyDescent="0.25">
      <c r="A213">
        <v>-290</v>
      </c>
      <c r="B213" s="1">
        <f ca="1">EOMONTH(TODAY(),Table1[[#This Row],[Range_Month]])+1</f>
        <v>36281</v>
      </c>
      <c r="C213">
        <v>0</v>
      </c>
      <c r="D213" s="1">
        <f ca="1">WORKDAY(Table1[[#This Row],[Date]],-(1+Table1[[#This Row],[Add_Day]]))</f>
        <v>36280</v>
      </c>
      <c r="E213">
        <f>COUNTIFS(Table1[[#This Row],[CTRN Index]:[BSX Index]],"*N/A*")</f>
        <v>0</v>
      </c>
      <c r="F213">
        <v>1014.18</v>
      </c>
      <c r="G213">
        <v>171.62</v>
      </c>
      <c r="H213">
        <v>433.601</v>
      </c>
      <c r="I213">
        <v>454.58</v>
      </c>
      <c r="J213">
        <v>10789.04</v>
      </c>
      <c r="K213">
        <v>1873.79</v>
      </c>
      <c r="L213">
        <v>117.49</v>
      </c>
      <c r="M213">
        <v>6706.92</v>
      </c>
      <c r="N213">
        <v>2136.39</v>
      </c>
      <c r="O213">
        <v>4256.8999999999996</v>
      </c>
      <c r="P213">
        <v>2259.5700000000002</v>
      </c>
      <c r="Q213">
        <v>3647.29</v>
      </c>
      <c r="R213">
        <v>654.53</v>
      </c>
      <c r="S213">
        <v>1335.18</v>
      </c>
      <c r="T213">
        <v>2542.85</v>
      </c>
      <c r="U213">
        <v>311.55</v>
      </c>
      <c r="V213">
        <v>92.09</v>
      </c>
      <c r="W213">
        <v>695.08399999999995</v>
      </c>
      <c r="X213">
        <v>2167.54</v>
      </c>
      <c r="Y213">
        <v>715.42100000000005</v>
      </c>
      <c r="Z213">
        <v>1298.83</v>
      </c>
      <c r="AA213">
        <v>394.59</v>
      </c>
      <c r="AB213">
        <v>1490.16</v>
      </c>
      <c r="AC213">
        <v>1448.96</v>
      </c>
    </row>
    <row r="214" spans="1:29" x14ac:dyDescent="0.25">
      <c r="A214">
        <v>-289</v>
      </c>
      <c r="B214" s="1">
        <f ca="1">EOMONTH(TODAY(),Table1[[#This Row],[Range_Month]])+1</f>
        <v>36312</v>
      </c>
      <c r="C214">
        <v>1</v>
      </c>
      <c r="D214" s="1">
        <f ca="1">WORKDAY(Table1[[#This Row],[Date]],-(1+Table1[[#This Row],[Add_Day]]))</f>
        <v>36308</v>
      </c>
      <c r="E214">
        <f>COUNTIFS(Table1[[#This Row],[CTRN Index]:[BSX Index]],"*N/A*")</f>
        <v>0</v>
      </c>
      <c r="F214">
        <v>1018.78</v>
      </c>
      <c r="G214">
        <v>175.65</v>
      </c>
      <c r="H214">
        <v>439.46199999999999</v>
      </c>
      <c r="I214">
        <v>489.55</v>
      </c>
      <c r="J214">
        <v>10559.75</v>
      </c>
      <c r="K214">
        <v>1842.1</v>
      </c>
      <c r="L214">
        <v>119.56</v>
      </c>
      <c r="M214">
        <v>6579.61</v>
      </c>
      <c r="N214">
        <v>2089.6999999999998</v>
      </c>
      <c r="O214">
        <v>3693.19</v>
      </c>
      <c r="P214">
        <v>2345.98</v>
      </c>
      <c r="Q214">
        <v>3415.7</v>
      </c>
      <c r="R214">
        <v>652.32000000000005</v>
      </c>
      <c r="S214">
        <v>1301.8399999999999</v>
      </c>
      <c r="T214">
        <v>2470.52</v>
      </c>
      <c r="U214">
        <v>329.2</v>
      </c>
      <c r="V214">
        <v>84.45</v>
      </c>
      <c r="W214">
        <v>679.24400000000003</v>
      </c>
      <c r="X214">
        <v>2072.33</v>
      </c>
      <c r="Y214">
        <v>700.99099999999999</v>
      </c>
      <c r="Z214">
        <v>1234.92</v>
      </c>
      <c r="AA214">
        <v>395.87</v>
      </c>
      <c r="AB214">
        <v>1469.41</v>
      </c>
      <c r="AC214">
        <v>1406.86</v>
      </c>
    </row>
    <row r="215" spans="1:29" x14ac:dyDescent="0.25">
      <c r="A215">
        <v>-288</v>
      </c>
      <c r="B215" s="1">
        <f ca="1">EOMONTH(TODAY(),Table1[[#This Row],[Range_Month]])+1</f>
        <v>36342</v>
      </c>
      <c r="C215">
        <v>0</v>
      </c>
      <c r="D215" s="1">
        <f ca="1">WORKDAY(Table1[[#This Row],[Date]],-(1+Table1[[#This Row],[Add_Day]]))</f>
        <v>36341</v>
      </c>
      <c r="E215">
        <f>COUNTIFS(Table1[[#This Row],[CTRN Index]:[BSX Index]],"*N/A*")</f>
        <v>0</v>
      </c>
      <c r="F215">
        <v>1029.0899999999999</v>
      </c>
      <c r="G215">
        <v>185.52</v>
      </c>
      <c r="H215">
        <v>458.70499999999998</v>
      </c>
      <c r="I215">
        <v>507.22</v>
      </c>
      <c r="J215">
        <v>10970.81</v>
      </c>
      <c r="K215">
        <v>1867.3</v>
      </c>
      <c r="L215">
        <v>116.5</v>
      </c>
      <c r="M215">
        <v>6853.15</v>
      </c>
      <c r="N215">
        <v>2296.77</v>
      </c>
      <c r="O215">
        <v>3794.78</v>
      </c>
      <c r="P215">
        <v>2359.46</v>
      </c>
      <c r="Q215">
        <v>3404.36</v>
      </c>
      <c r="R215">
        <v>655.1</v>
      </c>
      <c r="S215">
        <v>1372.71</v>
      </c>
      <c r="T215">
        <v>2686.12</v>
      </c>
      <c r="U215">
        <v>316.82</v>
      </c>
      <c r="V215">
        <v>89.59</v>
      </c>
      <c r="W215">
        <v>713.15499999999997</v>
      </c>
      <c r="X215">
        <v>2071.1</v>
      </c>
      <c r="Y215">
        <v>735.67100000000005</v>
      </c>
      <c r="Z215">
        <v>1386.34</v>
      </c>
      <c r="AA215">
        <v>416.7</v>
      </c>
      <c r="AB215">
        <v>1631.13</v>
      </c>
      <c r="AC215">
        <v>1371.83</v>
      </c>
    </row>
    <row r="216" spans="1:29" x14ac:dyDescent="0.25">
      <c r="A216">
        <v>-287</v>
      </c>
      <c r="B216" s="1">
        <f ca="1">EOMONTH(TODAY(),Table1[[#This Row],[Range_Month]])+1</f>
        <v>36373</v>
      </c>
      <c r="C216">
        <v>0</v>
      </c>
      <c r="D216" s="1">
        <f ca="1">WORKDAY(Table1[[#This Row],[Date]],-(1+Table1[[#This Row],[Add_Day]]))</f>
        <v>36371</v>
      </c>
      <c r="E216">
        <f>COUNTIFS(Table1[[#This Row],[CTRN Index]:[BSX Index]],"*N/A*")</f>
        <v>1</v>
      </c>
      <c r="F216">
        <v>1062.1500000000001</v>
      </c>
      <c r="G216">
        <v>183.8</v>
      </c>
      <c r="H216">
        <v>445.71600000000001</v>
      </c>
      <c r="I216">
        <v>572.78</v>
      </c>
      <c r="J216">
        <v>10655.15</v>
      </c>
      <c r="K216">
        <v>1811.93</v>
      </c>
      <c r="L216">
        <v>112.45</v>
      </c>
      <c r="M216">
        <v>6619.9</v>
      </c>
      <c r="N216">
        <v>2270.9299999999998</v>
      </c>
      <c r="O216">
        <v>3271.7</v>
      </c>
      <c r="P216">
        <v>2264.15</v>
      </c>
      <c r="Q216">
        <v>3333.24</v>
      </c>
      <c r="R216">
        <v>639.54</v>
      </c>
      <c r="S216">
        <v>1328.72</v>
      </c>
      <c r="T216">
        <v>2638.49</v>
      </c>
      <c r="U216">
        <v>314.66000000000003</v>
      </c>
      <c r="V216">
        <v>82.89</v>
      </c>
      <c r="W216">
        <v>690.75900000000001</v>
      </c>
      <c r="X216">
        <v>1935.59</v>
      </c>
      <c r="Y216">
        <v>712.72199999999998</v>
      </c>
      <c r="Z216">
        <v>1365.12</v>
      </c>
      <c r="AA216">
        <v>407.46</v>
      </c>
      <c r="AB216">
        <v>1585.5</v>
      </c>
      <c r="AC216" t="s">
        <v>78</v>
      </c>
    </row>
    <row r="217" spans="1:29" x14ac:dyDescent="0.25">
      <c r="A217">
        <v>-286</v>
      </c>
      <c r="B217" s="1">
        <f ca="1">EOMONTH(TODAY(),Table1[[#This Row],[Range_Month]])+1</f>
        <v>36404</v>
      </c>
      <c r="C217">
        <v>0</v>
      </c>
      <c r="D217" s="1">
        <f ca="1">WORKDAY(Table1[[#This Row],[Date]],-(1+Table1[[#This Row],[Add_Day]]))</f>
        <v>36403</v>
      </c>
      <c r="E217">
        <f>COUNTIFS(Table1[[#This Row],[CTRN Index]:[BSX Index]],"*N/A*")</f>
        <v>0</v>
      </c>
      <c r="F217">
        <v>995.76</v>
      </c>
      <c r="G217">
        <v>175.57</v>
      </c>
      <c r="H217">
        <v>428.738</v>
      </c>
      <c r="I217">
        <v>628.36</v>
      </c>
      <c r="J217">
        <v>10829.28</v>
      </c>
      <c r="K217">
        <v>1736.42</v>
      </c>
      <c r="L217">
        <v>110.75</v>
      </c>
      <c r="M217">
        <v>6474.61</v>
      </c>
      <c r="N217">
        <v>2396.87</v>
      </c>
      <c r="O217">
        <v>3010.69</v>
      </c>
      <c r="P217">
        <v>2160.35</v>
      </c>
      <c r="Q217">
        <v>3076.1</v>
      </c>
      <c r="R217">
        <v>624.03</v>
      </c>
      <c r="S217">
        <v>1320.41</v>
      </c>
      <c r="T217">
        <v>2739.35</v>
      </c>
      <c r="U217">
        <v>315.86</v>
      </c>
      <c r="V217">
        <v>79.48</v>
      </c>
      <c r="W217">
        <v>683.45600000000002</v>
      </c>
      <c r="X217">
        <v>1818.02</v>
      </c>
      <c r="Y217">
        <v>703.76700000000005</v>
      </c>
      <c r="Z217">
        <v>1494.58</v>
      </c>
      <c r="AA217">
        <v>393.08</v>
      </c>
      <c r="AB217">
        <v>1565.3</v>
      </c>
      <c r="AC217">
        <v>1599.21</v>
      </c>
    </row>
    <row r="218" spans="1:29" x14ac:dyDescent="0.25">
      <c r="A218">
        <v>-285</v>
      </c>
      <c r="B218" s="1">
        <f ca="1">EOMONTH(TODAY(),Table1[[#This Row],[Range_Month]])+1</f>
        <v>36434</v>
      </c>
      <c r="C218">
        <v>0</v>
      </c>
      <c r="D218" s="1">
        <f ca="1">WORKDAY(Table1[[#This Row],[Date]],-(1+Table1[[#This Row],[Add_Day]]))</f>
        <v>36433</v>
      </c>
      <c r="E218">
        <f>COUNTIFS(Table1[[#This Row],[CTRN Index]:[BSX Index]],"*N/A*")</f>
        <v>0</v>
      </c>
      <c r="F218">
        <v>939.37</v>
      </c>
      <c r="G218">
        <v>176.2</v>
      </c>
      <c r="H218">
        <v>428.255</v>
      </c>
      <c r="I218">
        <v>589.4</v>
      </c>
      <c r="J218">
        <v>10336.959999999999</v>
      </c>
      <c r="K218">
        <v>1683.15</v>
      </c>
      <c r="L218">
        <v>104.96</v>
      </c>
      <c r="M218">
        <v>6268</v>
      </c>
      <c r="N218">
        <v>2407.9</v>
      </c>
      <c r="O218">
        <v>2784.23</v>
      </c>
      <c r="P218">
        <v>2033</v>
      </c>
      <c r="Q218">
        <v>2909.16</v>
      </c>
      <c r="R218">
        <v>624.79</v>
      </c>
      <c r="S218">
        <v>1282.71</v>
      </c>
      <c r="T218">
        <v>2746.16</v>
      </c>
      <c r="U218">
        <v>298.26</v>
      </c>
      <c r="V218">
        <v>75.260000000000005</v>
      </c>
      <c r="W218">
        <v>663.85</v>
      </c>
      <c r="X218">
        <v>1736.03</v>
      </c>
      <c r="Y218">
        <v>684.93399999999997</v>
      </c>
      <c r="Z218">
        <v>1503.79</v>
      </c>
      <c r="AA218">
        <v>380.59</v>
      </c>
      <c r="AB218">
        <v>1609.39</v>
      </c>
      <c r="AC218">
        <v>1539.97</v>
      </c>
    </row>
    <row r="219" spans="1:29" x14ac:dyDescent="0.25">
      <c r="A219">
        <v>-284</v>
      </c>
      <c r="B219" s="1">
        <f ca="1">EOMONTH(TODAY(),Table1[[#This Row],[Range_Month]])+1</f>
        <v>36465</v>
      </c>
      <c r="C219">
        <v>0</v>
      </c>
      <c r="D219" s="1">
        <f ca="1">WORKDAY(Table1[[#This Row],[Date]],-(1+Table1[[#This Row],[Add_Day]]))</f>
        <v>36462</v>
      </c>
      <c r="E219">
        <f>COUNTIFS(Table1[[#This Row],[CTRN Index]:[BSX Index]],"*N/A*")</f>
        <v>0</v>
      </c>
      <c r="F219">
        <v>955.33</v>
      </c>
      <c r="G219">
        <v>175.67</v>
      </c>
      <c r="H219">
        <v>429.57</v>
      </c>
      <c r="I219">
        <v>599.4</v>
      </c>
      <c r="J219">
        <v>10729.87</v>
      </c>
      <c r="K219">
        <v>1801.03</v>
      </c>
      <c r="L219">
        <v>102.08</v>
      </c>
      <c r="M219">
        <v>6613.55</v>
      </c>
      <c r="N219">
        <v>2637.44</v>
      </c>
      <c r="O219">
        <v>2855.87</v>
      </c>
      <c r="P219">
        <v>2037.56</v>
      </c>
      <c r="Q219">
        <v>3058.98</v>
      </c>
      <c r="R219">
        <v>741.54</v>
      </c>
      <c r="S219">
        <v>1362.93</v>
      </c>
      <c r="T219">
        <v>2966.43</v>
      </c>
      <c r="U219">
        <v>306.61</v>
      </c>
      <c r="V219">
        <v>88.42</v>
      </c>
      <c r="W219">
        <v>707.93299999999999</v>
      </c>
      <c r="X219">
        <v>1877.27</v>
      </c>
      <c r="Y219">
        <v>727.32899999999995</v>
      </c>
      <c r="Z219">
        <v>1613.72</v>
      </c>
      <c r="AA219">
        <v>399.62</v>
      </c>
      <c r="AB219">
        <v>1674.72</v>
      </c>
      <c r="AC219">
        <v>1545.23</v>
      </c>
    </row>
    <row r="220" spans="1:29" x14ac:dyDescent="0.25">
      <c r="A220">
        <v>-283</v>
      </c>
      <c r="B220" s="1">
        <f ca="1">EOMONTH(TODAY(),Table1[[#This Row],[Range_Month]])+1</f>
        <v>36495</v>
      </c>
      <c r="C220">
        <v>0</v>
      </c>
      <c r="D220" s="1">
        <f ca="1">WORKDAY(Table1[[#This Row],[Date]],-(1+Table1[[#This Row],[Add_Day]]))</f>
        <v>36494</v>
      </c>
      <c r="E220">
        <f>COUNTIFS(Table1[[#This Row],[CTRN Index]:[BSX Index]],"*N/A*")</f>
        <v>0</v>
      </c>
      <c r="F220">
        <v>959.82</v>
      </c>
      <c r="G220">
        <v>182.97</v>
      </c>
      <c r="H220">
        <v>454.66899999999998</v>
      </c>
      <c r="I220">
        <v>676.96</v>
      </c>
      <c r="J220">
        <v>10877.81</v>
      </c>
      <c r="K220">
        <v>1765.95</v>
      </c>
      <c r="L220">
        <v>99.8</v>
      </c>
      <c r="M220">
        <v>6673.93</v>
      </c>
      <c r="N220">
        <v>2966.71</v>
      </c>
      <c r="O220">
        <v>3324.02</v>
      </c>
      <c r="P220">
        <v>1951.5</v>
      </c>
      <c r="Q220">
        <v>2909.72</v>
      </c>
      <c r="R220">
        <v>820.9</v>
      </c>
      <c r="S220">
        <v>1388.91</v>
      </c>
      <c r="T220">
        <v>3336.16</v>
      </c>
      <c r="U220">
        <v>281.52999999999997</v>
      </c>
      <c r="V220">
        <v>82.8</v>
      </c>
      <c r="W220">
        <v>725.21299999999997</v>
      </c>
      <c r="X220">
        <v>1872.48</v>
      </c>
      <c r="Y220">
        <v>746.73</v>
      </c>
      <c r="Z220">
        <v>1834.04</v>
      </c>
      <c r="AA220">
        <v>420.11</v>
      </c>
      <c r="AB220">
        <v>1936.39</v>
      </c>
      <c r="AC220">
        <v>1534.64</v>
      </c>
    </row>
    <row r="221" spans="1:29" x14ac:dyDescent="0.25">
      <c r="A221">
        <v>-282</v>
      </c>
      <c r="B221" s="1">
        <f ca="1">EOMONTH(TODAY(),Table1[[#This Row],[Range_Month]])+1</f>
        <v>36526</v>
      </c>
      <c r="C221">
        <v>0</v>
      </c>
      <c r="D221" s="1">
        <f ca="1">WORKDAY(Table1[[#This Row],[Date]],-(1+Table1[[#This Row],[Add_Day]]))</f>
        <v>36525</v>
      </c>
      <c r="E221">
        <f>COUNTIFS(Table1[[#This Row],[CTRN Index]:[BSX Index]],"*N/A*")</f>
        <v>0</v>
      </c>
      <c r="F221">
        <v>999.11</v>
      </c>
      <c r="G221">
        <v>197.79</v>
      </c>
      <c r="H221">
        <v>505.39699999999999</v>
      </c>
      <c r="I221">
        <v>881.78</v>
      </c>
      <c r="J221">
        <v>11497.12</v>
      </c>
      <c r="K221">
        <v>1691.29</v>
      </c>
      <c r="L221">
        <v>101.84</v>
      </c>
      <c r="M221">
        <v>6876.1</v>
      </c>
      <c r="N221">
        <v>3707.83</v>
      </c>
      <c r="O221">
        <v>3380.35</v>
      </c>
      <c r="P221">
        <v>1896.28</v>
      </c>
      <c r="Q221">
        <v>2977.2</v>
      </c>
      <c r="R221">
        <v>1015.4</v>
      </c>
      <c r="S221">
        <v>1469.25</v>
      </c>
      <c r="T221">
        <v>4069.31</v>
      </c>
      <c r="U221">
        <v>283.36</v>
      </c>
      <c r="V221">
        <v>77</v>
      </c>
      <c r="W221">
        <v>768.101</v>
      </c>
      <c r="X221">
        <v>1805.65</v>
      </c>
      <c r="Y221">
        <v>793.51900000000001</v>
      </c>
      <c r="Z221">
        <v>2325.4</v>
      </c>
      <c r="AA221">
        <v>444.67</v>
      </c>
      <c r="AB221">
        <v>2238.9699999999998</v>
      </c>
      <c r="AC221">
        <v>1506.54</v>
      </c>
    </row>
    <row r="222" spans="1:29" x14ac:dyDescent="0.25">
      <c r="A222">
        <v>-281</v>
      </c>
      <c r="B222" s="1">
        <f ca="1">EOMONTH(TODAY(),Table1[[#This Row],[Range_Month]])+1</f>
        <v>36557</v>
      </c>
      <c r="C222">
        <v>0</v>
      </c>
      <c r="D222" s="1">
        <f ca="1">WORKDAY(Table1[[#This Row],[Date]],-(1+Table1[[#This Row],[Add_Day]]))</f>
        <v>36556</v>
      </c>
      <c r="E222">
        <f>COUNTIFS(Table1[[#This Row],[CTRN Index]:[BSX Index]],"*N/A*")</f>
        <v>0</v>
      </c>
      <c r="F222">
        <v>943.11</v>
      </c>
      <c r="G222">
        <v>191.58</v>
      </c>
      <c r="H222">
        <v>496.95400000000001</v>
      </c>
      <c r="I222">
        <v>1015.78</v>
      </c>
      <c r="J222">
        <v>10940.54</v>
      </c>
      <c r="K222">
        <v>1587.14</v>
      </c>
      <c r="L222">
        <v>102.25</v>
      </c>
      <c r="M222">
        <v>6574.01</v>
      </c>
      <c r="N222">
        <v>3570.05</v>
      </c>
      <c r="O222">
        <v>3140.33</v>
      </c>
      <c r="P222">
        <v>1769.67</v>
      </c>
      <c r="Q222">
        <v>2571.65</v>
      </c>
      <c r="R222">
        <v>987.44</v>
      </c>
      <c r="S222">
        <v>1394.46</v>
      </c>
      <c r="T222">
        <v>3940.35</v>
      </c>
      <c r="U222">
        <v>315.14</v>
      </c>
      <c r="V222">
        <v>76.510000000000005</v>
      </c>
      <c r="W222">
        <v>736.10900000000004</v>
      </c>
      <c r="X222">
        <v>1660.75</v>
      </c>
      <c r="Y222">
        <v>761.851</v>
      </c>
      <c r="Z222">
        <v>2212.4699999999998</v>
      </c>
      <c r="AA222">
        <v>431.79</v>
      </c>
      <c r="AB222">
        <v>2199.7600000000002</v>
      </c>
      <c r="AC222">
        <v>1471.44</v>
      </c>
    </row>
    <row r="223" spans="1:29" x14ac:dyDescent="0.25">
      <c r="A223">
        <v>-280</v>
      </c>
      <c r="B223" s="1">
        <f ca="1">EOMONTH(TODAY(),Table1[[#This Row],[Range_Month]])+1</f>
        <v>36586</v>
      </c>
      <c r="C223">
        <v>0</v>
      </c>
      <c r="D223" s="1">
        <f ca="1">WORKDAY(Table1[[#This Row],[Date]],-(1+Table1[[#This Row],[Add_Day]]))</f>
        <v>36585</v>
      </c>
      <c r="E223">
        <f>COUNTIFS(Table1[[#This Row],[CTRN Index]:[BSX Index]],"*N/A*")</f>
        <v>0</v>
      </c>
      <c r="F223">
        <v>961.24</v>
      </c>
      <c r="G223">
        <v>217.09</v>
      </c>
      <c r="H223">
        <v>578.471</v>
      </c>
      <c r="I223">
        <v>1476.29</v>
      </c>
      <c r="J223">
        <v>10128.31</v>
      </c>
      <c r="K223">
        <v>1449.11</v>
      </c>
      <c r="L223">
        <v>99.97</v>
      </c>
      <c r="M223">
        <v>6266.42</v>
      </c>
      <c r="N223">
        <v>4266.9399999999996</v>
      </c>
      <c r="O223">
        <v>3201.81</v>
      </c>
      <c r="P223">
        <v>1725.53</v>
      </c>
      <c r="Q223">
        <v>2388.86</v>
      </c>
      <c r="R223">
        <v>1141.0999999999999</v>
      </c>
      <c r="S223">
        <v>1366.42</v>
      </c>
      <c r="T223">
        <v>4696.6899999999996</v>
      </c>
      <c r="U223">
        <v>288.48</v>
      </c>
      <c r="V223">
        <v>67.59</v>
      </c>
      <c r="W223">
        <v>733.23900000000003</v>
      </c>
      <c r="X223">
        <v>1540.32</v>
      </c>
      <c r="Y223">
        <v>767.98599999999999</v>
      </c>
      <c r="Z223">
        <v>2667.03</v>
      </c>
      <c r="AA223">
        <v>461.48</v>
      </c>
      <c r="AB223">
        <v>2623.64</v>
      </c>
      <c r="AC223">
        <v>1470.19</v>
      </c>
    </row>
    <row r="224" spans="1:29" x14ac:dyDescent="0.25">
      <c r="A224">
        <v>-279</v>
      </c>
      <c r="B224" s="1">
        <f ca="1">EOMONTH(TODAY(),Table1[[#This Row],[Range_Month]])+1</f>
        <v>36617</v>
      </c>
      <c r="C224">
        <v>0</v>
      </c>
      <c r="D224" s="1">
        <f ca="1">WORKDAY(Table1[[#This Row],[Date]],-(1+Table1[[#This Row],[Add_Day]]))</f>
        <v>36616</v>
      </c>
      <c r="E224">
        <f>COUNTIFS(Table1[[#This Row],[CTRN Index]:[BSX Index]],"*N/A*")</f>
        <v>0</v>
      </c>
      <c r="F224">
        <v>1012.73</v>
      </c>
      <c r="G224">
        <v>208.95</v>
      </c>
      <c r="H224">
        <v>539.73299999999995</v>
      </c>
      <c r="I224">
        <v>1096.2</v>
      </c>
      <c r="J224">
        <v>10921.93</v>
      </c>
      <c r="K224">
        <v>1530.54</v>
      </c>
      <c r="L224">
        <v>102.52</v>
      </c>
      <c r="M224">
        <v>6848.61</v>
      </c>
      <c r="N224">
        <v>4397.84</v>
      </c>
      <c r="O224">
        <v>3282.3</v>
      </c>
      <c r="P224">
        <v>1928.43</v>
      </c>
      <c r="Q224">
        <v>2763.24</v>
      </c>
      <c r="R224">
        <v>1102.01</v>
      </c>
      <c r="S224">
        <v>1498.58</v>
      </c>
      <c r="T224">
        <v>4572.83</v>
      </c>
      <c r="U224">
        <v>291.77</v>
      </c>
      <c r="V224">
        <v>79.540000000000006</v>
      </c>
      <c r="W224">
        <v>799.20799999999997</v>
      </c>
      <c r="X224">
        <v>1703.13</v>
      </c>
      <c r="Y224">
        <v>827.27499999999998</v>
      </c>
      <c r="Z224">
        <v>2701.27</v>
      </c>
      <c r="AA224">
        <v>499.69</v>
      </c>
      <c r="AB224">
        <v>2420.17</v>
      </c>
      <c r="AC224">
        <v>1431.5</v>
      </c>
    </row>
    <row r="225" spans="1:29" x14ac:dyDescent="0.25">
      <c r="A225">
        <v>-278</v>
      </c>
      <c r="B225" s="1">
        <f ca="1">EOMONTH(TODAY(),Table1[[#This Row],[Range_Month]])+1</f>
        <v>36647</v>
      </c>
      <c r="C225">
        <v>0</v>
      </c>
      <c r="D225" s="1">
        <f ca="1">WORKDAY(Table1[[#This Row],[Date]],-(1+Table1[[#This Row],[Add_Day]]))</f>
        <v>36644</v>
      </c>
      <c r="E225">
        <f>COUNTIFS(Table1[[#This Row],[CTRN Index]:[BSX Index]],"*N/A*")</f>
        <v>0</v>
      </c>
      <c r="F225">
        <v>1044.3800000000001</v>
      </c>
      <c r="G225">
        <v>205.28</v>
      </c>
      <c r="H225">
        <v>506.90199999999999</v>
      </c>
      <c r="I225">
        <v>952.75</v>
      </c>
      <c r="J225">
        <v>10733.92</v>
      </c>
      <c r="K225">
        <v>1493.63</v>
      </c>
      <c r="L225">
        <v>108.8</v>
      </c>
      <c r="M225">
        <v>6811.17</v>
      </c>
      <c r="N225">
        <v>3773.18</v>
      </c>
      <c r="O225">
        <v>2657.83</v>
      </c>
      <c r="P225">
        <v>1841.37</v>
      </c>
      <c r="Q225">
        <v>2850.01</v>
      </c>
      <c r="R225">
        <v>890.49</v>
      </c>
      <c r="S225">
        <v>1452.43</v>
      </c>
      <c r="T225">
        <v>3860.66</v>
      </c>
      <c r="U225">
        <v>317.75</v>
      </c>
      <c r="V225">
        <v>76.05</v>
      </c>
      <c r="W225">
        <v>771.96299999999997</v>
      </c>
      <c r="X225">
        <v>1602.28</v>
      </c>
      <c r="Y225">
        <v>797.50400000000002</v>
      </c>
      <c r="Z225">
        <v>2253.9</v>
      </c>
      <c r="AA225">
        <v>481.85</v>
      </c>
      <c r="AB225">
        <v>2120.92</v>
      </c>
      <c r="AC225">
        <v>1435.24</v>
      </c>
    </row>
    <row r="226" spans="1:29" x14ac:dyDescent="0.25">
      <c r="A226">
        <v>-277</v>
      </c>
      <c r="B226" s="1">
        <f ca="1">EOMONTH(TODAY(),Table1[[#This Row],[Range_Month]])+1</f>
        <v>36678</v>
      </c>
      <c r="C226">
        <v>0</v>
      </c>
      <c r="D226" s="1">
        <f ca="1">WORKDAY(Table1[[#This Row],[Date]],-(1+Table1[[#This Row],[Add_Day]]))</f>
        <v>36677</v>
      </c>
      <c r="E226">
        <f>COUNTIFS(Table1[[#This Row],[CTRN Index]:[BSX Index]],"*N/A*")</f>
        <v>0</v>
      </c>
      <c r="F226">
        <v>995.44</v>
      </c>
      <c r="G226">
        <v>199.05</v>
      </c>
      <c r="H226">
        <v>476.83199999999999</v>
      </c>
      <c r="I226">
        <v>926.12</v>
      </c>
      <c r="J226">
        <v>10522.34</v>
      </c>
      <c r="K226">
        <v>1557.02</v>
      </c>
      <c r="L226">
        <v>109.63</v>
      </c>
      <c r="M226">
        <v>6805.25</v>
      </c>
      <c r="N226">
        <v>3324.08</v>
      </c>
      <c r="O226">
        <v>2373.66</v>
      </c>
      <c r="P226">
        <v>1844.9</v>
      </c>
      <c r="Q226">
        <v>2709.99</v>
      </c>
      <c r="R226">
        <v>754.78</v>
      </c>
      <c r="S226">
        <v>1420.6</v>
      </c>
      <c r="T226">
        <v>3400.91</v>
      </c>
      <c r="U226">
        <v>328.53</v>
      </c>
      <c r="V226">
        <v>82.98</v>
      </c>
      <c r="W226">
        <v>751.02700000000004</v>
      </c>
      <c r="X226">
        <v>1633.97</v>
      </c>
      <c r="Y226">
        <v>774.11500000000001</v>
      </c>
      <c r="Z226">
        <v>1975.68</v>
      </c>
      <c r="AA226">
        <v>475.17</v>
      </c>
      <c r="AB226">
        <v>1849.51</v>
      </c>
      <c r="AC226">
        <v>1400.98</v>
      </c>
    </row>
    <row r="227" spans="1:29" x14ac:dyDescent="0.25">
      <c r="A227">
        <v>-276</v>
      </c>
      <c r="B227" s="1">
        <f ca="1">EOMONTH(TODAY(),Table1[[#This Row],[Range_Month]])+1</f>
        <v>36708</v>
      </c>
      <c r="C227">
        <v>0</v>
      </c>
      <c r="D227" s="1">
        <f ca="1">WORKDAY(Table1[[#This Row],[Date]],-(1+Table1[[#This Row],[Add_Day]]))</f>
        <v>36707</v>
      </c>
      <c r="E227">
        <f>COUNTIFS(Table1[[#This Row],[CTRN Index]:[BSX Index]],"*N/A*")</f>
        <v>0</v>
      </c>
      <c r="F227">
        <v>1006.66</v>
      </c>
      <c r="G227">
        <v>210.7</v>
      </c>
      <c r="H227">
        <v>517.60900000000004</v>
      </c>
      <c r="I227">
        <v>1216.74</v>
      </c>
      <c r="J227">
        <v>10447.9</v>
      </c>
      <c r="K227">
        <v>1497.35</v>
      </c>
      <c r="L227">
        <v>111.32</v>
      </c>
      <c r="M227">
        <v>6798.17</v>
      </c>
      <c r="N227">
        <v>3763.79</v>
      </c>
      <c r="O227">
        <v>2518.5100000000002</v>
      </c>
      <c r="P227">
        <v>1700.16</v>
      </c>
      <c r="Q227">
        <v>2645.37</v>
      </c>
      <c r="R227">
        <v>870.7</v>
      </c>
      <c r="S227">
        <v>1454.6</v>
      </c>
      <c r="T227">
        <v>3966.11</v>
      </c>
      <c r="U227">
        <v>306.91000000000003</v>
      </c>
      <c r="V227">
        <v>73.260000000000005</v>
      </c>
      <c r="W227">
        <v>769.58199999999999</v>
      </c>
      <c r="X227">
        <v>1548.98</v>
      </c>
      <c r="Y227">
        <v>796.37900000000002</v>
      </c>
      <c r="Z227">
        <v>2343.9699999999998</v>
      </c>
      <c r="AA227">
        <v>481.77</v>
      </c>
      <c r="AB227">
        <v>2106.56</v>
      </c>
      <c r="AC227">
        <v>1467.33</v>
      </c>
    </row>
    <row r="228" spans="1:29" x14ac:dyDescent="0.25">
      <c r="A228">
        <v>-275</v>
      </c>
      <c r="B228" s="1">
        <f ca="1">EOMONTH(TODAY(),Table1[[#This Row],[Range_Month]])+1</f>
        <v>36739</v>
      </c>
      <c r="C228">
        <v>0</v>
      </c>
      <c r="D228" s="1">
        <f ca="1">WORKDAY(Table1[[#This Row],[Date]],-(1+Table1[[#This Row],[Add_Day]]))</f>
        <v>36738</v>
      </c>
      <c r="E228">
        <f>COUNTIFS(Table1[[#This Row],[CTRN Index]:[BSX Index]],"*N/A*")</f>
        <v>0</v>
      </c>
      <c r="F228">
        <v>1102.53</v>
      </c>
      <c r="G228">
        <v>205.43</v>
      </c>
      <c r="H228">
        <v>500.55900000000003</v>
      </c>
      <c r="I228">
        <v>1123.5</v>
      </c>
      <c r="J228">
        <v>10521.98</v>
      </c>
      <c r="K228">
        <v>1556.78</v>
      </c>
      <c r="L228">
        <v>120.58</v>
      </c>
      <c r="M228">
        <v>6773.85</v>
      </c>
      <c r="N228">
        <v>3609.35</v>
      </c>
      <c r="O228">
        <v>2514.16</v>
      </c>
      <c r="P228">
        <v>1821.27</v>
      </c>
      <c r="Q228">
        <v>2858.09</v>
      </c>
      <c r="R228">
        <v>801.35</v>
      </c>
      <c r="S228">
        <v>1430.83</v>
      </c>
      <c r="T228">
        <v>3766.99</v>
      </c>
      <c r="U228">
        <v>325.47000000000003</v>
      </c>
      <c r="V228">
        <v>80.06</v>
      </c>
      <c r="W228">
        <v>756.21100000000001</v>
      </c>
      <c r="X228">
        <v>1620.62</v>
      </c>
      <c r="Y228">
        <v>781.69799999999998</v>
      </c>
      <c r="Z228">
        <v>2243.84</v>
      </c>
      <c r="AA228">
        <v>488.97</v>
      </c>
      <c r="AB228">
        <v>1982.47</v>
      </c>
      <c r="AC228">
        <v>1648.75</v>
      </c>
    </row>
    <row r="229" spans="1:29" x14ac:dyDescent="0.25">
      <c r="A229">
        <v>-274</v>
      </c>
      <c r="B229" s="1">
        <f ca="1">EOMONTH(TODAY(),Table1[[#This Row],[Range_Month]])+1</f>
        <v>36770</v>
      </c>
      <c r="C229">
        <v>0</v>
      </c>
      <c r="D229" s="1">
        <f ca="1">WORKDAY(Table1[[#This Row],[Date]],-(1+Table1[[#This Row],[Add_Day]]))</f>
        <v>36769</v>
      </c>
      <c r="E229">
        <f>COUNTIFS(Table1[[#This Row],[CTRN Index]:[BSX Index]],"*N/A*")</f>
        <v>0</v>
      </c>
      <c r="F229">
        <v>1115.6500000000001</v>
      </c>
      <c r="G229">
        <v>223.49</v>
      </c>
      <c r="H229">
        <v>537.89200000000005</v>
      </c>
      <c r="I229">
        <v>1362.95</v>
      </c>
      <c r="J229">
        <v>11215.1</v>
      </c>
      <c r="K229">
        <v>1673.94</v>
      </c>
      <c r="L229">
        <v>115.71</v>
      </c>
      <c r="M229">
        <v>7132.3</v>
      </c>
      <c r="N229">
        <v>4077.59</v>
      </c>
      <c r="O229">
        <v>2901.49</v>
      </c>
      <c r="P229">
        <v>1898.47</v>
      </c>
      <c r="Q229">
        <v>2723.63</v>
      </c>
      <c r="R229">
        <v>831.52</v>
      </c>
      <c r="S229">
        <v>1517.68</v>
      </c>
      <c r="T229">
        <v>4206.3500000000004</v>
      </c>
      <c r="U229">
        <v>363.74</v>
      </c>
      <c r="V229">
        <v>89.56</v>
      </c>
      <c r="W229">
        <v>811.20399999999995</v>
      </c>
      <c r="X229">
        <v>1777.69</v>
      </c>
      <c r="Y229">
        <v>838.63599999999997</v>
      </c>
      <c r="Z229">
        <v>2529.9899999999998</v>
      </c>
      <c r="AA229">
        <v>542.9</v>
      </c>
      <c r="AB229">
        <v>2265.16</v>
      </c>
      <c r="AC229">
        <v>1839.84</v>
      </c>
    </row>
    <row r="230" spans="1:29" x14ac:dyDescent="0.25">
      <c r="A230">
        <v>-273</v>
      </c>
      <c r="B230" s="1">
        <f ca="1">EOMONTH(TODAY(),Table1[[#This Row],[Range_Month]])+1</f>
        <v>36800</v>
      </c>
      <c r="C230">
        <v>0</v>
      </c>
      <c r="D230" s="1">
        <f ca="1">WORKDAY(Table1[[#This Row],[Date]],-(1+Table1[[#This Row],[Add_Day]]))</f>
        <v>36798</v>
      </c>
      <c r="E230">
        <f>COUNTIFS(Table1[[#This Row],[CTRN Index]:[BSX Index]],"*N/A*")</f>
        <v>0</v>
      </c>
      <c r="F230">
        <v>1020.16</v>
      </c>
      <c r="G230">
        <v>217.29</v>
      </c>
      <c r="H230">
        <v>521.47500000000002</v>
      </c>
      <c r="I230">
        <v>1315.16</v>
      </c>
      <c r="J230">
        <v>10650.92</v>
      </c>
      <c r="K230">
        <v>1779.01</v>
      </c>
      <c r="L230">
        <v>118.8</v>
      </c>
      <c r="M230">
        <v>7010.81</v>
      </c>
      <c r="N230">
        <v>3570.61</v>
      </c>
      <c r="O230">
        <v>2926.95</v>
      </c>
      <c r="P230">
        <v>1881.24</v>
      </c>
      <c r="Q230">
        <v>2521.64</v>
      </c>
      <c r="R230">
        <v>729.94</v>
      </c>
      <c r="S230">
        <v>1436.51</v>
      </c>
      <c r="T230">
        <v>3672.82</v>
      </c>
      <c r="U230">
        <v>398.22</v>
      </c>
      <c r="V230">
        <v>88.77</v>
      </c>
      <c r="W230">
        <v>772.976</v>
      </c>
      <c r="X230">
        <v>1882.23</v>
      </c>
      <c r="Y230">
        <v>800.04600000000005</v>
      </c>
      <c r="Z230">
        <v>2123.4899999999998</v>
      </c>
      <c r="AA230">
        <v>538.80999999999995</v>
      </c>
      <c r="AB230">
        <v>2046.65</v>
      </c>
      <c r="AC230">
        <v>1886.93</v>
      </c>
    </row>
    <row r="231" spans="1:29" x14ac:dyDescent="0.25">
      <c r="A231">
        <v>-272</v>
      </c>
      <c r="B231" s="1">
        <f ca="1">EOMONTH(TODAY(),Table1[[#This Row],[Range_Month]])+1</f>
        <v>36831</v>
      </c>
      <c r="C231">
        <v>0</v>
      </c>
      <c r="D231" s="1">
        <f ca="1">WORKDAY(Table1[[#This Row],[Date]],-(1+Table1[[#This Row],[Add_Day]]))</f>
        <v>36830</v>
      </c>
      <c r="E231">
        <f>COUNTIFS(Table1[[#This Row],[CTRN Index]:[BSX Index]],"*N/A*")</f>
        <v>0</v>
      </c>
      <c r="F231">
        <v>1064.21</v>
      </c>
      <c r="G231">
        <v>218.54</v>
      </c>
      <c r="H231">
        <v>497.73399999999998</v>
      </c>
      <c r="I231">
        <v>1208.1600000000001</v>
      </c>
      <c r="J231">
        <v>10971.14</v>
      </c>
      <c r="K231">
        <v>1753.4</v>
      </c>
      <c r="L231">
        <v>113.06</v>
      </c>
      <c r="M231">
        <v>7042.32</v>
      </c>
      <c r="N231">
        <v>3282.3</v>
      </c>
      <c r="O231">
        <v>2746.88</v>
      </c>
      <c r="P231">
        <v>1911.95</v>
      </c>
      <c r="Q231">
        <v>2744.62</v>
      </c>
      <c r="R231">
        <v>624.11</v>
      </c>
      <c r="S231">
        <v>1429.4</v>
      </c>
      <c r="T231">
        <v>3369.63</v>
      </c>
      <c r="U231">
        <v>393.43</v>
      </c>
      <c r="V231">
        <v>87.06</v>
      </c>
      <c r="W231">
        <v>763.101</v>
      </c>
      <c r="X231">
        <v>1855.16</v>
      </c>
      <c r="Y231">
        <v>788.06200000000001</v>
      </c>
      <c r="Z231">
        <v>1986.81</v>
      </c>
      <c r="AA231">
        <v>520.16999999999996</v>
      </c>
      <c r="AB231">
        <v>1845.77</v>
      </c>
      <c r="AC231">
        <v>1960.59</v>
      </c>
    </row>
    <row r="232" spans="1:29" x14ac:dyDescent="0.25">
      <c r="A232">
        <v>-271</v>
      </c>
      <c r="B232" s="1">
        <f ca="1">EOMONTH(TODAY(),Table1[[#This Row],[Range_Month]])+1</f>
        <v>36861</v>
      </c>
      <c r="C232">
        <v>0</v>
      </c>
      <c r="D232" s="1">
        <f ca="1">WORKDAY(Table1[[#This Row],[Date]],-(1+Table1[[#This Row],[Add_Day]]))</f>
        <v>36860</v>
      </c>
      <c r="E232">
        <f>COUNTIFS(Table1[[#This Row],[CTRN Index]:[BSX Index]],"*N/A*")</f>
        <v>0</v>
      </c>
      <c r="F232">
        <v>1100.69</v>
      </c>
      <c r="G232">
        <v>195.64</v>
      </c>
      <c r="H232">
        <v>446.00700000000001</v>
      </c>
      <c r="I232">
        <v>1048.8399999999999</v>
      </c>
      <c r="J232">
        <v>10414.49</v>
      </c>
      <c r="K232">
        <v>1762.14</v>
      </c>
      <c r="L232">
        <v>114.72</v>
      </c>
      <c r="M232">
        <v>6659.12</v>
      </c>
      <c r="N232">
        <v>2506.54</v>
      </c>
      <c r="O232">
        <v>2259.69</v>
      </c>
      <c r="P232">
        <v>1960.74</v>
      </c>
      <c r="Q232">
        <v>2751.19</v>
      </c>
      <c r="R232">
        <v>463.36</v>
      </c>
      <c r="S232">
        <v>1314.95</v>
      </c>
      <c r="T232">
        <v>2597.9299999999998</v>
      </c>
      <c r="U232">
        <v>388.88</v>
      </c>
      <c r="V232">
        <v>82.38</v>
      </c>
      <c r="W232">
        <v>692.41899999999998</v>
      </c>
      <c r="X232">
        <v>1803.4</v>
      </c>
      <c r="Y232">
        <v>714.49400000000003</v>
      </c>
      <c r="Z232">
        <v>1479.43</v>
      </c>
      <c r="AA232">
        <v>480.38</v>
      </c>
      <c r="AB232">
        <v>1430.94</v>
      </c>
      <c r="AC232">
        <v>1929.8</v>
      </c>
    </row>
    <row r="233" spans="1:29" x14ac:dyDescent="0.25">
      <c r="A233">
        <v>-270</v>
      </c>
      <c r="B233" s="1">
        <f ca="1">EOMONTH(TODAY(),Table1[[#This Row],[Range_Month]])+1</f>
        <v>36892</v>
      </c>
      <c r="C233">
        <v>0</v>
      </c>
      <c r="D233" s="1">
        <f ca="1">WORKDAY(Table1[[#This Row],[Date]],-(1+Table1[[#This Row],[Add_Day]]))</f>
        <v>36889</v>
      </c>
      <c r="E233">
        <f>COUNTIFS(Table1[[#This Row],[CTRN Index]:[BSX Index]],"*N/A*")</f>
        <v>0</v>
      </c>
      <c r="F233">
        <v>1160.4000000000001</v>
      </c>
      <c r="G233">
        <v>219.59</v>
      </c>
      <c r="H233">
        <v>483.58199999999999</v>
      </c>
      <c r="I233">
        <v>1084.51</v>
      </c>
      <c r="J233">
        <v>10786.85</v>
      </c>
      <c r="K233">
        <v>1939.45</v>
      </c>
      <c r="L233">
        <v>120.89</v>
      </c>
      <c r="M233">
        <v>6945.57</v>
      </c>
      <c r="N233">
        <v>2341.6999999999998</v>
      </c>
      <c r="O233">
        <v>2437</v>
      </c>
      <c r="P233">
        <v>2193.37</v>
      </c>
      <c r="Q233">
        <v>2946.6</v>
      </c>
      <c r="R233">
        <v>463.44</v>
      </c>
      <c r="S233">
        <v>1320.28</v>
      </c>
      <c r="T233">
        <v>2470.52</v>
      </c>
      <c r="U233">
        <v>412.16</v>
      </c>
      <c r="V233">
        <v>90.14</v>
      </c>
      <c r="W233">
        <v>700.17399999999998</v>
      </c>
      <c r="X233">
        <v>2004.41</v>
      </c>
      <c r="Y233">
        <v>725.83399999999995</v>
      </c>
      <c r="Z233">
        <v>1294.97</v>
      </c>
      <c r="AA233">
        <v>516.76</v>
      </c>
      <c r="AB233">
        <v>1482.99</v>
      </c>
      <c r="AC233">
        <v>2293.25</v>
      </c>
    </row>
    <row r="234" spans="1:29" x14ac:dyDescent="0.25">
      <c r="A234">
        <v>-269</v>
      </c>
      <c r="B234" s="1">
        <f ca="1">EOMONTH(TODAY(),Table1[[#This Row],[Range_Month]])+1</f>
        <v>36923</v>
      </c>
      <c r="C234">
        <v>0</v>
      </c>
      <c r="D234" s="1">
        <f ca="1">WORKDAY(Table1[[#This Row],[Date]],-(1+Table1[[#This Row],[Add_Day]]))</f>
        <v>36922</v>
      </c>
      <c r="E234">
        <f>COUNTIFS(Table1[[#This Row],[CTRN Index]:[BSX Index]],"*N/A*")</f>
        <v>0</v>
      </c>
      <c r="F234">
        <v>1214.52</v>
      </c>
      <c r="G234">
        <v>228.89</v>
      </c>
      <c r="H234">
        <v>508.38</v>
      </c>
      <c r="I234">
        <v>1042.6300000000001</v>
      </c>
      <c r="J234">
        <v>10887.36</v>
      </c>
      <c r="K234">
        <v>1956.13</v>
      </c>
      <c r="L234">
        <v>121.27</v>
      </c>
      <c r="M234">
        <v>7017.15</v>
      </c>
      <c r="N234">
        <v>2593</v>
      </c>
      <c r="O234">
        <v>2630.54</v>
      </c>
      <c r="P234">
        <v>2017.82</v>
      </c>
      <c r="Q234">
        <v>3107.76</v>
      </c>
      <c r="R234">
        <v>555.82000000000005</v>
      </c>
      <c r="S234">
        <v>1366.01</v>
      </c>
      <c r="T234">
        <v>2772.73</v>
      </c>
      <c r="U234">
        <v>372.32</v>
      </c>
      <c r="V234">
        <v>95.82</v>
      </c>
      <c r="W234">
        <v>722.60199999999998</v>
      </c>
      <c r="X234">
        <v>1975.43</v>
      </c>
      <c r="Y234">
        <v>750.03399999999999</v>
      </c>
      <c r="Z234">
        <v>1475.98</v>
      </c>
      <c r="AA234">
        <v>527.9</v>
      </c>
      <c r="AB234">
        <v>1669.81</v>
      </c>
      <c r="AC234">
        <v>2259.3200000000002</v>
      </c>
    </row>
    <row r="235" spans="1:29" x14ac:dyDescent="0.25">
      <c r="A235">
        <v>-268</v>
      </c>
      <c r="B235" s="1">
        <f ca="1">EOMONTH(TODAY(),Table1[[#This Row],[Range_Month]])+1</f>
        <v>36951</v>
      </c>
      <c r="C235">
        <v>0</v>
      </c>
      <c r="D235" s="1">
        <f ca="1">WORKDAY(Table1[[#This Row],[Date]],-(1+Table1[[#This Row],[Add_Day]]))</f>
        <v>36950</v>
      </c>
      <c r="E235">
        <f>COUNTIFS(Table1[[#This Row],[CTRN Index]:[BSX Index]],"*N/A*")</f>
        <v>0</v>
      </c>
      <c r="F235">
        <v>1147.43</v>
      </c>
      <c r="G235">
        <v>214.77</v>
      </c>
      <c r="H235">
        <v>474.39100000000002</v>
      </c>
      <c r="I235">
        <v>962.33</v>
      </c>
      <c r="J235">
        <v>10495.28</v>
      </c>
      <c r="K235">
        <v>1915.73</v>
      </c>
      <c r="L235">
        <v>118.85</v>
      </c>
      <c r="M235">
        <v>6629.1</v>
      </c>
      <c r="N235">
        <v>1908.32</v>
      </c>
      <c r="O235">
        <v>2475.9699999999998</v>
      </c>
      <c r="P235">
        <v>2012.8</v>
      </c>
      <c r="Q235">
        <v>2925.04</v>
      </c>
      <c r="R235">
        <v>394.47</v>
      </c>
      <c r="S235">
        <v>1239.94</v>
      </c>
      <c r="T235">
        <v>2151.83</v>
      </c>
      <c r="U235">
        <v>386.22</v>
      </c>
      <c r="V235">
        <v>88.24</v>
      </c>
      <c r="W235">
        <v>654.40599999999995</v>
      </c>
      <c r="X235">
        <v>1913.77</v>
      </c>
      <c r="Y235">
        <v>680.67399999999998</v>
      </c>
      <c r="Z235">
        <v>1075.1600000000001</v>
      </c>
      <c r="AA235">
        <v>497.26</v>
      </c>
      <c r="AB235">
        <v>1368.06</v>
      </c>
      <c r="AC235">
        <v>2376.27</v>
      </c>
    </row>
    <row r="236" spans="1:29" x14ac:dyDescent="0.25">
      <c r="A236">
        <v>-267</v>
      </c>
      <c r="B236" s="1">
        <f ca="1">EOMONTH(TODAY(),Table1[[#This Row],[Range_Month]])+1</f>
        <v>36982</v>
      </c>
      <c r="C236">
        <v>0</v>
      </c>
      <c r="D236" s="1">
        <f ca="1">WORKDAY(Table1[[#This Row],[Date]],-(1+Table1[[#This Row],[Add_Day]]))</f>
        <v>36980</v>
      </c>
      <c r="E236">
        <f>COUNTIFS(Table1[[#This Row],[CTRN Index]:[BSX Index]],"*N/A*")</f>
        <v>0</v>
      </c>
      <c r="F236">
        <v>1098.4000000000001</v>
      </c>
      <c r="G236">
        <v>204.78</v>
      </c>
      <c r="H236">
        <v>450.53699999999998</v>
      </c>
      <c r="I236">
        <v>766.57</v>
      </c>
      <c r="J236">
        <v>9878.7800000000007</v>
      </c>
      <c r="K236">
        <v>1883.23</v>
      </c>
      <c r="L236">
        <v>118.66</v>
      </c>
      <c r="M236">
        <v>6298.35</v>
      </c>
      <c r="N236">
        <v>1573.25</v>
      </c>
      <c r="O236">
        <v>2230.4</v>
      </c>
      <c r="P236">
        <v>2066.2600000000002</v>
      </c>
      <c r="Q236">
        <v>2771.36</v>
      </c>
      <c r="R236">
        <v>328.08</v>
      </c>
      <c r="S236">
        <v>1160.33</v>
      </c>
      <c r="T236">
        <v>1840.26</v>
      </c>
      <c r="U236">
        <v>381.42</v>
      </c>
      <c r="V236">
        <v>85.83</v>
      </c>
      <c r="W236">
        <v>610.35599999999999</v>
      </c>
      <c r="X236">
        <v>1848.3</v>
      </c>
      <c r="Y236">
        <v>635.67100000000005</v>
      </c>
      <c r="Z236">
        <v>888.01</v>
      </c>
      <c r="AA236">
        <v>459.92</v>
      </c>
      <c r="AB236">
        <v>1230.1099999999999</v>
      </c>
      <c r="AC236">
        <v>2329.36</v>
      </c>
    </row>
    <row r="237" spans="1:29" x14ac:dyDescent="0.25">
      <c r="A237">
        <v>-266</v>
      </c>
      <c r="B237" s="1">
        <f ca="1">EOMONTH(TODAY(),Table1[[#This Row],[Range_Month]])+1</f>
        <v>37012</v>
      </c>
      <c r="C237">
        <v>0</v>
      </c>
      <c r="D237" s="1">
        <f ca="1">WORKDAY(Table1[[#This Row],[Date]],-(1+Table1[[#This Row],[Add_Day]]))</f>
        <v>37011</v>
      </c>
      <c r="E237">
        <f>COUNTIFS(Table1[[#This Row],[CTRN Index]:[BSX Index]],"*N/A*")</f>
        <v>0</v>
      </c>
      <c r="F237">
        <v>1160.67</v>
      </c>
      <c r="G237">
        <v>220.27</v>
      </c>
      <c r="H237">
        <v>485.33</v>
      </c>
      <c r="I237">
        <v>911.95</v>
      </c>
      <c r="J237">
        <v>10734.97</v>
      </c>
      <c r="K237">
        <v>1929.53</v>
      </c>
      <c r="L237">
        <v>120.83</v>
      </c>
      <c r="M237">
        <v>6712.52</v>
      </c>
      <c r="N237">
        <v>1855.15</v>
      </c>
      <c r="O237">
        <v>2481.8200000000002</v>
      </c>
      <c r="P237">
        <v>2113.06</v>
      </c>
      <c r="Q237">
        <v>2827.04</v>
      </c>
      <c r="R237">
        <v>354.3</v>
      </c>
      <c r="S237">
        <v>1249.46</v>
      </c>
      <c r="T237">
        <v>2116.2399999999998</v>
      </c>
      <c r="U237">
        <v>396.17</v>
      </c>
      <c r="V237">
        <v>87.52</v>
      </c>
      <c r="W237">
        <v>658.81500000000005</v>
      </c>
      <c r="X237">
        <v>1926.17</v>
      </c>
      <c r="Y237">
        <v>686.04100000000005</v>
      </c>
      <c r="Z237">
        <v>1061.1500000000001</v>
      </c>
      <c r="AA237">
        <v>510.31</v>
      </c>
      <c r="AB237">
        <v>1431.57</v>
      </c>
      <c r="AC237">
        <v>2629.32</v>
      </c>
    </row>
    <row r="238" spans="1:29" x14ac:dyDescent="0.25">
      <c r="A238">
        <v>-265</v>
      </c>
      <c r="B238" s="1">
        <f ca="1">EOMONTH(TODAY(),Table1[[#This Row],[Range_Month]])+1</f>
        <v>37043</v>
      </c>
      <c r="C238">
        <v>0</v>
      </c>
      <c r="D238" s="1">
        <f ca="1">WORKDAY(Table1[[#This Row],[Date]],-(1+Table1[[#This Row],[Add_Day]]))</f>
        <v>37042</v>
      </c>
      <c r="E238">
        <f>COUNTIFS(Table1[[#This Row],[CTRN Index]:[BSX Index]],"*N/A*")</f>
        <v>0</v>
      </c>
      <c r="F238">
        <v>1236.58</v>
      </c>
      <c r="G238">
        <v>224.32</v>
      </c>
      <c r="H238">
        <v>496.54500000000002</v>
      </c>
      <c r="I238">
        <v>987.68</v>
      </c>
      <c r="J238">
        <v>10911.94</v>
      </c>
      <c r="K238">
        <v>2012.86</v>
      </c>
      <c r="L238">
        <v>123.37</v>
      </c>
      <c r="M238">
        <v>6784.85</v>
      </c>
      <c r="N238">
        <v>1799.89</v>
      </c>
      <c r="O238">
        <v>2522.09</v>
      </c>
      <c r="P238">
        <v>2236.25</v>
      </c>
      <c r="Q238">
        <v>2945.9</v>
      </c>
      <c r="R238">
        <v>337.76</v>
      </c>
      <c r="S238">
        <v>1255.82</v>
      </c>
      <c r="T238">
        <v>2110.4899999999998</v>
      </c>
      <c r="U238">
        <v>393.22</v>
      </c>
      <c r="V238">
        <v>91.73</v>
      </c>
      <c r="W238">
        <v>662.32299999999998</v>
      </c>
      <c r="X238">
        <v>1990.06</v>
      </c>
      <c r="Y238">
        <v>690.56399999999996</v>
      </c>
      <c r="Z238">
        <v>1036.9000000000001</v>
      </c>
      <c r="AA238">
        <v>521.59</v>
      </c>
      <c r="AB238">
        <v>1462.34</v>
      </c>
      <c r="AC238">
        <v>2731.07</v>
      </c>
    </row>
    <row r="239" spans="1:29" x14ac:dyDescent="0.25">
      <c r="A239">
        <v>-264</v>
      </c>
      <c r="B239" s="1">
        <f ca="1">EOMONTH(TODAY(),Table1[[#This Row],[Range_Month]])+1</f>
        <v>37073</v>
      </c>
      <c r="C239">
        <v>0</v>
      </c>
      <c r="D239" s="1">
        <f ca="1">WORKDAY(Table1[[#This Row],[Date]],-(1+Table1[[#This Row],[Add_Day]]))</f>
        <v>37071</v>
      </c>
      <c r="E239">
        <f>COUNTIFS(Table1[[#This Row],[CTRN Index]:[BSX Index]],"*N/A*")</f>
        <v>0</v>
      </c>
      <c r="F239">
        <v>1243.06</v>
      </c>
      <c r="G239">
        <v>232.41</v>
      </c>
      <c r="H239">
        <v>513.04399999999998</v>
      </c>
      <c r="I239">
        <v>1013.75</v>
      </c>
      <c r="J239">
        <v>10502.4</v>
      </c>
      <c r="K239">
        <v>2105.9699999999998</v>
      </c>
      <c r="L239">
        <v>129.59</v>
      </c>
      <c r="M239">
        <v>6574.32</v>
      </c>
      <c r="N239">
        <v>1830.19</v>
      </c>
      <c r="O239">
        <v>2590.69</v>
      </c>
      <c r="P239">
        <v>2280.5500000000002</v>
      </c>
      <c r="Q239">
        <v>2829.96</v>
      </c>
      <c r="R239">
        <v>311.62</v>
      </c>
      <c r="S239">
        <v>1224.42</v>
      </c>
      <c r="T239">
        <v>2161.2399999999998</v>
      </c>
      <c r="U239">
        <v>359.34</v>
      </c>
      <c r="V239">
        <v>91</v>
      </c>
      <c r="W239">
        <v>646.90700000000004</v>
      </c>
      <c r="X239">
        <v>2069.98</v>
      </c>
      <c r="Y239">
        <v>677.327</v>
      </c>
      <c r="Z239">
        <v>1084.3599999999999</v>
      </c>
      <c r="AA239">
        <v>519.12</v>
      </c>
      <c r="AB239">
        <v>1516.34</v>
      </c>
      <c r="AC239">
        <v>2619.9299999999998</v>
      </c>
    </row>
    <row r="240" spans="1:29" x14ac:dyDescent="0.25">
      <c r="A240">
        <v>-263</v>
      </c>
      <c r="B240" s="1">
        <f ca="1">EOMONTH(TODAY(),Table1[[#This Row],[Range_Month]])+1</f>
        <v>37104</v>
      </c>
      <c r="C240">
        <v>0</v>
      </c>
      <c r="D240" s="1">
        <f ca="1">WORKDAY(Table1[[#This Row],[Date]],-(1+Table1[[#This Row],[Add_Day]]))</f>
        <v>37103</v>
      </c>
      <c r="E240">
        <f>COUNTIFS(Table1[[#This Row],[CTRN Index]:[BSX Index]],"*N/A*")</f>
        <v>0</v>
      </c>
      <c r="F240">
        <v>1275.21</v>
      </c>
      <c r="G240">
        <v>228.42</v>
      </c>
      <c r="H240">
        <v>484.83800000000002</v>
      </c>
      <c r="I240">
        <v>869.09</v>
      </c>
      <c r="J240">
        <v>10522.81</v>
      </c>
      <c r="K240">
        <v>2174.06</v>
      </c>
      <c r="L240">
        <v>126.4</v>
      </c>
      <c r="M240">
        <v>6523.36</v>
      </c>
      <c r="N240">
        <v>1683.61</v>
      </c>
      <c r="O240">
        <v>2502.21</v>
      </c>
      <c r="P240">
        <v>2328.7800000000002</v>
      </c>
      <c r="Q240">
        <v>2906.18</v>
      </c>
      <c r="R240">
        <v>280.35000000000002</v>
      </c>
      <c r="S240">
        <v>1211.23</v>
      </c>
      <c r="T240">
        <v>2027.13</v>
      </c>
      <c r="U240">
        <v>349.74</v>
      </c>
      <c r="V240">
        <v>90.83</v>
      </c>
      <c r="W240">
        <v>637.44799999999998</v>
      </c>
      <c r="X240">
        <v>2126.35</v>
      </c>
      <c r="Y240">
        <v>665.51400000000001</v>
      </c>
      <c r="Z240">
        <v>1008.74</v>
      </c>
      <c r="AA240">
        <v>511.05</v>
      </c>
      <c r="AB240">
        <v>1434.06</v>
      </c>
      <c r="AC240">
        <v>2594.4299999999998</v>
      </c>
    </row>
    <row r="241" spans="1:29" x14ac:dyDescent="0.25">
      <c r="A241">
        <v>-262</v>
      </c>
      <c r="B241" s="1">
        <f ca="1">EOMONTH(TODAY(),Table1[[#This Row],[Range_Month]])+1</f>
        <v>37135</v>
      </c>
      <c r="C241">
        <v>0</v>
      </c>
      <c r="D241" s="1">
        <f ca="1">WORKDAY(Table1[[#This Row],[Date]],-(1+Table1[[#This Row],[Add_Day]]))</f>
        <v>37134</v>
      </c>
      <c r="E241">
        <f>COUNTIFS(Table1[[#This Row],[CTRN Index]:[BSX Index]],"*N/A*")</f>
        <v>0</v>
      </c>
      <c r="F241">
        <v>1223.3900000000001</v>
      </c>
      <c r="G241">
        <v>223.04</v>
      </c>
      <c r="H241">
        <v>468.61200000000002</v>
      </c>
      <c r="I241">
        <v>878.04</v>
      </c>
      <c r="J241">
        <v>9949.75</v>
      </c>
      <c r="K241">
        <v>2093.64</v>
      </c>
      <c r="L241">
        <v>130.55000000000001</v>
      </c>
      <c r="M241">
        <v>6215.66</v>
      </c>
      <c r="N241">
        <v>1469.7</v>
      </c>
      <c r="O241">
        <v>2357.6999999999998</v>
      </c>
      <c r="P241">
        <v>2298.2800000000002</v>
      </c>
      <c r="Q241">
        <v>2813.41</v>
      </c>
      <c r="R241">
        <v>240.75</v>
      </c>
      <c r="S241">
        <v>1133.58</v>
      </c>
      <c r="T241">
        <v>1805.43</v>
      </c>
      <c r="U241">
        <v>340.62</v>
      </c>
      <c r="V241">
        <v>85.58</v>
      </c>
      <c r="W241">
        <v>597.69299999999998</v>
      </c>
      <c r="X241">
        <v>2029.68</v>
      </c>
      <c r="Y241">
        <v>625.29100000000005</v>
      </c>
      <c r="Z241">
        <v>849.5</v>
      </c>
      <c r="AA241">
        <v>493.79</v>
      </c>
      <c r="AB241">
        <v>1330.15</v>
      </c>
      <c r="AC241">
        <v>2588.13</v>
      </c>
    </row>
    <row r="242" spans="1:29" x14ac:dyDescent="0.25">
      <c r="A242">
        <v>-261</v>
      </c>
      <c r="B242" s="1">
        <f ca="1">EOMONTH(TODAY(),Table1[[#This Row],[Range_Month]])+1</f>
        <v>37165</v>
      </c>
      <c r="C242">
        <v>0</v>
      </c>
      <c r="D242" s="1">
        <f ca="1">WORKDAY(Table1[[#This Row],[Date]],-(1+Table1[[#This Row],[Add_Day]]))</f>
        <v>37162</v>
      </c>
      <c r="E242">
        <f>COUNTIFS(Table1[[#This Row],[CTRN Index]:[BSX Index]],"*N/A*")</f>
        <v>0</v>
      </c>
      <c r="F242">
        <v>980.72</v>
      </c>
      <c r="G242">
        <v>192.77</v>
      </c>
      <c r="H242">
        <v>404.92700000000002</v>
      </c>
      <c r="I242">
        <v>742.7</v>
      </c>
      <c r="J242">
        <v>8847.56</v>
      </c>
      <c r="K242">
        <v>2059.8200000000002</v>
      </c>
      <c r="L242">
        <v>123.84</v>
      </c>
      <c r="M242">
        <v>5750.42</v>
      </c>
      <c r="N242">
        <v>1168.3699999999999</v>
      </c>
      <c r="O242">
        <v>2048.5100000000002</v>
      </c>
      <c r="P242">
        <v>2285.2600000000002</v>
      </c>
      <c r="Q242">
        <v>2194.6799999999998</v>
      </c>
      <c r="R242">
        <v>203.1</v>
      </c>
      <c r="S242">
        <v>1040.94</v>
      </c>
      <c r="T242">
        <v>1498.8</v>
      </c>
      <c r="U242">
        <v>301.67</v>
      </c>
      <c r="V242">
        <v>79.28</v>
      </c>
      <c r="W242">
        <v>546.39300000000003</v>
      </c>
      <c r="X242">
        <v>1982.29</v>
      </c>
      <c r="Y242">
        <v>569.47299999999996</v>
      </c>
      <c r="Z242">
        <v>675.39</v>
      </c>
      <c r="AA242">
        <v>432.03</v>
      </c>
      <c r="AB242">
        <v>1090.51</v>
      </c>
      <c r="AC242">
        <v>2295.6999999999998</v>
      </c>
    </row>
    <row r="243" spans="1:29" x14ac:dyDescent="0.25">
      <c r="A243">
        <v>-260</v>
      </c>
      <c r="B243" s="1">
        <f ca="1">EOMONTH(TODAY(),Table1[[#This Row],[Range_Month]])+1</f>
        <v>37196</v>
      </c>
      <c r="C243">
        <v>0</v>
      </c>
      <c r="D243" s="1">
        <f ca="1">WORKDAY(Table1[[#This Row],[Date]],-(1+Table1[[#This Row],[Add_Day]]))</f>
        <v>37195</v>
      </c>
      <c r="E243">
        <f>COUNTIFS(Table1[[#This Row],[CTRN Index]:[BSX Index]],"*N/A*")</f>
        <v>0</v>
      </c>
      <c r="F243">
        <v>1039.04</v>
      </c>
      <c r="G243">
        <v>202.94</v>
      </c>
      <c r="H243">
        <v>428.21699999999998</v>
      </c>
      <c r="I243">
        <v>863.71</v>
      </c>
      <c r="J243">
        <v>9075.14</v>
      </c>
      <c r="K243">
        <v>1983.71</v>
      </c>
      <c r="L243">
        <v>119.64</v>
      </c>
      <c r="M243">
        <v>5776.85</v>
      </c>
      <c r="N243">
        <v>1364.78</v>
      </c>
      <c r="O243">
        <v>2027.87</v>
      </c>
      <c r="P243">
        <v>2270.44</v>
      </c>
      <c r="Q243">
        <v>2195.84</v>
      </c>
      <c r="R243">
        <v>211.46</v>
      </c>
      <c r="S243">
        <v>1059.78</v>
      </c>
      <c r="T243">
        <v>1690.2</v>
      </c>
      <c r="U243">
        <v>294.64999999999998</v>
      </c>
      <c r="V243">
        <v>77.53</v>
      </c>
      <c r="W243">
        <v>557.20699999999999</v>
      </c>
      <c r="X243">
        <v>1898.34</v>
      </c>
      <c r="Y243">
        <v>582.13800000000003</v>
      </c>
      <c r="Z243">
        <v>821.64</v>
      </c>
      <c r="AA243">
        <v>450.77</v>
      </c>
      <c r="AB243">
        <v>1197.79</v>
      </c>
      <c r="AC243">
        <v>2379.27</v>
      </c>
    </row>
    <row r="244" spans="1:29" x14ac:dyDescent="0.25">
      <c r="A244">
        <v>-259</v>
      </c>
      <c r="B244" s="1">
        <f ca="1">EOMONTH(TODAY(),Table1[[#This Row],[Range_Month]])+1</f>
        <v>37226</v>
      </c>
      <c r="C244">
        <v>0</v>
      </c>
      <c r="D244" s="1">
        <f ca="1">WORKDAY(Table1[[#This Row],[Date]],-(1+Table1[[#This Row],[Add_Day]]))</f>
        <v>37225</v>
      </c>
      <c r="E244">
        <f>COUNTIFS(Table1[[#This Row],[CTRN Index]:[BSX Index]],"*N/A*")</f>
        <v>1</v>
      </c>
      <c r="F244">
        <v>1186.32</v>
      </c>
      <c r="G244">
        <v>217.61</v>
      </c>
      <c r="H244">
        <v>460.81700000000001</v>
      </c>
      <c r="I244">
        <v>946.22</v>
      </c>
      <c r="J244">
        <v>9851.56</v>
      </c>
      <c r="K244">
        <v>2065.5300000000002</v>
      </c>
      <c r="L244">
        <v>125.74</v>
      </c>
      <c r="M244">
        <v>6125.05</v>
      </c>
      <c r="N244">
        <v>1596.05</v>
      </c>
      <c r="O244">
        <v>2235.04</v>
      </c>
      <c r="P244">
        <v>2314.75</v>
      </c>
      <c r="Q244">
        <v>2511.7800000000002</v>
      </c>
      <c r="R244">
        <v>241.08</v>
      </c>
      <c r="S244">
        <v>1139.45</v>
      </c>
      <c r="T244">
        <v>1930.58</v>
      </c>
      <c r="U244">
        <v>281.02999999999997</v>
      </c>
      <c r="V244">
        <v>83.29</v>
      </c>
      <c r="W244">
        <v>599.26</v>
      </c>
      <c r="X244">
        <v>2000.18</v>
      </c>
      <c r="Y244">
        <v>626.09400000000005</v>
      </c>
      <c r="Z244">
        <v>977.73</v>
      </c>
      <c r="AA244">
        <v>483.75</v>
      </c>
      <c r="AB244">
        <v>1327.26</v>
      </c>
      <c r="AC244" t="s">
        <v>78</v>
      </c>
    </row>
    <row r="245" spans="1:29" x14ac:dyDescent="0.25">
      <c r="A245">
        <v>-258</v>
      </c>
      <c r="B245" s="1">
        <f ca="1">EOMONTH(TODAY(),Table1[[#This Row],[Range_Month]])+1</f>
        <v>37257</v>
      </c>
      <c r="C245">
        <v>0</v>
      </c>
      <c r="D245" s="1">
        <f ca="1">WORKDAY(Table1[[#This Row],[Date]],-(1+Table1[[#This Row],[Add_Day]]))</f>
        <v>37256</v>
      </c>
      <c r="E245">
        <f>COUNTIFS(Table1[[#This Row],[CTRN Index]:[BSX Index]],"*N/A*")</f>
        <v>1</v>
      </c>
      <c r="F245">
        <v>1284.95</v>
      </c>
      <c r="G245">
        <v>232.18</v>
      </c>
      <c r="H245">
        <v>488.52199999999999</v>
      </c>
      <c r="I245">
        <v>908.79</v>
      </c>
      <c r="J245">
        <v>10021.5</v>
      </c>
      <c r="K245">
        <v>2134.89</v>
      </c>
      <c r="L245">
        <v>126.68</v>
      </c>
      <c r="M245">
        <v>6236.39</v>
      </c>
      <c r="N245">
        <v>1577.05</v>
      </c>
      <c r="O245">
        <v>2386</v>
      </c>
      <c r="P245">
        <v>2349.04</v>
      </c>
      <c r="Q245">
        <v>2639.99</v>
      </c>
      <c r="R245">
        <v>236.63</v>
      </c>
      <c r="S245">
        <v>1148.08</v>
      </c>
      <c r="T245">
        <v>1950.4</v>
      </c>
      <c r="U245">
        <v>293.94</v>
      </c>
      <c r="V245">
        <v>86.01</v>
      </c>
      <c r="W245">
        <v>604.90599999999995</v>
      </c>
      <c r="X245">
        <v>2071.64</v>
      </c>
      <c r="Y245">
        <v>634.12699999999995</v>
      </c>
      <c r="Z245">
        <v>980.48</v>
      </c>
      <c r="AA245">
        <v>508.28</v>
      </c>
      <c r="AB245">
        <v>1389.19</v>
      </c>
      <c r="AC245" t="s">
        <v>78</v>
      </c>
    </row>
    <row r="246" spans="1:29" x14ac:dyDescent="0.25">
      <c r="A246">
        <v>-257</v>
      </c>
      <c r="B246" s="1">
        <f ca="1">EOMONTH(TODAY(),Table1[[#This Row],[Range_Month]])+1</f>
        <v>37288</v>
      </c>
      <c r="C246">
        <v>0</v>
      </c>
      <c r="D246" s="1">
        <f ca="1">WORKDAY(Table1[[#This Row],[Date]],-(1+Table1[[#This Row],[Add_Day]]))</f>
        <v>37287</v>
      </c>
      <c r="E246">
        <f>COUNTIFS(Table1[[#This Row],[CTRN Index]:[BSX Index]],"*N/A*")</f>
        <v>0</v>
      </c>
      <c r="F246">
        <v>1396.97</v>
      </c>
      <c r="G246">
        <v>234.1</v>
      </c>
      <c r="H246">
        <v>483.09199999999998</v>
      </c>
      <c r="I246">
        <v>780.03</v>
      </c>
      <c r="J246">
        <v>9920</v>
      </c>
      <c r="K246">
        <v>2183.62</v>
      </c>
      <c r="L246">
        <v>126.19</v>
      </c>
      <c r="M246">
        <v>6116.9</v>
      </c>
      <c r="N246">
        <v>1550.17</v>
      </c>
      <c r="O246">
        <v>2338.83</v>
      </c>
      <c r="P246">
        <v>2358.1799999999998</v>
      </c>
      <c r="Q246">
        <v>2797.83</v>
      </c>
      <c r="R246">
        <v>206.17</v>
      </c>
      <c r="S246">
        <v>1130.21</v>
      </c>
      <c r="T246">
        <v>1934.03</v>
      </c>
      <c r="U246">
        <v>285.70999999999998</v>
      </c>
      <c r="V246">
        <v>84.65</v>
      </c>
      <c r="W246">
        <v>596.60299999999995</v>
      </c>
      <c r="X246">
        <v>2099.36</v>
      </c>
      <c r="Y246">
        <v>625.54</v>
      </c>
      <c r="Z246">
        <v>1004.31</v>
      </c>
      <c r="AA246">
        <v>505.29</v>
      </c>
      <c r="AB246">
        <v>1380.02</v>
      </c>
      <c r="AC246">
        <v>2625.61</v>
      </c>
    </row>
    <row r="247" spans="1:29" x14ac:dyDescent="0.25">
      <c r="A247">
        <v>-256</v>
      </c>
      <c r="B247" s="1">
        <f ca="1">EOMONTH(TODAY(),Table1[[#This Row],[Range_Month]])+1</f>
        <v>37316</v>
      </c>
      <c r="C247">
        <v>0</v>
      </c>
      <c r="D247" s="1">
        <f ca="1">WORKDAY(Table1[[#This Row],[Date]],-(1+Table1[[#This Row],[Add_Day]]))</f>
        <v>37315</v>
      </c>
      <c r="E247">
        <f>COUNTIFS(Table1[[#This Row],[CTRN Index]:[BSX Index]],"*N/A*")</f>
        <v>0</v>
      </c>
      <c r="F247">
        <v>1328.09</v>
      </c>
      <c r="G247">
        <v>229.91</v>
      </c>
      <c r="H247">
        <v>469.33699999999999</v>
      </c>
      <c r="I247">
        <v>745.14</v>
      </c>
      <c r="J247">
        <v>10106.129999999999</v>
      </c>
      <c r="K247">
        <v>2221.2399999999998</v>
      </c>
      <c r="L247">
        <v>127.99</v>
      </c>
      <c r="M247">
        <v>6117.96</v>
      </c>
      <c r="N247">
        <v>1359.22</v>
      </c>
      <c r="O247">
        <v>2299.2199999999998</v>
      </c>
      <c r="P247">
        <v>2452.31</v>
      </c>
      <c r="Q247">
        <v>2810.93</v>
      </c>
      <c r="R247">
        <v>167.18</v>
      </c>
      <c r="S247">
        <v>1106.73</v>
      </c>
      <c r="T247">
        <v>1731.49</v>
      </c>
      <c r="U247">
        <v>279.64</v>
      </c>
      <c r="V247">
        <v>82.34</v>
      </c>
      <c r="W247">
        <v>583.82600000000002</v>
      </c>
      <c r="X247">
        <v>2141.48</v>
      </c>
      <c r="Y247">
        <v>611.83100000000002</v>
      </c>
      <c r="Z247">
        <v>854.39</v>
      </c>
      <c r="AA247">
        <v>505.38</v>
      </c>
      <c r="AB247">
        <v>1288.3800000000001</v>
      </c>
      <c r="AC247">
        <v>2535.65</v>
      </c>
    </row>
    <row r="248" spans="1:29" x14ac:dyDescent="0.25">
      <c r="A248">
        <v>-255</v>
      </c>
      <c r="B248" s="1">
        <f ca="1">EOMONTH(TODAY(),Table1[[#This Row],[Range_Month]])+1</f>
        <v>37347</v>
      </c>
      <c r="C248">
        <v>1</v>
      </c>
      <c r="D248" s="1">
        <f ca="1">WORKDAY(Table1[[#This Row],[Date]],-(1+Table1[[#This Row],[Add_Day]]))</f>
        <v>37343</v>
      </c>
      <c r="E248">
        <f>COUNTIFS(Table1[[#This Row],[CTRN Index]:[BSX Index]],"*N/A*")</f>
        <v>0</v>
      </c>
      <c r="F248">
        <v>1452.34</v>
      </c>
      <c r="G248">
        <v>247.92</v>
      </c>
      <c r="H248">
        <v>506.428</v>
      </c>
      <c r="I248">
        <v>772.85</v>
      </c>
      <c r="J248">
        <v>10403.94</v>
      </c>
      <c r="K248">
        <v>2338.85</v>
      </c>
      <c r="L248">
        <v>134.69999999999999</v>
      </c>
      <c r="M248">
        <v>6348.79</v>
      </c>
      <c r="N248">
        <v>1452.81</v>
      </c>
      <c r="O248">
        <v>2423.35</v>
      </c>
      <c r="P248">
        <v>2560.0500000000002</v>
      </c>
      <c r="Q248">
        <v>2917.96</v>
      </c>
      <c r="R248">
        <v>173.76</v>
      </c>
      <c r="S248">
        <v>1147.3900000000001</v>
      </c>
      <c r="T248">
        <v>1845.35</v>
      </c>
      <c r="U248">
        <v>305.73</v>
      </c>
      <c r="V248">
        <v>89.77</v>
      </c>
      <c r="W248">
        <v>607.28499999999997</v>
      </c>
      <c r="X248">
        <v>2248.5500000000002</v>
      </c>
      <c r="Y248">
        <v>638.08199999999999</v>
      </c>
      <c r="Z248">
        <v>906.45</v>
      </c>
      <c r="AA248">
        <v>541.1</v>
      </c>
      <c r="AB248">
        <v>1409.76</v>
      </c>
      <c r="AC248">
        <v>2629.33</v>
      </c>
    </row>
    <row r="249" spans="1:29" x14ac:dyDescent="0.25">
      <c r="A249">
        <v>-254</v>
      </c>
      <c r="B249" s="1">
        <f ca="1">EOMONTH(TODAY(),Table1[[#This Row],[Range_Month]])+1</f>
        <v>37377</v>
      </c>
      <c r="C249">
        <v>0</v>
      </c>
      <c r="D249" s="1">
        <f ca="1">WORKDAY(Table1[[#This Row],[Date]],-(1+Table1[[#This Row],[Add_Day]]))</f>
        <v>37376</v>
      </c>
      <c r="E249">
        <f>COUNTIFS(Table1[[#This Row],[CTRN Index]:[BSX Index]],"*N/A*")</f>
        <v>1</v>
      </c>
      <c r="F249">
        <v>1426.85</v>
      </c>
      <c r="G249">
        <v>254.83</v>
      </c>
      <c r="H249">
        <v>510.65</v>
      </c>
      <c r="I249">
        <v>651.36</v>
      </c>
      <c r="J249">
        <v>9946.2199999999993</v>
      </c>
      <c r="K249">
        <v>2428.83</v>
      </c>
      <c r="L249">
        <v>133.75</v>
      </c>
      <c r="M249">
        <v>6071.23</v>
      </c>
      <c r="N249">
        <v>1277.07</v>
      </c>
      <c r="O249">
        <v>2343.75</v>
      </c>
      <c r="P249">
        <v>2726.05</v>
      </c>
      <c r="Q249">
        <v>2704.72</v>
      </c>
      <c r="R249">
        <v>139.87</v>
      </c>
      <c r="S249">
        <v>1076.92</v>
      </c>
      <c r="T249">
        <v>1688.23</v>
      </c>
      <c r="U249">
        <v>305.83999999999997</v>
      </c>
      <c r="V249">
        <v>87.49</v>
      </c>
      <c r="W249">
        <v>571.98400000000004</v>
      </c>
      <c r="X249">
        <v>2299.52</v>
      </c>
      <c r="Y249">
        <v>604.07500000000005</v>
      </c>
      <c r="Z249">
        <v>794.33</v>
      </c>
      <c r="AA249">
        <v>538.22</v>
      </c>
      <c r="AB249">
        <v>1367.99</v>
      </c>
      <c r="AC249" t="s">
        <v>78</v>
      </c>
    </row>
    <row r="250" spans="1:29" x14ac:dyDescent="0.25">
      <c r="A250">
        <v>-253</v>
      </c>
      <c r="B250" s="1">
        <f ca="1">EOMONTH(TODAY(),Table1[[#This Row],[Range_Month]])+1</f>
        <v>37408</v>
      </c>
      <c r="C250">
        <v>0</v>
      </c>
      <c r="D250" s="1">
        <f ca="1">WORKDAY(Table1[[#This Row],[Date]],-(1+Table1[[#This Row],[Add_Day]]))</f>
        <v>37407</v>
      </c>
      <c r="E250">
        <f>COUNTIFS(Table1[[#This Row],[CTRN Index]:[BSX Index]],"*N/A*")</f>
        <v>0</v>
      </c>
      <c r="F250">
        <v>1432.35</v>
      </c>
      <c r="G250">
        <v>244.1</v>
      </c>
      <c r="H250">
        <v>487.44900000000001</v>
      </c>
      <c r="I250">
        <v>579.92999999999995</v>
      </c>
      <c r="J250">
        <v>9925.25</v>
      </c>
      <c r="K250">
        <v>2411.23</v>
      </c>
      <c r="L250">
        <v>134.63</v>
      </c>
      <c r="M250">
        <v>6035.27</v>
      </c>
      <c r="N250">
        <v>1208.3399999999999</v>
      </c>
      <c r="O250">
        <v>2374.3200000000002</v>
      </c>
      <c r="P250">
        <v>2636.07</v>
      </c>
      <c r="Q250">
        <v>2749.26</v>
      </c>
      <c r="R250">
        <v>132.79</v>
      </c>
      <c r="S250">
        <v>1067.1400000000001</v>
      </c>
      <c r="T250">
        <v>1615.73</v>
      </c>
      <c r="U250">
        <v>288.39999999999998</v>
      </c>
      <c r="V250">
        <v>88.14</v>
      </c>
      <c r="W250">
        <v>566.07399999999996</v>
      </c>
      <c r="X250">
        <v>2261.71</v>
      </c>
      <c r="Y250">
        <v>596.18499999999995</v>
      </c>
      <c r="Z250">
        <v>757.16</v>
      </c>
      <c r="AA250">
        <v>528.58000000000004</v>
      </c>
      <c r="AB250">
        <v>1313.97</v>
      </c>
      <c r="AC250">
        <v>2769.75</v>
      </c>
    </row>
    <row r="251" spans="1:29" x14ac:dyDescent="0.25">
      <c r="A251">
        <v>-252</v>
      </c>
      <c r="B251" s="1">
        <f ca="1">EOMONTH(TODAY(),Table1[[#This Row],[Range_Month]])+1</f>
        <v>37438</v>
      </c>
      <c r="C251">
        <v>0</v>
      </c>
      <c r="D251" s="1">
        <f ca="1">WORKDAY(Table1[[#This Row],[Date]],-(1+Table1[[#This Row],[Add_Day]]))</f>
        <v>37435</v>
      </c>
      <c r="E251">
        <f>COUNTIFS(Table1[[#This Row],[CTRN Index]:[BSX Index]],"*N/A*")</f>
        <v>0</v>
      </c>
      <c r="F251">
        <v>1454.21</v>
      </c>
      <c r="G251">
        <v>231.33</v>
      </c>
      <c r="H251">
        <v>462.66199999999998</v>
      </c>
      <c r="I251">
        <v>510.04</v>
      </c>
      <c r="J251">
        <v>9243.26</v>
      </c>
      <c r="K251">
        <v>2405.84</v>
      </c>
      <c r="L251">
        <v>136.81</v>
      </c>
      <c r="M251">
        <v>5636.54</v>
      </c>
      <c r="N251">
        <v>1051.4100000000001</v>
      </c>
      <c r="O251">
        <v>2143.6</v>
      </c>
      <c r="P251">
        <v>2604.16</v>
      </c>
      <c r="Q251">
        <v>2731.64</v>
      </c>
      <c r="R251">
        <v>103.55</v>
      </c>
      <c r="S251">
        <v>989.81</v>
      </c>
      <c r="T251">
        <v>1463.21</v>
      </c>
      <c r="U251">
        <v>273.88</v>
      </c>
      <c r="V251">
        <v>82.96</v>
      </c>
      <c r="W251">
        <v>523.59299999999996</v>
      </c>
      <c r="X251">
        <v>2198.02</v>
      </c>
      <c r="Y251">
        <v>552.53</v>
      </c>
      <c r="Z251">
        <v>681.94</v>
      </c>
      <c r="AA251">
        <v>489.52</v>
      </c>
      <c r="AB251">
        <v>1196.94</v>
      </c>
      <c r="AC251">
        <v>2729.17</v>
      </c>
    </row>
    <row r="252" spans="1:29" x14ac:dyDescent="0.25">
      <c r="A252">
        <v>-251</v>
      </c>
      <c r="B252" s="1">
        <f ca="1">EOMONTH(TODAY(),Table1[[#This Row],[Range_Month]])+1</f>
        <v>37469</v>
      </c>
      <c r="C252">
        <v>0</v>
      </c>
      <c r="D252" s="1">
        <f ca="1">WORKDAY(Table1[[#This Row],[Date]],-(1+Table1[[#This Row],[Add_Day]]))</f>
        <v>37468</v>
      </c>
      <c r="E252">
        <f>COUNTIFS(Table1[[#This Row],[CTRN Index]:[BSX Index]],"*N/A*")</f>
        <v>0</v>
      </c>
      <c r="F252">
        <v>1226.73</v>
      </c>
      <c r="G252">
        <v>198.55</v>
      </c>
      <c r="H252">
        <v>392.45299999999997</v>
      </c>
      <c r="I252">
        <v>513.35</v>
      </c>
      <c r="J252">
        <v>8736.59</v>
      </c>
      <c r="K252">
        <v>2305.86</v>
      </c>
      <c r="L252">
        <v>129.12</v>
      </c>
      <c r="M252">
        <v>5195.6099999999997</v>
      </c>
      <c r="N252">
        <v>962.11</v>
      </c>
      <c r="O252">
        <v>1879.54</v>
      </c>
      <c r="P252">
        <v>2451.2800000000002</v>
      </c>
      <c r="Q252">
        <v>2370.0500000000002</v>
      </c>
      <c r="R252">
        <v>96.55</v>
      </c>
      <c r="S252">
        <v>911.62</v>
      </c>
      <c r="T252">
        <v>1328.26</v>
      </c>
      <c r="U252">
        <v>237.2</v>
      </c>
      <c r="V252">
        <v>75.650000000000006</v>
      </c>
      <c r="W252">
        <v>484.27100000000002</v>
      </c>
      <c r="X252">
        <v>2107.5</v>
      </c>
      <c r="Y252">
        <v>508.01100000000002</v>
      </c>
      <c r="Z252">
        <v>621.1</v>
      </c>
      <c r="AA252">
        <v>441.71</v>
      </c>
      <c r="AB252">
        <v>1030.44</v>
      </c>
      <c r="AC252">
        <v>2383.2399999999998</v>
      </c>
    </row>
    <row r="253" spans="1:29" x14ac:dyDescent="0.25">
      <c r="A253">
        <v>-250</v>
      </c>
      <c r="B253" s="1">
        <f ca="1">EOMONTH(TODAY(),Table1[[#This Row],[Range_Month]])+1</f>
        <v>37500</v>
      </c>
      <c r="C253">
        <v>0</v>
      </c>
      <c r="D253" s="1">
        <f ca="1">WORKDAY(Table1[[#This Row],[Date]],-(1+Table1[[#This Row],[Add_Day]]))</f>
        <v>37498</v>
      </c>
      <c r="E253">
        <f>COUNTIFS(Table1[[#This Row],[CTRN Index]:[BSX Index]],"*N/A*")</f>
        <v>1</v>
      </c>
      <c r="F253">
        <v>1148.55</v>
      </c>
      <c r="G253">
        <v>200.26</v>
      </c>
      <c r="H253">
        <v>391.01</v>
      </c>
      <c r="I253">
        <v>489.31</v>
      </c>
      <c r="J253">
        <v>8663.5</v>
      </c>
      <c r="K253">
        <v>2367.42</v>
      </c>
      <c r="L253">
        <v>128.05000000000001</v>
      </c>
      <c r="M253">
        <v>5239.8100000000004</v>
      </c>
      <c r="N253">
        <v>942.38</v>
      </c>
      <c r="O253">
        <v>1960.16</v>
      </c>
      <c r="P253">
        <v>2386.0100000000002</v>
      </c>
      <c r="Q253">
        <v>2265.63</v>
      </c>
      <c r="R253">
        <v>98.46</v>
      </c>
      <c r="S253">
        <v>916.07</v>
      </c>
      <c r="T253">
        <v>1314.85</v>
      </c>
      <c r="U253">
        <v>242.52</v>
      </c>
      <c r="V253">
        <v>78.64</v>
      </c>
      <c r="W253">
        <v>485.98899999999998</v>
      </c>
      <c r="X253">
        <v>2154.33</v>
      </c>
      <c r="Y253">
        <v>509.572</v>
      </c>
      <c r="Z253">
        <v>613.54</v>
      </c>
      <c r="AA253">
        <v>443.42</v>
      </c>
      <c r="AB253">
        <v>1010.59</v>
      </c>
      <c r="AC253" t="s">
        <v>78</v>
      </c>
    </row>
    <row r="254" spans="1:29" x14ac:dyDescent="0.25">
      <c r="A254">
        <v>-249</v>
      </c>
      <c r="B254" s="1">
        <f ca="1">EOMONTH(TODAY(),Table1[[#This Row],[Range_Month]])+1</f>
        <v>37530</v>
      </c>
      <c r="C254">
        <v>0</v>
      </c>
      <c r="D254" s="1">
        <f ca="1">WORKDAY(Table1[[#This Row],[Date]],-(1+Table1[[#This Row],[Add_Day]]))</f>
        <v>37529</v>
      </c>
      <c r="E254">
        <f>COUNTIFS(Table1[[#This Row],[CTRN Index]:[BSX Index]],"*N/A*")</f>
        <v>0</v>
      </c>
      <c r="F254">
        <v>1121.7</v>
      </c>
      <c r="G254">
        <v>187.86</v>
      </c>
      <c r="H254">
        <v>362.31900000000002</v>
      </c>
      <c r="I254">
        <v>464.93</v>
      </c>
      <c r="J254">
        <v>7591.93</v>
      </c>
      <c r="K254">
        <v>2199.4699999999998</v>
      </c>
      <c r="L254">
        <v>122.09</v>
      </c>
      <c r="M254">
        <v>4709.96</v>
      </c>
      <c r="N254">
        <v>832.52</v>
      </c>
      <c r="O254">
        <v>1734.86</v>
      </c>
      <c r="P254">
        <v>2221.4699999999998</v>
      </c>
      <c r="Q254">
        <v>2151.0700000000002</v>
      </c>
      <c r="R254">
        <v>88.43</v>
      </c>
      <c r="S254">
        <v>815.28</v>
      </c>
      <c r="T254">
        <v>1172.06</v>
      </c>
      <c r="U254">
        <v>215.07</v>
      </c>
      <c r="V254">
        <v>69.709999999999994</v>
      </c>
      <c r="W254">
        <v>433.137</v>
      </c>
      <c r="X254">
        <v>1962.78</v>
      </c>
      <c r="Y254">
        <v>455.334</v>
      </c>
      <c r="Z254">
        <v>519.32000000000005</v>
      </c>
      <c r="AA254">
        <v>407.38</v>
      </c>
      <c r="AB254">
        <v>935.6</v>
      </c>
      <c r="AC254">
        <v>2452.5</v>
      </c>
    </row>
    <row r="255" spans="1:29" x14ac:dyDescent="0.25">
      <c r="A255">
        <v>-248</v>
      </c>
      <c r="B255" s="1">
        <f ca="1">EOMONTH(TODAY(),Table1[[#This Row],[Range_Month]])+1</f>
        <v>37561</v>
      </c>
      <c r="C255">
        <v>0</v>
      </c>
      <c r="D255" s="1">
        <f ca="1">WORKDAY(Table1[[#This Row],[Date]],-(1+Table1[[#This Row],[Add_Day]]))</f>
        <v>37560</v>
      </c>
      <c r="E255">
        <f>COUNTIFS(Table1[[#This Row],[CTRN Index]:[BSX Index]],"*N/A*")</f>
        <v>0</v>
      </c>
      <c r="F255">
        <v>1227.95</v>
      </c>
      <c r="G255">
        <v>193.74</v>
      </c>
      <c r="H255">
        <v>373.55900000000003</v>
      </c>
      <c r="I255">
        <v>511.44</v>
      </c>
      <c r="J255">
        <v>8397.0300000000007</v>
      </c>
      <c r="K255">
        <v>2240.31</v>
      </c>
      <c r="L255">
        <v>115.78</v>
      </c>
      <c r="M255">
        <v>5000.32</v>
      </c>
      <c r="N255">
        <v>989.54</v>
      </c>
      <c r="O255">
        <v>1842.28</v>
      </c>
      <c r="P255">
        <v>2292.29</v>
      </c>
      <c r="Q255">
        <v>2260.0700000000002</v>
      </c>
      <c r="R255">
        <v>105.64</v>
      </c>
      <c r="S255">
        <v>885.76</v>
      </c>
      <c r="T255">
        <v>1329.75</v>
      </c>
      <c r="U255">
        <v>198.25</v>
      </c>
      <c r="V255">
        <v>76.34</v>
      </c>
      <c r="W255">
        <v>468.42200000000003</v>
      </c>
      <c r="X255">
        <v>2019.3</v>
      </c>
      <c r="Y255">
        <v>490.87</v>
      </c>
      <c r="Z255">
        <v>622.07000000000005</v>
      </c>
      <c r="AA255">
        <v>424.63</v>
      </c>
      <c r="AB255">
        <v>1027.08</v>
      </c>
      <c r="AC255">
        <v>2174.9899999999998</v>
      </c>
    </row>
    <row r="256" spans="1:29" x14ac:dyDescent="0.25">
      <c r="A256">
        <v>-247</v>
      </c>
      <c r="B256" s="1">
        <f ca="1">EOMONTH(TODAY(),Table1[[#This Row],[Range_Month]])+1</f>
        <v>37591</v>
      </c>
      <c r="C256">
        <v>0</v>
      </c>
      <c r="D256" s="1">
        <f ca="1">WORKDAY(Table1[[#This Row],[Date]],-(1+Table1[[#This Row],[Add_Day]]))</f>
        <v>37589</v>
      </c>
      <c r="E256">
        <f>COUNTIFS(Table1[[#This Row],[CTRN Index]:[BSX Index]],"*N/A*")</f>
        <v>0</v>
      </c>
      <c r="F256">
        <v>1293.3800000000001</v>
      </c>
      <c r="G256">
        <v>203.65</v>
      </c>
      <c r="H256">
        <v>406.42200000000003</v>
      </c>
      <c r="I256">
        <v>557.91</v>
      </c>
      <c r="J256">
        <v>8896.09</v>
      </c>
      <c r="K256">
        <v>2245.64</v>
      </c>
      <c r="L256">
        <v>120.44</v>
      </c>
      <c r="M256">
        <v>5236.8500000000004</v>
      </c>
      <c r="N256">
        <v>1116.0999999999999</v>
      </c>
      <c r="O256">
        <v>2007.29</v>
      </c>
      <c r="P256">
        <v>2369.1</v>
      </c>
      <c r="Q256">
        <v>2360.62</v>
      </c>
      <c r="R256">
        <v>120.44</v>
      </c>
      <c r="S256">
        <v>936.31</v>
      </c>
      <c r="T256">
        <v>1478.78</v>
      </c>
      <c r="U256">
        <v>203.29</v>
      </c>
      <c r="V256">
        <v>78.61</v>
      </c>
      <c r="W256">
        <v>494.99</v>
      </c>
      <c r="X256">
        <v>2027.95</v>
      </c>
      <c r="Y256">
        <v>519.70600000000002</v>
      </c>
      <c r="Z256">
        <v>723.13</v>
      </c>
      <c r="AA256">
        <v>448.63</v>
      </c>
      <c r="AB256">
        <v>1121.18</v>
      </c>
      <c r="AC256">
        <v>2226.8000000000002</v>
      </c>
    </row>
    <row r="257" spans="1:29" x14ac:dyDescent="0.25">
      <c r="A257">
        <v>-246</v>
      </c>
      <c r="B257" s="1">
        <f ca="1">EOMONTH(TODAY(),Table1[[#This Row],[Range_Month]])+1</f>
        <v>37622</v>
      </c>
      <c r="C257">
        <v>0</v>
      </c>
      <c r="D257" s="1">
        <f ca="1">WORKDAY(Table1[[#This Row],[Date]],-(1+Table1[[#This Row],[Add_Day]]))</f>
        <v>37621</v>
      </c>
      <c r="E257">
        <f>COUNTIFS(Table1[[#This Row],[CTRN Index]:[BSX Index]],"*N/A*")</f>
        <v>0</v>
      </c>
      <c r="F257">
        <v>1297.6400000000001</v>
      </c>
      <c r="G257">
        <v>196.62</v>
      </c>
      <c r="H257">
        <v>383.09800000000001</v>
      </c>
      <c r="I257">
        <v>496.85</v>
      </c>
      <c r="J257">
        <v>8341.6299999999992</v>
      </c>
      <c r="K257">
        <v>2231.3000000000002</v>
      </c>
      <c r="L257">
        <v>120.16</v>
      </c>
      <c r="M257">
        <v>5000</v>
      </c>
      <c r="N257">
        <v>984.36</v>
      </c>
      <c r="O257">
        <v>1938.18</v>
      </c>
      <c r="P257">
        <v>2305.9</v>
      </c>
      <c r="Q257">
        <v>2309.96</v>
      </c>
      <c r="R257">
        <v>108.79</v>
      </c>
      <c r="S257">
        <v>879.82</v>
      </c>
      <c r="T257">
        <v>1335.51</v>
      </c>
      <c r="U257">
        <v>215.18</v>
      </c>
      <c r="V257">
        <v>74.8</v>
      </c>
      <c r="W257">
        <v>466.16899999999998</v>
      </c>
      <c r="X257">
        <v>1994.21</v>
      </c>
      <c r="Y257">
        <v>489.47500000000002</v>
      </c>
      <c r="Z257">
        <v>622.6</v>
      </c>
      <c r="AA257">
        <v>429.79</v>
      </c>
      <c r="AB257">
        <v>1029.7</v>
      </c>
      <c r="AC257">
        <v>2220.44</v>
      </c>
    </row>
    <row r="258" spans="1:29" x14ac:dyDescent="0.25">
      <c r="A258">
        <v>-245</v>
      </c>
      <c r="B258" s="1">
        <f ca="1">EOMONTH(TODAY(),Table1[[#This Row],[Range_Month]])+1</f>
        <v>37653</v>
      </c>
      <c r="C258">
        <v>0</v>
      </c>
      <c r="D258" s="1">
        <f ca="1">WORKDAY(Table1[[#This Row],[Date]],-(1+Table1[[#This Row],[Add_Day]]))</f>
        <v>37652</v>
      </c>
      <c r="E258">
        <f>COUNTIFS(Table1[[#This Row],[CTRN Index]:[BSX Index]],"*N/A*")</f>
        <v>1</v>
      </c>
      <c r="F258">
        <v>1207.98</v>
      </c>
      <c r="G258">
        <v>189.75</v>
      </c>
      <c r="H258">
        <v>372.17700000000002</v>
      </c>
      <c r="I258">
        <v>486.13</v>
      </c>
      <c r="J258">
        <v>8053.81</v>
      </c>
      <c r="K258">
        <v>2220.19</v>
      </c>
      <c r="L258">
        <v>116.26</v>
      </c>
      <c r="M258">
        <v>4868.68</v>
      </c>
      <c r="N258">
        <v>983.05</v>
      </c>
      <c r="O258">
        <v>1894.16</v>
      </c>
      <c r="P258">
        <v>2256.12</v>
      </c>
      <c r="Q258">
        <v>2173.35</v>
      </c>
      <c r="R258">
        <v>115.24</v>
      </c>
      <c r="S258">
        <v>855.7</v>
      </c>
      <c r="T258">
        <v>1320.91</v>
      </c>
      <c r="U258">
        <v>207.75</v>
      </c>
      <c r="V258">
        <v>73.87</v>
      </c>
      <c r="W258">
        <v>454.28500000000003</v>
      </c>
      <c r="X258">
        <v>1963.48</v>
      </c>
      <c r="Y258">
        <v>476.89699999999999</v>
      </c>
      <c r="Z258">
        <v>609.76</v>
      </c>
      <c r="AA258">
        <v>416.91</v>
      </c>
      <c r="AB258">
        <v>1006.87</v>
      </c>
      <c r="AC258" t="s">
        <v>78</v>
      </c>
    </row>
    <row r="259" spans="1:29" x14ac:dyDescent="0.25">
      <c r="A259">
        <v>-244</v>
      </c>
      <c r="B259" s="1">
        <f ca="1">EOMONTH(TODAY(),Table1[[#This Row],[Range_Month]])+1</f>
        <v>37681</v>
      </c>
      <c r="C259">
        <v>0</v>
      </c>
      <c r="D259" s="1">
        <f ca="1">WORKDAY(Table1[[#This Row],[Date]],-(1+Table1[[#This Row],[Add_Day]]))</f>
        <v>37680</v>
      </c>
      <c r="E259">
        <f>COUNTIFS(Table1[[#This Row],[CTRN Index]:[BSX Index]],"*N/A*")</f>
        <v>0</v>
      </c>
      <c r="F259">
        <v>1194.17</v>
      </c>
      <c r="G259">
        <v>183.5</v>
      </c>
      <c r="H259">
        <v>360.524</v>
      </c>
      <c r="I259">
        <v>479.38</v>
      </c>
      <c r="J259">
        <v>7891.08</v>
      </c>
      <c r="K259">
        <v>2219.2199999999998</v>
      </c>
      <c r="L259">
        <v>117.38</v>
      </c>
      <c r="M259">
        <v>4716.07</v>
      </c>
      <c r="N259">
        <v>1009.74</v>
      </c>
      <c r="O259">
        <v>1819.96</v>
      </c>
      <c r="P259">
        <v>2193.48</v>
      </c>
      <c r="Q259">
        <v>2049.0500000000002</v>
      </c>
      <c r="R259">
        <v>117.86</v>
      </c>
      <c r="S259">
        <v>841.15</v>
      </c>
      <c r="T259">
        <v>1337.52</v>
      </c>
      <c r="U259">
        <v>197.96</v>
      </c>
      <c r="V259">
        <v>71.86</v>
      </c>
      <c r="W259">
        <v>446.35700000000003</v>
      </c>
      <c r="X259">
        <v>1943.22</v>
      </c>
      <c r="Y259">
        <v>468.13499999999999</v>
      </c>
      <c r="Z259">
        <v>626.65</v>
      </c>
      <c r="AA259">
        <v>406.43</v>
      </c>
      <c r="AB259">
        <v>1003.16</v>
      </c>
      <c r="AC259">
        <v>2228.35</v>
      </c>
    </row>
    <row r="260" spans="1:29" x14ac:dyDescent="0.25">
      <c r="A260">
        <v>-243</v>
      </c>
      <c r="B260" s="1">
        <f ca="1">EOMONTH(TODAY(),Table1[[#This Row],[Range_Month]])+1</f>
        <v>37712</v>
      </c>
      <c r="C260">
        <v>0</v>
      </c>
      <c r="D260" s="1">
        <f ca="1">WORKDAY(Table1[[#This Row],[Date]],-(1+Table1[[#This Row],[Add_Day]]))</f>
        <v>37711</v>
      </c>
      <c r="E260">
        <f>COUNTIFS(Table1[[#This Row],[CTRN Index]:[BSX Index]],"*N/A*")</f>
        <v>0</v>
      </c>
      <c r="F260">
        <v>1290.3</v>
      </c>
      <c r="G260">
        <v>184.78</v>
      </c>
      <c r="H260">
        <v>364.54899999999998</v>
      </c>
      <c r="I260">
        <v>512.16</v>
      </c>
      <c r="J260">
        <v>7992.13</v>
      </c>
      <c r="K260">
        <v>2178.6999999999998</v>
      </c>
      <c r="L260">
        <v>118.65</v>
      </c>
      <c r="M260">
        <v>4730.21</v>
      </c>
      <c r="N260">
        <v>1018.66</v>
      </c>
      <c r="O260">
        <v>1853.39</v>
      </c>
      <c r="P260">
        <v>2227.46</v>
      </c>
      <c r="Q260">
        <v>2131.21</v>
      </c>
      <c r="R260">
        <v>118.45</v>
      </c>
      <c r="S260">
        <v>848.18</v>
      </c>
      <c r="T260">
        <v>1341.17</v>
      </c>
      <c r="U260">
        <v>208</v>
      </c>
      <c r="V260">
        <v>70.739999999999995</v>
      </c>
      <c r="W260">
        <v>450.35700000000003</v>
      </c>
      <c r="X260">
        <v>1902.48</v>
      </c>
      <c r="Y260">
        <v>472.39699999999999</v>
      </c>
      <c r="Z260">
        <v>615.54999999999995</v>
      </c>
      <c r="AA260">
        <v>409.47</v>
      </c>
      <c r="AB260">
        <v>1022.21</v>
      </c>
      <c r="AC260">
        <v>2273.02</v>
      </c>
    </row>
    <row r="261" spans="1:29" x14ac:dyDescent="0.25">
      <c r="A261">
        <v>-242</v>
      </c>
      <c r="B261" s="1">
        <f ca="1">EOMONTH(TODAY(),Table1[[#This Row],[Range_Month]])+1</f>
        <v>37742</v>
      </c>
      <c r="C261">
        <v>0</v>
      </c>
      <c r="D261" s="1">
        <f ca="1">WORKDAY(Table1[[#This Row],[Date]],-(1+Table1[[#This Row],[Add_Day]]))</f>
        <v>37741</v>
      </c>
      <c r="E261">
        <f>COUNTIFS(Table1[[#This Row],[CTRN Index]:[BSX Index]],"*N/A*")</f>
        <v>0</v>
      </c>
      <c r="F261">
        <v>1413.63</v>
      </c>
      <c r="G261">
        <v>199.65</v>
      </c>
      <c r="H261">
        <v>398.68900000000002</v>
      </c>
      <c r="I261">
        <v>574.13</v>
      </c>
      <c r="J261">
        <v>8480.09</v>
      </c>
      <c r="K261">
        <v>2305.6999999999998</v>
      </c>
      <c r="L261">
        <v>123.48</v>
      </c>
      <c r="M261">
        <v>5131.5600000000004</v>
      </c>
      <c r="N261">
        <v>1106.06</v>
      </c>
      <c r="O261">
        <v>1989.28</v>
      </c>
      <c r="P261">
        <v>2377.66</v>
      </c>
      <c r="Q261">
        <v>2408.87</v>
      </c>
      <c r="R261">
        <v>128.59</v>
      </c>
      <c r="S261">
        <v>916.92</v>
      </c>
      <c r="T261">
        <v>1464.31</v>
      </c>
      <c r="U261">
        <v>224.85</v>
      </c>
      <c r="V261">
        <v>79.239999999999995</v>
      </c>
      <c r="W261">
        <v>486.09500000000003</v>
      </c>
      <c r="X261">
        <v>2016.59</v>
      </c>
      <c r="Y261">
        <v>510.32900000000001</v>
      </c>
      <c r="Z261">
        <v>676.33</v>
      </c>
      <c r="AA261">
        <v>438.79</v>
      </c>
      <c r="AB261">
        <v>1122.5</v>
      </c>
      <c r="AC261">
        <v>2410.83</v>
      </c>
    </row>
    <row r="262" spans="1:29" x14ac:dyDescent="0.25">
      <c r="A262">
        <v>-241</v>
      </c>
      <c r="B262" s="1">
        <f ca="1">EOMONTH(TODAY(),Table1[[#This Row],[Range_Month]])+1</f>
        <v>37773</v>
      </c>
      <c r="C262">
        <v>0</v>
      </c>
      <c r="D262" s="1">
        <f ca="1">WORKDAY(Table1[[#This Row],[Date]],-(1+Table1[[#This Row],[Add_Day]]))</f>
        <v>37771</v>
      </c>
      <c r="E262">
        <f>COUNTIFS(Table1[[#This Row],[CTRN Index]:[BSX Index]],"*N/A*")</f>
        <v>0</v>
      </c>
      <c r="F262">
        <v>1513.66</v>
      </c>
      <c r="G262">
        <v>215.54</v>
      </c>
      <c r="H262">
        <v>441.01400000000001</v>
      </c>
      <c r="I262">
        <v>682.9</v>
      </c>
      <c r="J262">
        <v>8850.26</v>
      </c>
      <c r="K262">
        <v>2465.4499999999998</v>
      </c>
      <c r="L262">
        <v>130.31</v>
      </c>
      <c r="M262">
        <v>5435.37</v>
      </c>
      <c r="N262">
        <v>1197.8900000000001</v>
      </c>
      <c r="O262">
        <v>2392.8000000000002</v>
      </c>
      <c r="P262">
        <v>2439.69</v>
      </c>
      <c r="Q262">
        <v>2486.35</v>
      </c>
      <c r="R262">
        <v>141.59</v>
      </c>
      <c r="S262">
        <v>963.59</v>
      </c>
      <c r="T262">
        <v>1595.91</v>
      </c>
      <c r="U262">
        <v>245.63</v>
      </c>
      <c r="V262">
        <v>83.46</v>
      </c>
      <c r="W262">
        <v>512.91899999999998</v>
      </c>
      <c r="X262">
        <v>2185.54</v>
      </c>
      <c r="Y262">
        <v>540.221</v>
      </c>
      <c r="Z262">
        <v>732.56</v>
      </c>
      <c r="AA262">
        <v>474.54</v>
      </c>
      <c r="AB262">
        <v>1229.32</v>
      </c>
      <c r="AC262">
        <v>2357.0700000000002</v>
      </c>
    </row>
    <row r="263" spans="1:29" x14ac:dyDescent="0.25">
      <c r="A263">
        <v>-240</v>
      </c>
      <c r="B263" s="1">
        <f ca="1">EOMONTH(TODAY(),Table1[[#This Row],[Range_Month]])+1</f>
        <v>37803</v>
      </c>
      <c r="C263">
        <v>0</v>
      </c>
      <c r="D263" s="1">
        <f ca="1">WORKDAY(Table1[[#This Row],[Date]],-(1+Table1[[#This Row],[Add_Day]]))</f>
        <v>37802</v>
      </c>
      <c r="E263">
        <f>COUNTIFS(Table1[[#This Row],[CTRN Index]:[BSX Index]],"*N/A*")</f>
        <v>0</v>
      </c>
      <c r="F263">
        <v>1547.18</v>
      </c>
      <c r="G263">
        <v>220.98</v>
      </c>
      <c r="H263">
        <v>448.36399999999998</v>
      </c>
      <c r="I263">
        <v>672.18</v>
      </c>
      <c r="J263">
        <v>8985.44</v>
      </c>
      <c r="K263">
        <v>2458.3000000000002</v>
      </c>
      <c r="L263">
        <v>132.35</v>
      </c>
      <c r="M263">
        <v>5501.38</v>
      </c>
      <c r="N263">
        <v>1201.69</v>
      </c>
      <c r="O263">
        <v>2522.3000000000002</v>
      </c>
      <c r="P263">
        <v>2456.11</v>
      </c>
      <c r="Q263">
        <v>2412.86</v>
      </c>
      <c r="R263">
        <v>146.58000000000001</v>
      </c>
      <c r="S263">
        <v>974.5</v>
      </c>
      <c r="T263">
        <v>1622.8</v>
      </c>
      <c r="U263">
        <v>250.99</v>
      </c>
      <c r="V263">
        <v>85.76</v>
      </c>
      <c r="W263">
        <v>518.93600000000004</v>
      </c>
      <c r="X263">
        <v>2181.92</v>
      </c>
      <c r="Y263">
        <v>546.74300000000005</v>
      </c>
      <c r="Z263">
        <v>745.99</v>
      </c>
      <c r="AA263">
        <v>480.21</v>
      </c>
      <c r="AB263">
        <v>1252.3</v>
      </c>
      <c r="AC263">
        <v>2428.0100000000002</v>
      </c>
    </row>
    <row r="264" spans="1:29" x14ac:dyDescent="0.25">
      <c r="A264">
        <v>-239</v>
      </c>
      <c r="B264" s="1">
        <f ca="1">EOMONTH(TODAY(),Table1[[#This Row],[Range_Month]])+1</f>
        <v>37834</v>
      </c>
      <c r="C264">
        <v>0</v>
      </c>
      <c r="D264" s="1">
        <f ca="1">WORKDAY(Table1[[#This Row],[Date]],-(1+Table1[[#This Row],[Add_Day]]))</f>
        <v>37833</v>
      </c>
      <c r="E264">
        <f>COUNTIFS(Table1[[#This Row],[CTRN Index]:[BSX Index]],"*N/A*")</f>
        <v>1</v>
      </c>
      <c r="F264">
        <v>1651.13</v>
      </c>
      <c r="G264">
        <v>232.32</v>
      </c>
      <c r="H264">
        <v>476.02800000000002</v>
      </c>
      <c r="I264">
        <v>732.77</v>
      </c>
      <c r="J264">
        <v>9233.7999999999993</v>
      </c>
      <c r="K264">
        <v>2553.2199999999998</v>
      </c>
      <c r="L264">
        <v>138.72999999999999</v>
      </c>
      <c r="M264">
        <v>5558.99</v>
      </c>
      <c r="N264">
        <v>1276.94</v>
      </c>
      <c r="O264">
        <v>2744.61</v>
      </c>
      <c r="P264">
        <v>2575.0100000000002</v>
      </c>
      <c r="Q264">
        <v>2622.63</v>
      </c>
      <c r="R264">
        <v>152.04</v>
      </c>
      <c r="S264">
        <v>990.31</v>
      </c>
      <c r="T264">
        <v>1735.02</v>
      </c>
      <c r="U264">
        <v>235.93</v>
      </c>
      <c r="V264">
        <v>88.84</v>
      </c>
      <c r="W264">
        <v>528.52800000000002</v>
      </c>
      <c r="X264">
        <v>2262.9499999999998</v>
      </c>
      <c r="Y264">
        <v>558.51900000000001</v>
      </c>
      <c r="Z264">
        <v>800.54</v>
      </c>
      <c r="AA264">
        <v>496.84</v>
      </c>
      <c r="AB264">
        <v>1354.77</v>
      </c>
      <c r="AC264" t="s">
        <v>78</v>
      </c>
    </row>
    <row r="265" spans="1:29" x14ac:dyDescent="0.25">
      <c r="A265">
        <v>-238</v>
      </c>
      <c r="B265" s="1">
        <f ca="1">EOMONTH(TODAY(),Table1[[#This Row],[Range_Month]])+1</f>
        <v>37865</v>
      </c>
      <c r="C265">
        <v>0</v>
      </c>
      <c r="D265" s="1">
        <f ca="1">WORKDAY(Table1[[#This Row],[Date]],-(1+Table1[[#This Row],[Add_Day]]))</f>
        <v>37862</v>
      </c>
      <c r="E265">
        <f>COUNTIFS(Table1[[#This Row],[CTRN Index]:[BSX Index]],"*N/A*")</f>
        <v>0</v>
      </c>
      <c r="F265">
        <v>1694.93</v>
      </c>
      <c r="G265">
        <v>243.43</v>
      </c>
      <c r="H265">
        <v>497.43299999999999</v>
      </c>
      <c r="I265">
        <v>740.84</v>
      </c>
      <c r="J265">
        <v>9415.82</v>
      </c>
      <c r="K265">
        <v>2598.98</v>
      </c>
      <c r="L265">
        <v>138.82</v>
      </c>
      <c r="M265">
        <v>5660.16</v>
      </c>
      <c r="N265">
        <v>1341.2</v>
      </c>
      <c r="O265">
        <v>2776.32</v>
      </c>
      <c r="P265">
        <v>2606.31</v>
      </c>
      <c r="Q265">
        <v>2683.24</v>
      </c>
      <c r="R265">
        <v>156.33000000000001</v>
      </c>
      <c r="S265">
        <v>1008.01</v>
      </c>
      <c r="T265">
        <v>1810.45</v>
      </c>
      <c r="U265">
        <v>239.57</v>
      </c>
      <c r="V265">
        <v>87.28</v>
      </c>
      <c r="W265">
        <v>538.40099999999995</v>
      </c>
      <c r="X265">
        <v>2300.89</v>
      </c>
      <c r="Y265">
        <v>570.02300000000002</v>
      </c>
      <c r="Z265">
        <v>842.08</v>
      </c>
      <c r="AA265">
        <v>518.77</v>
      </c>
      <c r="AB265">
        <v>1443.31</v>
      </c>
      <c r="AC265">
        <v>2614.94</v>
      </c>
    </row>
    <row r="266" spans="1:29" x14ac:dyDescent="0.25">
      <c r="A266">
        <v>-237</v>
      </c>
      <c r="B266" s="1">
        <f ca="1">EOMONTH(TODAY(),Table1[[#This Row],[Range_Month]])+1</f>
        <v>37895</v>
      </c>
      <c r="C266">
        <v>0</v>
      </c>
      <c r="D266" s="1">
        <f ca="1">WORKDAY(Table1[[#This Row],[Date]],-(1+Table1[[#This Row],[Add_Day]]))</f>
        <v>37894</v>
      </c>
      <c r="E266">
        <f>COUNTIFS(Table1[[#This Row],[CTRN Index]:[BSX Index]],"*N/A*")</f>
        <v>0</v>
      </c>
      <c r="F266">
        <v>1683.69</v>
      </c>
      <c r="G266">
        <v>236.1</v>
      </c>
      <c r="H266">
        <v>487.68799999999999</v>
      </c>
      <c r="I266">
        <v>720.48</v>
      </c>
      <c r="J266">
        <v>9275.06</v>
      </c>
      <c r="K266">
        <v>2592.0500000000002</v>
      </c>
      <c r="L266">
        <v>142.63</v>
      </c>
      <c r="M266">
        <v>5644.03</v>
      </c>
      <c r="N266">
        <v>1303.7</v>
      </c>
      <c r="O266">
        <v>2842.15</v>
      </c>
      <c r="P266">
        <v>2599.4</v>
      </c>
      <c r="Q266">
        <v>2673.86</v>
      </c>
      <c r="R266">
        <v>156.15</v>
      </c>
      <c r="S266">
        <v>995.97</v>
      </c>
      <c r="T266">
        <v>1786.94</v>
      </c>
      <c r="U266">
        <v>250.59</v>
      </c>
      <c r="V266">
        <v>87.77</v>
      </c>
      <c r="W266">
        <v>532.149</v>
      </c>
      <c r="X266">
        <v>2292</v>
      </c>
      <c r="Y266">
        <v>563.06399999999996</v>
      </c>
      <c r="Z266">
        <v>838.74</v>
      </c>
      <c r="AA266">
        <v>510.42</v>
      </c>
      <c r="AB266">
        <v>1397.91</v>
      </c>
      <c r="AC266">
        <v>2710.25</v>
      </c>
    </row>
    <row r="267" spans="1:29" x14ac:dyDescent="0.25">
      <c r="A267">
        <v>-236</v>
      </c>
      <c r="B267" s="1">
        <f ca="1">EOMONTH(TODAY(),Table1[[#This Row],[Range_Month]])+1</f>
        <v>37926</v>
      </c>
      <c r="C267">
        <v>0</v>
      </c>
      <c r="D267" s="1">
        <f ca="1">WORKDAY(Table1[[#This Row],[Date]],-(1+Table1[[#This Row],[Add_Day]]))</f>
        <v>37925</v>
      </c>
      <c r="E267">
        <f>COUNTIFS(Table1[[#This Row],[CTRN Index]:[BSX Index]],"*N/A*")</f>
        <v>0</v>
      </c>
      <c r="F267">
        <v>1785.85</v>
      </c>
      <c r="G267">
        <v>256.41000000000003</v>
      </c>
      <c r="H267">
        <v>528.23299999999995</v>
      </c>
      <c r="I267">
        <v>715.25</v>
      </c>
      <c r="J267">
        <v>9801.1200000000008</v>
      </c>
      <c r="K267">
        <v>2785.07</v>
      </c>
      <c r="L267">
        <v>144.47</v>
      </c>
      <c r="M267">
        <v>5959.01</v>
      </c>
      <c r="N267">
        <v>1416.39</v>
      </c>
      <c r="O267">
        <v>3121.49</v>
      </c>
      <c r="P267">
        <v>2709.22</v>
      </c>
      <c r="Q267">
        <v>2913.11</v>
      </c>
      <c r="R267">
        <v>176.16</v>
      </c>
      <c r="S267">
        <v>1050.71</v>
      </c>
      <c r="T267">
        <v>1932.21</v>
      </c>
      <c r="U267">
        <v>252.7</v>
      </c>
      <c r="V267">
        <v>94.19</v>
      </c>
      <c r="W267">
        <v>562.50900000000001</v>
      </c>
      <c r="X267">
        <v>2465.9</v>
      </c>
      <c r="Y267">
        <v>596.28</v>
      </c>
      <c r="Z267">
        <v>904.69</v>
      </c>
      <c r="AA267">
        <v>548.52</v>
      </c>
      <c r="AB267">
        <v>1535.61</v>
      </c>
      <c r="AC267">
        <v>2770.86</v>
      </c>
    </row>
    <row r="268" spans="1:29" x14ac:dyDescent="0.25">
      <c r="A268">
        <v>-235</v>
      </c>
      <c r="B268" s="1">
        <f ca="1">EOMONTH(TODAY(),Table1[[#This Row],[Range_Month]])+1</f>
        <v>37956</v>
      </c>
      <c r="C268">
        <v>0</v>
      </c>
      <c r="D268" s="1">
        <f ca="1">WORKDAY(Table1[[#This Row],[Date]],-(1+Table1[[#This Row],[Add_Day]]))</f>
        <v>37953</v>
      </c>
      <c r="E268">
        <f>COUNTIFS(Table1[[#This Row],[CTRN Index]:[BSX Index]],"*N/A*")</f>
        <v>0</v>
      </c>
      <c r="F268">
        <v>1757.79</v>
      </c>
      <c r="G268">
        <v>265.92</v>
      </c>
      <c r="H268">
        <v>546.52300000000002</v>
      </c>
      <c r="I268">
        <v>695.33</v>
      </c>
      <c r="J268">
        <v>9782.4599999999991</v>
      </c>
      <c r="K268">
        <v>2862.57</v>
      </c>
      <c r="L268">
        <v>150.11000000000001</v>
      </c>
      <c r="M268">
        <v>6073.02</v>
      </c>
      <c r="N268">
        <v>1424.25</v>
      </c>
      <c r="O268">
        <v>3140.78</v>
      </c>
      <c r="P268">
        <v>2709.45</v>
      </c>
      <c r="Q268">
        <v>2921.23</v>
      </c>
      <c r="R268">
        <v>173.13</v>
      </c>
      <c r="S268">
        <v>1058.2</v>
      </c>
      <c r="T268">
        <v>1960.26</v>
      </c>
      <c r="U268">
        <v>250.41</v>
      </c>
      <c r="V268">
        <v>94.44</v>
      </c>
      <c r="W268">
        <v>568.32299999999998</v>
      </c>
      <c r="X268">
        <v>2506.46</v>
      </c>
      <c r="Y268">
        <v>603.54200000000003</v>
      </c>
      <c r="Z268">
        <v>915.28</v>
      </c>
      <c r="AA268">
        <v>567</v>
      </c>
      <c r="AB268">
        <v>1593.89</v>
      </c>
      <c r="AC268">
        <v>2788.18</v>
      </c>
    </row>
    <row r="269" spans="1:29" x14ac:dyDescent="0.25">
      <c r="A269">
        <v>-234</v>
      </c>
      <c r="B269" s="1">
        <f ca="1">EOMONTH(TODAY(),Table1[[#This Row],[Range_Month]])+1</f>
        <v>37987</v>
      </c>
      <c r="C269">
        <v>0</v>
      </c>
      <c r="D269" s="1">
        <f ca="1">WORKDAY(Table1[[#This Row],[Date]],-(1+Table1[[#This Row],[Add_Day]]))</f>
        <v>37986</v>
      </c>
      <c r="E269">
        <f>COUNTIFS(Table1[[#This Row],[CTRN Index]:[BSX Index]],"*N/A*")</f>
        <v>0</v>
      </c>
      <c r="F269">
        <v>1754.43</v>
      </c>
      <c r="G269">
        <v>270.42</v>
      </c>
      <c r="H269">
        <v>556.91899999999998</v>
      </c>
      <c r="I269">
        <v>724.14</v>
      </c>
      <c r="J269">
        <v>10453.92</v>
      </c>
      <c r="K269">
        <v>2899.18</v>
      </c>
      <c r="L269">
        <v>153.96</v>
      </c>
      <c r="M269">
        <v>6440.3</v>
      </c>
      <c r="N269">
        <v>1467.92</v>
      </c>
      <c r="O269">
        <v>3308.83</v>
      </c>
      <c r="P269">
        <v>2800.14</v>
      </c>
      <c r="Q269">
        <v>3007.05</v>
      </c>
      <c r="R269">
        <v>183.57</v>
      </c>
      <c r="S269">
        <v>1111.92</v>
      </c>
      <c r="T269">
        <v>2003.37</v>
      </c>
      <c r="U269">
        <v>266.89999999999998</v>
      </c>
      <c r="V269">
        <v>97.48</v>
      </c>
      <c r="W269">
        <v>594.56399999999996</v>
      </c>
      <c r="X269">
        <v>2554.5</v>
      </c>
      <c r="Y269">
        <v>630.13499999999999</v>
      </c>
      <c r="Z269">
        <v>934.9</v>
      </c>
      <c r="AA269">
        <v>576.01</v>
      </c>
      <c r="AB269">
        <v>1603.67</v>
      </c>
      <c r="AC269">
        <v>2965.34</v>
      </c>
    </row>
    <row r="270" spans="1:29" x14ac:dyDescent="0.25">
      <c r="A270">
        <v>-233</v>
      </c>
      <c r="B270" s="1">
        <f ca="1">EOMONTH(TODAY(),Table1[[#This Row],[Range_Month]])+1</f>
        <v>38018</v>
      </c>
      <c r="C270">
        <v>0</v>
      </c>
      <c r="D270" s="1">
        <f ca="1">WORKDAY(Table1[[#This Row],[Date]],-(1+Table1[[#This Row],[Add_Day]]))</f>
        <v>38016</v>
      </c>
      <c r="E270">
        <f>COUNTIFS(Table1[[#This Row],[CTRN Index]:[BSX Index]],"*N/A*")</f>
        <v>0</v>
      </c>
      <c r="F270">
        <v>1664.23</v>
      </c>
      <c r="G270">
        <v>278.05</v>
      </c>
      <c r="H270">
        <v>580.77499999999998</v>
      </c>
      <c r="I270">
        <v>774.72</v>
      </c>
      <c r="J270">
        <v>10488.07</v>
      </c>
      <c r="K270">
        <v>2932.66</v>
      </c>
      <c r="L270">
        <v>160.11000000000001</v>
      </c>
      <c r="M270">
        <v>6551.63</v>
      </c>
      <c r="N270">
        <v>1493.08</v>
      </c>
      <c r="O270">
        <v>3607.38</v>
      </c>
      <c r="P270">
        <v>2951.36</v>
      </c>
      <c r="Q270">
        <v>2885.95</v>
      </c>
      <c r="R270">
        <v>195.58</v>
      </c>
      <c r="S270">
        <v>1131.1300000000001</v>
      </c>
      <c r="T270">
        <v>2066.15</v>
      </c>
      <c r="U270">
        <v>271.94</v>
      </c>
      <c r="V270">
        <v>99.27</v>
      </c>
      <c r="W270">
        <v>605.21299999999997</v>
      </c>
      <c r="X270">
        <v>2616.73</v>
      </c>
      <c r="Y270">
        <v>642.61199999999997</v>
      </c>
      <c r="Z270">
        <v>954.23</v>
      </c>
      <c r="AA270">
        <v>588.05999999999995</v>
      </c>
      <c r="AB270">
        <v>1663.12</v>
      </c>
      <c r="AC270">
        <v>3195.92</v>
      </c>
    </row>
    <row r="271" spans="1:29" x14ac:dyDescent="0.25">
      <c r="A271">
        <v>-232</v>
      </c>
      <c r="B271" s="1">
        <f ca="1">EOMONTH(TODAY(),Table1[[#This Row],[Range_Month]])+1</f>
        <v>38047</v>
      </c>
      <c r="C271">
        <v>0</v>
      </c>
      <c r="D271" s="1">
        <f ca="1">WORKDAY(Table1[[#This Row],[Date]],-(1+Table1[[#This Row],[Add_Day]]))</f>
        <v>38044</v>
      </c>
      <c r="E271">
        <f>COUNTIFS(Table1[[#This Row],[CTRN Index]:[BSX Index]],"*N/A*")</f>
        <v>0</v>
      </c>
      <c r="F271">
        <v>1717.73</v>
      </c>
      <c r="G271">
        <v>283.18</v>
      </c>
      <c r="H271">
        <v>585.572</v>
      </c>
      <c r="I271">
        <v>779.86</v>
      </c>
      <c r="J271">
        <v>10583.92</v>
      </c>
      <c r="K271">
        <v>2974</v>
      </c>
      <c r="L271">
        <v>162.43</v>
      </c>
      <c r="M271">
        <v>6692.37</v>
      </c>
      <c r="N271">
        <v>1470.38</v>
      </c>
      <c r="O271">
        <v>3672.67</v>
      </c>
      <c r="P271">
        <v>3020.14</v>
      </c>
      <c r="Q271">
        <v>2902.19</v>
      </c>
      <c r="R271">
        <v>191.57</v>
      </c>
      <c r="S271">
        <v>1144.94</v>
      </c>
      <c r="T271">
        <v>2029.82</v>
      </c>
      <c r="U271">
        <v>278.02</v>
      </c>
      <c r="V271">
        <v>101.19</v>
      </c>
      <c r="W271">
        <v>612.58000000000004</v>
      </c>
      <c r="X271">
        <v>2669.17</v>
      </c>
      <c r="Y271">
        <v>650.24</v>
      </c>
      <c r="Z271">
        <v>911.98</v>
      </c>
      <c r="AA271">
        <v>601.51</v>
      </c>
      <c r="AB271">
        <v>1662.82</v>
      </c>
      <c r="AC271">
        <v>3310.06</v>
      </c>
    </row>
    <row r="272" spans="1:29" x14ac:dyDescent="0.25">
      <c r="A272">
        <v>-231</v>
      </c>
      <c r="B272" s="1">
        <f ca="1">EOMONTH(TODAY(),Table1[[#This Row],[Range_Month]])+1</f>
        <v>38078</v>
      </c>
      <c r="C272">
        <v>0</v>
      </c>
      <c r="D272" s="1">
        <f ca="1">WORKDAY(Table1[[#This Row],[Date]],-(1+Table1[[#This Row],[Add_Day]]))</f>
        <v>38077</v>
      </c>
      <c r="E272">
        <f>COUNTIFS(Table1[[#This Row],[CTRN Index]:[BSX Index]],"*N/A*")</f>
        <v>0</v>
      </c>
      <c r="F272">
        <v>1714.63</v>
      </c>
      <c r="G272">
        <v>286.66000000000003</v>
      </c>
      <c r="H272">
        <v>590.322</v>
      </c>
      <c r="I272">
        <v>778.1</v>
      </c>
      <c r="J272">
        <v>10357.700000000001</v>
      </c>
      <c r="K272">
        <v>2948.4</v>
      </c>
      <c r="L272">
        <v>170.55</v>
      </c>
      <c r="M272">
        <v>6599.06</v>
      </c>
      <c r="N272">
        <v>1438.41</v>
      </c>
      <c r="O272">
        <v>3638.51</v>
      </c>
      <c r="P272">
        <v>3001.39</v>
      </c>
      <c r="Q272">
        <v>2895.43</v>
      </c>
      <c r="R272">
        <v>183.9</v>
      </c>
      <c r="S272">
        <v>1126.21</v>
      </c>
      <c r="T272">
        <v>1994.22</v>
      </c>
      <c r="U272">
        <v>281.08999999999997</v>
      </c>
      <c r="V272">
        <v>100.68</v>
      </c>
      <c r="W272">
        <v>603.42499999999995</v>
      </c>
      <c r="X272">
        <v>2633.5</v>
      </c>
      <c r="Y272">
        <v>641.67899999999997</v>
      </c>
      <c r="Z272">
        <v>887.38</v>
      </c>
      <c r="AA272">
        <v>603.55999999999995</v>
      </c>
      <c r="AB272">
        <v>1667.7</v>
      </c>
      <c r="AC272">
        <v>3268.75</v>
      </c>
    </row>
    <row r="273" spans="1:29" x14ac:dyDescent="0.25">
      <c r="A273">
        <v>-230</v>
      </c>
      <c r="B273" s="1">
        <f ca="1">EOMONTH(TODAY(),Table1[[#This Row],[Range_Month]])+1</f>
        <v>38108</v>
      </c>
      <c r="C273">
        <v>0</v>
      </c>
      <c r="D273" s="1">
        <f ca="1">WORKDAY(Table1[[#This Row],[Date]],-(1+Table1[[#This Row],[Add_Day]]))</f>
        <v>38107</v>
      </c>
      <c r="E273">
        <f>COUNTIFS(Table1[[#This Row],[CTRN Index]:[BSX Index]],"*N/A*")</f>
        <v>0</v>
      </c>
      <c r="F273">
        <v>1719.91</v>
      </c>
      <c r="G273">
        <v>276.98</v>
      </c>
      <c r="H273">
        <v>559.81500000000005</v>
      </c>
      <c r="I273">
        <v>781.76</v>
      </c>
      <c r="J273">
        <v>10225.57</v>
      </c>
      <c r="K273">
        <v>2795.68</v>
      </c>
      <c r="L273">
        <v>145.28</v>
      </c>
      <c r="M273">
        <v>6439.42</v>
      </c>
      <c r="N273">
        <v>1401.36</v>
      </c>
      <c r="O273">
        <v>3263.74</v>
      </c>
      <c r="P273">
        <v>2990.11</v>
      </c>
      <c r="Q273">
        <v>2886.44</v>
      </c>
      <c r="R273">
        <v>174.12</v>
      </c>
      <c r="S273">
        <v>1107.31</v>
      </c>
      <c r="T273">
        <v>1920.15</v>
      </c>
      <c r="U273">
        <v>273.60000000000002</v>
      </c>
      <c r="V273">
        <v>95.38</v>
      </c>
      <c r="W273">
        <v>591.83699999999999</v>
      </c>
      <c r="X273">
        <v>2486.16</v>
      </c>
      <c r="Y273">
        <v>627.71</v>
      </c>
      <c r="Z273">
        <v>848.87</v>
      </c>
      <c r="AA273">
        <v>583.29</v>
      </c>
      <c r="AB273">
        <v>1619.2</v>
      </c>
      <c r="AC273">
        <v>3231.12</v>
      </c>
    </row>
    <row r="274" spans="1:29" x14ac:dyDescent="0.25">
      <c r="A274">
        <v>-229</v>
      </c>
      <c r="B274" s="1">
        <f ca="1">EOMONTH(TODAY(),Table1[[#This Row],[Range_Month]])+1</f>
        <v>38139</v>
      </c>
      <c r="C274">
        <v>1</v>
      </c>
      <c r="D274" s="1">
        <f ca="1">WORKDAY(Table1[[#This Row],[Date]],-(1+Table1[[#This Row],[Add_Day]]))</f>
        <v>38135</v>
      </c>
      <c r="E274">
        <f>COUNTIFS(Table1[[#This Row],[CTRN Index]:[BSX Index]],"*N/A*")</f>
        <v>0</v>
      </c>
      <c r="F274">
        <v>1750.67</v>
      </c>
      <c r="G274">
        <v>281</v>
      </c>
      <c r="H274">
        <v>568.29499999999996</v>
      </c>
      <c r="I274">
        <v>762.69</v>
      </c>
      <c r="J274">
        <v>10188.450000000001</v>
      </c>
      <c r="K274">
        <v>2864.58</v>
      </c>
      <c r="L274">
        <v>154.96</v>
      </c>
      <c r="M274">
        <v>6484.72</v>
      </c>
      <c r="N274">
        <v>1466.22</v>
      </c>
      <c r="O274">
        <v>3229.38</v>
      </c>
      <c r="P274">
        <v>2982.4</v>
      </c>
      <c r="Q274">
        <v>2948.01</v>
      </c>
      <c r="R274">
        <v>179.48</v>
      </c>
      <c r="S274">
        <v>1120.68</v>
      </c>
      <c r="T274">
        <v>1986.74</v>
      </c>
      <c r="U274">
        <v>275.82</v>
      </c>
      <c r="V274">
        <v>96.95</v>
      </c>
      <c r="W274">
        <v>599.40300000000002</v>
      </c>
      <c r="X274">
        <v>2545.08</v>
      </c>
      <c r="Y274">
        <v>635.84500000000003</v>
      </c>
      <c r="Z274">
        <v>891.83</v>
      </c>
      <c r="AA274">
        <v>594.70000000000005</v>
      </c>
      <c r="AB274">
        <v>1678.27</v>
      </c>
      <c r="AC274">
        <v>3146.36</v>
      </c>
    </row>
    <row r="275" spans="1:29" x14ac:dyDescent="0.25">
      <c r="A275">
        <v>-228</v>
      </c>
      <c r="B275" s="1">
        <f ca="1">EOMONTH(TODAY(),Table1[[#This Row],[Range_Month]])+1</f>
        <v>38169</v>
      </c>
      <c r="C275">
        <v>0</v>
      </c>
      <c r="D275" s="1">
        <f ca="1">WORKDAY(Table1[[#This Row],[Date]],-(1+Table1[[#This Row],[Add_Day]]))</f>
        <v>38168</v>
      </c>
      <c r="E275">
        <f>COUNTIFS(Table1[[#This Row],[CTRN Index]:[BSX Index]],"*N/A*")</f>
        <v>0</v>
      </c>
      <c r="F275">
        <v>1912.85</v>
      </c>
      <c r="G275">
        <v>296.35000000000002</v>
      </c>
      <c r="H275">
        <v>591.53700000000003</v>
      </c>
      <c r="I275">
        <v>759.33</v>
      </c>
      <c r="J275">
        <v>10435.48</v>
      </c>
      <c r="K275">
        <v>2910.04</v>
      </c>
      <c r="L275">
        <v>158.34</v>
      </c>
      <c r="M275">
        <v>6602.99</v>
      </c>
      <c r="N275">
        <v>1516.64</v>
      </c>
      <c r="O275">
        <v>3254.62</v>
      </c>
      <c r="P275">
        <v>3073.7</v>
      </c>
      <c r="Q275">
        <v>3204.31</v>
      </c>
      <c r="R275">
        <v>186.05</v>
      </c>
      <c r="S275">
        <v>1140.8399999999999</v>
      </c>
      <c r="T275">
        <v>2047.79</v>
      </c>
      <c r="U275">
        <v>277.89</v>
      </c>
      <c r="V275">
        <v>96.67</v>
      </c>
      <c r="W275">
        <v>609.31299999999999</v>
      </c>
      <c r="X275">
        <v>2582.23</v>
      </c>
      <c r="Y275">
        <v>647.54499999999996</v>
      </c>
      <c r="Z275">
        <v>929.32</v>
      </c>
      <c r="AA275">
        <v>607.69000000000005</v>
      </c>
      <c r="AB275">
        <v>1716.17</v>
      </c>
      <c r="AC275">
        <v>3062.19</v>
      </c>
    </row>
    <row r="276" spans="1:29" x14ac:dyDescent="0.25">
      <c r="A276">
        <v>-227</v>
      </c>
      <c r="B276" s="1">
        <f ca="1">EOMONTH(TODAY(),Table1[[#This Row],[Range_Month]])+1</f>
        <v>38200</v>
      </c>
      <c r="C276">
        <v>0</v>
      </c>
      <c r="D276" s="1">
        <f ca="1">WORKDAY(Table1[[#This Row],[Date]],-(1+Table1[[#This Row],[Add_Day]]))</f>
        <v>38198</v>
      </c>
      <c r="E276">
        <f>COUNTIFS(Table1[[#This Row],[CTRN Index]:[BSX Index]],"*N/A*")</f>
        <v>1</v>
      </c>
      <c r="F276">
        <v>1833.57</v>
      </c>
      <c r="G276">
        <v>279.91000000000003</v>
      </c>
      <c r="H276">
        <v>551.29899999999998</v>
      </c>
      <c r="I276">
        <v>687.13</v>
      </c>
      <c r="J276">
        <v>10139.709999999999</v>
      </c>
      <c r="K276">
        <v>2851.04</v>
      </c>
      <c r="L276">
        <v>158.44999999999999</v>
      </c>
      <c r="M276">
        <v>6403.15</v>
      </c>
      <c r="N276">
        <v>1400.39</v>
      </c>
      <c r="O276">
        <v>3126.46</v>
      </c>
      <c r="P276">
        <v>2995.91</v>
      </c>
      <c r="Q276">
        <v>3111.69</v>
      </c>
      <c r="R276">
        <v>169.81</v>
      </c>
      <c r="S276">
        <v>1101.72</v>
      </c>
      <c r="T276">
        <v>1887.36</v>
      </c>
      <c r="U276">
        <v>281.31</v>
      </c>
      <c r="V276">
        <v>94.86</v>
      </c>
      <c r="W276">
        <v>587.21</v>
      </c>
      <c r="X276">
        <v>2530.06</v>
      </c>
      <c r="Y276">
        <v>622.33399999999995</v>
      </c>
      <c r="Z276">
        <v>848.58</v>
      </c>
      <c r="AA276">
        <v>578.9</v>
      </c>
      <c r="AB276">
        <v>1563.35</v>
      </c>
      <c r="AC276" t="s">
        <v>78</v>
      </c>
    </row>
    <row r="277" spans="1:29" x14ac:dyDescent="0.25">
      <c r="A277">
        <v>-226</v>
      </c>
      <c r="B277" s="1">
        <f ca="1">EOMONTH(TODAY(),Table1[[#This Row],[Range_Month]])+1</f>
        <v>38231</v>
      </c>
      <c r="C277">
        <v>0</v>
      </c>
      <c r="D277" s="1">
        <f ca="1">WORKDAY(Table1[[#This Row],[Date]],-(1+Table1[[#This Row],[Add_Day]]))</f>
        <v>38230</v>
      </c>
      <c r="E277">
        <f>COUNTIFS(Table1[[#This Row],[CTRN Index]:[BSX Index]],"*N/A*")</f>
        <v>0</v>
      </c>
      <c r="F277">
        <v>1784.02</v>
      </c>
      <c r="G277">
        <v>277.22000000000003</v>
      </c>
      <c r="H277">
        <v>547.94100000000003</v>
      </c>
      <c r="I277">
        <v>691.7</v>
      </c>
      <c r="J277">
        <v>10173.92</v>
      </c>
      <c r="K277">
        <v>2934.74</v>
      </c>
      <c r="L277">
        <v>170.37</v>
      </c>
      <c r="M277">
        <v>6454.22</v>
      </c>
      <c r="N277">
        <v>1368.68</v>
      </c>
      <c r="O277">
        <v>3270.92</v>
      </c>
      <c r="P277">
        <v>3009.28</v>
      </c>
      <c r="Q277">
        <v>3105.46</v>
      </c>
      <c r="R277">
        <v>169.96</v>
      </c>
      <c r="S277">
        <v>1104.24</v>
      </c>
      <c r="T277">
        <v>1838.1</v>
      </c>
      <c r="U277">
        <v>290.55</v>
      </c>
      <c r="V277">
        <v>99.16</v>
      </c>
      <c r="W277">
        <v>589.096</v>
      </c>
      <c r="X277">
        <v>2612.4</v>
      </c>
      <c r="Y277">
        <v>623.86400000000003</v>
      </c>
      <c r="Z277">
        <v>797.7</v>
      </c>
      <c r="AA277">
        <v>576.62</v>
      </c>
      <c r="AB277">
        <v>1529.65</v>
      </c>
      <c r="AC277">
        <v>3157.04</v>
      </c>
    </row>
    <row r="278" spans="1:29" x14ac:dyDescent="0.25">
      <c r="A278">
        <v>-225</v>
      </c>
      <c r="B278" s="1">
        <f ca="1">EOMONTH(TODAY(),Table1[[#This Row],[Range_Month]])+1</f>
        <v>38261</v>
      </c>
      <c r="C278">
        <v>0</v>
      </c>
      <c r="D278" s="1">
        <f ca="1">WORKDAY(Table1[[#This Row],[Date]],-(1+Table1[[#This Row],[Add_Day]]))</f>
        <v>38260</v>
      </c>
      <c r="E278">
        <f>COUNTIFS(Table1[[#This Row],[CTRN Index]:[BSX Index]],"*N/A*")</f>
        <v>0</v>
      </c>
      <c r="F278">
        <v>1885.87</v>
      </c>
      <c r="G278">
        <v>291.60000000000002</v>
      </c>
      <c r="H278">
        <v>572.952</v>
      </c>
      <c r="I278">
        <v>714.56</v>
      </c>
      <c r="J278">
        <v>10080.27</v>
      </c>
      <c r="K278">
        <v>2975.72</v>
      </c>
      <c r="L278">
        <v>169.46</v>
      </c>
      <c r="M278">
        <v>6570.25</v>
      </c>
      <c r="N278">
        <v>1412.74</v>
      </c>
      <c r="O278">
        <v>3366.76</v>
      </c>
      <c r="P278">
        <v>3046.13</v>
      </c>
      <c r="Q278">
        <v>3243.51</v>
      </c>
      <c r="R278">
        <v>173.01</v>
      </c>
      <c r="S278">
        <v>1114.58</v>
      </c>
      <c r="T278">
        <v>1896.84</v>
      </c>
      <c r="U278">
        <v>295.33</v>
      </c>
      <c r="V278">
        <v>97.58</v>
      </c>
      <c r="W278">
        <v>595.65899999999999</v>
      </c>
      <c r="X278">
        <v>2641.22</v>
      </c>
      <c r="Y278">
        <v>632.53899999999999</v>
      </c>
      <c r="Z278">
        <v>827.65</v>
      </c>
      <c r="AA278">
        <v>593.20000000000005</v>
      </c>
      <c r="AB278">
        <v>1601.07</v>
      </c>
      <c r="AC278">
        <v>3173.9</v>
      </c>
    </row>
    <row r="279" spans="1:29" x14ac:dyDescent="0.25">
      <c r="A279">
        <v>-224</v>
      </c>
      <c r="B279" s="1">
        <f ca="1">EOMONTH(TODAY(),Table1[[#This Row],[Range_Month]])+1</f>
        <v>38292</v>
      </c>
      <c r="C279">
        <v>0</v>
      </c>
      <c r="D279" s="1">
        <f ca="1">WORKDAY(Table1[[#This Row],[Date]],-(1+Table1[[#This Row],[Add_Day]]))</f>
        <v>38289</v>
      </c>
      <c r="E279">
        <f>COUNTIFS(Table1[[#This Row],[CTRN Index]:[BSX Index]],"*N/A*")</f>
        <v>0</v>
      </c>
      <c r="F279">
        <v>2032.96</v>
      </c>
      <c r="G279">
        <v>296.85000000000002</v>
      </c>
      <c r="H279">
        <v>583.79899999999998</v>
      </c>
      <c r="I279">
        <v>695.15</v>
      </c>
      <c r="J279">
        <v>10027.469999999999</v>
      </c>
      <c r="K279">
        <v>3070.4</v>
      </c>
      <c r="L279">
        <v>177.84</v>
      </c>
      <c r="M279">
        <v>6692.71</v>
      </c>
      <c r="N279">
        <v>1486.72</v>
      </c>
      <c r="O279">
        <v>3450.18</v>
      </c>
      <c r="P279">
        <v>3073.34</v>
      </c>
      <c r="Q279">
        <v>3497.42</v>
      </c>
      <c r="R279">
        <v>184.14</v>
      </c>
      <c r="S279">
        <v>1130.2</v>
      </c>
      <c r="T279">
        <v>1974.99</v>
      </c>
      <c r="U279">
        <v>313.33999999999997</v>
      </c>
      <c r="V279">
        <v>99.42</v>
      </c>
      <c r="W279">
        <v>604.50900000000001</v>
      </c>
      <c r="X279">
        <v>2715.87</v>
      </c>
      <c r="Y279">
        <v>642.15099999999995</v>
      </c>
      <c r="Z279">
        <v>878.53</v>
      </c>
      <c r="AA279">
        <v>602.20000000000005</v>
      </c>
      <c r="AB279">
        <v>1638.78</v>
      </c>
      <c r="AC279">
        <v>3153.1</v>
      </c>
    </row>
    <row r="280" spans="1:29" x14ac:dyDescent="0.25">
      <c r="A280">
        <v>-223</v>
      </c>
      <c r="B280" s="1">
        <f ca="1">EOMONTH(TODAY(),Table1[[#This Row],[Range_Month]])+1</f>
        <v>38322</v>
      </c>
      <c r="C280">
        <v>0</v>
      </c>
      <c r="D280" s="1">
        <f ca="1">WORKDAY(Table1[[#This Row],[Date]],-(1+Table1[[#This Row],[Add_Day]]))</f>
        <v>38321</v>
      </c>
      <c r="E280">
        <f>COUNTIFS(Table1[[#This Row],[CTRN Index]:[BSX Index]],"*N/A*")</f>
        <v>0</v>
      </c>
      <c r="F280">
        <v>2157.56</v>
      </c>
      <c r="G280">
        <v>321.99</v>
      </c>
      <c r="H280">
        <v>633.78899999999999</v>
      </c>
      <c r="I280">
        <v>719.25</v>
      </c>
      <c r="J280">
        <v>10428.02</v>
      </c>
      <c r="K280">
        <v>3224.89</v>
      </c>
      <c r="L280">
        <v>184.57</v>
      </c>
      <c r="M280">
        <v>7005.72</v>
      </c>
      <c r="N280">
        <v>1571.5</v>
      </c>
      <c r="O280">
        <v>3742.73</v>
      </c>
      <c r="P280">
        <v>3269.38</v>
      </c>
      <c r="Q280">
        <v>3658.71</v>
      </c>
      <c r="R280">
        <v>189.59</v>
      </c>
      <c r="S280">
        <v>1173.82</v>
      </c>
      <c r="T280">
        <v>2096.81</v>
      </c>
      <c r="U280">
        <v>325.79000000000002</v>
      </c>
      <c r="V280">
        <v>101.17</v>
      </c>
      <c r="W280">
        <v>629.26599999999996</v>
      </c>
      <c r="X280">
        <v>2858.78</v>
      </c>
      <c r="Y280">
        <v>670.846</v>
      </c>
      <c r="Z280">
        <v>935.56</v>
      </c>
      <c r="AA280">
        <v>637.27</v>
      </c>
      <c r="AB280">
        <v>1783.1</v>
      </c>
      <c r="AC280">
        <v>3171.65</v>
      </c>
    </row>
    <row r="281" spans="1:29" x14ac:dyDescent="0.25">
      <c r="A281">
        <v>-222</v>
      </c>
      <c r="B281" s="1">
        <f ca="1">EOMONTH(TODAY(),Table1[[#This Row],[Range_Month]])+1</f>
        <v>38353</v>
      </c>
      <c r="C281">
        <v>0</v>
      </c>
      <c r="D281" s="1">
        <f ca="1">WORKDAY(Table1[[#This Row],[Date]],-(1+Table1[[#This Row],[Add_Day]]))</f>
        <v>38352</v>
      </c>
      <c r="E281">
        <f>COUNTIFS(Table1[[#This Row],[CTRN Index]:[BSX Index]],"*N/A*")</f>
        <v>0</v>
      </c>
      <c r="F281">
        <v>2229.4899999999998</v>
      </c>
      <c r="G281">
        <v>328.8</v>
      </c>
      <c r="H281">
        <v>651.58199999999999</v>
      </c>
      <c r="I281">
        <v>768.52</v>
      </c>
      <c r="J281">
        <v>10783.01</v>
      </c>
      <c r="K281">
        <v>3217.86</v>
      </c>
      <c r="L281">
        <v>192.14</v>
      </c>
      <c r="M281">
        <v>7250.06</v>
      </c>
      <c r="N281">
        <v>1621.12</v>
      </c>
      <c r="O281">
        <v>3958.07</v>
      </c>
      <c r="P281">
        <v>3354.1</v>
      </c>
      <c r="Q281">
        <v>3798.05</v>
      </c>
      <c r="R281">
        <v>198.25</v>
      </c>
      <c r="S281">
        <v>1211.92</v>
      </c>
      <c r="T281">
        <v>2175.44</v>
      </c>
      <c r="U281">
        <v>334.95</v>
      </c>
      <c r="V281">
        <v>104.11</v>
      </c>
      <c r="W281">
        <v>650.99400000000003</v>
      </c>
      <c r="X281">
        <v>2875.64</v>
      </c>
      <c r="Y281">
        <v>693.63300000000004</v>
      </c>
      <c r="Z281">
        <v>965.29</v>
      </c>
      <c r="AA281">
        <v>663.31</v>
      </c>
      <c r="AB281">
        <v>1857.73</v>
      </c>
      <c r="AC281">
        <v>3208.05</v>
      </c>
    </row>
    <row r="282" spans="1:29" x14ac:dyDescent="0.25">
      <c r="A282">
        <v>-221</v>
      </c>
      <c r="B282" s="1">
        <f ca="1">EOMONTH(TODAY(),Table1[[#This Row],[Range_Month]])+1</f>
        <v>38384</v>
      </c>
      <c r="C282">
        <v>0</v>
      </c>
      <c r="D282" s="1">
        <f ca="1">WORKDAY(Table1[[#This Row],[Date]],-(1+Table1[[#This Row],[Add_Day]]))</f>
        <v>38383</v>
      </c>
      <c r="E282">
        <f>COUNTIFS(Table1[[#This Row],[CTRN Index]:[BSX Index]],"*N/A*")</f>
        <v>0</v>
      </c>
      <c r="F282">
        <v>2170.5300000000002</v>
      </c>
      <c r="G282">
        <v>321.11</v>
      </c>
      <c r="H282">
        <v>624.03200000000004</v>
      </c>
      <c r="I282">
        <v>725.27</v>
      </c>
      <c r="J282">
        <v>10489.94</v>
      </c>
      <c r="K282">
        <v>3080.73</v>
      </c>
      <c r="L282">
        <v>175.57</v>
      </c>
      <c r="M282">
        <v>7089.83</v>
      </c>
      <c r="N282">
        <v>1519.63</v>
      </c>
      <c r="O282">
        <v>3812.44</v>
      </c>
      <c r="P282">
        <v>3252.36</v>
      </c>
      <c r="Q282">
        <v>3598.48</v>
      </c>
      <c r="R282">
        <v>183.82</v>
      </c>
      <c r="S282">
        <v>1181.27</v>
      </c>
      <c r="T282">
        <v>2062.41</v>
      </c>
      <c r="U282">
        <v>343.46</v>
      </c>
      <c r="V282">
        <v>101.08</v>
      </c>
      <c r="W282">
        <v>633.995</v>
      </c>
      <c r="X282">
        <v>2739.73</v>
      </c>
      <c r="Y282">
        <v>674.54399999999998</v>
      </c>
      <c r="Z282">
        <v>925.35</v>
      </c>
      <c r="AA282">
        <v>645.97</v>
      </c>
      <c r="AB282">
        <v>1738.3</v>
      </c>
      <c r="AC282">
        <v>3254.1</v>
      </c>
    </row>
    <row r="283" spans="1:29" x14ac:dyDescent="0.25">
      <c r="A283">
        <v>-220</v>
      </c>
      <c r="B283" s="1">
        <f ca="1">EOMONTH(TODAY(),Table1[[#This Row],[Range_Month]])+1</f>
        <v>38412</v>
      </c>
      <c r="C283">
        <v>0</v>
      </c>
      <c r="D283" s="1">
        <f ca="1">WORKDAY(Table1[[#This Row],[Date]],-(1+Table1[[#This Row],[Add_Day]]))</f>
        <v>38411</v>
      </c>
      <c r="E283">
        <f>COUNTIFS(Table1[[#This Row],[CTRN Index]:[BSX Index]],"*N/A*")</f>
        <v>0</v>
      </c>
      <c r="F283">
        <v>2236.73</v>
      </c>
      <c r="G283">
        <v>330.07</v>
      </c>
      <c r="H283">
        <v>634.07899999999995</v>
      </c>
      <c r="I283">
        <v>694.18</v>
      </c>
      <c r="J283">
        <v>10766.23</v>
      </c>
      <c r="K283">
        <v>3031.97</v>
      </c>
      <c r="L283">
        <v>180.05</v>
      </c>
      <c r="M283">
        <v>7321.23</v>
      </c>
      <c r="N283">
        <v>1511.02</v>
      </c>
      <c r="O283">
        <v>3716.55</v>
      </c>
      <c r="P283">
        <v>3326.91</v>
      </c>
      <c r="Q283">
        <v>3726.65</v>
      </c>
      <c r="R283">
        <v>179.82</v>
      </c>
      <c r="S283">
        <v>1203.5999999999999</v>
      </c>
      <c r="T283">
        <v>2051.7199999999998</v>
      </c>
      <c r="U283">
        <v>352.89</v>
      </c>
      <c r="V283">
        <v>99.52</v>
      </c>
      <c r="W283">
        <v>646.93100000000004</v>
      </c>
      <c r="X283">
        <v>2706.61</v>
      </c>
      <c r="Y283">
        <v>688.05899999999997</v>
      </c>
      <c r="Z283">
        <v>926.39</v>
      </c>
      <c r="AA283">
        <v>666.85</v>
      </c>
      <c r="AB283">
        <v>1751.65</v>
      </c>
      <c r="AC283">
        <v>3272.27</v>
      </c>
    </row>
    <row r="284" spans="1:29" x14ac:dyDescent="0.25">
      <c r="A284">
        <v>-219</v>
      </c>
      <c r="B284" s="1">
        <f ca="1">EOMONTH(TODAY(),Table1[[#This Row],[Range_Month]])+1</f>
        <v>38443</v>
      </c>
      <c r="C284">
        <v>0</v>
      </c>
      <c r="D284" s="1">
        <f ca="1">WORKDAY(Table1[[#This Row],[Date]],-(1+Table1[[#This Row],[Add_Day]]))</f>
        <v>38442</v>
      </c>
      <c r="E284">
        <f>COUNTIFS(Table1[[#This Row],[CTRN Index]:[BSX Index]],"*N/A*")</f>
        <v>0</v>
      </c>
      <c r="F284">
        <v>2124.4699999999998</v>
      </c>
      <c r="G284">
        <v>321.26</v>
      </c>
      <c r="H284">
        <v>615.08799999999997</v>
      </c>
      <c r="I284">
        <v>650.55999999999995</v>
      </c>
      <c r="J284">
        <v>10503.76</v>
      </c>
      <c r="K284">
        <v>2967.42</v>
      </c>
      <c r="L284">
        <v>176.28</v>
      </c>
      <c r="M284">
        <v>7167.53</v>
      </c>
      <c r="N284">
        <v>1482.53</v>
      </c>
      <c r="O284">
        <v>3540.49</v>
      </c>
      <c r="P284">
        <v>3284.14</v>
      </c>
      <c r="Q284">
        <v>3715.97</v>
      </c>
      <c r="R284">
        <v>181.94</v>
      </c>
      <c r="S284">
        <v>1180.5899999999999</v>
      </c>
      <c r="T284">
        <v>1999.23</v>
      </c>
      <c r="U284">
        <v>358.33</v>
      </c>
      <c r="V284">
        <v>96.55</v>
      </c>
      <c r="W284">
        <v>635.77499999999998</v>
      </c>
      <c r="X284">
        <v>2656.83</v>
      </c>
      <c r="Y284">
        <v>675.45299999999997</v>
      </c>
      <c r="Z284">
        <v>893.04</v>
      </c>
      <c r="AA284">
        <v>658.87</v>
      </c>
      <c r="AB284">
        <v>1711.45</v>
      </c>
      <c r="AC284">
        <v>3348.51</v>
      </c>
    </row>
    <row r="285" spans="1:29" x14ac:dyDescent="0.25">
      <c r="A285">
        <v>-218</v>
      </c>
      <c r="B285" s="1">
        <f ca="1">EOMONTH(TODAY(),Table1[[#This Row],[Range_Month]])+1</f>
        <v>38473</v>
      </c>
      <c r="C285">
        <v>0</v>
      </c>
      <c r="D285" s="1">
        <f ca="1">WORKDAY(Table1[[#This Row],[Date]],-(1+Table1[[#This Row],[Add_Day]]))</f>
        <v>38471</v>
      </c>
      <c r="E285">
        <f>COUNTIFS(Table1[[#This Row],[CTRN Index]:[BSX Index]],"*N/A*")</f>
        <v>0</v>
      </c>
      <c r="F285">
        <v>1956.06</v>
      </c>
      <c r="G285">
        <v>303.08</v>
      </c>
      <c r="H285">
        <v>579.39200000000005</v>
      </c>
      <c r="I285">
        <v>646.72</v>
      </c>
      <c r="J285">
        <v>10192.51</v>
      </c>
      <c r="K285">
        <v>2871.85</v>
      </c>
      <c r="L285">
        <v>185.55</v>
      </c>
      <c r="M285">
        <v>7008.32</v>
      </c>
      <c r="N285">
        <v>1420.79</v>
      </c>
      <c r="O285">
        <v>3427.41</v>
      </c>
      <c r="P285">
        <v>3232.23</v>
      </c>
      <c r="Q285">
        <v>3426.44</v>
      </c>
      <c r="R285">
        <v>173.84</v>
      </c>
      <c r="S285">
        <v>1156.8499999999999</v>
      </c>
      <c r="T285">
        <v>1921.65</v>
      </c>
      <c r="U285">
        <v>371.47</v>
      </c>
      <c r="V285">
        <v>97.39</v>
      </c>
      <c r="W285">
        <v>623.31799999999998</v>
      </c>
      <c r="X285">
        <v>2580.5</v>
      </c>
      <c r="Y285">
        <v>660.02200000000005</v>
      </c>
      <c r="Z285">
        <v>863.74</v>
      </c>
      <c r="AA285">
        <v>632.76</v>
      </c>
      <c r="AB285">
        <v>1611.09</v>
      </c>
      <c r="AC285">
        <v>3338.39</v>
      </c>
    </row>
    <row r="286" spans="1:29" x14ac:dyDescent="0.25">
      <c r="A286">
        <v>-217</v>
      </c>
      <c r="B286" s="1">
        <f ca="1">EOMONTH(TODAY(),Table1[[#This Row],[Range_Month]])+1</f>
        <v>38504</v>
      </c>
      <c r="C286">
        <v>0</v>
      </c>
      <c r="D286" s="1">
        <f ca="1">WORKDAY(Table1[[#This Row],[Date]],-(1+Table1[[#This Row],[Add_Day]]))</f>
        <v>38503</v>
      </c>
      <c r="E286">
        <f>COUNTIFS(Table1[[#This Row],[CTRN Index]:[BSX Index]],"*N/A*")</f>
        <v>0</v>
      </c>
      <c r="F286">
        <v>2104.36</v>
      </c>
      <c r="G286">
        <v>322.89999999999998</v>
      </c>
      <c r="H286">
        <v>616.72400000000005</v>
      </c>
      <c r="I286">
        <v>678.17</v>
      </c>
      <c r="J286">
        <v>10467.48</v>
      </c>
      <c r="K286">
        <v>2967.6</v>
      </c>
      <c r="L286">
        <v>191.25</v>
      </c>
      <c r="M286">
        <v>7134.33</v>
      </c>
      <c r="N286">
        <v>1542.63</v>
      </c>
      <c r="O286">
        <v>3680.68</v>
      </c>
      <c r="P286">
        <v>3326.65</v>
      </c>
      <c r="Q286">
        <v>3599.58</v>
      </c>
      <c r="R286">
        <v>187.13</v>
      </c>
      <c r="S286">
        <v>1191.5</v>
      </c>
      <c r="T286">
        <v>2068.2199999999998</v>
      </c>
      <c r="U286">
        <v>365.13</v>
      </c>
      <c r="V286">
        <v>98.49</v>
      </c>
      <c r="W286">
        <v>644.27499999999998</v>
      </c>
      <c r="X286">
        <v>2690.2</v>
      </c>
      <c r="Y286">
        <v>683.86900000000003</v>
      </c>
      <c r="Z286">
        <v>945.97</v>
      </c>
      <c r="AA286">
        <v>670.05</v>
      </c>
      <c r="AB286">
        <v>1725.64</v>
      </c>
      <c r="AC286">
        <v>3331.87</v>
      </c>
    </row>
    <row r="287" spans="1:29" x14ac:dyDescent="0.25">
      <c r="A287">
        <v>-216</v>
      </c>
      <c r="B287" s="1">
        <f ca="1">EOMONTH(TODAY(),Table1[[#This Row],[Range_Month]])+1</f>
        <v>38534</v>
      </c>
      <c r="C287">
        <v>0</v>
      </c>
      <c r="D287" s="1">
        <f ca="1">WORKDAY(Table1[[#This Row],[Date]],-(1+Table1[[#This Row],[Add_Day]]))</f>
        <v>38533</v>
      </c>
      <c r="E287">
        <f>COUNTIFS(Table1[[#This Row],[CTRN Index]:[BSX Index]],"*N/A*")</f>
        <v>0</v>
      </c>
      <c r="F287">
        <v>2071.48</v>
      </c>
      <c r="G287">
        <v>333.1</v>
      </c>
      <c r="H287">
        <v>639.67499999999995</v>
      </c>
      <c r="I287">
        <v>690.4</v>
      </c>
      <c r="J287">
        <v>10274.969999999999</v>
      </c>
      <c r="K287">
        <v>3043.93</v>
      </c>
      <c r="L287">
        <v>199.63</v>
      </c>
      <c r="M287">
        <v>7217.78</v>
      </c>
      <c r="N287">
        <v>1493.52</v>
      </c>
      <c r="O287">
        <v>3924.65</v>
      </c>
      <c r="P287">
        <v>3450.5</v>
      </c>
      <c r="Q287">
        <v>3487.76</v>
      </c>
      <c r="R287">
        <v>185.16</v>
      </c>
      <c r="S287">
        <v>1191.33</v>
      </c>
      <c r="T287">
        <v>2056.96</v>
      </c>
      <c r="U287">
        <v>386.59</v>
      </c>
      <c r="V287">
        <v>99.06</v>
      </c>
      <c r="W287">
        <v>645.91999999999996</v>
      </c>
      <c r="X287">
        <v>2774.93</v>
      </c>
      <c r="Y287">
        <v>687.60799999999995</v>
      </c>
      <c r="Z287">
        <v>922.99</v>
      </c>
      <c r="AA287">
        <v>684.94</v>
      </c>
      <c r="AB287">
        <v>1741.2</v>
      </c>
      <c r="AC287">
        <v>3297.08</v>
      </c>
    </row>
    <row r="288" spans="1:29" x14ac:dyDescent="0.25">
      <c r="A288">
        <v>-215</v>
      </c>
      <c r="B288" s="1">
        <f ca="1">EOMONTH(TODAY(),Table1[[#This Row],[Range_Month]])+1</f>
        <v>38565</v>
      </c>
      <c r="C288">
        <v>0</v>
      </c>
      <c r="D288" s="1">
        <f ca="1">WORKDAY(Table1[[#This Row],[Date]],-(1+Table1[[#This Row],[Add_Day]]))</f>
        <v>38562</v>
      </c>
      <c r="E288">
        <f>COUNTIFS(Table1[[#This Row],[CTRN Index]:[BSX Index]],"*N/A*")</f>
        <v>1</v>
      </c>
      <c r="F288">
        <v>2209.42</v>
      </c>
      <c r="G288">
        <v>352.9</v>
      </c>
      <c r="H288">
        <v>679.76199999999994</v>
      </c>
      <c r="I288">
        <v>772.97</v>
      </c>
      <c r="J288">
        <v>10640.91</v>
      </c>
      <c r="K288">
        <v>3187.85</v>
      </c>
      <c r="L288">
        <v>213.21</v>
      </c>
      <c r="M288">
        <v>7476.66</v>
      </c>
      <c r="N288">
        <v>1605.14</v>
      </c>
      <c r="O288">
        <v>4094.92</v>
      </c>
      <c r="P288">
        <v>3547.32</v>
      </c>
      <c r="Q288">
        <v>3799.95</v>
      </c>
      <c r="R288">
        <v>193.03</v>
      </c>
      <c r="S288">
        <v>1234.18</v>
      </c>
      <c r="T288">
        <v>2184.83</v>
      </c>
      <c r="U288">
        <v>397.29</v>
      </c>
      <c r="V288">
        <v>99.88</v>
      </c>
      <c r="W288">
        <v>670.26099999999997</v>
      </c>
      <c r="X288">
        <v>2892.91</v>
      </c>
      <c r="Y288">
        <v>715.01700000000005</v>
      </c>
      <c r="Z288">
        <v>965.45</v>
      </c>
      <c r="AA288">
        <v>720.38</v>
      </c>
      <c r="AB288">
        <v>1874.94</v>
      </c>
      <c r="AC288" t="s">
        <v>78</v>
      </c>
    </row>
    <row r="289" spans="1:29" x14ac:dyDescent="0.25">
      <c r="A289">
        <v>-214</v>
      </c>
      <c r="B289" s="1">
        <f ca="1">EOMONTH(TODAY(),Table1[[#This Row],[Range_Month]])+1</f>
        <v>38596</v>
      </c>
      <c r="C289">
        <v>0</v>
      </c>
      <c r="D289" s="1">
        <f ca="1">WORKDAY(Table1[[#This Row],[Date]],-(1+Table1[[#This Row],[Add_Day]]))</f>
        <v>38595</v>
      </c>
      <c r="E289">
        <f>COUNTIFS(Table1[[#This Row],[CTRN Index]:[BSX Index]],"*N/A*")</f>
        <v>0</v>
      </c>
      <c r="F289">
        <v>2181.17</v>
      </c>
      <c r="G289">
        <v>347.42</v>
      </c>
      <c r="H289">
        <v>666.52599999999995</v>
      </c>
      <c r="I289">
        <v>774.98</v>
      </c>
      <c r="J289">
        <v>10481.6</v>
      </c>
      <c r="K289">
        <v>3112.24</v>
      </c>
      <c r="L289">
        <v>204.4</v>
      </c>
      <c r="M289">
        <v>7496.09</v>
      </c>
      <c r="N289">
        <v>1581.71</v>
      </c>
      <c r="O289">
        <v>4055.65</v>
      </c>
      <c r="P289">
        <v>3432.62</v>
      </c>
      <c r="Q289">
        <v>3680.86</v>
      </c>
      <c r="R289">
        <v>188.89</v>
      </c>
      <c r="S289">
        <v>1220.33</v>
      </c>
      <c r="T289">
        <v>2152.09</v>
      </c>
      <c r="U289">
        <v>407.46</v>
      </c>
      <c r="V289">
        <v>98.17</v>
      </c>
      <c r="W289">
        <v>663.12400000000002</v>
      </c>
      <c r="X289">
        <v>2825.57</v>
      </c>
      <c r="Y289">
        <v>706.84299999999996</v>
      </c>
      <c r="Z289">
        <v>960.49</v>
      </c>
      <c r="AA289">
        <v>711.49</v>
      </c>
      <c r="AB289">
        <v>1810.17</v>
      </c>
      <c r="AC289">
        <v>3628.25</v>
      </c>
    </row>
    <row r="290" spans="1:29" x14ac:dyDescent="0.25">
      <c r="A290">
        <v>-213</v>
      </c>
      <c r="B290" s="1">
        <f ca="1">EOMONTH(TODAY(),Table1[[#This Row],[Range_Month]])+1</f>
        <v>38626</v>
      </c>
      <c r="C290">
        <v>0</v>
      </c>
      <c r="D290" s="1">
        <f ca="1">WORKDAY(Table1[[#This Row],[Date]],-(1+Table1[[#This Row],[Add_Day]]))</f>
        <v>38625</v>
      </c>
      <c r="E290">
        <f>COUNTIFS(Table1[[#This Row],[CTRN Index]:[BSX Index]],"*N/A*")</f>
        <v>0</v>
      </c>
      <c r="F290">
        <v>2190.7399999999998</v>
      </c>
      <c r="G290">
        <v>350.2</v>
      </c>
      <c r="H290">
        <v>667.81399999999996</v>
      </c>
      <c r="I290">
        <v>784.86</v>
      </c>
      <c r="J290">
        <v>10568.7</v>
      </c>
      <c r="K290">
        <v>3026.98</v>
      </c>
      <c r="L290">
        <v>204</v>
      </c>
      <c r="M290">
        <v>7632.98</v>
      </c>
      <c r="N290">
        <v>1601.66</v>
      </c>
      <c r="O290">
        <v>4157.1899999999996</v>
      </c>
      <c r="P290">
        <v>3550.44</v>
      </c>
      <c r="Q290">
        <v>3740.55</v>
      </c>
      <c r="R290">
        <v>192.11</v>
      </c>
      <c r="S290">
        <v>1228.81</v>
      </c>
      <c r="T290">
        <v>2151.69</v>
      </c>
      <c r="U290">
        <v>432.38</v>
      </c>
      <c r="V290">
        <v>96.15</v>
      </c>
      <c r="W290">
        <v>668.52499999999998</v>
      </c>
      <c r="X290">
        <v>2786.4</v>
      </c>
      <c r="Y290">
        <v>712.21199999999999</v>
      </c>
      <c r="Z290">
        <v>953.4</v>
      </c>
      <c r="AA290">
        <v>716.33</v>
      </c>
      <c r="AB290">
        <v>1802.06</v>
      </c>
      <c r="AC290">
        <v>3736.51</v>
      </c>
    </row>
    <row r="291" spans="1:29" x14ac:dyDescent="0.25">
      <c r="A291">
        <v>-212</v>
      </c>
      <c r="B291" s="1">
        <f ca="1">EOMONTH(TODAY(),Table1[[#This Row],[Range_Month]])+1</f>
        <v>38657</v>
      </c>
      <c r="C291">
        <v>0</v>
      </c>
      <c r="D291" s="1">
        <f ca="1">WORKDAY(Table1[[#This Row],[Date]],-(1+Table1[[#This Row],[Add_Day]]))</f>
        <v>38656</v>
      </c>
      <c r="E291">
        <f>COUNTIFS(Table1[[#This Row],[CTRN Index]:[BSX Index]],"*N/A*")</f>
        <v>0</v>
      </c>
      <c r="F291">
        <v>2254.17</v>
      </c>
      <c r="G291">
        <v>338.98</v>
      </c>
      <c r="H291">
        <v>646.62099999999998</v>
      </c>
      <c r="I291">
        <v>754.78</v>
      </c>
      <c r="J291">
        <v>10440.07</v>
      </c>
      <c r="K291">
        <v>3085.17</v>
      </c>
      <c r="L291">
        <v>198.56</v>
      </c>
      <c r="M291">
        <v>7433.12</v>
      </c>
      <c r="N291">
        <v>1579.18</v>
      </c>
      <c r="O291">
        <v>4211.32</v>
      </c>
      <c r="P291">
        <v>3578.35</v>
      </c>
      <c r="Q291">
        <v>3815.46</v>
      </c>
      <c r="R291">
        <v>180.5</v>
      </c>
      <c r="S291">
        <v>1207.01</v>
      </c>
      <c r="T291">
        <v>2120.3000000000002</v>
      </c>
      <c r="U291">
        <v>401.11</v>
      </c>
      <c r="V291">
        <v>99.5</v>
      </c>
      <c r="W291">
        <v>656.08399999999995</v>
      </c>
      <c r="X291">
        <v>2857.65</v>
      </c>
      <c r="Y291">
        <v>698.13599999999997</v>
      </c>
      <c r="Z291">
        <v>950.87</v>
      </c>
      <c r="AA291">
        <v>700.38</v>
      </c>
      <c r="AB291">
        <v>1767.48</v>
      </c>
      <c r="AC291">
        <v>3789.83</v>
      </c>
    </row>
    <row r="292" spans="1:29" x14ac:dyDescent="0.25">
      <c r="A292">
        <v>-211</v>
      </c>
      <c r="B292" s="1">
        <f ca="1">EOMONTH(TODAY(),Table1[[#This Row],[Range_Month]])+1</f>
        <v>38687</v>
      </c>
      <c r="C292">
        <v>0</v>
      </c>
      <c r="D292" s="1">
        <f ca="1">WORKDAY(Table1[[#This Row],[Date]],-(1+Table1[[#This Row],[Add_Day]]))</f>
        <v>38686</v>
      </c>
      <c r="E292">
        <f>COUNTIFS(Table1[[#This Row],[CTRN Index]:[BSX Index]],"*N/A*")</f>
        <v>0</v>
      </c>
      <c r="F292">
        <v>2451.1</v>
      </c>
      <c r="G292">
        <v>354.29</v>
      </c>
      <c r="H292">
        <v>677.30200000000002</v>
      </c>
      <c r="I292">
        <v>783.19</v>
      </c>
      <c r="J292">
        <v>10805.87</v>
      </c>
      <c r="K292">
        <v>3154.75</v>
      </c>
      <c r="L292">
        <v>205.33</v>
      </c>
      <c r="M292">
        <v>7645.28</v>
      </c>
      <c r="N292">
        <v>1672.56</v>
      </c>
      <c r="O292">
        <v>4446.3100000000004</v>
      </c>
      <c r="P292">
        <v>3674.12</v>
      </c>
      <c r="Q292">
        <v>4113.8</v>
      </c>
      <c r="R292">
        <v>186.26</v>
      </c>
      <c r="S292">
        <v>1249.48</v>
      </c>
      <c r="T292">
        <v>2232.8200000000002</v>
      </c>
      <c r="U292">
        <v>400.15</v>
      </c>
      <c r="V292">
        <v>103.62</v>
      </c>
      <c r="W292">
        <v>679.351</v>
      </c>
      <c r="X292">
        <v>2940.42</v>
      </c>
      <c r="Y292">
        <v>723.62099999999998</v>
      </c>
      <c r="Z292">
        <v>1008.87</v>
      </c>
      <c r="AA292">
        <v>733.66</v>
      </c>
      <c r="AB292">
        <v>1880.32</v>
      </c>
      <c r="AC292">
        <v>3896.32</v>
      </c>
    </row>
    <row r="293" spans="1:29" x14ac:dyDescent="0.25">
      <c r="A293">
        <v>-210</v>
      </c>
      <c r="B293" s="1">
        <f ca="1">EOMONTH(TODAY(),Table1[[#This Row],[Range_Month]])+1</f>
        <v>38718</v>
      </c>
      <c r="C293">
        <v>0</v>
      </c>
      <c r="D293" s="1">
        <f ca="1">WORKDAY(Table1[[#This Row],[Date]],-(1+Table1[[#This Row],[Add_Day]]))</f>
        <v>38716</v>
      </c>
      <c r="E293">
        <f>COUNTIFS(Table1[[#This Row],[CTRN Index]:[BSX Index]],"*N/A*")</f>
        <v>0</v>
      </c>
      <c r="F293">
        <v>2438.15</v>
      </c>
      <c r="G293">
        <v>350.67</v>
      </c>
      <c r="H293">
        <v>673.23500000000001</v>
      </c>
      <c r="I293">
        <v>790.31</v>
      </c>
      <c r="J293">
        <v>10717.5</v>
      </c>
      <c r="K293">
        <v>3078.42</v>
      </c>
      <c r="L293">
        <v>203.74</v>
      </c>
      <c r="M293">
        <v>7753.95</v>
      </c>
      <c r="N293">
        <v>1645.2</v>
      </c>
      <c r="O293">
        <v>4430.83</v>
      </c>
      <c r="P293">
        <v>3664.45</v>
      </c>
      <c r="Q293">
        <v>4196.03</v>
      </c>
      <c r="R293">
        <v>183.95</v>
      </c>
      <c r="S293">
        <v>1248.29</v>
      </c>
      <c r="T293">
        <v>2205.3200000000002</v>
      </c>
      <c r="U293">
        <v>405.11</v>
      </c>
      <c r="V293">
        <v>103.84</v>
      </c>
      <c r="W293">
        <v>679.41499999999996</v>
      </c>
      <c r="X293">
        <v>2871.86</v>
      </c>
      <c r="Y293">
        <v>723.30499999999995</v>
      </c>
      <c r="Z293">
        <v>991.8</v>
      </c>
      <c r="AA293">
        <v>738.05</v>
      </c>
      <c r="AB293">
        <v>1859.87</v>
      </c>
      <c r="AC293">
        <v>3884.08</v>
      </c>
    </row>
    <row r="294" spans="1:29" x14ac:dyDescent="0.25">
      <c r="A294">
        <v>-209</v>
      </c>
      <c r="B294" s="1">
        <f ca="1">EOMONTH(TODAY(),Table1[[#This Row],[Range_Month]])+1</f>
        <v>38749</v>
      </c>
      <c r="C294">
        <v>0</v>
      </c>
      <c r="D294" s="1">
        <f ca="1">WORKDAY(Table1[[#This Row],[Date]],-(1+Table1[[#This Row],[Add_Day]]))</f>
        <v>38748</v>
      </c>
      <c r="E294">
        <f>COUNTIFS(Table1[[#This Row],[CTRN Index]:[BSX Index]],"*N/A*")</f>
        <v>0</v>
      </c>
      <c r="F294">
        <v>2566.9499999999998</v>
      </c>
      <c r="G294">
        <v>379.84</v>
      </c>
      <c r="H294">
        <v>733.21500000000003</v>
      </c>
      <c r="I294">
        <v>823.61</v>
      </c>
      <c r="J294">
        <v>10864.86</v>
      </c>
      <c r="K294">
        <v>3144.96</v>
      </c>
      <c r="L294">
        <v>217.51</v>
      </c>
      <c r="M294">
        <v>8106.55</v>
      </c>
      <c r="N294">
        <v>1710.75</v>
      </c>
      <c r="O294">
        <v>4737.05</v>
      </c>
      <c r="P294">
        <v>3723</v>
      </c>
      <c r="Q294">
        <v>4367.54</v>
      </c>
      <c r="R294">
        <v>199.76</v>
      </c>
      <c r="S294">
        <v>1280.0899999999999</v>
      </c>
      <c r="T294">
        <v>2305.8200000000002</v>
      </c>
      <c r="U294">
        <v>413.84</v>
      </c>
      <c r="V294">
        <v>103.36</v>
      </c>
      <c r="W294">
        <v>697.78300000000002</v>
      </c>
      <c r="X294">
        <v>2949.41</v>
      </c>
      <c r="Y294">
        <v>746.77200000000005</v>
      </c>
      <c r="Z294">
        <v>1031.0899999999999</v>
      </c>
      <c r="AA294">
        <v>781.02</v>
      </c>
      <c r="AB294">
        <v>1955.22</v>
      </c>
      <c r="AC294">
        <v>3948.72</v>
      </c>
    </row>
    <row r="295" spans="1:29" x14ac:dyDescent="0.25">
      <c r="A295">
        <v>-208</v>
      </c>
      <c r="B295" s="1">
        <f ca="1">EOMONTH(TODAY(),Table1[[#This Row],[Range_Month]])+1</f>
        <v>38777</v>
      </c>
      <c r="C295">
        <v>0</v>
      </c>
      <c r="D295" s="1">
        <f ca="1">WORKDAY(Table1[[#This Row],[Date]],-(1+Table1[[#This Row],[Add_Day]]))</f>
        <v>38776</v>
      </c>
      <c r="E295">
        <f>COUNTIFS(Table1[[#This Row],[CTRN Index]:[BSX Index]],"*N/A*")</f>
        <v>0</v>
      </c>
      <c r="F295">
        <v>2592.27</v>
      </c>
      <c r="G295">
        <v>376.76</v>
      </c>
      <c r="H295">
        <v>730.65599999999995</v>
      </c>
      <c r="I295">
        <v>859.82</v>
      </c>
      <c r="J295">
        <v>10993.41</v>
      </c>
      <c r="K295">
        <v>3173.94</v>
      </c>
      <c r="L295">
        <v>222.68</v>
      </c>
      <c r="M295">
        <v>8060.61</v>
      </c>
      <c r="N295">
        <v>1670.57</v>
      </c>
      <c r="O295">
        <v>4875.57</v>
      </c>
      <c r="P295">
        <v>3705.64</v>
      </c>
      <c r="Q295">
        <v>4436.3900000000003</v>
      </c>
      <c r="R295">
        <v>206.53</v>
      </c>
      <c r="S295">
        <v>1280.6600000000001</v>
      </c>
      <c r="T295">
        <v>2281.39</v>
      </c>
      <c r="U295">
        <v>412.84</v>
      </c>
      <c r="V295">
        <v>106.29</v>
      </c>
      <c r="W295">
        <v>697.822</v>
      </c>
      <c r="X295">
        <v>2977.27</v>
      </c>
      <c r="Y295">
        <v>746.57</v>
      </c>
      <c r="Z295">
        <v>991.2</v>
      </c>
      <c r="AA295">
        <v>773.6</v>
      </c>
      <c r="AB295">
        <v>1935.31</v>
      </c>
      <c r="AC295">
        <v>4334.92</v>
      </c>
    </row>
    <row r="296" spans="1:29" x14ac:dyDescent="0.25">
      <c r="A296">
        <v>-207</v>
      </c>
      <c r="B296" s="1">
        <f ca="1">EOMONTH(TODAY(),Table1[[#This Row],[Range_Month]])+1</f>
        <v>38808</v>
      </c>
      <c r="C296">
        <v>0</v>
      </c>
      <c r="D296" s="1">
        <f ca="1">WORKDAY(Table1[[#This Row],[Date]],-(1+Table1[[#This Row],[Add_Day]]))</f>
        <v>38807</v>
      </c>
      <c r="E296">
        <f>COUNTIFS(Table1[[#This Row],[CTRN Index]:[BSX Index]],"*N/A*")</f>
        <v>0</v>
      </c>
      <c r="F296">
        <v>2625.23</v>
      </c>
      <c r="G296">
        <v>394.83</v>
      </c>
      <c r="H296">
        <v>765.15499999999997</v>
      </c>
      <c r="I296">
        <v>841.18</v>
      </c>
      <c r="J296">
        <v>11109.32</v>
      </c>
      <c r="K296">
        <v>3238.16</v>
      </c>
      <c r="L296">
        <v>230.64</v>
      </c>
      <c r="M296">
        <v>8233.2000000000007</v>
      </c>
      <c r="N296">
        <v>1703.66</v>
      </c>
      <c r="O296">
        <v>4935.22</v>
      </c>
      <c r="P296">
        <v>3721.55</v>
      </c>
      <c r="Q296">
        <v>4568</v>
      </c>
      <c r="R296">
        <v>225.8</v>
      </c>
      <c r="S296">
        <v>1294.83</v>
      </c>
      <c r="T296">
        <v>2339.79</v>
      </c>
      <c r="U296">
        <v>389.01</v>
      </c>
      <c r="V296">
        <v>106.23</v>
      </c>
      <c r="W296">
        <v>706.74099999999999</v>
      </c>
      <c r="X296">
        <v>2997.88</v>
      </c>
      <c r="Y296">
        <v>758.452</v>
      </c>
      <c r="Z296">
        <v>1003.8</v>
      </c>
      <c r="AA296">
        <v>792.11</v>
      </c>
      <c r="AB296">
        <v>2013.89</v>
      </c>
      <c r="AC296">
        <v>4401.49</v>
      </c>
    </row>
    <row r="297" spans="1:29" x14ac:dyDescent="0.25">
      <c r="A297">
        <v>-206</v>
      </c>
      <c r="B297" s="1">
        <f ca="1">EOMONTH(TODAY(),Table1[[#This Row],[Range_Month]])+1</f>
        <v>38838</v>
      </c>
      <c r="C297">
        <v>0</v>
      </c>
      <c r="D297" s="1">
        <f ca="1">WORKDAY(Table1[[#This Row],[Date]],-(1+Table1[[#This Row],[Add_Day]]))</f>
        <v>38835</v>
      </c>
      <c r="E297">
        <f>COUNTIFS(Table1[[#This Row],[CTRN Index]:[BSX Index]],"*N/A*")</f>
        <v>0</v>
      </c>
      <c r="F297">
        <v>2628.99</v>
      </c>
      <c r="G297">
        <v>394.58</v>
      </c>
      <c r="H297">
        <v>764.55899999999997</v>
      </c>
      <c r="I297">
        <v>793.77</v>
      </c>
      <c r="J297">
        <v>11367.14</v>
      </c>
      <c r="K297">
        <v>3250.19</v>
      </c>
      <c r="L297">
        <v>220.55</v>
      </c>
      <c r="M297">
        <v>8471.43</v>
      </c>
      <c r="N297">
        <v>1700.71</v>
      </c>
      <c r="O297">
        <v>5027.6899999999996</v>
      </c>
      <c r="P297">
        <v>3741.92</v>
      </c>
      <c r="Q297">
        <v>4664.49</v>
      </c>
      <c r="R297">
        <v>220.24</v>
      </c>
      <c r="S297">
        <v>1310.6099999999999</v>
      </c>
      <c r="T297">
        <v>2322.5700000000002</v>
      </c>
      <c r="U297">
        <v>397.46</v>
      </c>
      <c r="V297">
        <v>112.8</v>
      </c>
      <c r="W297">
        <v>714.36599999999999</v>
      </c>
      <c r="X297">
        <v>3027.32</v>
      </c>
      <c r="Y297">
        <v>765.80399999999997</v>
      </c>
      <c r="Z297">
        <v>994.3</v>
      </c>
      <c r="AA297">
        <v>802.69</v>
      </c>
      <c r="AB297">
        <v>2045.14</v>
      </c>
      <c r="AC297">
        <v>4484.25</v>
      </c>
    </row>
    <row r="298" spans="1:29" x14ac:dyDescent="0.25">
      <c r="A298">
        <v>-205</v>
      </c>
      <c r="B298" s="1">
        <f ca="1">EOMONTH(TODAY(),Table1[[#This Row],[Range_Month]])+1</f>
        <v>38869</v>
      </c>
      <c r="C298">
        <v>0</v>
      </c>
      <c r="D298" s="1">
        <f ca="1">WORKDAY(Table1[[#This Row],[Date]],-(1+Table1[[#This Row],[Add_Day]]))</f>
        <v>38868</v>
      </c>
      <c r="E298">
        <f>COUNTIFS(Table1[[#This Row],[CTRN Index]:[BSX Index]],"*N/A*")</f>
        <v>0</v>
      </c>
      <c r="F298">
        <v>2593.37</v>
      </c>
      <c r="G298">
        <v>376.31</v>
      </c>
      <c r="H298">
        <v>721.03200000000004</v>
      </c>
      <c r="I298">
        <v>751.34</v>
      </c>
      <c r="J298">
        <v>11168.31</v>
      </c>
      <c r="K298">
        <v>3196.79</v>
      </c>
      <c r="L298">
        <v>213.45</v>
      </c>
      <c r="M298">
        <v>8189.11</v>
      </c>
      <c r="N298">
        <v>1579.58</v>
      </c>
      <c r="O298">
        <v>4715.7700000000004</v>
      </c>
      <c r="P298">
        <v>3728.1</v>
      </c>
      <c r="Q298">
        <v>4669.6499999999996</v>
      </c>
      <c r="R298">
        <v>201.06</v>
      </c>
      <c r="S298">
        <v>1270.0899999999999</v>
      </c>
      <c r="T298">
        <v>2178.88</v>
      </c>
      <c r="U298">
        <v>406.17</v>
      </c>
      <c r="V298">
        <v>108.62</v>
      </c>
      <c r="W298">
        <v>691.77800000000002</v>
      </c>
      <c r="X298">
        <v>2945.96</v>
      </c>
      <c r="Y298">
        <v>739.78099999999995</v>
      </c>
      <c r="Z298">
        <v>908.69</v>
      </c>
      <c r="AA298">
        <v>765.56</v>
      </c>
      <c r="AB298">
        <v>1948.98</v>
      </c>
      <c r="AC298">
        <v>4450.97</v>
      </c>
    </row>
    <row r="299" spans="1:29" x14ac:dyDescent="0.25">
      <c r="A299">
        <v>-204</v>
      </c>
      <c r="B299" s="1">
        <f ca="1">EOMONTH(TODAY(),Table1[[#This Row],[Range_Month]])+1</f>
        <v>38899</v>
      </c>
      <c r="C299">
        <v>0</v>
      </c>
      <c r="D299" s="1">
        <f ca="1">WORKDAY(Table1[[#This Row],[Date]],-(1+Table1[[#This Row],[Add_Day]]))</f>
        <v>38898</v>
      </c>
      <c r="E299">
        <f>COUNTIFS(Table1[[#This Row],[CTRN Index]:[BSX Index]],"*N/A*")</f>
        <v>0</v>
      </c>
      <c r="F299">
        <v>2779.26</v>
      </c>
      <c r="G299">
        <v>375.97</v>
      </c>
      <c r="H299">
        <v>724.68899999999996</v>
      </c>
      <c r="I299">
        <v>742.87</v>
      </c>
      <c r="J299">
        <v>11150.22</v>
      </c>
      <c r="K299">
        <v>3194.66</v>
      </c>
      <c r="L299">
        <v>223.57</v>
      </c>
      <c r="M299">
        <v>8169.07</v>
      </c>
      <c r="N299">
        <v>1575.23</v>
      </c>
      <c r="O299">
        <v>4547.25</v>
      </c>
      <c r="P299">
        <v>3787.99</v>
      </c>
      <c r="Q299">
        <v>4928.8900000000003</v>
      </c>
      <c r="R299">
        <v>193.24</v>
      </c>
      <c r="S299">
        <v>1270.2</v>
      </c>
      <c r="T299">
        <v>2172.09</v>
      </c>
      <c r="U299">
        <v>413.95</v>
      </c>
      <c r="V299">
        <v>107.35</v>
      </c>
      <c r="W299">
        <v>691.80100000000004</v>
      </c>
      <c r="X299">
        <v>2909.25</v>
      </c>
      <c r="Y299">
        <v>740.14300000000003</v>
      </c>
      <c r="Z299">
        <v>917.77</v>
      </c>
      <c r="AA299">
        <v>764.87</v>
      </c>
      <c r="AB299">
        <v>1937.66</v>
      </c>
      <c r="AC299">
        <v>4422.5</v>
      </c>
    </row>
    <row r="300" spans="1:29" x14ac:dyDescent="0.25">
      <c r="A300">
        <v>-203</v>
      </c>
      <c r="B300" s="1">
        <f ca="1">EOMONTH(TODAY(),Table1[[#This Row],[Range_Month]])+1</f>
        <v>38930</v>
      </c>
      <c r="C300">
        <v>0</v>
      </c>
      <c r="D300" s="1">
        <f ca="1">WORKDAY(Table1[[#This Row],[Date]],-(1+Table1[[#This Row],[Add_Day]]))</f>
        <v>38929</v>
      </c>
      <c r="E300">
        <f>COUNTIFS(Table1[[#This Row],[CTRN Index]:[BSX Index]],"*N/A*")</f>
        <v>0</v>
      </c>
      <c r="F300">
        <v>2468.0100000000002</v>
      </c>
      <c r="G300">
        <v>362.82</v>
      </c>
      <c r="H300">
        <v>700.577</v>
      </c>
      <c r="I300">
        <v>732.61</v>
      </c>
      <c r="J300">
        <v>11185.68</v>
      </c>
      <c r="K300">
        <v>3233.98</v>
      </c>
      <c r="L300">
        <v>230.79</v>
      </c>
      <c r="M300">
        <v>8242.1200000000008</v>
      </c>
      <c r="N300">
        <v>1509.43</v>
      </c>
      <c r="O300">
        <v>4608.91</v>
      </c>
      <c r="P300">
        <v>3729.75</v>
      </c>
      <c r="Q300">
        <v>4381.99</v>
      </c>
      <c r="R300">
        <v>174.1</v>
      </c>
      <c r="S300">
        <v>1276.6600000000001</v>
      </c>
      <c r="T300">
        <v>2091.4699999999998</v>
      </c>
      <c r="U300">
        <v>433.42</v>
      </c>
      <c r="V300">
        <v>110.9</v>
      </c>
      <c r="W300">
        <v>692.59100000000001</v>
      </c>
      <c r="X300">
        <v>2943.83</v>
      </c>
      <c r="Y300">
        <v>738.69200000000001</v>
      </c>
      <c r="Z300">
        <v>891.62</v>
      </c>
      <c r="AA300">
        <v>742.51</v>
      </c>
      <c r="AB300">
        <v>1824.44</v>
      </c>
      <c r="AC300">
        <v>4742.58</v>
      </c>
    </row>
    <row r="301" spans="1:29" x14ac:dyDescent="0.25">
      <c r="A301">
        <v>-202</v>
      </c>
      <c r="B301" s="1">
        <f ca="1">EOMONTH(TODAY(),Table1[[#This Row],[Range_Month]])+1</f>
        <v>38961</v>
      </c>
      <c r="C301">
        <v>0</v>
      </c>
      <c r="D301" s="1">
        <f ca="1">WORKDAY(Table1[[#This Row],[Date]],-(1+Table1[[#This Row],[Add_Day]]))</f>
        <v>38960</v>
      </c>
      <c r="E301">
        <f>COUNTIFS(Table1[[#This Row],[CTRN Index]:[BSX Index]],"*N/A*")</f>
        <v>0</v>
      </c>
      <c r="F301">
        <v>2381.0700000000002</v>
      </c>
      <c r="G301">
        <v>368.82</v>
      </c>
      <c r="H301">
        <v>720.54399999999998</v>
      </c>
      <c r="I301">
        <v>754.27</v>
      </c>
      <c r="J301">
        <v>11381.15</v>
      </c>
      <c r="K301">
        <v>3260.44</v>
      </c>
      <c r="L301">
        <v>238.94</v>
      </c>
      <c r="M301">
        <v>8388.56</v>
      </c>
      <c r="N301">
        <v>1579.73</v>
      </c>
      <c r="O301">
        <v>4724.51</v>
      </c>
      <c r="P301">
        <v>3799.24</v>
      </c>
      <c r="Q301">
        <v>4282.9399999999996</v>
      </c>
      <c r="R301">
        <v>198.84</v>
      </c>
      <c r="S301">
        <v>1303.82</v>
      </c>
      <c r="T301">
        <v>2183.75</v>
      </c>
      <c r="U301">
        <v>442.55</v>
      </c>
      <c r="V301">
        <v>110.27</v>
      </c>
      <c r="W301">
        <v>707.55200000000002</v>
      </c>
      <c r="X301">
        <v>2989.77</v>
      </c>
      <c r="Y301">
        <v>755.09199999999998</v>
      </c>
      <c r="Z301">
        <v>944.86</v>
      </c>
      <c r="AA301">
        <v>749.96</v>
      </c>
      <c r="AB301">
        <v>1871.27</v>
      </c>
      <c r="AC301">
        <v>4911.24</v>
      </c>
    </row>
    <row r="302" spans="1:29" x14ac:dyDescent="0.25">
      <c r="A302">
        <v>-201</v>
      </c>
      <c r="B302" s="1">
        <f ca="1">EOMONTH(TODAY(),Table1[[#This Row],[Range_Month]])+1</f>
        <v>38991</v>
      </c>
      <c r="C302">
        <v>0</v>
      </c>
      <c r="D302" s="1">
        <f ca="1">WORKDAY(Table1[[#This Row],[Date]],-(1+Table1[[#This Row],[Add_Day]]))</f>
        <v>38989</v>
      </c>
      <c r="E302">
        <f>COUNTIFS(Table1[[#This Row],[CTRN Index]:[BSX Index]],"*N/A*")</f>
        <v>0</v>
      </c>
      <c r="F302">
        <v>2472.79</v>
      </c>
      <c r="G302">
        <v>371.78</v>
      </c>
      <c r="H302">
        <v>725.61099999999999</v>
      </c>
      <c r="I302">
        <v>754.26</v>
      </c>
      <c r="J302">
        <v>11679.07</v>
      </c>
      <c r="K302">
        <v>3274.57</v>
      </c>
      <c r="L302">
        <v>242.5</v>
      </c>
      <c r="M302">
        <v>8469.65</v>
      </c>
      <c r="N302">
        <v>1654.13</v>
      </c>
      <c r="O302">
        <v>5030.45</v>
      </c>
      <c r="P302">
        <v>3906.9</v>
      </c>
      <c r="Q302">
        <v>4453.46</v>
      </c>
      <c r="R302">
        <v>206.85</v>
      </c>
      <c r="S302">
        <v>1335.85</v>
      </c>
      <c r="T302">
        <v>2258.4299999999998</v>
      </c>
      <c r="U302">
        <v>428.4</v>
      </c>
      <c r="V302">
        <v>113.25</v>
      </c>
      <c r="W302">
        <v>723.48199999999997</v>
      </c>
      <c r="X302">
        <v>3063.84</v>
      </c>
      <c r="Y302">
        <v>771.07</v>
      </c>
      <c r="Z302">
        <v>990.49</v>
      </c>
      <c r="AA302">
        <v>754.25</v>
      </c>
      <c r="AB302">
        <v>1929.82</v>
      </c>
      <c r="AC302">
        <v>4938.3999999999996</v>
      </c>
    </row>
    <row r="303" spans="1:29" x14ac:dyDescent="0.25">
      <c r="A303">
        <v>-200</v>
      </c>
      <c r="B303" s="1">
        <f ca="1">EOMONTH(TODAY(),Table1[[#This Row],[Range_Month]])+1</f>
        <v>39022</v>
      </c>
      <c r="C303">
        <v>0</v>
      </c>
      <c r="D303" s="1">
        <f ca="1">WORKDAY(Table1[[#This Row],[Date]],-(1+Table1[[#This Row],[Add_Day]]))</f>
        <v>39021</v>
      </c>
      <c r="E303">
        <f>COUNTIFS(Table1[[#This Row],[CTRN Index]:[BSX Index]],"*N/A*")</f>
        <v>0</v>
      </c>
      <c r="F303">
        <v>2593.1799999999998</v>
      </c>
      <c r="G303">
        <v>389.94</v>
      </c>
      <c r="H303">
        <v>766.86300000000006</v>
      </c>
      <c r="I303">
        <v>814.87</v>
      </c>
      <c r="J303">
        <v>12080.73</v>
      </c>
      <c r="K303">
        <v>3329.04</v>
      </c>
      <c r="L303">
        <v>257.22000000000003</v>
      </c>
      <c r="M303">
        <v>8774.98</v>
      </c>
      <c r="N303">
        <v>1732.54</v>
      </c>
      <c r="O303">
        <v>5111.25</v>
      </c>
      <c r="P303">
        <v>3974.77</v>
      </c>
      <c r="Q303">
        <v>4726.6099999999997</v>
      </c>
      <c r="R303">
        <v>216.11</v>
      </c>
      <c r="S303">
        <v>1377.94</v>
      </c>
      <c r="T303">
        <v>2366.71</v>
      </c>
      <c r="U303">
        <v>448.29</v>
      </c>
      <c r="V303">
        <v>113.81</v>
      </c>
      <c r="W303">
        <v>747.3</v>
      </c>
      <c r="X303">
        <v>3090.12</v>
      </c>
      <c r="Y303">
        <v>798.04899999999998</v>
      </c>
      <c r="Z303">
        <v>1040.17</v>
      </c>
      <c r="AA303">
        <v>785.01</v>
      </c>
      <c r="AB303">
        <v>2046.14</v>
      </c>
      <c r="AC303">
        <v>4891.29</v>
      </c>
    </row>
    <row r="304" spans="1:29" x14ac:dyDescent="0.25">
      <c r="A304">
        <v>-199</v>
      </c>
      <c r="B304" s="1">
        <f ca="1">EOMONTH(TODAY(),Table1[[#This Row],[Range_Month]])+1</f>
        <v>39052</v>
      </c>
      <c r="C304">
        <v>0</v>
      </c>
      <c r="D304" s="1">
        <f ca="1">WORKDAY(Table1[[#This Row],[Date]],-(1+Table1[[#This Row],[Add_Day]]))</f>
        <v>39051</v>
      </c>
      <c r="E304">
        <f>COUNTIFS(Table1[[#This Row],[CTRN Index]:[BSX Index]],"*N/A*")</f>
        <v>0</v>
      </c>
      <c r="F304">
        <v>2650.79</v>
      </c>
      <c r="G304">
        <v>400.5</v>
      </c>
      <c r="H304">
        <v>786.13599999999997</v>
      </c>
      <c r="I304">
        <v>822.28</v>
      </c>
      <c r="J304">
        <v>12221.93</v>
      </c>
      <c r="K304">
        <v>3350.32</v>
      </c>
      <c r="L304">
        <v>267.35000000000002</v>
      </c>
      <c r="M304">
        <v>8969</v>
      </c>
      <c r="N304">
        <v>1791.25</v>
      </c>
      <c r="O304">
        <v>5178.88</v>
      </c>
      <c r="P304">
        <v>4069.56</v>
      </c>
      <c r="Q304">
        <v>4727.42</v>
      </c>
      <c r="R304">
        <v>232.16</v>
      </c>
      <c r="S304">
        <v>1400.63</v>
      </c>
      <c r="T304">
        <v>2431.77</v>
      </c>
      <c r="U304">
        <v>455.87</v>
      </c>
      <c r="V304">
        <v>112.64</v>
      </c>
      <c r="W304">
        <v>761.428</v>
      </c>
      <c r="X304">
        <v>3121.87</v>
      </c>
      <c r="Y304">
        <v>813.57100000000003</v>
      </c>
      <c r="Z304">
        <v>1079.81</v>
      </c>
      <c r="AA304">
        <v>809.2</v>
      </c>
      <c r="AB304">
        <v>2078.3200000000002</v>
      </c>
      <c r="AC304">
        <v>4866.13</v>
      </c>
    </row>
    <row r="305" spans="1:29" x14ac:dyDescent="0.25">
      <c r="A305">
        <v>-198</v>
      </c>
      <c r="B305" s="1">
        <f ca="1">EOMONTH(TODAY(),Table1[[#This Row],[Range_Month]])+1</f>
        <v>39083</v>
      </c>
      <c r="C305">
        <v>0</v>
      </c>
      <c r="D305" s="1">
        <f ca="1">WORKDAY(Table1[[#This Row],[Date]],-(1+Table1[[#This Row],[Add_Day]]))</f>
        <v>39080</v>
      </c>
      <c r="E305">
        <f>COUNTIFS(Table1[[#This Row],[CTRN Index]:[BSX Index]],"*N/A*")</f>
        <v>0</v>
      </c>
      <c r="F305">
        <v>2582.48</v>
      </c>
      <c r="G305">
        <v>400.02</v>
      </c>
      <c r="H305">
        <v>787.68200000000002</v>
      </c>
      <c r="I305">
        <v>798.39</v>
      </c>
      <c r="J305">
        <v>12463.15</v>
      </c>
      <c r="K305">
        <v>3417.3</v>
      </c>
      <c r="L305">
        <v>261.05</v>
      </c>
      <c r="M305">
        <v>9139.02</v>
      </c>
      <c r="N305">
        <v>1756.9</v>
      </c>
      <c r="O305">
        <v>5203.26</v>
      </c>
      <c r="P305">
        <v>4108.3100000000004</v>
      </c>
      <c r="Q305">
        <v>4560.2</v>
      </c>
      <c r="R305">
        <v>235.02</v>
      </c>
      <c r="S305">
        <v>1418.3</v>
      </c>
      <c r="T305">
        <v>2415.29</v>
      </c>
      <c r="U305">
        <v>456.77</v>
      </c>
      <c r="V305">
        <v>117.52</v>
      </c>
      <c r="W305">
        <v>770.07500000000005</v>
      </c>
      <c r="X305">
        <v>3176.84</v>
      </c>
      <c r="Y305">
        <v>822.13599999999997</v>
      </c>
      <c r="Z305">
        <v>1052.81</v>
      </c>
      <c r="AA305">
        <v>804.37</v>
      </c>
      <c r="AB305">
        <v>2090.34</v>
      </c>
      <c r="AC305">
        <v>4860.34</v>
      </c>
    </row>
    <row r="306" spans="1:29" x14ac:dyDescent="0.25">
      <c r="A306">
        <v>-197</v>
      </c>
      <c r="B306" s="1">
        <f ca="1">EOMONTH(TODAY(),Table1[[#This Row],[Range_Month]])+1</f>
        <v>39114</v>
      </c>
      <c r="C306">
        <v>0</v>
      </c>
      <c r="D306" s="1">
        <f ca="1">WORKDAY(Table1[[#This Row],[Date]],-(1+Table1[[#This Row],[Add_Day]]))</f>
        <v>39113</v>
      </c>
      <c r="E306">
        <f>COUNTIFS(Table1[[#This Row],[CTRN Index]:[BSX Index]],"*N/A*")</f>
        <v>0</v>
      </c>
      <c r="F306">
        <v>2814.96</v>
      </c>
      <c r="G306">
        <v>408.01</v>
      </c>
      <c r="H306">
        <v>800.36300000000006</v>
      </c>
      <c r="I306">
        <v>818.1</v>
      </c>
      <c r="J306">
        <v>12621.69</v>
      </c>
      <c r="K306">
        <v>3366.02</v>
      </c>
      <c r="L306">
        <v>282.72000000000003</v>
      </c>
      <c r="M306">
        <v>9254.73</v>
      </c>
      <c r="N306">
        <v>1792.28</v>
      </c>
      <c r="O306">
        <v>5361.58</v>
      </c>
      <c r="P306">
        <v>4087.52</v>
      </c>
      <c r="Q306">
        <v>4916.82</v>
      </c>
      <c r="R306">
        <v>235.46</v>
      </c>
      <c r="S306">
        <v>1438.24</v>
      </c>
      <c r="T306">
        <v>2463.9299999999998</v>
      </c>
      <c r="U306">
        <v>454.54</v>
      </c>
      <c r="V306">
        <v>117.9</v>
      </c>
      <c r="W306">
        <v>784.11199999999997</v>
      </c>
      <c r="X306">
        <v>3174.83</v>
      </c>
      <c r="Y306">
        <v>836.96400000000006</v>
      </c>
      <c r="Z306">
        <v>1074.3</v>
      </c>
      <c r="AA306">
        <v>833.02</v>
      </c>
      <c r="AB306">
        <v>2147.73</v>
      </c>
      <c r="AC306">
        <v>4960.5600000000004</v>
      </c>
    </row>
    <row r="307" spans="1:29" x14ac:dyDescent="0.25">
      <c r="A307">
        <v>-196</v>
      </c>
      <c r="B307" s="1">
        <f ca="1">EOMONTH(TODAY(),Table1[[#This Row],[Range_Month]])+1</f>
        <v>39142</v>
      </c>
      <c r="C307">
        <v>0</v>
      </c>
      <c r="D307" s="1">
        <f ca="1">WORKDAY(Table1[[#This Row],[Date]],-(1+Table1[[#This Row],[Add_Day]]))</f>
        <v>39141</v>
      </c>
      <c r="E307">
        <f>COUNTIFS(Table1[[#This Row],[CTRN Index]:[BSX Index]],"*N/A*")</f>
        <v>0</v>
      </c>
      <c r="F307">
        <v>2827.76</v>
      </c>
      <c r="G307">
        <v>405.53</v>
      </c>
      <c r="H307">
        <v>793.31700000000001</v>
      </c>
      <c r="I307">
        <v>790.47</v>
      </c>
      <c r="J307">
        <v>12268.63</v>
      </c>
      <c r="K307">
        <v>3321.44</v>
      </c>
      <c r="L307">
        <v>275.27999999999997</v>
      </c>
      <c r="M307">
        <v>9124.5400000000009</v>
      </c>
      <c r="N307">
        <v>1761.65</v>
      </c>
      <c r="O307">
        <v>5134.2700000000004</v>
      </c>
      <c r="P307">
        <v>4052.83</v>
      </c>
      <c r="Q307">
        <v>4863.5200000000004</v>
      </c>
      <c r="R307">
        <v>237.3</v>
      </c>
      <c r="S307">
        <v>1406.82</v>
      </c>
      <c r="T307">
        <v>2416.15</v>
      </c>
      <c r="U307">
        <v>479.19</v>
      </c>
      <c r="V307">
        <v>115.5</v>
      </c>
      <c r="W307">
        <v>768.923</v>
      </c>
      <c r="X307">
        <v>3120.85</v>
      </c>
      <c r="Y307">
        <v>821.51400000000001</v>
      </c>
      <c r="Z307">
        <v>1040.33</v>
      </c>
      <c r="AA307">
        <v>838.1</v>
      </c>
      <c r="AB307">
        <v>2120.35</v>
      </c>
      <c r="AC307">
        <v>4994.1000000000004</v>
      </c>
    </row>
    <row r="308" spans="1:29" x14ac:dyDescent="0.25">
      <c r="A308">
        <v>-195</v>
      </c>
      <c r="B308" s="1">
        <f ca="1">EOMONTH(TODAY(),Table1[[#This Row],[Range_Month]])+1</f>
        <v>39173</v>
      </c>
      <c r="C308">
        <v>0</v>
      </c>
      <c r="D308" s="1">
        <f ca="1">WORKDAY(Table1[[#This Row],[Date]],-(1+Table1[[#This Row],[Add_Day]]))</f>
        <v>39171</v>
      </c>
      <c r="E308">
        <f>COUNTIFS(Table1[[#This Row],[CTRN Index]:[BSX Index]],"*N/A*")</f>
        <v>0</v>
      </c>
      <c r="F308">
        <v>2740.92</v>
      </c>
      <c r="G308">
        <v>411.92</v>
      </c>
      <c r="H308">
        <v>800.72900000000004</v>
      </c>
      <c r="I308">
        <v>776.95</v>
      </c>
      <c r="J308">
        <v>12354.35</v>
      </c>
      <c r="K308">
        <v>3263.68</v>
      </c>
      <c r="L308">
        <v>267.55</v>
      </c>
      <c r="M308">
        <v>9261.82</v>
      </c>
      <c r="N308">
        <v>1772.36</v>
      </c>
      <c r="O308">
        <v>5063.37</v>
      </c>
      <c r="P308">
        <v>4056.89</v>
      </c>
      <c r="Q308">
        <v>4810.7</v>
      </c>
      <c r="R308">
        <v>237.47</v>
      </c>
      <c r="S308">
        <v>1420.86</v>
      </c>
      <c r="T308">
        <v>2421.64</v>
      </c>
      <c r="U308">
        <v>500.18</v>
      </c>
      <c r="V308">
        <v>113.86</v>
      </c>
      <c r="W308">
        <v>775.971</v>
      </c>
      <c r="X308">
        <v>3066.39</v>
      </c>
      <c r="Y308">
        <v>829.05600000000004</v>
      </c>
      <c r="Z308">
        <v>1046.44</v>
      </c>
      <c r="AA308">
        <v>848.47</v>
      </c>
      <c r="AB308">
        <v>2144.94</v>
      </c>
      <c r="AC308">
        <v>5074.3100000000004</v>
      </c>
    </row>
    <row r="309" spans="1:29" x14ac:dyDescent="0.25">
      <c r="A309">
        <v>-194</v>
      </c>
      <c r="B309" s="1">
        <f ca="1">EOMONTH(TODAY(),Table1[[#This Row],[Range_Month]])+1</f>
        <v>39203</v>
      </c>
      <c r="C309">
        <v>0</v>
      </c>
      <c r="D309" s="1">
        <f ca="1">WORKDAY(Table1[[#This Row],[Date]],-(1+Table1[[#This Row],[Add_Day]]))</f>
        <v>39202</v>
      </c>
      <c r="E309">
        <f>COUNTIFS(Table1[[#This Row],[CTRN Index]:[BSX Index]],"*N/A*")</f>
        <v>0</v>
      </c>
      <c r="F309">
        <v>2834.95</v>
      </c>
      <c r="G309">
        <v>420.83</v>
      </c>
      <c r="H309">
        <v>814.58900000000006</v>
      </c>
      <c r="I309">
        <v>841.66</v>
      </c>
      <c r="J309">
        <v>13062.91</v>
      </c>
      <c r="K309">
        <v>3202.66</v>
      </c>
      <c r="L309">
        <v>266.58</v>
      </c>
      <c r="M309">
        <v>9627.73</v>
      </c>
      <c r="N309">
        <v>1867.75</v>
      </c>
      <c r="O309">
        <v>5353.63</v>
      </c>
      <c r="P309">
        <v>4156.09</v>
      </c>
      <c r="Q309">
        <v>5037.3500000000004</v>
      </c>
      <c r="R309">
        <v>245.17</v>
      </c>
      <c r="S309">
        <v>1482.37</v>
      </c>
      <c r="T309">
        <v>2525.09</v>
      </c>
      <c r="U309">
        <v>519.25</v>
      </c>
      <c r="V309">
        <v>116.06</v>
      </c>
      <c r="W309">
        <v>807.82399999999996</v>
      </c>
      <c r="X309">
        <v>3117.29</v>
      </c>
      <c r="Y309">
        <v>861.37699999999995</v>
      </c>
      <c r="Z309">
        <v>1098.1199999999999</v>
      </c>
      <c r="AA309">
        <v>873.66</v>
      </c>
      <c r="AB309">
        <v>2225.86</v>
      </c>
      <c r="AC309">
        <v>5114.32</v>
      </c>
    </row>
    <row r="310" spans="1:29" x14ac:dyDescent="0.25">
      <c r="A310">
        <v>-193</v>
      </c>
      <c r="B310" s="1">
        <f ca="1">EOMONTH(TODAY(),Table1[[#This Row],[Range_Month]])+1</f>
        <v>39234</v>
      </c>
      <c r="C310">
        <v>0</v>
      </c>
      <c r="D310" s="1">
        <f ca="1">WORKDAY(Table1[[#This Row],[Date]],-(1+Table1[[#This Row],[Add_Day]]))</f>
        <v>39233</v>
      </c>
      <c r="E310">
        <f>COUNTIFS(Table1[[#This Row],[CTRN Index]:[BSX Index]],"*N/A*")</f>
        <v>0</v>
      </c>
      <c r="F310">
        <v>2958.97</v>
      </c>
      <c r="G310">
        <v>439.92</v>
      </c>
      <c r="H310">
        <v>847.16399999999999</v>
      </c>
      <c r="I310">
        <v>835.21</v>
      </c>
      <c r="J310">
        <v>13627.64</v>
      </c>
      <c r="K310">
        <v>3260.23</v>
      </c>
      <c r="L310">
        <v>265.70999999999998</v>
      </c>
      <c r="M310">
        <v>9978.64</v>
      </c>
      <c r="N310">
        <v>1928.19</v>
      </c>
      <c r="O310">
        <v>5736.19</v>
      </c>
      <c r="P310">
        <v>4300</v>
      </c>
      <c r="Q310">
        <v>5292.82</v>
      </c>
      <c r="R310">
        <v>252.6</v>
      </c>
      <c r="S310">
        <v>1530.62</v>
      </c>
      <c r="T310">
        <v>2604.52</v>
      </c>
      <c r="U310">
        <v>521.79</v>
      </c>
      <c r="V310">
        <v>117.04</v>
      </c>
      <c r="W310">
        <v>835.13800000000003</v>
      </c>
      <c r="X310">
        <v>3261.11</v>
      </c>
      <c r="Y310">
        <v>890.952</v>
      </c>
      <c r="Z310">
        <v>1140.25</v>
      </c>
      <c r="AA310">
        <v>916.3</v>
      </c>
      <c r="AB310">
        <v>2307.91</v>
      </c>
      <c r="AC310">
        <v>5148.2299999999996</v>
      </c>
    </row>
    <row r="311" spans="1:29" x14ac:dyDescent="0.25">
      <c r="A311">
        <v>-192</v>
      </c>
      <c r="B311" s="1">
        <f ca="1">EOMONTH(TODAY(),Table1[[#This Row],[Range_Month]])+1</f>
        <v>39264</v>
      </c>
      <c r="C311">
        <v>0</v>
      </c>
      <c r="D311" s="1">
        <f ca="1">WORKDAY(Table1[[#This Row],[Date]],-(1+Table1[[#This Row],[Add_Day]]))</f>
        <v>39262</v>
      </c>
      <c r="E311">
        <f>COUNTIFS(Table1[[#This Row],[CTRN Index]:[BSX Index]],"*N/A*")</f>
        <v>0</v>
      </c>
      <c r="F311">
        <v>2885.96</v>
      </c>
      <c r="G311">
        <v>432.31</v>
      </c>
      <c r="H311">
        <v>833.71900000000005</v>
      </c>
      <c r="I311">
        <v>802.68</v>
      </c>
      <c r="J311">
        <v>13408.62</v>
      </c>
      <c r="K311">
        <v>3150.78</v>
      </c>
      <c r="L311">
        <v>239.36</v>
      </c>
      <c r="M311">
        <v>9873.02</v>
      </c>
      <c r="N311">
        <v>1934.1</v>
      </c>
      <c r="O311">
        <v>5458.08</v>
      </c>
      <c r="P311">
        <v>4314.05</v>
      </c>
      <c r="Q311">
        <v>5098.88</v>
      </c>
      <c r="R311">
        <v>260.77</v>
      </c>
      <c r="S311">
        <v>1503.35</v>
      </c>
      <c r="T311">
        <v>2603.23</v>
      </c>
      <c r="U311">
        <v>498.17</v>
      </c>
      <c r="V311">
        <v>112.89</v>
      </c>
      <c r="W311">
        <v>818.18</v>
      </c>
      <c r="X311">
        <v>3135.53</v>
      </c>
      <c r="Y311">
        <v>873.19299999999998</v>
      </c>
      <c r="Z311">
        <v>1152.54</v>
      </c>
      <c r="AA311">
        <v>895.51</v>
      </c>
      <c r="AB311">
        <v>2297.13</v>
      </c>
      <c r="AC311">
        <v>5137.7700000000004</v>
      </c>
    </row>
    <row r="312" spans="1:29" x14ac:dyDescent="0.25">
      <c r="A312">
        <v>-191</v>
      </c>
      <c r="B312" s="1">
        <f ca="1">EOMONTH(TODAY(),Table1[[#This Row],[Range_Month]])+1</f>
        <v>39295</v>
      </c>
      <c r="C312">
        <v>0</v>
      </c>
      <c r="D312" s="1">
        <f ca="1">WORKDAY(Table1[[#This Row],[Date]],-(1+Table1[[#This Row],[Add_Day]]))</f>
        <v>39294</v>
      </c>
      <c r="E312">
        <f>COUNTIFS(Table1[[#This Row],[CTRN Index]:[BSX Index]],"*N/A*")</f>
        <v>0</v>
      </c>
      <c r="F312">
        <v>2867.64</v>
      </c>
      <c r="G312">
        <v>410.2</v>
      </c>
      <c r="H312">
        <v>776.14499999999998</v>
      </c>
      <c r="I312">
        <v>784.26</v>
      </c>
      <c r="J312">
        <v>13211.99</v>
      </c>
      <c r="K312">
        <v>2900.47</v>
      </c>
      <c r="L312">
        <v>218.59</v>
      </c>
      <c r="M312">
        <v>9554.5</v>
      </c>
      <c r="N312">
        <v>1932.06</v>
      </c>
      <c r="O312">
        <v>5071.32</v>
      </c>
      <c r="P312">
        <v>3970.49</v>
      </c>
      <c r="Q312">
        <v>5030.0200000000004</v>
      </c>
      <c r="R312">
        <v>262.88</v>
      </c>
      <c r="S312">
        <v>1455.28</v>
      </c>
      <c r="T312">
        <v>2545.5700000000002</v>
      </c>
      <c r="U312">
        <v>479.36</v>
      </c>
      <c r="V312">
        <v>105.12</v>
      </c>
      <c r="W312">
        <v>792.11400000000003</v>
      </c>
      <c r="X312">
        <v>2920.35</v>
      </c>
      <c r="Y312">
        <v>842.59100000000001</v>
      </c>
      <c r="Z312">
        <v>1140.9000000000001</v>
      </c>
      <c r="AA312">
        <v>856.33</v>
      </c>
      <c r="AB312">
        <v>2214.9</v>
      </c>
      <c r="AC312">
        <v>5329.97</v>
      </c>
    </row>
    <row r="313" spans="1:29" x14ac:dyDescent="0.25">
      <c r="A313">
        <v>-190</v>
      </c>
      <c r="B313" s="1">
        <f ca="1">EOMONTH(TODAY(),Table1[[#This Row],[Range_Month]])+1</f>
        <v>39326</v>
      </c>
      <c r="C313">
        <v>0</v>
      </c>
      <c r="D313" s="1">
        <f ca="1">WORKDAY(Table1[[#This Row],[Date]],-(1+Table1[[#This Row],[Add_Day]]))</f>
        <v>39325</v>
      </c>
      <c r="E313">
        <f>COUNTIFS(Table1[[#This Row],[CTRN Index]:[BSX Index]],"*N/A*")</f>
        <v>0</v>
      </c>
      <c r="F313">
        <v>2879.83</v>
      </c>
      <c r="G313">
        <v>417.61</v>
      </c>
      <c r="H313">
        <v>792.86099999999999</v>
      </c>
      <c r="I313">
        <v>813.67</v>
      </c>
      <c r="J313">
        <v>13357.74</v>
      </c>
      <c r="K313">
        <v>3015.87</v>
      </c>
      <c r="L313">
        <v>230.88</v>
      </c>
      <c r="M313">
        <v>9596.98</v>
      </c>
      <c r="N313">
        <v>1988.73</v>
      </c>
      <c r="O313">
        <v>4972.8599999999997</v>
      </c>
      <c r="P313">
        <v>4111.95</v>
      </c>
      <c r="Q313">
        <v>4878.75</v>
      </c>
      <c r="R313">
        <v>275.55</v>
      </c>
      <c r="S313">
        <v>1473.99</v>
      </c>
      <c r="T313">
        <v>2596.36</v>
      </c>
      <c r="U313">
        <v>484.79</v>
      </c>
      <c r="V313">
        <v>106.04</v>
      </c>
      <c r="W313">
        <v>801.22199999999998</v>
      </c>
      <c r="X313">
        <v>2973.74</v>
      </c>
      <c r="Y313">
        <v>852.976</v>
      </c>
      <c r="Z313">
        <v>1161.6300000000001</v>
      </c>
      <c r="AA313">
        <v>863</v>
      </c>
      <c r="AB313">
        <v>2237.58</v>
      </c>
      <c r="AC313">
        <v>5268.2</v>
      </c>
    </row>
    <row r="314" spans="1:29" x14ac:dyDescent="0.25">
      <c r="A314">
        <v>-189</v>
      </c>
      <c r="B314" s="1">
        <f ca="1">EOMONTH(TODAY(),Table1[[#This Row],[Range_Month]])+1</f>
        <v>39356</v>
      </c>
      <c r="C314">
        <v>0</v>
      </c>
      <c r="D314" s="1">
        <f ca="1">WORKDAY(Table1[[#This Row],[Date]],-(1+Table1[[#This Row],[Add_Day]]))</f>
        <v>39353</v>
      </c>
      <c r="E314">
        <f>COUNTIFS(Table1[[#This Row],[CTRN Index]:[BSX Index]],"*N/A*")</f>
        <v>0</v>
      </c>
      <c r="F314">
        <v>2912.93</v>
      </c>
      <c r="G314">
        <v>423.43</v>
      </c>
      <c r="H314">
        <v>805.45</v>
      </c>
      <c r="I314">
        <v>854.37</v>
      </c>
      <c r="J314">
        <v>13895.63</v>
      </c>
      <c r="K314">
        <v>3019.04</v>
      </c>
      <c r="L314">
        <v>239.11</v>
      </c>
      <c r="M314">
        <v>10039.280000000001</v>
      </c>
      <c r="N314">
        <v>2091.11</v>
      </c>
      <c r="O314">
        <v>5183.3100000000004</v>
      </c>
      <c r="P314">
        <v>4231.3500000000004</v>
      </c>
      <c r="Q314">
        <v>4836.32</v>
      </c>
      <c r="R314">
        <v>289.22000000000003</v>
      </c>
      <c r="S314">
        <v>1526.75</v>
      </c>
      <c r="T314">
        <v>2701.5</v>
      </c>
      <c r="U314">
        <v>501.54</v>
      </c>
      <c r="V314">
        <v>106</v>
      </c>
      <c r="W314">
        <v>830.59299999999996</v>
      </c>
      <c r="X314">
        <v>3034.28</v>
      </c>
      <c r="Y314">
        <v>882.78499999999997</v>
      </c>
      <c r="Z314">
        <v>1213.95</v>
      </c>
      <c r="AA314">
        <v>885.06</v>
      </c>
      <c r="AB314">
        <v>2313.69</v>
      </c>
      <c r="AC314">
        <v>5087.1099999999997</v>
      </c>
    </row>
    <row r="315" spans="1:29" x14ac:dyDescent="0.25">
      <c r="A315">
        <v>-188</v>
      </c>
      <c r="B315" s="1">
        <f ca="1">EOMONTH(TODAY(),Table1[[#This Row],[Range_Month]])+1</f>
        <v>39387</v>
      </c>
      <c r="C315">
        <v>0</v>
      </c>
      <c r="D315" s="1">
        <f ca="1">WORKDAY(Table1[[#This Row],[Date]],-(1+Table1[[#This Row],[Add_Day]]))</f>
        <v>39386</v>
      </c>
      <c r="E315">
        <f>COUNTIFS(Table1[[#This Row],[CTRN Index]:[BSX Index]],"*N/A*")</f>
        <v>0</v>
      </c>
      <c r="F315">
        <v>3056.79</v>
      </c>
      <c r="G315">
        <v>431</v>
      </c>
      <c r="H315">
        <v>828.01900000000001</v>
      </c>
      <c r="I315">
        <v>891.86</v>
      </c>
      <c r="J315">
        <v>13930.01</v>
      </c>
      <c r="K315">
        <v>2931.5</v>
      </c>
      <c r="L315">
        <v>240.8</v>
      </c>
      <c r="M315">
        <v>10311.61</v>
      </c>
      <c r="N315">
        <v>2238.98</v>
      </c>
      <c r="O315">
        <v>5452.82</v>
      </c>
      <c r="P315">
        <v>4191.7700000000004</v>
      </c>
      <c r="Q315">
        <v>4907.96</v>
      </c>
      <c r="R315">
        <v>297.49</v>
      </c>
      <c r="S315">
        <v>1549.38</v>
      </c>
      <c r="T315">
        <v>2859.12</v>
      </c>
      <c r="U315">
        <v>534.95000000000005</v>
      </c>
      <c r="V315">
        <v>103.34</v>
      </c>
      <c r="W315">
        <v>844.19600000000003</v>
      </c>
      <c r="X315">
        <v>3051.88</v>
      </c>
      <c r="Y315">
        <v>898.07500000000005</v>
      </c>
      <c r="Z315">
        <v>1352.77</v>
      </c>
      <c r="AA315">
        <v>907.7</v>
      </c>
      <c r="AB315">
        <v>2360.2600000000002</v>
      </c>
      <c r="AC315">
        <v>5006.0600000000004</v>
      </c>
    </row>
    <row r="316" spans="1:29" x14ac:dyDescent="0.25">
      <c r="A316">
        <v>-187</v>
      </c>
      <c r="B316" s="1">
        <f ca="1">EOMONTH(TODAY(),Table1[[#This Row],[Range_Month]])+1</f>
        <v>39417</v>
      </c>
      <c r="C316">
        <v>0</v>
      </c>
      <c r="D316" s="1">
        <f ca="1">WORKDAY(Table1[[#This Row],[Date]],-(1+Table1[[#This Row],[Add_Day]]))</f>
        <v>39416</v>
      </c>
      <c r="E316">
        <f>COUNTIFS(Table1[[#This Row],[CTRN Index]:[BSX Index]],"*N/A*")</f>
        <v>0</v>
      </c>
      <c r="F316">
        <v>2782.84</v>
      </c>
      <c r="G316">
        <v>398.77</v>
      </c>
      <c r="H316">
        <v>767.76800000000003</v>
      </c>
      <c r="I316">
        <v>866.31</v>
      </c>
      <c r="J316">
        <v>13371.72</v>
      </c>
      <c r="K316">
        <v>2816.03</v>
      </c>
      <c r="L316">
        <v>217.98</v>
      </c>
      <c r="M316">
        <v>9856.85</v>
      </c>
      <c r="N316">
        <v>2089.1</v>
      </c>
      <c r="O316">
        <v>5158.37</v>
      </c>
      <c r="P316">
        <v>4087.15</v>
      </c>
      <c r="Q316">
        <v>4661.29</v>
      </c>
      <c r="R316">
        <v>262.88</v>
      </c>
      <c r="S316">
        <v>1481.14</v>
      </c>
      <c r="T316">
        <v>2660.96</v>
      </c>
      <c r="U316">
        <v>532.25</v>
      </c>
      <c r="V316">
        <v>97.17</v>
      </c>
      <c r="W316">
        <v>806.43899999999996</v>
      </c>
      <c r="X316">
        <v>2944.32</v>
      </c>
      <c r="Y316">
        <v>855.84799999999996</v>
      </c>
      <c r="Z316">
        <v>1250.44</v>
      </c>
      <c r="AA316">
        <v>860.74</v>
      </c>
      <c r="AB316">
        <v>2205.4299999999998</v>
      </c>
      <c r="AC316">
        <v>4968.62</v>
      </c>
    </row>
    <row r="317" spans="1:29" x14ac:dyDescent="0.25">
      <c r="A317">
        <v>-186</v>
      </c>
      <c r="B317" s="1">
        <f ca="1">EOMONTH(TODAY(),Table1[[#This Row],[Range_Month]])+1</f>
        <v>39448</v>
      </c>
      <c r="C317">
        <v>0</v>
      </c>
      <c r="D317" s="1">
        <f ca="1">WORKDAY(Table1[[#This Row],[Date]],-(1+Table1[[#This Row],[Add_Day]]))</f>
        <v>39447</v>
      </c>
      <c r="E317">
        <f>COUNTIFS(Table1[[#This Row],[CTRN Index]:[BSX Index]],"*N/A*")</f>
        <v>0</v>
      </c>
      <c r="F317">
        <v>2673.43</v>
      </c>
      <c r="G317">
        <v>395.14</v>
      </c>
      <c r="H317">
        <v>766.03700000000003</v>
      </c>
      <c r="I317">
        <v>834.96</v>
      </c>
      <c r="J317">
        <v>13264.82</v>
      </c>
      <c r="K317">
        <v>2663.04</v>
      </c>
      <c r="L317">
        <v>204.29</v>
      </c>
      <c r="M317">
        <v>9740.32</v>
      </c>
      <c r="N317">
        <v>2084.9299999999998</v>
      </c>
      <c r="O317">
        <v>5228.3500000000004</v>
      </c>
      <c r="P317">
        <v>4075.74</v>
      </c>
      <c r="Q317">
        <v>4570.55</v>
      </c>
      <c r="R317">
        <v>256.58</v>
      </c>
      <c r="S317">
        <v>1468.36</v>
      </c>
      <c r="T317">
        <v>2652.28</v>
      </c>
      <c r="U317">
        <v>532.53</v>
      </c>
      <c r="V317">
        <v>88.6</v>
      </c>
      <c r="W317">
        <v>799.82</v>
      </c>
      <c r="X317">
        <v>2867.41</v>
      </c>
      <c r="Y317">
        <v>849.221</v>
      </c>
      <c r="Z317">
        <v>1282.9100000000001</v>
      </c>
      <c r="AA317">
        <v>858.2</v>
      </c>
      <c r="AB317">
        <v>2178.64</v>
      </c>
      <c r="AC317">
        <v>4909.92</v>
      </c>
    </row>
    <row r="318" spans="1:29" x14ac:dyDescent="0.25">
      <c r="A318">
        <v>-185</v>
      </c>
      <c r="B318" s="1">
        <f ca="1">EOMONTH(TODAY(),Table1[[#This Row],[Range_Month]])+1</f>
        <v>39479</v>
      </c>
      <c r="C318">
        <v>0</v>
      </c>
      <c r="D318" s="1">
        <f ca="1">WORKDAY(Table1[[#This Row],[Date]],-(1+Table1[[#This Row],[Add_Day]]))</f>
        <v>39478</v>
      </c>
      <c r="E318">
        <f>COUNTIFS(Table1[[#This Row],[CTRN Index]:[BSX Index]],"*N/A*")</f>
        <v>0</v>
      </c>
      <c r="F318">
        <v>2756.76</v>
      </c>
      <c r="G318">
        <v>375.51</v>
      </c>
      <c r="H318">
        <v>713.298</v>
      </c>
      <c r="I318">
        <v>805.1</v>
      </c>
      <c r="J318">
        <v>12650.36</v>
      </c>
      <c r="K318">
        <v>2734.56</v>
      </c>
      <c r="L318">
        <v>202.96</v>
      </c>
      <c r="M318">
        <v>9126.16</v>
      </c>
      <c r="N318">
        <v>1841.42</v>
      </c>
      <c r="O318">
        <v>4790.17</v>
      </c>
      <c r="P318">
        <v>3983.17</v>
      </c>
      <c r="Q318">
        <v>4751.9399999999996</v>
      </c>
      <c r="R318">
        <v>234.08</v>
      </c>
      <c r="S318">
        <v>1378.55</v>
      </c>
      <c r="T318">
        <v>2389.86</v>
      </c>
      <c r="U318">
        <v>502.68</v>
      </c>
      <c r="V318">
        <v>94.39</v>
      </c>
      <c r="W318">
        <v>750.97199999999998</v>
      </c>
      <c r="X318">
        <v>2820.69</v>
      </c>
      <c r="Y318">
        <v>796.82600000000002</v>
      </c>
      <c r="Z318">
        <v>1085.51</v>
      </c>
      <c r="AA318">
        <v>804.64</v>
      </c>
      <c r="AB318">
        <v>1988.33</v>
      </c>
      <c r="AC318">
        <v>4777.9399999999996</v>
      </c>
    </row>
    <row r="319" spans="1:29" x14ac:dyDescent="0.25">
      <c r="A319">
        <v>-184</v>
      </c>
      <c r="B319" s="1">
        <f ca="1">EOMONTH(TODAY(),Table1[[#This Row],[Range_Month]])+1</f>
        <v>39508</v>
      </c>
      <c r="C319">
        <v>0</v>
      </c>
      <c r="D319" s="1">
        <f ca="1">WORKDAY(Table1[[#This Row],[Date]],-(1+Table1[[#This Row],[Add_Day]]))</f>
        <v>39507</v>
      </c>
      <c r="E319">
        <f>COUNTIFS(Table1[[#This Row],[CTRN Index]:[BSX Index]],"*N/A*")</f>
        <v>0</v>
      </c>
      <c r="F319">
        <v>2472.52</v>
      </c>
      <c r="G319">
        <v>363.69</v>
      </c>
      <c r="H319">
        <v>686.18</v>
      </c>
      <c r="I319">
        <v>784</v>
      </c>
      <c r="J319">
        <v>12266.39</v>
      </c>
      <c r="K319">
        <v>2498.77</v>
      </c>
      <c r="L319">
        <v>194.31</v>
      </c>
      <c r="M319">
        <v>8962.4599999999991</v>
      </c>
      <c r="N319">
        <v>1745.27</v>
      </c>
      <c r="O319">
        <v>4453.21</v>
      </c>
      <c r="P319">
        <v>3859.42</v>
      </c>
      <c r="Q319">
        <v>4550.58</v>
      </c>
      <c r="R319">
        <v>232.52</v>
      </c>
      <c r="S319">
        <v>1330.63</v>
      </c>
      <c r="T319">
        <v>2271.48</v>
      </c>
      <c r="U319">
        <v>477.5</v>
      </c>
      <c r="V319">
        <v>82.07</v>
      </c>
      <c r="W319">
        <v>726.42399999999998</v>
      </c>
      <c r="X319">
        <v>2588.4899999999998</v>
      </c>
      <c r="Y319">
        <v>770.44899999999996</v>
      </c>
      <c r="Z319">
        <v>1001.07</v>
      </c>
      <c r="AA319">
        <v>788.51</v>
      </c>
      <c r="AB319">
        <v>1930.78</v>
      </c>
      <c r="AC319">
        <v>5198.09</v>
      </c>
    </row>
    <row r="320" spans="1:29" x14ac:dyDescent="0.25">
      <c r="A320">
        <v>-183</v>
      </c>
      <c r="B320" s="1">
        <f ca="1">EOMONTH(TODAY(),Table1[[#This Row],[Range_Month]])+1</f>
        <v>39539</v>
      </c>
      <c r="C320">
        <v>0</v>
      </c>
      <c r="D320" s="1">
        <f ca="1">WORKDAY(Table1[[#This Row],[Date]],-(1+Table1[[#This Row],[Add_Day]]))</f>
        <v>39538</v>
      </c>
      <c r="E320">
        <f>COUNTIFS(Table1[[#This Row],[CTRN Index]:[BSX Index]],"*N/A*")</f>
        <v>0</v>
      </c>
      <c r="F320">
        <v>2544.85</v>
      </c>
      <c r="G320">
        <v>364.59</v>
      </c>
      <c r="H320">
        <v>687.96699999999998</v>
      </c>
      <c r="I320">
        <v>780.9</v>
      </c>
      <c r="J320">
        <v>12262.89</v>
      </c>
      <c r="K320">
        <v>2548.79</v>
      </c>
      <c r="L320">
        <v>205.12</v>
      </c>
      <c r="M320">
        <v>8797.2900000000009</v>
      </c>
      <c r="N320">
        <v>1781.93</v>
      </c>
      <c r="O320">
        <v>4200.79</v>
      </c>
      <c r="P320">
        <v>3878.9</v>
      </c>
      <c r="Q320">
        <v>4783.88</v>
      </c>
      <c r="R320">
        <v>228.55</v>
      </c>
      <c r="S320">
        <v>1322.7</v>
      </c>
      <c r="T320">
        <v>2279.1</v>
      </c>
      <c r="U320">
        <v>479</v>
      </c>
      <c r="V320">
        <v>78.94</v>
      </c>
      <c r="W320">
        <v>720.31899999999996</v>
      </c>
      <c r="X320">
        <v>2571.19</v>
      </c>
      <c r="Y320">
        <v>764.63300000000004</v>
      </c>
      <c r="Z320">
        <v>1024.3800000000001</v>
      </c>
      <c r="AA320">
        <v>779.51</v>
      </c>
      <c r="AB320">
        <v>1914.72</v>
      </c>
      <c r="AC320">
        <v>5153.42</v>
      </c>
    </row>
    <row r="321" spans="1:29" x14ac:dyDescent="0.25">
      <c r="A321">
        <v>-182</v>
      </c>
      <c r="B321" s="1">
        <f ca="1">EOMONTH(TODAY(),Table1[[#This Row],[Range_Month]])+1</f>
        <v>39569</v>
      </c>
      <c r="C321">
        <v>0</v>
      </c>
      <c r="D321" s="1">
        <f ca="1">WORKDAY(Table1[[#This Row],[Date]],-(1+Table1[[#This Row],[Add_Day]]))</f>
        <v>39568</v>
      </c>
      <c r="E321">
        <f>COUNTIFS(Table1[[#This Row],[CTRN Index]:[BSX Index]],"*N/A*")</f>
        <v>0</v>
      </c>
      <c r="F321">
        <v>2675.41</v>
      </c>
      <c r="G321">
        <v>378.9</v>
      </c>
      <c r="H321">
        <v>716.17600000000004</v>
      </c>
      <c r="I321">
        <v>799.24</v>
      </c>
      <c r="J321">
        <v>12820.13</v>
      </c>
      <c r="K321">
        <v>2556.5500000000002</v>
      </c>
      <c r="L321">
        <v>217.23</v>
      </c>
      <c r="M321">
        <v>9299.6</v>
      </c>
      <c r="N321">
        <v>1917.7</v>
      </c>
      <c r="O321">
        <v>4502.38</v>
      </c>
      <c r="P321">
        <v>3866.79</v>
      </c>
      <c r="Q321">
        <v>5168.13</v>
      </c>
      <c r="R321">
        <v>245.74</v>
      </c>
      <c r="S321">
        <v>1385.59</v>
      </c>
      <c r="T321">
        <v>2412.8000000000002</v>
      </c>
      <c r="U321">
        <v>510.52</v>
      </c>
      <c r="V321">
        <v>82.82</v>
      </c>
      <c r="W321">
        <v>756.03</v>
      </c>
      <c r="X321">
        <v>2655.24</v>
      </c>
      <c r="Y321">
        <v>802.024</v>
      </c>
      <c r="Z321">
        <v>1115.67</v>
      </c>
      <c r="AA321">
        <v>838.84</v>
      </c>
      <c r="AB321">
        <v>2001.46</v>
      </c>
      <c r="AC321">
        <v>5035.0600000000004</v>
      </c>
    </row>
    <row r="322" spans="1:29" x14ac:dyDescent="0.25">
      <c r="A322">
        <v>-181</v>
      </c>
      <c r="B322" s="1">
        <f ca="1">EOMONTH(TODAY(),Table1[[#This Row],[Range_Month]])+1</f>
        <v>39600</v>
      </c>
      <c r="C322">
        <v>0</v>
      </c>
      <c r="D322" s="1">
        <f ca="1">WORKDAY(Table1[[#This Row],[Date]],-(1+Table1[[#This Row],[Add_Day]]))</f>
        <v>39598</v>
      </c>
      <c r="E322">
        <f>COUNTIFS(Table1[[#This Row],[CTRN Index]:[BSX Index]],"*N/A*")</f>
        <v>0</v>
      </c>
      <c r="F322">
        <v>2711.13</v>
      </c>
      <c r="G322">
        <v>395.31</v>
      </c>
      <c r="H322">
        <v>748.28200000000004</v>
      </c>
      <c r="I322">
        <v>817.9</v>
      </c>
      <c r="J322">
        <v>12638.32</v>
      </c>
      <c r="K322">
        <v>2486.29</v>
      </c>
      <c r="L322">
        <v>216.66</v>
      </c>
      <c r="M322">
        <v>9401.08</v>
      </c>
      <c r="N322">
        <v>2032.57</v>
      </c>
      <c r="O322">
        <v>4566.75</v>
      </c>
      <c r="P322">
        <v>3884.45</v>
      </c>
      <c r="Q322">
        <v>5437.54</v>
      </c>
      <c r="R322">
        <v>265.62</v>
      </c>
      <c r="S322">
        <v>1400.38</v>
      </c>
      <c r="T322">
        <v>2522.66</v>
      </c>
      <c r="U322">
        <v>521.65</v>
      </c>
      <c r="V322">
        <v>75.87</v>
      </c>
      <c r="W322">
        <v>768.28</v>
      </c>
      <c r="X322">
        <v>2623.25</v>
      </c>
      <c r="Y322">
        <v>816.80499999999995</v>
      </c>
      <c r="Z322">
        <v>1175.9100000000001</v>
      </c>
      <c r="AA322">
        <v>881.96</v>
      </c>
      <c r="AB322">
        <v>2103.0300000000002</v>
      </c>
      <c r="AC322">
        <v>4996.8</v>
      </c>
    </row>
    <row r="323" spans="1:29" x14ac:dyDescent="0.25">
      <c r="A323">
        <v>-180</v>
      </c>
      <c r="B323" s="1">
        <f ca="1">EOMONTH(TODAY(),Table1[[#This Row],[Range_Month]])+1</f>
        <v>39630</v>
      </c>
      <c r="C323">
        <v>0</v>
      </c>
      <c r="D323" s="1">
        <f ca="1">WORKDAY(Table1[[#This Row],[Date]],-(1+Table1[[#This Row],[Add_Day]]))</f>
        <v>39629</v>
      </c>
      <c r="E323">
        <f>COUNTIFS(Table1[[#This Row],[CTRN Index]:[BSX Index]],"*N/A*")</f>
        <v>1</v>
      </c>
      <c r="F323">
        <v>2428.86</v>
      </c>
      <c r="G323">
        <v>364.94</v>
      </c>
      <c r="H323">
        <v>689.65899999999999</v>
      </c>
      <c r="I323">
        <v>793.43</v>
      </c>
      <c r="J323">
        <v>11350.01</v>
      </c>
      <c r="K323">
        <v>2050.9699999999998</v>
      </c>
      <c r="L323">
        <v>191.2</v>
      </c>
      <c r="M323">
        <v>8660.48</v>
      </c>
      <c r="N323">
        <v>1837.09</v>
      </c>
      <c r="O323">
        <v>4135.8</v>
      </c>
      <c r="P323">
        <v>3403.96</v>
      </c>
      <c r="Q323">
        <v>4948.03</v>
      </c>
      <c r="R323">
        <v>232.39</v>
      </c>
      <c r="S323">
        <v>1280</v>
      </c>
      <c r="T323">
        <v>2292.98</v>
      </c>
      <c r="U323">
        <v>520.85</v>
      </c>
      <c r="V323">
        <v>58.13</v>
      </c>
      <c r="W323">
        <v>703.21699999999998</v>
      </c>
      <c r="X323">
        <v>2248.0100000000002</v>
      </c>
      <c r="Y323">
        <v>748.096</v>
      </c>
      <c r="Z323">
        <v>1074.42</v>
      </c>
      <c r="AA323">
        <v>818.99</v>
      </c>
      <c r="AB323">
        <v>1907.26</v>
      </c>
      <c r="AC323" t="s">
        <v>78</v>
      </c>
    </row>
    <row r="324" spans="1:29" x14ac:dyDescent="0.25">
      <c r="A324">
        <v>-179</v>
      </c>
      <c r="B324" s="1">
        <f ca="1">EOMONTH(TODAY(),Table1[[#This Row],[Range_Month]])+1</f>
        <v>39661</v>
      </c>
      <c r="C324">
        <v>0</v>
      </c>
      <c r="D324" s="1">
        <f ca="1">WORKDAY(Table1[[#This Row],[Date]],-(1+Table1[[#This Row],[Add_Day]]))</f>
        <v>39660</v>
      </c>
      <c r="E324">
        <f>COUNTIFS(Table1[[#This Row],[CTRN Index]:[BSX Index]],"*N/A*")</f>
        <v>1</v>
      </c>
      <c r="F324">
        <v>2402.8200000000002</v>
      </c>
      <c r="G324">
        <v>372.13</v>
      </c>
      <c r="H324">
        <v>714.524</v>
      </c>
      <c r="I324">
        <v>917.74</v>
      </c>
      <c r="J324">
        <v>11378.02</v>
      </c>
      <c r="K324">
        <v>2248.75</v>
      </c>
      <c r="L324">
        <v>195.74</v>
      </c>
      <c r="M324">
        <v>8438.64</v>
      </c>
      <c r="N324">
        <v>1849.15</v>
      </c>
      <c r="O324">
        <v>4390.33</v>
      </c>
      <c r="P324">
        <v>3742.07</v>
      </c>
      <c r="Q324">
        <v>5071.91</v>
      </c>
      <c r="R324">
        <v>240.88</v>
      </c>
      <c r="S324">
        <v>1267.3800000000001</v>
      </c>
      <c r="T324">
        <v>2325.5500000000002</v>
      </c>
      <c r="U324">
        <v>484.88</v>
      </c>
      <c r="V324">
        <v>66.150000000000006</v>
      </c>
      <c r="W324">
        <v>694.06700000000001</v>
      </c>
      <c r="X324">
        <v>2452.35</v>
      </c>
      <c r="Y324">
        <v>741.11699999999996</v>
      </c>
      <c r="Z324">
        <v>1043.17</v>
      </c>
      <c r="AA324">
        <v>803.01</v>
      </c>
      <c r="AB324">
        <v>1893.19</v>
      </c>
      <c r="AC324" t="s">
        <v>78</v>
      </c>
    </row>
    <row r="325" spans="1:29" x14ac:dyDescent="0.25">
      <c r="A325">
        <v>-178</v>
      </c>
      <c r="B325" s="1">
        <f ca="1">EOMONTH(TODAY(),Table1[[#This Row],[Range_Month]])+1</f>
        <v>39692</v>
      </c>
      <c r="C325">
        <v>0</v>
      </c>
      <c r="D325" s="1">
        <f ca="1">WORKDAY(Table1[[#This Row],[Date]],-(1+Table1[[#This Row],[Add_Day]]))</f>
        <v>39689</v>
      </c>
      <c r="E325">
        <f>COUNTIFS(Table1[[#This Row],[CTRN Index]:[BSX Index]],"*N/A*")</f>
        <v>0</v>
      </c>
      <c r="F325">
        <v>2438.59</v>
      </c>
      <c r="G325">
        <v>387.35</v>
      </c>
      <c r="H325">
        <v>739.49699999999996</v>
      </c>
      <c r="I325">
        <v>885.98</v>
      </c>
      <c r="J325">
        <v>11543.55</v>
      </c>
      <c r="K325">
        <v>2333.4899999999998</v>
      </c>
      <c r="L325">
        <v>200.04</v>
      </c>
      <c r="M325">
        <v>8382.08</v>
      </c>
      <c r="N325">
        <v>1872.54</v>
      </c>
      <c r="O325">
        <v>4464.29</v>
      </c>
      <c r="P325">
        <v>3880.73</v>
      </c>
      <c r="Q325">
        <v>5103.3999999999996</v>
      </c>
      <c r="R325">
        <v>245.86</v>
      </c>
      <c r="S325">
        <v>1282.83</v>
      </c>
      <c r="T325">
        <v>2367.52</v>
      </c>
      <c r="U325">
        <v>477.52</v>
      </c>
      <c r="V325">
        <v>66.03</v>
      </c>
      <c r="W325">
        <v>702.17100000000005</v>
      </c>
      <c r="X325">
        <v>2554.21</v>
      </c>
      <c r="Y325">
        <v>751.12800000000004</v>
      </c>
      <c r="Z325">
        <v>1070.2</v>
      </c>
      <c r="AA325">
        <v>815.6</v>
      </c>
      <c r="AB325">
        <v>1928.18</v>
      </c>
      <c r="AC325">
        <v>4410.99</v>
      </c>
    </row>
    <row r="326" spans="1:29" x14ac:dyDescent="0.25">
      <c r="A326">
        <v>-177</v>
      </c>
      <c r="B326" s="1">
        <f ca="1">EOMONTH(TODAY(),Table1[[#This Row],[Range_Month]])+1</f>
        <v>39722</v>
      </c>
      <c r="C326">
        <v>0</v>
      </c>
      <c r="D326" s="1">
        <f ca="1">WORKDAY(Table1[[#This Row],[Date]],-(1+Table1[[#This Row],[Add_Day]]))</f>
        <v>39721</v>
      </c>
      <c r="E326">
        <f>COUNTIFS(Table1[[#This Row],[CTRN Index]:[BSX Index]],"*N/A*")</f>
        <v>0</v>
      </c>
      <c r="F326">
        <v>2120.37</v>
      </c>
      <c r="G326">
        <v>360.68</v>
      </c>
      <c r="H326">
        <v>679.58299999999997</v>
      </c>
      <c r="I326">
        <v>836.08</v>
      </c>
      <c r="J326">
        <v>10850.66</v>
      </c>
      <c r="K326">
        <v>2425.7800000000002</v>
      </c>
      <c r="L326">
        <v>198.77</v>
      </c>
      <c r="M326">
        <v>7532.8</v>
      </c>
      <c r="N326">
        <v>1594.63</v>
      </c>
      <c r="O326">
        <v>4379.78</v>
      </c>
      <c r="P326">
        <v>3762.04</v>
      </c>
      <c r="Q326">
        <v>4616.01</v>
      </c>
      <c r="R326">
        <v>200.82</v>
      </c>
      <c r="S326">
        <v>1166.3599999999999</v>
      </c>
      <c r="T326">
        <v>2091.88</v>
      </c>
      <c r="U326">
        <v>428.45</v>
      </c>
      <c r="V326">
        <v>67.709999999999994</v>
      </c>
      <c r="W326">
        <v>634.08399999999995</v>
      </c>
      <c r="X326">
        <v>2551.06</v>
      </c>
      <c r="Y326">
        <v>679.25199999999995</v>
      </c>
      <c r="Z326">
        <v>919.53</v>
      </c>
      <c r="AA326">
        <v>727.29</v>
      </c>
      <c r="AB326">
        <v>1690.82</v>
      </c>
      <c r="AC326">
        <v>3969.82</v>
      </c>
    </row>
    <row r="327" spans="1:29" x14ac:dyDescent="0.25">
      <c r="A327">
        <v>-176</v>
      </c>
      <c r="B327" s="1">
        <f ca="1">EOMONTH(TODAY(),Table1[[#This Row],[Range_Month]])+1</f>
        <v>39753</v>
      </c>
      <c r="C327">
        <v>0</v>
      </c>
      <c r="D327" s="1">
        <f ca="1">WORKDAY(Table1[[#This Row],[Date]],-(1+Table1[[#This Row],[Add_Day]]))</f>
        <v>39752</v>
      </c>
      <c r="E327">
        <f>COUNTIFS(Table1[[#This Row],[CTRN Index]:[BSX Index]],"*N/A*")</f>
        <v>0</v>
      </c>
      <c r="F327">
        <v>1887.2</v>
      </c>
      <c r="G327">
        <v>287.67</v>
      </c>
      <c r="H327">
        <v>537.52099999999996</v>
      </c>
      <c r="I327">
        <v>734.67</v>
      </c>
      <c r="J327">
        <v>9325.01</v>
      </c>
      <c r="K327">
        <v>2249.2600000000002</v>
      </c>
      <c r="L327">
        <v>136.11000000000001</v>
      </c>
      <c r="M327">
        <v>6061.09</v>
      </c>
      <c r="N327">
        <v>1334.78</v>
      </c>
      <c r="O327">
        <v>3360.59</v>
      </c>
      <c r="P327">
        <v>3310.63</v>
      </c>
      <c r="Q327">
        <v>3885.83</v>
      </c>
      <c r="R327">
        <v>160.31</v>
      </c>
      <c r="S327">
        <v>968.75</v>
      </c>
      <c r="T327">
        <v>1720.95</v>
      </c>
      <c r="U327">
        <v>378.42</v>
      </c>
      <c r="V327">
        <v>58.53</v>
      </c>
      <c r="W327">
        <v>522.46799999999996</v>
      </c>
      <c r="X327">
        <v>2217.08</v>
      </c>
      <c r="Y327">
        <v>557.83799999999997</v>
      </c>
      <c r="Z327">
        <v>768.77</v>
      </c>
      <c r="AA327">
        <v>568.49</v>
      </c>
      <c r="AB327">
        <v>1291.75</v>
      </c>
      <c r="AC327">
        <v>3638.7</v>
      </c>
    </row>
    <row r="328" spans="1:29" x14ac:dyDescent="0.25">
      <c r="A328">
        <v>-175</v>
      </c>
      <c r="B328" s="1">
        <f ca="1">EOMONTH(TODAY(),Table1[[#This Row],[Range_Month]])+1</f>
        <v>39783</v>
      </c>
      <c r="C328">
        <v>0</v>
      </c>
      <c r="D328" s="1">
        <f ca="1">WORKDAY(Table1[[#This Row],[Date]],-(1+Table1[[#This Row],[Add_Day]]))</f>
        <v>39780</v>
      </c>
      <c r="E328">
        <f>COUNTIFS(Table1[[#This Row],[CTRN Index]:[BSX Index]],"*N/A*")</f>
        <v>1</v>
      </c>
      <c r="F328">
        <v>1753.59</v>
      </c>
      <c r="G328">
        <v>253.76</v>
      </c>
      <c r="H328">
        <v>473.13799999999998</v>
      </c>
      <c r="I328">
        <v>673.93</v>
      </c>
      <c r="J328">
        <v>8829.0400000000009</v>
      </c>
      <c r="K328">
        <v>2050.4899999999998</v>
      </c>
      <c r="L328">
        <v>103.47</v>
      </c>
      <c r="M328">
        <v>5599.3</v>
      </c>
      <c r="N328">
        <v>1185.75</v>
      </c>
      <c r="O328">
        <v>2841.41</v>
      </c>
      <c r="P328">
        <v>3293.92</v>
      </c>
      <c r="Q328">
        <v>3512.2</v>
      </c>
      <c r="R328">
        <v>144.47999999999999</v>
      </c>
      <c r="S328">
        <v>896.24</v>
      </c>
      <c r="T328">
        <v>1535.57</v>
      </c>
      <c r="U328">
        <v>382.24</v>
      </c>
      <c r="V328">
        <v>47.87</v>
      </c>
      <c r="W328">
        <v>481.428</v>
      </c>
      <c r="X328">
        <v>1989.3</v>
      </c>
      <c r="Y328">
        <v>512.23099999999999</v>
      </c>
      <c r="Z328">
        <v>671.78</v>
      </c>
      <c r="AA328">
        <v>514.55999999999995</v>
      </c>
      <c r="AB328">
        <v>1156.4100000000001</v>
      </c>
      <c r="AC328" t="s">
        <v>78</v>
      </c>
    </row>
    <row r="329" spans="1:29" x14ac:dyDescent="0.25">
      <c r="A329">
        <v>-174</v>
      </c>
      <c r="B329" s="1">
        <f ca="1">EOMONTH(TODAY(),Table1[[#This Row],[Range_Month]])+1</f>
        <v>39814</v>
      </c>
      <c r="C329">
        <v>0</v>
      </c>
      <c r="D329" s="1">
        <f ca="1">WORKDAY(Table1[[#This Row],[Date]],-(1+Table1[[#This Row],[Add_Day]]))</f>
        <v>39813</v>
      </c>
      <c r="E329">
        <f>COUNTIFS(Table1[[#This Row],[CTRN Index]:[BSX Index]],"*N/A*")</f>
        <v>0</v>
      </c>
      <c r="F329">
        <v>1884.54</v>
      </c>
      <c r="G329">
        <v>268.73</v>
      </c>
      <c r="H329">
        <v>499.45299999999997</v>
      </c>
      <c r="I329">
        <v>729.54</v>
      </c>
      <c r="J329">
        <v>8776.39</v>
      </c>
      <c r="K329">
        <v>2026</v>
      </c>
      <c r="L329">
        <v>119.63</v>
      </c>
      <c r="M329">
        <v>5757.05</v>
      </c>
      <c r="N329">
        <v>1211.6500000000001</v>
      </c>
      <c r="O329">
        <v>2800.43</v>
      </c>
      <c r="P329">
        <v>3600.42</v>
      </c>
      <c r="Q329">
        <v>3537.15</v>
      </c>
      <c r="R329">
        <v>146.29</v>
      </c>
      <c r="S329">
        <v>903.25</v>
      </c>
      <c r="T329">
        <v>1577.03</v>
      </c>
      <c r="U329">
        <v>370.76</v>
      </c>
      <c r="V329">
        <v>44.32</v>
      </c>
      <c r="W329">
        <v>487.76600000000002</v>
      </c>
      <c r="X329">
        <v>1977.43</v>
      </c>
      <c r="Y329">
        <v>520.60299999999995</v>
      </c>
      <c r="Z329">
        <v>683.9</v>
      </c>
      <c r="AA329">
        <v>538.28</v>
      </c>
      <c r="AB329">
        <v>1191.06</v>
      </c>
      <c r="AC329">
        <v>3417</v>
      </c>
    </row>
    <row r="330" spans="1:29" x14ac:dyDescent="0.25">
      <c r="A330">
        <v>-173</v>
      </c>
      <c r="B330" s="1">
        <f ca="1">EOMONTH(TODAY(),Table1[[#This Row],[Range_Month]])+1</f>
        <v>39845</v>
      </c>
      <c r="C330">
        <v>0</v>
      </c>
      <c r="D330" s="1">
        <f ca="1">WORKDAY(Table1[[#This Row],[Date]],-(1+Table1[[#This Row],[Add_Day]]))</f>
        <v>39843</v>
      </c>
      <c r="E330">
        <f>COUNTIFS(Table1[[#This Row],[CTRN Index]:[BSX Index]],"*N/A*")</f>
        <v>0</v>
      </c>
      <c r="F330">
        <v>1585.78</v>
      </c>
      <c r="G330">
        <v>234.32</v>
      </c>
      <c r="H330">
        <v>443.52600000000001</v>
      </c>
      <c r="I330">
        <v>728.72</v>
      </c>
      <c r="J330">
        <v>8000.86</v>
      </c>
      <c r="K330">
        <v>1584.06</v>
      </c>
      <c r="L330">
        <v>97.3</v>
      </c>
      <c r="M330">
        <v>5195.79</v>
      </c>
      <c r="N330">
        <v>1180.25</v>
      </c>
      <c r="O330">
        <v>2369.62</v>
      </c>
      <c r="P330">
        <v>3024.04</v>
      </c>
      <c r="Q330">
        <v>2965.69</v>
      </c>
      <c r="R330">
        <v>143.38</v>
      </c>
      <c r="S330">
        <v>825.88</v>
      </c>
      <c r="T330">
        <v>1476.42</v>
      </c>
      <c r="U330">
        <v>369.7</v>
      </c>
      <c r="V330">
        <v>28.72</v>
      </c>
      <c r="W330">
        <v>447.322</v>
      </c>
      <c r="X330">
        <v>1570.5</v>
      </c>
      <c r="Y330">
        <v>476.262</v>
      </c>
      <c r="Z330">
        <v>654.17999999999995</v>
      </c>
      <c r="AA330">
        <v>498.68</v>
      </c>
      <c r="AB330">
        <v>1103.6600000000001</v>
      </c>
      <c r="AC330">
        <v>3203.99</v>
      </c>
    </row>
    <row r="331" spans="1:29" x14ac:dyDescent="0.25">
      <c r="A331">
        <v>-172</v>
      </c>
      <c r="B331" s="1">
        <f ca="1">EOMONTH(TODAY(),Table1[[#This Row],[Range_Month]])+1</f>
        <v>39873</v>
      </c>
      <c r="C331">
        <v>0</v>
      </c>
      <c r="D331" s="1">
        <f ca="1">WORKDAY(Table1[[#This Row],[Date]],-(1+Table1[[#This Row],[Add_Day]]))</f>
        <v>39871</v>
      </c>
      <c r="E331">
        <f>COUNTIFS(Table1[[#This Row],[CTRN Index]:[BSX Index]],"*N/A*")</f>
        <v>1</v>
      </c>
      <c r="F331">
        <v>1392</v>
      </c>
      <c r="G331">
        <v>205.97</v>
      </c>
      <c r="H331">
        <v>389.01600000000002</v>
      </c>
      <c r="I331">
        <v>648</v>
      </c>
      <c r="J331">
        <v>7062.93</v>
      </c>
      <c r="K331">
        <v>1394.78</v>
      </c>
      <c r="L331">
        <v>77.27</v>
      </c>
      <c r="M331">
        <v>4617.03</v>
      </c>
      <c r="N331">
        <v>1116.99</v>
      </c>
      <c r="O331">
        <v>2216.27</v>
      </c>
      <c r="P331">
        <v>2710.56</v>
      </c>
      <c r="Q331">
        <v>2499.0700000000002</v>
      </c>
      <c r="R331">
        <v>133.33000000000001</v>
      </c>
      <c r="S331">
        <v>735.09</v>
      </c>
      <c r="T331">
        <v>1377.84</v>
      </c>
      <c r="U331">
        <v>323.97000000000003</v>
      </c>
      <c r="V331">
        <v>24.16</v>
      </c>
      <c r="W331">
        <v>399.61200000000002</v>
      </c>
      <c r="X331">
        <v>1433.43</v>
      </c>
      <c r="Y331">
        <v>424.88299999999998</v>
      </c>
      <c r="Z331">
        <v>632.20000000000005</v>
      </c>
      <c r="AA331">
        <v>449.44</v>
      </c>
      <c r="AB331">
        <v>1021.36</v>
      </c>
      <c r="AC331" t="s">
        <v>78</v>
      </c>
    </row>
    <row r="332" spans="1:29" x14ac:dyDescent="0.25">
      <c r="A332">
        <v>-171</v>
      </c>
      <c r="B332" s="1">
        <f ca="1">EOMONTH(TODAY(),Table1[[#This Row],[Range_Month]])+1</f>
        <v>39904</v>
      </c>
      <c r="C332">
        <v>0</v>
      </c>
      <c r="D332" s="1">
        <f ca="1">WORKDAY(Table1[[#This Row],[Date]],-(1+Table1[[#This Row],[Add_Day]]))</f>
        <v>39903</v>
      </c>
      <c r="E332">
        <f>COUNTIFS(Table1[[#This Row],[CTRN Index]:[BSX Index]],"*N/A*")</f>
        <v>1</v>
      </c>
      <c r="F332">
        <v>1501.9</v>
      </c>
      <c r="G332">
        <v>222.43</v>
      </c>
      <c r="H332">
        <v>422.74799999999999</v>
      </c>
      <c r="I332">
        <v>682.81</v>
      </c>
      <c r="J332">
        <v>7608.92</v>
      </c>
      <c r="K332">
        <v>1507.93</v>
      </c>
      <c r="L332">
        <v>79.3</v>
      </c>
      <c r="M332">
        <v>4978.9799999999996</v>
      </c>
      <c r="N332">
        <v>1237.01</v>
      </c>
      <c r="O332">
        <v>2660.46</v>
      </c>
      <c r="P332">
        <v>2918.49</v>
      </c>
      <c r="Q332">
        <v>2684.08</v>
      </c>
      <c r="R332">
        <v>150.88999999999999</v>
      </c>
      <c r="S332">
        <v>797.87</v>
      </c>
      <c r="T332">
        <v>1528.59</v>
      </c>
      <c r="U332">
        <v>329.37</v>
      </c>
      <c r="V332">
        <v>28.14</v>
      </c>
      <c r="W332">
        <v>433.673</v>
      </c>
      <c r="X332">
        <v>1617.97</v>
      </c>
      <c r="Y332">
        <v>461.142</v>
      </c>
      <c r="Z332">
        <v>716.86</v>
      </c>
      <c r="AA332">
        <v>489</v>
      </c>
      <c r="AB332">
        <v>1134.76</v>
      </c>
      <c r="AC332" t="s">
        <v>78</v>
      </c>
    </row>
    <row r="333" spans="1:29" x14ac:dyDescent="0.25">
      <c r="A333">
        <v>-170</v>
      </c>
      <c r="B333" s="1">
        <f ca="1">EOMONTH(TODAY(),Table1[[#This Row],[Range_Month]])+1</f>
        <v>39934</v>
      </c>
      <c r="C333">
        <v>0</v>
      </c>
      <c r="D333" s="1">
        <f ca="1">WORKDAY(Table1[[#This Row],[Date]],-(1+Table1[[#This Row],[Add_Day]]))</f>
        <v>39933</v>
      </c>
      <c r="E333">
        <f>COUNTIFS(Table1[[#This Row],[CTRN Index]:[BSX Index]],"*N/A*")</f>
        <v>0</v>
      </c>
      <c r="F333">
        <v>1755.5</v>
      </c>
      <c r="G333">
        <v>260.93</v>
      </c>
      <c r="H333">
        <v>487.56099999999998</v>
      </c>
      <c r="I333">
        <v>674.62</v>
      </c>
      <c r="J333">
        <v>8168.12</v>
      </c>
      <c r="K333">
        <v>1584.65</v>
      </c>
      <c r="L333">
        <v>103.42</v>
      </c>
      <c r="M333">
        <v>5513.36</v>
      </c>
      <c r="N333">
        <v>1394.33</v>
      </c>
      <c r="O333">
        <v>2974.71</v>
      </c>
      <c r="P333">
        <v>3024.8</v>
      </c>
      <c r="Q333">
        <v>3144.15</v>
      </c>
      <c r="R333">
        <v>181.49</v>
      </c>
      <c r="S333">
        <v>872.81</v>
      </c>
      <c r="T333">
        <v>1717.3</v>
      </c>
      <c r="U333">
        <v>334.2</v>
      </c>
      <c r="V333">
        <v>32.79</v>
      </c>
      <c r="W333">
        <v>476.839</v>
      </c>
      <c r="X333">
        <v>1723.76</v>
      </c>
      <c r="Y333">
        <v>508.90699999999998</v>
      </c>
      <c r="Z333">
        <v>808.59</v>
      </c>
      <c r="AA333">
        <v>561.14</v>
      </c>
      <c r="AB333">
        <v>1319.25</v>
      </c>
      <c r="AC333">
        <v>2104.65</v>
      </c>
    </row>
    <row r="334" spans="1:29" x14ac:dyDescent="0.25">
      <c r="A334">
        <v>-169</v>
      </c>
      <c r="B334" s="1">
        <f ca="1">EOMONTH(TODAY(),Table1[[#This Row],[Range_Month]])+1</f>
        <v>39965</v>
      </c>
      <c r="C334">
        <v>0</v>
      </c>
      <c r="D334" s="1">
        <f ca="1">WORKDAY(Table1[[#This Row],[Date]],-(1+Table1[[#This Row],[Add_Day]]))</f>
        <v>39962</v>
      </c>
      <c r="E334">
        <f>COUNTIFS(Table1[[#This Row],[CTRN Index]:[BSX Index]],"*N/A*")</f>
        <v>0</v>
      </c>
      <c r="F334">
        <v>1766.85</v>
      </c>
      <c r="G334">
        <v>264.89</v>
      </c>
      <c r="H334">
        <v>501.62900000000002</v>
      </c>
      <c r="I334">
        <v>699.41</v>
      </c>
      <c r="J334">
        <v>8500.33</v>
      </c>
      <c r="K334">
        <v>1611.24</v>
      </c>
      <c r="L334">
        <v>105.66</v>
      </c>
      <c r="M334">
        <v>6004.07</v>
      </c>
      <c r="N334">
        <v>1435.57</v>
      </c>
      <c r="O334">
        <v>3284.19</v>
      </c>
      <c r="P334">
        <v>2963.82</v>
      </c>
      <c r="Q334">
        <v>3202.45</v>
      </c>
      <c r="R334">
        <v>187.58</v>
      </c>
      <c r="S334">
        <v>919.14</v>
      </c>
      <c r="T334">
        <v>1774.33</v>
      </c>
      <c r="U334">
        <v>340.99</v>
      </c>
      <c r="V334">
        <v>37.42</v>
      </c>
      <c r="W334">
        <v>501.947</v>
      </c>
      <c r="X334">
        <v>1817.85</v>
      </c>
      <c r="Y334">
        <v>534.75199999999995</v>
      </c>
      <c r="Z334">
        <v>839.16</v>
      </c>
      <c r="AA334">
        <v>575.52</v>
      </c>
      <c r="AB334">
        <v>1353.5</v>
      </c>
      <c r="AC334">
        <v>2358.4</v>
      </c>
    </row>
    <row r="335" spans="1:29" x14ac:dyDescent="0.25">
      <c r="A335">
        <v>-168</v>
      </c>
      <c r="B335" s="1">
        <f ca="1">EOMONTH(TODAY(),Table1[[#This Row],[Range_Month]])+1</f>
        <v>39995</v>
      </c>
      <c r="C335">
        <v>0</v>
      </c>
      <c r="D335" s="1">
        <f ca="1">WORKDAY(Table1[[#This Row],[Date]],-(1+Table1[[#This Row],[Add_Day]]))</f>
        <v>39994</v>
      </c>
      <c r="E335">
        <f>COUNTIFS(Table1[[#This Row],[CTRN Index]:[BSX Index]],"*N/A*")</f>
        <v>0</v>
      </c>
      <c r="F335">
        <v>1731.61</v>
      </c>
      <c r="G335">
        <v>268.32</v>
      </c>
      <c r="H335">
        <v>508.28199999999998</v>
      </c>
      <c r="I335">
        <v>749.58</v>
      </c>
      <c r="J335">
        <v>8447</v>
      </c>
      <c r="K335">
        <v>1545.28</v>
      </c>
      <c r="L335">
        <v>101.79</v>
      </c>
      <c r="M335">
        <v>5905.15</v>
      </c>
      <c r="N335">
        <v>1477.25</v>
      </c>
      <c r="O335">
        <v>3315.94</v>
      </c>
      <c r="P335">
        <v>3039.32</v>
      </c>
      <c r="Q335">
        <v>3234.56</v>
      </c>
      <c r="R335">
        <v>188.07</v>
      </c>
      <c r="S335">
        <v>919.32</v>
      </c>
      <c r="T335">
        <v>1835.04</v>
      </c>
      <c r="U335">
        <v>357.81</v>
      </c>
      <c r="V335">
        <v>36.450000000000003</v>
      </c>
      <c r="W335">
        <v>502.26600000000002</v>
      </c>
      <c r="X335">
        <v>1784.74</v>
      </c>
      <c r="Y335">
        <v>535.61800000000005</v>
      </c>
      <c r="Z335">
        <v>889.38</v>
      </c>
      <c r="AA335">
        <v>578.14</v>
      </c>
      <c r="AB335">
        <v>1373.64</v>
      </c>
      <c r="AC335">
        <v>2328.9299999999998</v>
      </c>
    </row>
    <row r="336" spans="1:29" x14ac:dyDescent="0.25">
      <c r="A336">
        <v>-167</v>
      </c>
      <c r="B336" s="1">
        <f ca="1">EOMONTH(TODAY(),Table1[[#This Row],[Range_Month]])+1</f>
        <v>40026</v>
      </c>
      <c r="C336">
        <v>0</v>
      </c>
      <c r="D336" s="1">
        <f ca="1">WORKDAY(Table1[[#This Row],[Date]],-(1+Table1[[#This Row],[Add_Day]]))</f>
        <v>40025</v>
      </c>
      <c r="E336">
        <f>COUNTIFS(Table1[[#This Row],[CTRN Index]:[BSX Index]],"*N/A*")</f>
        <v>1</v>
      </c>
      <c r="F336">
        <v>1800.64</v>
      </c>
      <c r="G336">
        <v>295.73</v>
      </c>
      <c r="H336">
        <v>556.71199999999999</v>
      </c>
      <c r="I336">
        <v>811.17</v>
      </c>
      <c r="J336">
        <v>9171.61</v>
      </c>
      <c r="K336">
        <v>1675.63</v>
      </c>
      <c r="L336">
        <v>112.36</v>
      </c>
      <c r="M336">
        <v>6424.28</v>
      </c>
      <c r="N336">
        <v>1603.36</v>
      </c>
      <c r="O336">
        <v>3406.38</v>
      </c>
      <c r="P336">
        <v>3281.39</v>
      </c>
      <c r="Q336">
        <v>3579.99</v>
      </c>
      <c r="R336">
        <v>205.64</v>
      </c>
      <c r="S336">
        <v>987.48</v>
      </c>
      <c r="T336">
        <v>1978.5</v>
      </c>
      <c r="U336">
        <v>369.47</v>
      </c>
      <c r="V336">
        <v>40.44</v>
      </c>
      <c r="W336">
        <v>539.88</v>
      </c>
      <c r="X336">
        <v>1896.46</v>
      </c>
      <c r="Y336">
        <v>576.56200000000001</v>
      </c>
      <c r="Z336">
        <v>957.41</v>
      </c>
      <c r="AA336">
        <v>628.04999999999995</v>
      </c>
      <c r="AB336">
        <v>1481.1</v>
      </c>
      <c r="AC336" t="s">
        <v>78</v>
      </c>
    </row>
    <row r="337" spans="1:29" x14ac:dyDescent="0.25">
      <c r="A337">
        <v>-166</v>
      </c>
      <c r="B337" s="1">
        <f ca="1">EOMONTH(TODAY(),Table1[[#This Row],[Range_Month]])+1</f>
        <v>40057</v>
      </c>
      <c r="C337">
        <v>0</v>
      </c>
      <c r="D337" s="1">
        <f ca="1">WORKDAY(Table1[[#This Row],[Date]],-(1+Table1[[#This Row],[Add_Day]]))</f>
        <v>40056</v>
      </c>
      <c r="E337">
        <f>COUNTIFS(Table1[[#This Row],[CTRN Index]:[BSX Index]],"*N/A*")</f>
        <v>1</v>
      </c>
      <c r="F337">
        <v>1824.88</v>
      </c>
      <c r="G337">
        <v>302.22000000000003</v>
      </c>
      <c r="H337">
        <v>572.07100000000003</v>
      </c>
      <c r="I337">
        <v>808.57</v>
      </c>
      <c r="J337">
        <v>9496.2800000000007</v>
      </c>
      <c r="K337">
        <v>1686.48</v>
      </c>
      <c r="L337">
        <v>126.83</v>
      </c>
      <c r="M337">
        <v>6643.24</v>
      </c>
      <c r="N337">
        <v>1625.19</v>
      </c>
      <c r="O337">
        <v>3472.58</v>
      </c>
      <c r="P337">
        <v>3434.07</v>
      </c>
      <c r="Q337">
        <v>3667.16</v>
      </c>
      <c r="R337">
        <v>202.31</v>
      </c>
      <c r="S337">
        <v>1020.63</v>
      </c>
      <c r="T337">
        <v>2009.06</v>
      </c>
      <c r="U337">
        <v>373.35</v>
      </c>
      <c r="V337">
        <v>47.26</v>
      </c>
      <c r="W337">
        <v>558.21500000000003</v>
      </c>
      <c r="X337">
        <v>1936.11</v>
      </c>
      <c r="Y337">
        <v>595.85799999999995</v>
      </c>
      <c r="Z337">
        <v>988.01</v>
      </c>
      <c r="AA337">
        <v>654.54</v>
      </c>
      <c r="AB337">
        <v>1507.78</v>
      </c>
      <c r="AC337" t="s">
        <v>78</v>
      </c>
    </row>
    <row r="338" spans="1:29" x14ac:dyDescent="0.25">
      <c r="A338">
        <v>-165</v>
      </c>
      <c r="B338" s="1">
        <f ca="1">EOMONTH(TODAY(),Table1[[#This Row],[Range_Month]])+1</f>
        <v>40087</v>
      </c>
      <c r="C338">
        <v>0</v>
      </c>
      <c r="D338" s="1">
        <f ca="1">WORKDAY(Table1[[#This Row],[Date]],-(1+Table1[[#This Row],[Add_Day]]))</f>
        <v>40086</v>
      </c>
      <c r="E338">
        <f>COUNTIFS(Table1[[#This Row],[CTRN Index]:[BSX Index]],"*N/A*")</f>
        <v>0</v>
      </c>
      <c r="F338">
        <v>1938.77</v>
      </c>
      <c r="G338">
        <v>317.43</v>
      </c>
      <c r="H338">
        <v>604.27800000000002</v>
      </c>
      <c r="I338">
        <v>839.61</v>
      </c>
      <c r="J338">
        <v>9712.2800000000007</v>
      </c>
      <c r="K338">
        <v>1690.16</v>
      </c>
      <c r="L338">
        <v>134.94999999999999</v>
      </c>
      <c r="M338">
        <v>6910.88</v>
      </c>
      <c r="N338">
        <v>1718.99</v>
      </c>
      <c r="O338">
        <v>3609.06</v>
      </c>
      <c r="P338">
        <v>3440.9</v>
      </c>
      <c r="Q338">
        <v>3799.84</v>
      </c>
      <c r="R338">
        <v>212.49</v>
      </c>
      <c r="S338">
        <v>1057.08</v>
      </c>
      <c r="T338">
        <v>2122.42</v>
      </c>
      <c r="U338">
        <v>377.23</v>
      </c>
      <c r="V338">
        <v>47.2</v>
      </c>
      <c r="W338">
        <v>579.96699999999998</v>
      </c>
      <c r="X338">
        <v>1973.39</v>
      </c>
      <c r="Y338">
        <v>619.87300000000005</v>
      </c>
      <c r="Z338">
        <v>1039.21</v>
      </c>
      <c r="AA338">
        <v>691.02</v>
      </c>
      <c r="AB338">
        <v>1638.7</v>
      </c>
      <c r="AC338">
        <v>2376.67</v>
      </c>
    </row>
    <row r="339" spans="1:29" x14ac:dyDescent="0.25">
      <c r="A339">
        <v>-164</v>
      </c>
      <c r="B339" s="1">
        <f ca="1">EOMONTH(TODAY(),Table1[[#This Row],[Range_Month]])+1</f>
        <v>40118</v>
      </c>
      <c r="C339">
        <v>0</v>
      </c>
      <c r="D339" s="1">
        <f ca="1">WORKDAY(Table1[[#This Row],[Date]],-(1+Table1[[#This Row],[Add_Day]]))</f>
        <v>40116</v>
      </c>
      <c r="E339">
        <f>COUNTIFS(Table1[[#This Row],[CTRN Index]:[BSX Index]],"*N/A*")</f>
        <v>1</v>
      </c>
      <c r="F339">
        <v>1784.8</v>
      </c>
      <c r="G339">
        <v>299.07</v>
      </c>
      <c r="H339">
        <v>562.77099999999996</v>
      </c>
      <c r="I339">
        <v>756.75</v>
      </c>
      <c r="J339">
        <v>9712.73</v>
      </c>
      <c r="K339">
        <v>1574.18</v>
      </c>
      <c r="L339">
        <v>128.31</v>
      </c>
      <c r="M339">
        <v>6739.45</v>
      </c>
      <c r="N339">
        <v>1667.13</v>
      </c>
      <c r="O339">
        <v>3420.77</v>
      </c>
      <c r="P339">
        <v>3353.27</v>
      </c>
      <c r="Q339">
        <v>3613.34</v>
      </c>
      <c r="R339">
        <v>198.53</v>
      </c>
      <c r="S339">
        <v>1036.2</v>
      </c>
      <c r="T339">
        <v>2045.11</v>
      </c>
      <c r="U339">
        <v>363.04</v>
      </c>
      <c r="V339">
        <v>42.23</v>
      </c>
      <c r="W339">
        <v>566.505</v>
      </c>
      <c r="X339">
        <v>1867.53</v>
      </c>
      <c r="Y339">
        <v>603.26</v>
      </c>
      <c r="Z339">
        <v>1037.3900000000001</v>
      </c>
      <c r="AA339">
        <v>659.15</v>
      </c>
      <c r="AB339">
        <v>1568.28</v>
      </c>
      <c r="AC339" t="s">
        <v>78</v>
      </c>
    </row>
    <row r="340" spans="1:29" x14ac:dyDescent="0.25">
      <c r="A340">
        <v>-163</v>
      </c>
      <c r="B340" s="1">
        <f ca="1">EOMONTH(TODAY(),Table1[[#This Row],[Range_Month]])+1</f>
        <v>40148</v>
      </c>
      <c r="C340">
        <v>0</v>
      </c>
      <c r="D340" s="1">
        <f ca="1">WORKDAY(Table1[[#This Row],[Date]],-(1+Table1[[#This Row],[Add_Day]]))</f>
        <v>40147</v>
      </c>
      <c r="E340">
        <f>COUNTIFS(Table1[[#This Row],[CTRN Index]:[BSX Index]],"*N/A*")</f>
        <v>0</v>
      </c>
      <c r="F340">
        <v>1819.08</v>
      </c>
      <c r="G340">
        <v>306.62</v>
      </c>
      <c r="H340">
        <v>579.73099999999999</v>
      </c>
      <c r="I340">
        <v>807.91</v>
      </c>
      <c r="J340">
        <v>10344.84</v>
      </c>
      <c r="K340">
        <v>1598.54</v>
      </c>
      <c r="L340">
        <v>136.91999999999999</v>
      </c>
      <c r="M340">
        <v>7092.36</v>
      </c>
      <c r="N340">
        <v>1767.43</v>
      </c>
      <c r="O340">
        <v>3545.5</v>
      </c>
      <c r="P340">
        <v>3497.56</v>
      </c>
      <c r="Q340">
        <v>3937.89</v>
      </c>
      <c r="R340">
        <v>206.71</v>
      </c>
      <c r="S340">
        <v>1095.6300000000001</v>
      </c>
      <c r="T340">
        <v>2144.6</v>
      </c>
      <c r="U340">
        <v>379.2</v>
      </c>
      <c r="V340">
        <v>44.48</v>
      </c>
      <c r="W340">
        <v>598.40899999999999</v>
      </c>
      <c r="X340">
        <v>1939.33</v>
      </c>
      <c r="Y340">
        <v>636.04</v>
      </c>
      <c r="Z340">
        <v>1087.7</v>
      </c>
      <c r="AA340">
        <v>684.77</v>
      </c>
      <c r="AB340">
        <v>1657.36</v>
      </c>
      <c r="AC340">
        <v>2095.38</v>
      </c>
    </row>
    <row r="341" spans="1:29" x14ac:dyDescent="0.25">
      <c r="A341">
        <v>-162</v>
      </c>
      <c r="B341" s="1">
        <f ca="1">EOMONTH(TODAY(),Table1[[#This Row],[Range_Month]])+1</f>
        <v>40179</v>
      </c>
      <c r="C341">
        <v>0</v>
      </c>
      <c r="D341" s="1">
        <f ca="1">WORKDAY(Table1[[#This Row],[Date]],-(1+Table1[[#This Row],[Add_Day]]))</f>
        <v>40178</v>
      </c>
      <c r="E341">
        <f>COUNTIFS(Table1[[#This Row],[CTRN Index]:[BSX Index]],"*N/A*")</f>
        <v>0</v>
      </c>
      <c r="F341">
        <v>1951.3</v>
      </c>
      <c r="G341">
        <v>332.63</v>
      </c>
      <c r="H341">
        <v>625.38900000000001</v>
      </c>
      <c r="I341">
        <v>843.57</v>
      </c>
      <c r="J341">
        <v>10428.049999999999</v>
      </c>
      <c r="K341">
        <v>1651.1</v>
      </c>
      <c r="L341">
        <v>146.59</v>
      </c>
      <c r="M341">
        <v>7184.96</v>
      </c>
      <c r="N341">
        <v>1860.31</v>
      </c>
      <c r="O341">
        <v>3663.92</v>
      </c>
      <c r="P341">
        <v>3620.34</v>
      </c>
      <c r="Q341">
        <v>4099.63</v>
      </c>
      <c r="R341">
        <v>216.86</v>
      </c>
      <c r="S341">
        <v>1115.0999999999999</v>
      </c>
      <c r="T341">
        <v>2269.15</v>
      </c>
      <c r="U341">
        <v>398.01</v>
      </c>
      <c r="V341">
        <v>42.71</v>
      </c>
      <c r="W341">
        <v>612.01300000000003</v>
      </c>
      <c r="X341">
        <v>2003.03</v>
      </c>
      <c r="Y341">
        <v>653.13300000000004</v>
      </c>
      <c r="Z341">
        <v>1168.26</v>
      </c>
      <c r="AA341">
        <v>726.67</v>
      </c>
      <c r="AB341">
        <v>1747.52</v>
      </c>
      <c r="AC341">
        <v>2072.41</v>
      </c>
    </row>
    <row r="342" spans="1:29" x14ac:dyDescent="0.25">
      <c r="A342">
        <v>-161</v>
      </c>
      <c r="B342" s="1">
        <f ca="1">EOMONTH(TODAY(),Table1[[#This Row],[Range_Month]])+1</f>
        <v>40210</v>
      </c>
      <c r="C342">
        <v>0</v>
      </c>
      <c r="D342" s="1">
        <f ca="1">WORKDAY(Table1[[#This Row],[Date]],-(1+Table1[[#This Row],[Add_Day]]))</f>
        <v>40207</v>
      </c>
      <c r="E342">
        <f>COUNTIFS(Table1[[#This Row],[CTRN Index]:[BSX Index]],"*N/A*")</f>
        <v>1</v>
      </c>
      <c r="F342">
        <v>1853.87</v>
      </c>
      <c r="G342">
        <v>321.14</v>
      </c>
      <c r="H342">
        <v>602.03499999999997</v>
      </c>
      <c r="I342">
        <v>860.14</v>
      </c>
      <c r="J342">
        <v>10067.33</v>
      </c>
      <c r="K342">
        <v>1726.33</v>
      </c>
      <c r="L342">
        <v>138.33000000000001</v>
      </c>
      <c r="M342">
        <v>6883.78</v>
      </c>
      <c r="N342">
        <v>1741.04</v>
      </c>
      <c r="O342">
        <v>3441.72</v>
      </c>
      <c r="P342">
        <v>3498.15</v>
      </c>
      <c r="Q342">
        <v>3895.53</v>
      </c>
      <c r="R342">
        <v>199.43</v>
      </c>
      <c r="S342">
        <v>1073.8699999999999</v>
      </c>
      <c r="T342">
        <v>2147.35</v>
      </c>
      <c r="U342">
        <v>378.25</v>
      </c>
      <c r="V342">
        <v>46.54</v>
      </c>
      <c r="W342">
        <v>589.41</v>
      </c>
      <c r="X342">
        <v>1992.61</v>
      </c>
      <c r="Y342">
        <v>628.99099999999999</v>
      </c>
      <c r="Z342">
        <v>1068.54</v>
      </c>
      <c r="AA342">
        <v>702.8</v>
      </c>
      <c r="AB342">
        <v>1666.89</v>
      </c>
      <c r="AC342" t="s">
        <v>78</v>
      </c>
    </row>
    <row r="343" spans="1:29" x14ac:dyDescent="0.25">
      <c r="A343">
        <v>-160</v>
      </c>
      <c r="B343" s="1">
        <f ca="1">EOMONTH(TODAY(),Table1[[#This Row],[Range_Month]])+1</f>
        <v>40238</v>
      </c>
      <c r="C343">
        <v>0</v>
      </c>
      <c r="D343" s="1">
        <f ca="1">WORKDAY(Table1[[#This Row],[Date]],-(1+Table1[[#This Row],[Add_Day]]))</f>
        <v>40235</v>
      </c>
      <c r="E343">
        <f>COUNTIFS(Table1[[#This Row],[CTRN Index]:[BSX Index]],"*N/A*")</f>
        <v>0</v>
      </c>
      <c r="F343">
        <v>1989.44</v>
      </c>
      <c r="G343">
        <v>334.7</v>
      </c>
      <c r="H343">
        <v>628.55899999999997</v>
      </c>
      <c r="I343">
        <v>878.86</v>
      </c>
      <c r="J343">
        <v>10325.26</v>
      </c>
      <c r="K343">
        <v>1755.87</v>
      </c>
      <c r="L343">
        <v>146.09</v>
      </c>
      <c r="M343">
        <v>7035.04</v>
      </c>
      <c r="N343">
        <v>1818.68</v>
      </c>
      <c r="O343">
        <v>3520.84</v>
      </c>
      <c r="P343">
        <v>3608.95</v>
      </c>
      <c r="Q343">
        <v>4134.57</v>
      </c>
      <c r="R343">
        <v>210.29</v>
      </c>
      <c r="S343">
        <v>1104.49</v>
      </c>
      <c r="T343">
        <v>2238.2600000000002</v>
      </c>
      <c r="U343">
        <v>367.39</v>
      </c>
      <c r="V343">
        <v>47.45</v>
      </c>
      <c r="W343">
        <v>607.44799999999998</v>
      </c>
      <c r="X343">
        <v>2029.96</v>
      </c>
      <c r="Y343">
        <v>648.9</v>
      </c>
      <c r="Z343">
        <v>1118.77</v>
      </c>
      <c r="AA343">
        <v>738.36</v>
      </c>
      <c r="AB343">
        <v>1741.09</v>
      </c>
      <c r="AC343">
        <v>1900.09</v>
      </c>
    </row>
    <row r="344" spans="1:29" x14ac:dyDescent="0.25">
      <c r="A344">
        <v>-159</v>
      </c>
      <c r="B344" s="1">
        <f ca="1">EOMONTH(TODAY(),Table1[[#This Row],[Range_Month]])+1</f>
        <v>40269</v>
      </c>
      <c r="C344">
        <v>0</v>
      </c>
      <c r="D344" s="1">
        <f ca="1">WORKDAY(Table1[[#This Row],[Date]],-(1+Table1[[#This Row],[Add_Day]]))</f>
        <v>40268</v>
      </c>
      <c r="E344">
        <f>COUNTIFS(Table1[[#This Row],[CTRN Index]:[BSX Index]],"*N/A*")</f>
        <v>0</v>
      </c>
      <c r="F344">
        <v>2081.39</v>
      </c>
      <c r="G344">
        <v>360.3</v>
      </c>
      <c r="H344">
        <v>678.64300000000003</v>
      </c>
      <c r="I344">
        <v>939.02</v>
      </c>
      <c r="J344">
        <v>10856.63</v>
      </c>
      <c r="K344">
        <v>1868.19</v>
      </c>
      <c r="L344">
        <v>160.54</v>
      </c>
      <c r="M344">
        <v>7447.8</v>
      </c>
      <c r="N344">
        <v>1958.34</v>
      </c>
      <c r="O344">
        <v>3751.9</v>
      </c>
      <c r="P344">
        <v>3791.51</v>
      </c>
      <c r="Q344">
        <v>4374.62</v>
      </c>
      <c r="R344">
        <v>227.41</v>
      </c>
      <c r="S344">
        <v>1169.43</v>
      </c>
      <c r="T344">
        <v>2397.96</v>
      </c>
      <c r="U344">
        <v>378.82</v>
      </c>
      <c r="V344">
        <v>52</v>
      </c>
      <c r="W344">
        <v>643.79</v>
      </c>
      <c r="X344">
        <v>2158.69</v>
      </c>
      <c r="Y344">
        <v>688.74300000000005</v>
      </c>
      <c r="Z344">
        <v>1197.83</v>
      </c>
      <c r="AA344">
        <v>789.9</v>
      </c>
      <c r="AB344">
        <v>1884.17</v>
      </c>
      <c r="AC344">
        <v>1421.88</v>
      </c>
    </row>
    <row r="345" spans="1:29" x14ac:dyDescent="0.25">
      <c r="A345">
        <v>-158</v>
      </c>
      <c r="B345" s="1">
        <f ca="1">EOMONTH(TODAY(),Table1[[#This Row],[Range_Month]])+1</f>
        <v>40299</v>
      </c>
      <c r="C345">
        <v>0</v>
      </c>
      <c r="D345" s="1">
        <f ca="1">WORKDAY(Table1[[#This Row],[Date]],-(1+Table1[[#This Row],[Add_Day]]))</f>
        <v>40298</v>
      </c>
      <c r="E345">
        <f>COUNTIFS(Table1[[#This Row],[CTRN Index]:[BSX Index]],"*N/A*")</f>
        <v>0</v>
      </c>
      <c r="F345">
        <v>2206.0500000000002</v>
      </c>
      <c r="G345">
        <v>381.09</v>
      </c>
      <c r="H345">
        <v>716.59900000000005</v>
      </c>
      <c r="I345">
        <v>940.8</v>
      </c>
      <c r="J345">
        <v>11008.61</v>
      </c>
      <c r="K345">
        <v>1987.4</v>
      </c>
      <c r="L345">
        <v>171.13</v>
      </c>
      <c r="M345">
        <v>7474.4</v>
      </c>
      <c r="N345">
        <v>2000.63</v>
      </c>
      <c r="O345">
        <v>3913.07</v>
      </c>
      <c r="P345">
        <v>3819.85</v>
      </c>
      <c r="Q345">
        <v>4670.92</v>
      </c>
      <c r="R345">
        <v>228.24</v>
      </c>
      <c r="S345">
        <v>1186.69</v>
      </c>
      <c r="T345">
        <v>2461.19</v>
      </c>
      <c r="U345">
        <v>387.95</v>
      </c>
      <c r="V345">
        <v>55.72</v>
      </c>
      <c r="W345">
        <v>655.06299999999999</v>
      </c>
      <c r="X345">
        <v>2256.17</v>
      </c>
      <c r="Y345">
        <v>702.93700000000001</v>
      </c>
      <c r="Z345">
        <v>1236.53</v>
      </c>
      <c r="AA345">
        <v>823.06</v>
      </c>
      <c r="AB345">
        <v>1948.03</v>
      </c>
      <c r="AC345">
        <v>1276.3900000000001</v>
      </c>
    </row>
    <row r="346" spans="1:29" x14ac:dyDescent="0.25">
      <c r="A346">
        <v>-157</v>
      </c>
      <c r="B346" s="1">
        <f ca="1">EOMONTH(TODAY(),Table1[[#This Row],[Range_Month]])+1</f>
        <v>40330</v>
      </c>
      <c r="C346">
        <v>1</v>
      </c>
      <c r="D346" s="1">
        <f ca="1">WORKDAY(Table1[[#This Row],[Date]],-(1+Table1[[#This Row],[Add_Day]]))</f>
        <v>40326</v>
      </c>
      <c r="E346">
        <f>COUNTIFS(Table1[[#This Row],[CTRN Index]:[BSX Index]],"*N/A*")</f>
        <v>0</v>
      </c>
      <c r="F346">
        <v>2069.8200000000002</v>
      </c>
      <c r="G346">
        <v>353.31</v>
      </c>
      <c r="H346">
        <v>661.61400000000003</v>
      </c>
      <c r="I346">
        <v>837.68</v>
      </c>
      <c r="J346">
        <v>10136.629999999999</v>
      </c>
      <c r="K346">
        <v>1808.1</v>
      </c>
      <c r="L346">
        <v>161.37</v>
      </c>
      <c r="M346">
        <v>6791.57</v>
      </c>
      <c r="N346">
        <v>1852.39</v>
      </c>
      <c r="O346">
        <v>3583.14</v>
      </c>
      <c r="P346">
        <v>3630.43</v>
      </c>
      <c r="Q346">
        <v>4336.0600000000004</v>
      </c>
      <c r="R346">
        <v>202.87</v>
      </c>
      <c r="S346">
        <v>1089.4100000000001</v>
      </c>
      <c r="T346">
        <v>2257.04</v>
      </c>
      <c r="U346">
        <v>361.19</v>
      </c>
      <c r="V346">
        <v>49.94</v>
      </c>
      <c r="W346">
        <v>601.79100000000005</v>
      </c>
      <c r="X346">
        <v>2057.16</v>
      </c>
      <c r="Y346">
        <v>646.04100000000005</v>
      </c>
      <c r="Z346">
        <v>1140.3900000000001</v>
      </c>
      <c r="AA346">
        <v>762.76</v>
      </c>
      <c r="AB346">
        <v>1796.84</v>
      </c>
      <c r="AC346">
        <v>1331.63</v>
      </c>
    </row>
    <row r="347" spans="1:29" x14ac:dyDescent="0.25">
      <c r="A347">
        <v>-156</v>
      </c>
      <c r="B347" s="1">
        <f ca="1">EOMONTH(TODAY(),Table1[[#This Row],[Range_Month]])+1</f>
        <v>40360</v>
      </c>
      <c r="C347">
        <v>0</v>
      </c>
      <c r="D347" s="1">
        <f ca="1">WORKDAY(Table1[[#This Row],[Date]],-(1+Table1[[#This Row],[Add_Day]]))</f>
        <v>40359</v>
      </c>
      <c r="E347">
        <f>COUNTIFS(Table1[[#This Row],[CTRN Index]:[BSX Index]],"*N/A*")</f>
        <v>0</v>
      </c>
      <c r="F347">
        <v>1934.45</v>
      </c>
      <c r="G347">
        <v>327.97</v>
      </c>
      <c r="H347">
        <v>609.48599999999999</v>
      </c>
      <c r="I347">
        <v>799.94</v>
      </c>
      <c r="J347">
        <v>9774.02</v>
      </c>
      <c r="K347">
        <v>1681.1</v>
      </c>
      <c r="L347">
        <v>152.36000000000001</v>
      </c>
      <c r="M347">
        <v>6469.65</v>
      </c>
      <c r="N347">
        <v>1739.14</v>
      </c>
      <c r="O347">
        <v>3258.95</v>
      </c>
      <c r="P347">
        <v>3482.53</v>
      </c>
      <c r="Q347">
        <v>4007.84</v>
      </c>
      <c r="R347">
        <v>187.33</v>
      </c>
      <c r="S347">
        <v>1030.71</v>
      </c>
      <c r="T347">
        <v>2109.2399999999998</v>
      </c>
      <c r="U347">
        <v>357.74</v>
      </c>
      <c r="V347">
        <v>46.12</v>
      </c>
      <c r="W347">
        <v>567.36699999999996</v>
      </c>
      <c r="X347">
        <v>1903.84</v>
      </c>
      <c r="Y347">
        <v>607.92399999999998</v>
      </c>
      <c r="Z347">
        <v>1063.76</v>
      </c>
      <c r="AA347">
        <v>711.73</v>
      </c>
      <c r="AB347">
        <v>1667.95</v>
      </c>
      <c r="AC347">
        <v>1233.6500000000001</v>
      </c>
    </row>
    <row r="348" spans="1:29" x14ac:dyDescent="0.25">
      <c r="A348">
        <v>-155</v>
      </c>
      <c r="B348" s="1">
        <f ca="1">EOMONTH(TODAY(),Table1[[#This Row],[Range_Month]])+1</f>
        <v>40391</v>
      </c>
      <c r="C348">
        <v>0</v>
      </c>
      <c r="D348" s="1">
        <f ca="1">WORKDAY(Table1[[#This Row],[Date]],-(1+Table1[[#This Row],[Add_Day]]))</f>
        <v>40389</v>
      </c>
      <c r="E348">
        <f>COUNTIFS(Table1[[#This Row],[CTRN Index]:[BSX Index]],"*N/A*")</f>
        <v>1</v>
      </c>
      <c r="F348">
        <v>2214.33</v>
      </c>
      <c r="G348">
        <v>348.5</v>
      </c>
      <c r="H348">
        <v>650.89</v>
      </c>
      <c r="I348">
        <v>836.01</v>
      </c>
      <c r="J348">
        <v>10465.94</v>
      </c>
      <c r="K348">
        <v>1731.57</v>
      </c>
      <c r="L348">
        <v>166.81</v>
      </c>
      <c r="M348">
        <v>6998.99</v>
      </c>
      <c r="N348">
        <v>1864</v>
      </c>
      <c r="O348">
        <v>3388.21</v>
      </c>
      <c r="P348">
        <v>3620.18</v>
      </c>
      <c r="Q348">
        <v>4422.9399999999996</v>
      </c>
      <c r="R348">
        <v>209.07</v>
      </c>
      <c r="S348">
        <v>1101.5999999999999</v>
      </c>
      <c r="T348">
        <v>2254.6999999999998</v>
      </c>
      <c r="U348">
        <v>385.53</v>
      </c>
      <c r="V348">
        <v>48.64</v>
      </c>
      <c r="W348">
        <v>606.09199999999998</v>
      </c>
      <c r="X348">
        <v>1972.29</v>
      </c>
      <c r="Y348">
        <v>649.39400000000001</v>
      </c>
      <c r="Z348">
        <v>1141.97</v>
      </c>
      <c r="AA348">
        <v>760.27</v>
      </c>
      <c r="AB348">
        <v>1791.43</v>
      </c>
      <c r="AC348" t="s">
        <v>78</v>
      </c>
    </row>
    <row r="349" spans="1:29" x14ac:dyDescent="0.25">
      <c r="A349">
        <v>-154</v>
      </c>
      <c r="B349" s="1">
        <f ca="1">EOMONTH(TODAY(),Table1[[#This Row],[Range_Month]])+1</f>
        <v>40422</v>
      </c>
      <c r="C349">
        <v>0</v>
      </c>
      <c r="D349" s="1">
        <f ca="1">WORKDAY(Table1[[#This Row],[Date]],-(1+Table1[[#This Row],[Add_Day]]))</f>
        <v>40421</v>
      </c>
      <c r="E349">
        <f>COUNTIFS(Table1[[#This Row],[CTRN Index]:[BSX Index]],"*N/A*")</f>
        <v>0</v>
      </c>
      <c r="F349">
        <v>2036.68</v>
      </c>
      <c r="G349">
        <v>322.23</v>
      </c>
      <c r="H349">
        <v>602.05700000000002</v>
      </c>
      <c r="I349">
        <v>812.13</v>
      </c>
      <c r="J349">
        <v>10014.719999999999</v>
      </c>
      <c r="K349">
        <v>1549.29</v>
      </c>
      <c r="L349">
        <v>164.31</v>
      </c>
      <c r="M349">
        <v>6704.15</v>
      </c>
      <c r="N349">
        <v>1767.43</v>
      </c>
      <c r="O349">
        <v>3103.8</v>
      </c>
      <c r="P349">
        <v>3547.17</v>
      </c>
      <c r="Q349">
        <v>4122.63</v>
      </c>
      <c r="R349">
        <v>191.91</v>
      </c>
      <c r="S349">
        <v>1049.33</v>
      </c>
      <c r="T349">
        <v>2114.0300000000002</v>
      </c>
      <c r="U349">
        <v>388.97</v>
      </c>
      <c r="V349">
        <v>43.45</v>
      </c>
      <c r="W349">
        <v>577.67600000000004</v>
      </c>
      <c r="X349">
        <v>1791.43</v>
      </c>
      <c r="Y349">
        <v>617.48400000000004</v>
      </c>
      <c r="Z349">
        <v>1061.01</v>
      </c>
      <c r="AA349">
        <v>721.64</v>
      </c>
      <c r="AB349">
        <v>1707</v>
      </c>
      <c r="AC349">
        <v>1258.27</v>
      </c>
    </row>
    <row r="350" spans="1:29" x14ac:dyDescent="0.25">
      <c r="A350">
        <v>-153</v>
      </c>
      <c r="B350" s="1">
        <f ca="1">EOMONTH(TODAY(),Table1[[#This Row],[Range_Month]])+1</f>
        <v>40452</v>
      </c>
      <c r="C350">
        <v>0</v>
      </c>
      <c r="D350" s="1">
        <f ca="1">WORKDAY(Table1[[#This Row],[Date]],-(1+Table1[[#This Row],[Add_Day]]))</f>
        <v>40451</v>
      </c>
      <c r="E350">
        <f>COUNTIFS(Table1[[#This Row],[CTRN Index]:[BSX Index]],"*N/A*")</f>
        <v>0</v>
      </c>
      <c r="F350">
        <v>2263.9699999999998</v>
      </c>
      <c r="G350">
        <v>358.55</v>
      </c>
      <c r="H350">
        <v>676.13900000000001</v>
      </c>
      <c r="I350">
        <v>895.33</v>
      </c>
      <c r="J350">
        <v>10788.05</v>
      </c>
      <c r="K350">
        <v>1651.15</v>
      </c>
      <c r="L350">
        <v>171.02</v>
      </c>
      <c r="M350">
        <v>7281.07</v>
      </c>
      <c r="N350">
        <v>1998.04</v>
      </c>
      <c r="O350">
        <v>3396.42</v>
      </c>
      <c r="P350">
        <v>3789.22</v>
      </c>
      <c r="Q350">
        <v>4522.32</v>
      </c>
      <c r="R350">
        <v>214.77</v>
      </c>
      <c r="S350">
        <v>1141.2</v>
      </c>
      <c r="T350">
        <v>2368.62</v>
      </c>
      <c r="U350">
        <v>398.23</v>
      </c>
      <c r="V350">
        <v>46.2</v>
      </c>
      <c r="W350">
        <v>629.78</v>
      </c>
      <c r="X350">
        <v>1929.51</v>
      </c>
      <c r="Y350">
        <v>674.75199999999995</v>
      </c>
      <c r="Z350">
        <v>1202.3800000000001</v>
      </c>
      <c r="AA350">
        <v>802.1</v>
      </c>
      <c r="AB350">
        <v>1924.1</v>
      </c>
      <c r="AC350">
        <v>1276.94</v>
      </c>
    </row>
    <row r="351" spans="1:29" x14ac:dyDescent="0.25">
      <c r="A351">
        <v>-152</v>
      </c>
      <c r="B351" s="1">
        <f ca="1">EOMONTH(TODAY(),Table1[[#This Row],[Range_Month]])+1</f>
        <v>40483</v>
      </c>
      <c r="C351">
        <v>0</v>
      </c>
      <c r="D351" s="1">
        <f ca="1">WORKDAY(Table1[[#This Row],[Date]],-(1+Table1[[#This Row],[Add_Day]]))</f>
        <v>40480</v>
      </c>
      <c r="E351">
        <f>COUNTIFS(Table1[[#This Row],[CTRN Index]:[BSX Index]],"*N/A*")</f>
        <v>0</v>
      </c>
      <c r="F351">
        <v>2354.0300000000002</v>
      </c>
      <c r="G351">
        <v>373.55</v>
      </c>
      <c r="H351">
        <v>703.35400000000004</v>
      </c>
      <c r="I351">
        <v>927.63</v>
      </c>
      <c r="J351">
        <v>11118.49</v>
      </c>
      <c r="K351">
        <v>1646.64</v>
      </c>
      <c r="L351">
        <v>178.95</v>
      </c>
      <c r="M351">
        <v>7513.35</v>
      </c>
      <c r="N351">
        <v>2124.4499999999998</v>
      </c>
      <c r="O351">
        <v>3660.7</v>
      </c>
      <c r="P351">
        <v>3912.5</v>
      </c>
      <c r="Q351">
        <v>4754.29</v>
      </c>
      <c r="R351">
        <v>224.28</v>
      </c>
      <c r="S351">
        <v>1183.26</v>
      </c>
      <c r="T351">
        <v>2507.41</v>
      </c>
      <c r="U351">
        <v>404.86</v>
      </c>
      <c r="V351">
        <v>45.49</v>
      </c>
      <c r="W351">
        <v>653.57000000000005</v>
      </c>
      <c r="X351">
        <v>1987.04</v>
      </c>
      <c r="Y351">
        <v>700.375</v>
      </c>
      <c r="Z351">
        <v>1300.3599999999999</v>
      </c>
      <c r="AA351">
        <v>829.13</v>
      </c>
      <c r="AB351">
        <v>2030.49</v>
      </c>
      <c r="AC351">
        <v>1270</v>
      </c>
    </row>
    <row r="352" spans="1:29" x14ac:dyDescent="0.25">
      <c r="A352">
        <v>-151</v>
      </c>
      <c r="B352" s="1">
        <f ca="1">EOMONTH(TODAY(),Table1[[#This Row],[Range_Month]])+1</f>
        <v>40513</v>
      </c>
      <c r="C352">
        <v>0</v>
      </c>
      <c r="D352" s="1">
        <f ca="1">WORKDAY(Table1[[#This Row],[Date]],-(1+Table1[[#This Row],[Add_Day]]))</f>
        <v>40512</v>
      </c>
      <c r="E352">
        <f>COUNTIFS(Table1[[#This Row],[CTRN Index]:[BSX Index]],"*N/A*")</f>
        <v>0</v>
      </c>
      <c r="F352">
        <v>2422.85</v>
      </c>
      <c r="G352">
        <v>386.56</v>
      </c>
      <c r="H352">
        <v>727.00699999999995</v>
      </c>
      <c r="I352">
        <v>907.54</v>
      </c>
      <c r="J352">
        <v>11006.02</v>
      </c>
      <c r="K352">
        <v>1631.53</v>
      </c>
      <c r="L352">
        <v>175.44</v>
      </c>
      <c r="M352">
        <v>7430.94</v>
      </c>
      <c r="N352">
        <v>2117.33</v>
      </c>
      <c r="O352">
        <v>3731.09</v>
      </c>
      <c r="P352">
        <v>4037.69</v>
      </c>
      <c r="Q352">
        <v>4855.78</v>
      </c>
      <c r="R352">
        <v>214.2</v>
      </c>
      <c r="S352">
        <v>1180.55</v>
      </c>
      <c r="T352">
        <v>2498.23</v>
      </c>
      <c r="U352">
        <v>391.4</v>
      </c>
      <c r="V352">
        <v>44.76</v>
      </c>
      <c r="W352">
        <v>654.24</v>
      </c>
      <c r="X352">
        <v>2003.37</v>
      </c>
      <c r="Y352">
        <v>702.91800000000001</v>
      </c>
      <c r="Z352">
        <v>1286.83</v>
      </c>
      <c r="AA352">
        <v>852.59</v>
      </c>
      <c r="AB352">
        <v>2078.17</v>
      </c>
      <c r="AC352">
        <v>1190.5899999999999</v>
      </c>
    </row>
    <row r="353" spans="1:29" x14ac:dyDescent="0.25">
      <c r="A353">
        <v>-150</v>
      </c>
      <c r="B353" s="1">
        <f ca="1">EOMONTH(TODAY(),Table1[[#This Row],[Range_Month]])+1</f>
        <v>40544</v>
      </c>
      <c r="C353">
        <v>0</v>
      </c>
      <c r="D353" s="1">
        <f ca="1">WORKDAY(Table1[[#This Row],[Date]],-(1+Table1[[#This Row],[Add_Day]]))</f>
        <v>40543</v>
      </c>
      <c r="E353">
        <f>COUNTIFS(Table1[[#This Row],[CTRN Index]:[BSX Index]],"*N/A*")</f>
        <v>0</v>
      </c>
      <c r="F353">
        <v>2562.0500000000002</v>
      </c>
      <c r="G353">
        <v>415.73</v>
      </c>
      <c r="H353">
        <v>783.64700000000005</v>
      </c>
      <c r="I353">
        <v>970.17</v>
      </c>
      <c r="J353">
        <v>11577.51</v>
      </c>
      <c r="K353">
        <v>1847.35</v>
      </c>
      <c r="L353">
        <v>182.73</v>
      </c>
      <c r="M353">
        <v>7964.02</v>
      </c>
      <c r="N353">
        <v>2217.86</v>
      </c>
      <c r="O353">
        <v>4087.35</v>
      </c>
      <c r="P353">
        <v>4148.91</v>
      </c>
      <c r="Q353">
        <v>5106.75</v>
      </c>
      <c r="R353">
        <v>225.37</v>
      </c>
      <c r="S353">
        <v>1257.6400000000001</v>
      </c>
      <c r="T353">
        <v>2652.87</v>
      </c>
      <c r="U353">
        <v>404.99</v>
      </c>
      <c r="V353">
        <v>52.21</v>
      </c>
      <c r="W353">
        <v>696.899</v>
      </c>
      <c r="X353">
        <v>2239.42</v>
      </c>
      <c r="Y353">
        <v>749.48099999999999</v>
      </c>
      <c r="Z353">
        <v>1372.06</v>
      </c>
      <c r="AA353">
        <v>907.25</v>
      </c>
      <c r="AB353">
        <v>2184.02</v>
      </c>
      <c r="AC353">
        <v>1142.49</v>
      </c>
    </row>
    <row r="354" spans="1:29" x14ac:dyDescent="0.25">
      <c r="A354">
        <v>-149</v>
      </c>
      <c r="B354" s="1">
        <f ca="1">EOMONTH(TODAY(),Table1[[#This Row],[Range_Month]])+1</f>
        <v>40575</v>
      </c>
      <c r="C354">
        <v>0</v>
      </c>
      <c r="D354" s="1">
        <f ca="1">WORKDAY(Table1[[#This Row],[Date]],-(1+Table1[[#This Row],[Add_Day]]))</f>
        <v>40574</v>
      </c>
      <c r="E354">
        <f>COUNTIFS(Table1[[#This Row],[CTRN Index]:[BSX Index]],"*N/A*")</f>
        <v>0</v>
      </c>
      <c r="F354">
        <v>2472.8200000000002</v>
      </c>
      <c r="G354">
        <v>416.12</v>
      </c>
      <c r="H354">
        <v>781.25099999999998</v>
      </c>
      <c r="I354">
        <v>974.12</v>
      </c>
      <c r="J354">
        <v>11891.93</v>
      </c>
      <c r="K354">
        <v>1829.83</v>
      </c>
      <c r="L354">
        <v>188.63</v>
      </c>
      <c r="M354">
        <v>8139.16</v>
      </c>
      <c r="N354">
        <v>2281.91</v>
      </c>
      <c r="O354">
        <v>4070.25</v>
      </c>
      <c r="P354">
        <v>4105.5200000000004</v>
      </c>
      <c r="Q354">
        <v>5025.1099999999997</v>
      </c>
      <c r="R354">
        <v>233.54</v>
      </c>
      <c r="S354">
        <v>1286.1199999999999</v>
      </c>
      <c r="T354">
        <v>2700.08</v>
      </c>
      <c r="U354">
        <v>409.35</v>
      </c>
      <c r="V354">
        <v>53</v>
      </c>
      <c r="W354">
        <v>712.96500000000003</v>
      </c>
      <c r="X354">
        <v>2221.86</v>
      </c>
      <c r="Y354">
        <v>765.13900000000001</v>
      </c>
      <c r="Z354">
        <v>1412.48</v>
      </c>
      <c r="AA354">
        <v>924.77</v>
      </c>
      <c r="AB354">
        <v>2197.5100000000002</v>
      </c>
      <c r="AC354">
        <v>1144.04</v>
      </c>
    </row>
    <row r="355" spans="1:29" x14ac:dyDescent="0.25">
      <c r="A355">
        <v>-148</v>
      </c>
      <c r="B355" s="1">
        <f ca="1">EOMONTH(TODAY(),Table1[[#This Row],[Range_Month]])+1</f>
        <v>40603</v>
      </c>
      <c r="C355">
        <v>0</v>
      </c>
      <c r="D355" s="1">
        <f ca="1">WORKDAY(Table1[[#This Row],[Date]],-(1+Table1[[#This Row],[Add_Day]]))</f>
        <v>40602</v>
      </c>
      <c r="E355">
        <f>COUNTIFS(Table1[[#This Row],[CTRN Index]:[BSX Index]],"*N/A*")</f>
        <v>0</v>
      </c>
      <c r="F355">
        <v>2411.9299999999998</v>
      </c>
      <c r="G355">
        <v>434.16</v>
      </c>
      <c r="H355">
        <v>823.44799999999998</v>
      </c>
      <c r="I355">
        <v>983.53</v>
      </c>
      <c r="J355">
        <v>12226.34</v>
      </c>
      <c r="K355">
        <v>1855.9</v>
      </c>
      <c r="L355">
        <v>196.15</v>
      </c>
      <c r="M355">
        <v>8438.5499999999993</v>
      </c>
      <c r="N355">
        <v>2350.9899999999998</v>
      </c>
      <c r="O355">
        <v>4213.32</v>
      </c>
      <c r="P355">
        <v>4244.83</v>
      </c>
      <c r="Q355">
        <v>5084.8999999999996</v>
      </c>
      <c r="R355">
        <v>238.52</v>
      </c>
      <c r="S355">
        <v>1327.22</v>
      </c>
      <c r="T355">
        <v>2782.27</v>
      </c>
      <c r="U355">
        <v>415.61</v>
      </c>
      <c r="V355">
        <v>53.41</v>
      </c>
      <c r="W355">
        <v>736.23800000000006</v>
      </c>
      <c r="X355">
        <v>2273.9699999999998</v>
      </c>
      <c r="Y355">
        <v>791.43899999999996</v>
      </c>
      <c r="Z355">
        <v>1446.98</v>
      </c>
      <c r="AA355">
        <v>966.59</v>
      </c>
      <c r="AB355">
        <v>2318.4699999999998</v>
      </c>
      <c r="AC355">
        <v>1117.93</v>
      </c>
    </row>
    <row r="356" spans="1:29" x14ac:dyDescent="0.25">
      <c r="A356">
        <v>-147</v>
      </c>
      <c r="B356" s="1">
        <f ca="1">EOMONTH(TODAY(),Table1[[#This Row],[Range_Month]])+1</f>
        <v>40634</v>
      </c>
      <c r="C356">
        <v>0</v>
      </c>
      <c r="D356" s="1">
        <f ca="1">WORKDAY(Table1[[#This Row],[Date]],-(1+Table1[[#This Row],[Add_Day]]))</f>
        <v>40633</v>
      </c>
      <c r="E356">
        <f>COUNTIFS(Table1[[#This Row],[CTRN Index]:[BSX Index]],"*N/A*")</f>
        <v>0</v>
      </c>
      <c r="F356">
        <v>2510.0700000000002</v>
      </c>
      <c r="G356">
        <v>446.63</v>
      </c>
      <c r="H356">
        <v>843.54899999999998</v>
      </c>
      <c r="I356">
        <v>1040.83</v>
      </c>
      <c r="J356">
        <v>12319.73</v>
      </c>
      <c r="K356">
        <v>1827.79</v>
      </c>
      <c r="L356">
        <v>192.59</v>
      </c>
      <c r="M356">
        <v>8404.98</v>
      </c>
      <c r="N356">
        <v>2338.9899999999998</v>
      </c>
      <c r="O356">
        <v>4187.2</v>
      </c>
      <c r="P356">
        <v>4219.78</v>
      </c>
      <c r="Q356">
        <v>5299.89</v>
      </c>
      <c r="R356">
        <v>223.93</v>
      </c>
      <c r="S356">
        <v>1325.83</v>
      </c>
      <c r="T356">
        <v>2781.07</v>
      </c>
      <c r="U356">
        <v>413.06</v>
      </c>
      <c r="V356">
        <v>51.92</v>
      </c>
      <c r="W356">
        <v>737.06600000000003</v>
      </c>
      <c r="X356">
        <v>2240.2600000000002</v>
      </c>
      <c r="Y356">
        <v>793.85</v>
      </c>
      <c r="Z356">
        <v>1427.98</v>
      </c>
      <c r="AA356">
        <v>989.05</v>
      </c>
      <c r="AB356">
        <v>2366.5</v>
      </c>
      <c r="AC356">
        <v>1123.69</v>
      </c>
    </row>
    <row r="357" spans="1:29" x14ac:dyDescent="0.25">
      <c r="A357">
        <v>-146</v>
      </c>
      <c r="B357" s="1">
        <f ca="1">EOMONTH(TODAY(),Table1[[#This Row],[Range_Month]])+1</f>
        <v>40664</v>
      </c>
      <c r="C357">
        <v>0</v>
      </c>
      <c r="D357" s="1">
        <f ca="1">WORKDAY(Table1[[#This Row],[Date]],-(1+Table1[[#This Row],[Add_Day]]))</f>
        <v>40662</v>
      </c>
      <c r="E357">
        <f>COUNTIFS(Table1[[#This Row],[CTRN Index]:[BSX Index]],"*N/A*")</f>
        <v>0</v>
      </c>
      <c r="F357">
        <v>2623.86</v>
      </c>
      <c r="G357">
        <v>457.95</v>
      </c>
      <c r="H357">
        <v>865.29100000000005</v>
      </c>
      <c r="I357">
        <v>1117.17</v>
      </c>
      <c r="J357">
        <v>12810.54</v>
      </c>
      <c r="K357">
        <v>1845.54</v>
      </c>
      <c r="L357">
        <v>202.54</v>
      </c>
      <c r="M357">
        <v>8671.41</v>
      </c>
      <c r="N357">
        <v>2404.08</v>
      </c>
      <c r="O357">
        <v>4214.8500000000004</v>
      </c>
      <c r="P357">
        <v>4247.42</v>
      </c>
      <c r="Q357">
        <v>5514.87</v>
      </c>
      <c r="R357">
        <v>228.37</v>
      </c>
      <c r="S357">
        <v>1363.61</v>
      </c>
      <c r="T357">
        <v>2873.54</v>
      </c>
      <c r="U357">
        <v>429.06</v>
      </c>
      <c r="V357">
        <v>51.53</v>
      </c>
      <c r="W357">
        <v>758.45</v>
      </c>
      <c r="X357">
        <v>2254.2600000000002</v>
      </c>
      <c r="Y357">
        <v>816.66300000000001</v>
      </c>
      <c r="Z357">
        <v>1468.81</v>
      </c>
      <c r="AA357">
        <v>1015.26</v>
      </c>
      <c r="AB357">
        <v>2463.14</v>
      </c>
      <c r="AC357">
        <v>1195.47</v>
      </c>
    </row>
    <row r="358" spans="1:29" x14ac:dyDescent="0.25">
      <c r="A358">
        <v>-145</v>
      </c>
      <c r="B358" s="1">
        <f ca="1">EOMONTH(TODAY(),Table1[[#This Row],[Range_Month]])+1</f>
        <v>40695</v>
      </c>
      <c r="C358">
        <v>0</v>
      </c>
      <c r="D358" s="1">
        <f ca="1">WORKDAY(Table1[[#This Row],[Date]],-(1+Table1[[#This Row],[Add_Day]]))</f>
        <v>40694</v>
      </c>
      <c r="E358">
        <f>COUNTIFS(Table1[[#This Row],[CTRN Index]:[BSX Index]],"*N/A*")</f>
        <v>0</v>
      </c>
      <c r="F358">
        <v>2557.5500000000002</v>
      </c>
      <c r="G358">
        <v>453.44</v>
      </c>
      <c r="H358">
        <v>848.30100000000004</v>
      </c>
      <c r="I358">
        <v>1135.3499999999999</v>
      </c>
      <c r="J358">
        <v>12569.79</v>
      </c>
      <c r="K358">
        <v>1797.67</v>
      </c>
      <c r="L358">
        <v>203.96</v>
      </c>
      <c r="M358">
        <v>8477.2800000000007</v>
      </c>
      <c r="N358">
        <v>2372.54</v>
      </c>
      <c r="O358">
        <v>4124.4399999999996</v>
      </c>
      <c r="P358">
        <v>4185.6499999999996</v>
      </c>
      <c r="Q358">
        <v>5469.55</v>
      </c>
      <c r="R358">
        <v>226.26</v>
      </c>
      <c r="S358">
        <v>1345.2</v>
      </c>
      <c r="T358">
        <v>2835.3</v>
      </c>
      <c r="U358">
        <v>436.37</v>
      </c>
      <c r="V358">
        <v>50.1</v>
      </c>
      <c r="W358">
        <v>748.74599999999998</v>
      </c>
      <c r="X358">
        <v>2206.19</v>
      </c>
      <c r="Y358">
        <v>805.73800000000006</v>
      </c>
      <c r="Z358">
        <v>1432.57</v>
      </c>
      <c r="AA358">
        <v>1000.25</v>
      </c>
      <c r="AB358">
        <v>2436.34</v>
      </c>
      <c r="AC358">
        <v>1157.57</v>
      </c>
    </row>
    <row r="359" spans="1:29" x14ac:dyDescent="0.25">
      <c r="A359">
        <v>-144</v>
      </c>
      <c r="B359" s="1">
        <f ca="1">EOMONTH(TODAY(),Table1[[#This Row],[Range_Month]])+1</f>
        <v>40725</v>
      </c>
      <c r="C359">
        <v>0</v>
      </c>
      <c r="D359" s="1">
        <f ca="1">WORKDAY(Table1[[#This Row],[Date]],-(1+Table1[[#This Row],[Add_Day]]))</f>
        <v>40724</v>
      </c>
      <c r="E359">
        <f>COUNTIFS(Table1[[#This Row],[CTRN Index]:[BSX Index]],"*N/A*")</f>
        <v>0</v>
      </c>
      <c r="F359">
        <v>2521.62</v>
      </c>
      <c r="G359">
        <v>444.69</v>
      </c>
      <c r="H359">
        <v>827.42899999999997</v>
      </c>
      <c r="I359">
        <v>1108.4000000000001</v>
      </c>
      <c r="J359">
        <v>12414.34</v>
      </c>
      <c r="K359">
        <v>1758.53</v>
      </c>
      <c r="L359">
        <v>196.79</v>
      </c>
      <c r="M359">
        <v>8319.1</v>
      </c>
      <c r="N359">
        <v>2325.0700000000002</v>
      </c>
      <c r="O359">
        <v>3989.94</v>
      </c>
      <c r="P359">
        <v>4098.6400000000003</v>
      </c>
      <c r="Q359">
        <v>5423.82</v>
      </c>
      <c r="R359">
        <v>212.37</v>
      </c>
      <c r="S359">
        <v>1320.64</v>
      </c>
      <c r="T359">
        <v>2773.52</v>
      </c>
      <c r="U359">
        <v>433.48</v>
      </c>
      <c r="V359">
        <v>48.32</v>
      </c>
      <c r="W359">
        <v>734.48400000000004</v>
      </c>
      <c r="X359">
        <v>2149.06</v>
      </c>
      <c r="Y359">
        <v>790.005</v>
      </c>
      <c r="Z359">
        <v>1395.01</v>
      </c>
      <c r="AA359">
        <v>978.64</v>
      </c>
      <c r="AB359">
        <v>2429.7399999999998</v>
      </c>
      <c r="AC359">
        <v>1199.3399999999999</v>
      </c>
    </row>
    <row r="360" spans="1:29" x14ac:dyDescent="0.25">
      <c r="A360">
        <v>-143</v>
      </c>
      <c r="B360" s="1">
        <f ca="1">EOMONTH(TODAY(),Table1[[#This Row],[Range_Month]])+1</f>
        <v>40756</v>
      </c>
      <c r="C360">
        <v>0</v>
      </c>
      <c r="D360" s="1">
        <f ca="1">WORKDAY(Table1[[#This Row],[Date]],-(1+Table1[[#This Row],[Add_Day]]))</f>
        <v>40753</v>
      </c>
      <c r="E360">
        <f>COUNTIFS(Table1[[#This Row],[CTRN Index]:[BSX Index]],"*N/A*")</f>
        <v>1</v>
      </c>
      <c r="F360">
        <v>2329.91</v>
      </c>
      <c r="G360">
        <v>430.16</v>
      </c>
      <c r="H360">
        <v>797.02800000000002</v>
      </c>
      <c r="I360">
        <v>1080.6099999999999</v>
      </c>
      <c r="J360">
        <v>12143.24</v>
      </c>
      <c r="K360">
        <v>1713.17</v>
      </c>
      <c r="L360">
        <v>199.03</v>
      </c>
      <c r="M360">
        <v>8079.44</v>
      </c>
      <c r="N360">
        <v>2362.81</v>
      </c>
      <c r="O360">
        <v>3860.33</v>
      </c>
      <c r="P360">
        <v>4072.48</v>
      </c>
      <c r="Q360">
        <v>5184.05</v>
      </c>
      <c r="R360">
        <v>203.15</v>
      </c>
      <c r="S360">
        <v>1292.28</v>
      </c>
      <c r="T360">
        <v>2756.38</v>
      </c>
      <c r="U360">
        <v>431.17</v>
      </c>
      <c r="V360">
        <v>46.01</v>
      </c>
      <c r="W360">
        <v>717.77</v>
      </c>
      <c r="X360">
        <v>2084.75</v>
      </c>
      <c r="Y360">
        <v>771.11099999999999</v>
      </c>
      <c r="Z360">
        <v>1427.97</v>
      </c>
      <c r="AA360">
        <v>943.42</v>
      </c>
      <c r="AB360">
        <v>2387.41</v>
      </c>
      <c r="AC360" t="s">
        <v>78</v>
      </c>
    </row>
    <row r="361" spans="1:29" x14ac:dyDescent="0.25">
      <c r="A361">
        <v>-142</v>
      </c>
      <c r="B361" s="1">
        <f ca="1">EOMONTH(TODAY(),Table1[[#This Row],[Range_Month]])+1</f>
        <v>40787</v>
      </c>
      <c r="C361">
        <v>0</v>
      </c>
      <c r="D361" s="1">
        <f ca="1">WORKDAY(Table1[[#This Row],[Date]],-(1+Table1[[#This Row],[Add_Day]]))</f>
        <v>40786</v>
      </c>
      <c r="E361">
        <f>COUNTIFS(Table1[[#This Row],[CTRN Index]:[BSX Index]],"*N/A*")</f>
        <v>0</v>
      </c>
      <c r="F361">
        <v>2170.29</v>
      </c>
      <c r="G361">
        <v>396.7</v>
      </c>
      <c r="H361">
        <v>726.80499999999995</v>
      </c>
      <c r="I361">
        <v>1000.2</v>
      </c>
      <c r="J361">
        <v>11613.53</v>
      </c>
      <c r="K361">
        <v>1538.63</v>
      </c>
      <c r="L361">
        <v>187.6</v>
      </c>
      <c r="M361">
        <v>7528.39</v>
      </c>
      <c r="N361">
        <v>2241.0100000000002</v>
      </c>
      <c r="O361">
        <v>3535.49</v>
      </c>
      <c r="P361">
        <v>3978.54</v>
      </c>
      <c r="Q361">
        <v>4666.96</v>
      </c>
      <c r="R361">
        <v>193.4</v>
      </c>
      <c r="S361">
        <v>1218.8900000000001</v>
      </c>
      <c r="T361">
        <v>2579.46</v>
      </c>
      <c r="U361">
        <v>435.06</v>
      </c>
      <c r="V361">
        <v>39.950000000000003</v>
      </c>
      <c r="W361">
        <v>674.79300000000001</v>
      </c>
      <c r="X361">
        <v>1895.76</v>
      </c>
      <c r="Y361">
        <v>723.154</v>
      </c>
      <c r="Z361">
        <v>1337.07</v>
      </c>
      <c r="AA361">
        <v>875</v>
      </c>
      <c r="AB361">
        <v>2246.06</v>
      </c>
      <c r="AC361">
        <v>1230</v>
      </c>
    </row>
    <row r="362" spans="1:29" x14ac:dyDescent="0.25">
      <c r="A362">
        <v>-141</v>
      </c>
      <c r="B362" s="1">
        <f ca="1">EOMONTH(TODAY(),Table1[[#This Row],[Range_Month]])+1</f>
        <v>40817</v>
      </c>
      <c r="C362">
        <v>0</v>
      </c>
      <c r="D362" s="1">
        <f ca="1">WORKDAY(Table1[[#This Row],[Date]],-(1+Table1[[#This Row],[Add_Day]]))</f>
        <v>40816</v>
      </c>
      <c r="E362">
        <f>COUNTIFS(Table1[[#This Row],[CTRN Index]:[BSX Index]],"*N/A*")</f>
        <v>0</v>
      </c>
      <c r="F362">
        <v>1989.59</v>
      </c>
      <c r="G362">
        <v>355.39</v>
      </c>
      <c r="H362">
        <v>644.15599999999995</v>
      </c>
      <c r="I362">
        <v>969.64</v>
      </c>
      <c r="J362">
        <v>10913.38</v>
      </c>
      <c r="K362">
        <v>1388.07</v>
      </c>
      <c r="L362">
        <v>166.38</v>
      </c>
      <c r="M362">
        <v>6791.65</v>
      </c>
      <c r="N362">
        <v>2139.1799999999998</v>
      </c>
      <c r="O362">
        <v>3196.62</v>
      </c>
      <c r="P362">
        <v>3872.38</v>
      </c>
      <c r="Q362">
        <v>4189.37</v>
      </c>
      <c r="R362">
        <v>178.06</v>
      </c>
      <c r="S362">
        <v>1131.42</v>
      </c>
      <c r="T362">
        <v>2415.4</v>
      </c>
      <c r="U362">
        <v>433.38</v>
      </c>
      <c r="V362">
        <v>35.340000000000003</v>
      </c>
      <c r="W362">
        <v>623.452</v>
      </c>
      <c r="X362">
        <v>1728.16</v>
      </c>
      <c r="Y362">
        <v>665.971</v>
      </c>
      <c r="Z362">
        <v>1284.1300000000001</v>
      </c>
      <c r="AA362">
        <v>781.26</v>
      </c>
      <c r="AB362">
        <v>2050.0700000000002</v>
      </c>
      <c r="AC362">
        <v>1188.53</v>
      </c>
    </row>
    <row r="363" spans="1:29" x14ac:dyDescent="0.25">
      <c r="A363">
        <v>-140</v>
      </c>
      <c r="B363" s="1">
        <f ca="1">EOMONTH(TODAY(),Table1[[#This Row],[Range_Month]])+1</f>
        <v>40848</v>
      </c>
      <c r="C363">
        <v>0</v>
      </c>
      <c r="D363" s="1">
        <f ca="1">WORKDAY(Table1[[#This Row],[Date]],-(1+Table1[[#This Row],[Add_Day]]))</f>
        <v>40847</v>
      </c>
      <c r="E363">
        <f>COUNTIFS(Table1[[#This Row],[CTRN Index]:[BSX Index]],"*N/A*")</f>
        <v>0</v>
      </c>
      <c r="F363">
        <v>2207.7800000000002</v>
      </c>
      <c r="G363">
        <v>408.38</v>
      </c>
      <c r="H363">
        <v>741.06399999999996</v>
      </c>
      <c r="I363">
        <v>1020.64</v>
      </c>
      <c r="J363">
        <v>11955.01</v>
      </c>
      <c r="K363">
        <v>1582.31</v>
      </c>
      <c r="L363">
        <v>189.96</v>
      </c>
      <c r="M363">
        <v>7565.03</v>
      </c>
      <c r="N363">
        <v>2360.08</v>
      </c>
      <c r="O363">
        <v>3545.74</v>
      </c>
      <c r="P363">
        <v>4213.96</v>
      </c>
      <c r="Q363">
        <v>4892.57</v>
      </c>
      <c r="R363">
        <v>198.91</v>
      </c>
      <c r="S363">
        <v>1253.3</v>
      </c>
      <c r="T363">
        <v>2684.41</v>
      </c>
      <c r="U363">
        <v>450.14</v>
      </c>
      <c r="V363">
        <v>40.090000000000003</v>
      </c>
      <c r="W363">
        <v>692.41099999999994</v>
      </c>
      <c r="X363">
        <v>1949.57</v>
      </c>
      <c r="Y363">
        <v>741.66200000000003</v>
      </c>
      <c r="Z363">
        <v>1439.93</v>
      </c>
      <c r="AA363">
        <v>887.93</v>
      </c>
      <c r="AB363">
        <v>2266.06</v>
      </c>
      <c r="AC363">
        <v>1125.45</v>
      </c>
    </row>
    <row r="364" spans="1:29" x14ac:dyDescent="0.25">
      <c r="A364">
        <v>-139</v>
      </c>
      <c r="B364" s="1">
        <f ca="1">EOMONTH(TODAY(),Table1[[#This Row],[Range_Month]])+1</f>
        <v>40878</v>
      </c>
      <c r="C364">
        <v>0</v>
      </c>
      <c r="D364" s="1">
        <f ca="1">WORKDAY(Table1[[#This Row],[Date]],-(1+Table1[[#This Row],[Add_Day]]))</f>
        <v>40877</v>
      </c>
      <c r="E364">
        <f>COUNTIFS(Table1[[#This Row],[CTRN Index]:[BSX Index]],"*N/A*")</f>
        <v>0</v>
      </c>
      <c r="F364">
        <v>2192.56</v>
      </c>
      <c r="G364">
        <v>410.48</v>
      </c>
      <c r="H364">
        <v>737.41700000000003</v>
      </c>
      <c r="I364">
        <v>1063.18</v>
      </c>
      <c r="J364">
        <v>12045.68</v>
      </c>
      <c r="K364">
        <v>1579.29</v>
      </c>
      <c r="L364">
        <v>182.53</v>
      </c>
      <c r="M364">
        <v>7484.5</v>
      </c>
      <c r="N364">
        <v>2295.1999999999998</v>
      </c>
      <c r="O364">
        <v>3471.82</v>
      </c>
      <c r="P364">
        <v>4248.2</v>
      </c>
      <c r="Q364">
        <v>4946.17</v>
      </c>
      <c r="R364">
        <v>201.13</v>
      </c>
      <c r="S364">
        <v>1246.96</v>
      </c>
      <c r="T364">
        <v>2620.34</v>
      </c>
      <c r="U364">
        <v>448.84</v>
      </c>
      <c r="V364">
        <v>38.200000000000003</v>
      </c>
      <c r="W364">
        <v>688.76599999999996</v>
      </c>
      <c r="X364">
        <v>1934.37</v>
      </c>
      <c r="Y364">
        <v>737.77800000000002</v>
      </c>
      <c r="Z364">
        <v>1390.47</v>
      </c>
      <c r="AA364">
        <v>883.79</v>
      </c>
      <c r="AB364">
        <v>2197.15</v>
      </c>
      <c r="AC364">
        <v>1081.97</v>
      </c>
    </row>
    <row r="365" spans="1:29" x14ac:dyDescent="0.25">
      <c r="A365">
        <v>-138</v>
      </c>
      <c r="B365" s="1">
        <f ca="1">EOMONTH(TODAY(),Table1[[#This Row],[Range_Month]])+1</f>
        <v>40909</v>
      </c>
      <c r="C365">
        <v>0</v>
      </c>
      <c r="D365" s="1">
        <f ca="1">WORKDAY(Table1[[#This Row],[Date]],-(1+Table1[[#This Row],[Add_Day]]))</f>
        <v>40907</v>
      </c>
      <c r="E365">
        <f>COUNTIFS(Table1[[#This Row],[CTRN Index]:[BSX Index]],"*N/A*")</f>
        <v>0</v>
      </c>
      <c r="F365">
        <v>2173.25</v>
      </c>
      <c r="G365">
        <v>415.07</v>
      </c>
      <c r="H365">
        <v>740.91600000000005</v>
      </c>
      <c r="I365">
        <v>1084.72</v>
      </c>
      <c r="J365">
        <v>12217.56</v>
      </c>
      <c r="K365">
        <v>1617.83</v>
      </c>
      <c r="L365">
        <v>190.23</v>
      </c>
      <c r="M365">
        <v>7477.03</v>
      </c>
      <c r="N365">
        <v>2277.83</v>
      </c>
      <c r="O365">
        <v>3445.81</v>
      </c>
      <c r="P365">
        <v>4277.1099999999997</v>
      </c>
      <c r="Q365">
        <v>5019.6899999999996</v>
      </c>
      <c r="R365">
        <v>196.93</v>
      </c>
      <c r="S365">
        <v>1257.6099999999999</v>
      </c>
      <c r="T365">
        <v>2605.15</v>
      </c>
      <c r="U365">
        <v>464.68</v>
      </c>
      <c r="V365">
        <v>39.380000000000003</v>
      </c>
      <c r="W365">
        <v>693.35599999999999</v>
      </c>
      <c r="X365">
        <v>1952.92</v>
      </c>
      <c r="Y365">
        <v>742.58199999999999</v>
      </c>
      <c r="Z365">
        <v>1378.72</v>
      </c>
      <c r="AA365">
        <v>879.16</v>
      </c>
      <c r="AB365">
        <v>2168.2199999999998</v>
      </c>
      <c r="AC365">
        <v>1044.6500000000001</v>
      </c>
    </row>
    <row r="366" spans="1:29" x14ac:dyDescent="0.25">
      <c r="A366">
        <v>-137</v>
      </c>
      <c r="B366" s="1">
        <f ca="1">EOMONTH(TODAY(),Table1[[#This Row],[Range_Month]])+1</f>
        <v>40940</v>
      </c>
      <c r="C366">
        <v>0</v>
      </c>
      <c r="D366" s="1">
        <f ca="1">WORKDAY(Table1[[#This Row],[Date]],-(1+Table1[[#This Row],[Add_Day]]))</f>
        <v>40939</v>
      </c>
      <c r="E366">
        <f>COUNTIFS(Table1[[#This Row],[CTRN Index]:[BSX Index]],"*N/A*")</f>
        <v>0</v>
      </c>
      <c r="F366">
        <v>2353.25</v>
      </c>
      <c r="G366">
        <v>442.12</v>
      </c>
      <c r="H366">
        <v>792.82</v>
      </c>
      <c r="I366">
        <v>1206.4000000000001</v>
      </c>
      <c r="J366">
        <v>12632.91</v>
      </c>
      <c r="K366">
        <v>1695.65</v>
      </c>
      <c r="L366">
        <v>202.16</v>
      </c>
      <c r="M366">
        <v>7838.48</v>
      </c>
      <c r="N366">
        <v>2467.9499999999998</v>
      </c>
      <c r="O366">
        <v>3573.83</v>
      </c>
      <c r="P366">
        <v>4365.95</v>
      </c>
      <c r="Q366">
        <v>5319.14</v>
      </c>
      <c r="R366">
        <v>210.06</v>
      </c>
      <c r="S366">
        <v>1312.41</v>
      </c>
      <c r="T366">
        <v>2813.84</v>
      </c>
      <c r="U366">
        <v>448.84</v>
      </c>
      <c r="V366">
        <v>42.57</v>
      </c>
      <c r="W366">
        <v>726.33399999999995</v>
      </c>
      <c r="X366">
        <v>2017.11</v>
      </c>
      <c r="Y366">
        <v>779.21799999999996</v>
      </c>
      <c r="Z366">
        <v>1499.15</v>
      </c>
      <c r="AA366">
        <v>936.51</v>
      </c>
      <c r="AB366">
        <v>2327.19</v>
      </c>
      <c r="AC366">
        <v>1016.9</v>
      </c>
    </row>
    <row r="367" spans="1:29" x14ac:dyDescent="0.25">
      <c r="A367">
        <v>-136</v>
      </c>
      <c r="B367" s="1">
        <f ca="1">EOMONTH(TODAY(),Table1[[#This Row],[Range_Month]])+1</f>
        <v>40969</v>
      </c>
      <c r="C367">
        <v>0</v>
      </c>
      <c r="D367" s="1">
        <f ca="1">WORKDAY(Table1[[#This Row],[Date]],-(1+Table1[[#This Row],[Add_Day]]))</f>
        <v>40968</v>
      </c>
      <c r="E367">
        <f>COUNTIFS(Table1[[#This Row],[CTRN Index]:[BSX Index]],"*N/A*")</f>
        <v>0</v>
      </c>
      <c r="F367">
        <v>2338.3200000000002</v>
      </c>
      <c r="G367">
        <v>451.02</v>
      </c>
      <c r="H367">
        <v>810.93600000000004</v>
      </c>
      <c r="I367">
        <v>1237.0899999999999</v>
      </c>
      <c r="J367">
        <v>12952.07</v>
      </c>
      <c r="K367">
        <v>1735.14</v>
      </c>
      <c r="L367">
        <v>199.71</v>
      </c>
      <c r="M367">
        <v>8113.25</v>
      </c>
      <c r="N367">
        <v>2623.1</v>
      </c>
      <c r="O367">
        <v>3904.71</v>
      </c>
      <c r="P367">
        <v>4379.58</v>
      </c>
      <c r="Q367">
        <v>5153.16</v>
      </c>
      <c r="R367">
        <v>213.48</v>
      </c>
      <c r="S367">
        <v>1365.68</v>
      </c>
      <c r="T367">
        <v>2966.89</v>
      </c>
      <c r="U367">
        <v>451.54</v>
      </c>
      <c r="V367">
        <v>45.31</v>
      </c>
      <c r="W367">
        <v>756.42499999999995</v>
      </c>
      <c r="X367">
        <v>2129.42</v>
      </c>
      <c r="Y367">
        <v>810.35699999999997</v>
      </c>
      <c r="Z367">
        <v>1621.81</v>
      </c>
      <c r="AA367">
        <v>977.36</v>
      </c>
      <c r="AB367">
        <v>2415.56</v>
      </c>
      <c r="AC367">
        <v>1086.55</v>
      </c>
    </row>
    <row r="368" spans="1:29" x14ac:dyDescent="0.25">
      <c r="A368">
        <v>-135</v>
      </c>
      <c r="B368" s="1">
        <f ca="1">EOMONTH(TODAY(),Table1[[#This Row],[Range_Month]])+1</f>
        <v>41000</v>
      </c>
      <c r="C368">
        <v>0</v>
      </c>
      <c r="D368" s="1">
        <f ca="1">WORKDAY(Table1[[#This Row],[Date]],-(1+Table1[[#This Row],[Add_Day]]))</f>
        <v>40998</v>
      </c>
      <c r="E368">
        <f>COUNTIFS(Table1[[#This Row],[CTRN Index]:[BSX Index]],"*N/A*")</f>
        <v>0</v>
      </c>
      <c r="F368">
        <v>2424.4699999999998</v>
      </c>
      <c r="G368">
        <v>463.45</v>
      </c>
      <c r="H368">
        <v>830.30100000000004</v>
      </c>
      <c r="I368">
        <v>1281.1099999999999</v>
      </c>
      <c r="J368">
        <v>13212.04</v>
      </c>
      <c r="K368">
        <v>1837.16</v>
      </c>
      <c r="L368">
        <v>208.97</v>
      </c>
      <c r="M368">
        <v>8206.93</v>
      </c>
      <c r="N368">
        <v>2755.27</v>
      </c>
      <c r="O368">
        <v>4019.97</v>
      </c>
      <c r="P368">
        <v>4403.67</v>
      </c>
      <c r="Q368">
        <v>5253.16</v>
      </c>
      <c r="R368">
        <v>221.24</v>
      </c>
      <c r="S368">
        <v>1408.47</v>
      </c>
      <c r="T368">
        <v>3091.57</v>
      </c>
      <c r="U368">
        <v>458.93</v>
      </c>
      <c r="V368">
        <v>49.74</v>
      </c>
      <c r="W368">
        <v>778.92</v>
      </c>
      <c r="X368">
        <v>2214.4499999999998</v>
      </c>
      <c r="Y368">
        <v>834.08399999999995</v>
      </c>
      <c r="Z368">
        <v>1703.68</v>
      </c>
      <c r="AA368">
        <v>994.3</v>
      </c>
      <c r="AB368">
        <v>2495.14</v>
      </c>
      <c r="AC368">
        <v>1003.8</v>
      </c>
    </row>
    <row r="369" spans="1:29" x14ac:dyDescent="0.25">
      <c r="A369">
        <v>-134</v>
      </c>
      <c r="B369" s="1">
        <f ca="1">EOMONTH(TODAY(),Table1[[#This Row],[Range_Month]])+1</f>
        <v>41030</v>
      </c>
      <c r="C369">
        <v>0</v>
      </c>
      <c r="D369" s="1">
        <f ca="1">WORKDAY(Table1[[#This Row],[Date]],-(1+Table1[[#This Row],[Add_Day]]))</f>
        <v>41029</v>
      </c>
      <c r="E369">
        <f>COUNTIFS(Table1[[#This Row],[CTRN Index]:[BSX Index]],"*N/A*")</f>
        <v>0</v>
      </c>
      <c r="F369">
        <v>2282.17</v>
      </c>
      <c r="G369">
        <v>457.32</v>
      </c>
      <c r="H369">
        <v>816.87599999999998</v>
      </c>
      <c r="I369">
        <v>1302</v>
      </c>
      <c r="J369">
        <v>13213.63</v>
      </c>
      <c r="K369">
        <v>1817.09</v>
      </c>
      <c r="L369">
        <v>214.69</v>
      </c>
      <c r="M369">
        <v>8119.07</v>
      </c>
      <c r="N369">
        <v>2723.68</v>
      </c>
      <c r="O369">
        <v>3925.69</v>
      </c>
      <c r="P369">
        <v>4440.57</v>
      </c>
      <c r="Q369">
        <v>5230.24</v>
      </c>
      <c r="R369">
        <v>211.5</v>
      </c>
      <c r="S369">
        <v>1397.91</v>
      </c>
      <c r="T369">
        <v>3046.36</v>
      </c>
      <c r="U369">
        <v>470.53</v>
      </c>
      <c r="V369">
        <v>48.28</v>
      </c>
      <c r="W369">
        <v>773.505</v>
      </c>
      <c r="X369">
        <v>2172.38</v>
      </c>
      <c r="Y369">
        <v>827.68299999999999</v>
      </c>
      <c r="Z369">
        <v>1654.72</v>
      </c>
      <c r="AA369">
        <v>991.31</v>
      </c>
      <c r="AB369">
        <v>2504.0500000000002</v>
      </c>
      <c r="AC369">
        <v>1105.17</v>
      </c>
    </row>
    <row r="370" spans="1:29" x14ac:dyDescent="0.25">
      <c r="A370">
        <v>-133</v>
      </c>
      <c r="B370" s="1">
        <f ca="1">EOMONTH(TODAY(),Table1[[#This Row],[Range_Month]])+1</f>
        <v>41061</v>
      </c>
      <c r="C370">
        <v>0</v>
      </c>
      <c r="D370" s="1">
        <f ca="1">WORKDAY(Table1[[#This Row],[Date]],-(1+Table1[[#This Row],[Add_Day]]))</f>
        <v>41060</v>
      </c>
      <c r="E370">
        <f>COUNTIFS(Table1[[#This Row],[CTRN Index]:[BSX Index]],"*N/A*")</f>
        <v>0</v>
      </c>
      <c r="F370">
        <v>2198.4899999999998</v>
      </c>
      <c r="G370">
        <v>428.13</v>
      </c>
      <c r="H370">
        <v>761.822</v>
      </c>
      <c r="I370">
        <v>1280.55</v>
      </c>
      <c r="J370">
        <v>12393.45</v>
      </c>
      <c r="K370">
        <v>1736.57</v>
      </c>
      <c r="L370">
        <v>204.27</v>
      </c>
      <c r="M370">
        <v>7463.96</v>
      </c>
      <c r="N370">
        <v>2524.87</v>
      </c>
      <c r="O370">
        <v>3680.63</v>
      </c>
      <c r="P370">
        <v>4358.67</v>
      </c>
      <c r="Q370">
        <v>5074.7</v>
      </c>
      <c r="R370">
        <v>179.59</v>
      </c>
      <c r="S370">
        <v>1310.33</v>
      </c>
      <c r="T370">
        <v>2827.34</v>
      </c>
      <c r="U370">
        <v>468.04</v>
      </c>
      <c r="V370">
        <v>44.08</v>
      </c>
      <c r="W370">
        <v>724.11800000000005</v>
      </c>
      <c r="X370">
        <v>2059.65</v>
      </c>
      <c r="Y370">
        <v>774.61</v>
      </c>
      <c r="Z370">
        <v>1530.59</v>
      </c>
      <c r="AA370">
        <v>925.63</v>
      </c>
      <c r="AB370">
        <v>2325.44</v>
      </c>
      <c r="AC370">
        <v>1068.31</v>
      </c>
    </row>
    <row r="371" spans="1:29" x14ac:dyDescent="0.25">
      <c r="A371">
        <v>-132</v>
      </c>
      <c r="B371" s="1">
        <f ca="1">EOMONTH(TODAY(),Table1[[#This Row],[Range_Month]])+1</f>
        <v>41091</v>
      </c>
      <c r="C371">
        <v>0</v>
      </c>
      <c r="D371" s="1">
        <f ca="1">WORKDAY(Table1[[#This Row],[Date]],-(1+Table1[[#This Row],[Add_Day]]))</f>
        <v>41089</v>
      </c>
      <c r="E371">
        <f>COUNTIFS(Table1[[#This Row],[CTRN Index]:[BSX Index]],"*N/A*")</f>
        <v>0</v>
      </c>
      <c r="F371">
        <v>2213.59</v>
      </c>
      <c r="G371">
        <v>445.44</v>
      </c>
      <c r="H371">
        <v>798.48699999999997</v>
      </c>
      <c r="I371">
        <v>1351.63</v>
      </c>
      <c r="J371">
        <v>12880.09</v>
      </c>
      <c r="K371">
        <v>1785.51</v>
      </c>
      <c r="L371">
        <v>215.02</v>
      </c>
      <c r="M371">
        <v>7801.84</v>
      </c>
      <c r="N371">
        <v>2615.7199999999998</v>
      </c>
      <c r="O371">
        <v>3902.04</v>
      </c>
      <c r="P371">
        <v>4535.07</v>
      </c>
      <c r="Q371">
        <v>5209.18</v>
      </c>
      <c r="R371">
        <v>184.59</v>
      </c>
      <c r="S371">
        <v>1362.16</v>
      </c>
      <c r="T371">
        <v>2935.05</v>
      </c>
      <c r="U371">
        <v>481.36</v>
      </c>
      <c r="V371">
        <v>45.79</v>
      </c>
      <c r="W371">
        <v>750.61099999999999</v>
      </c>
      <c r="X371">
        <v>2142.8000000000002</v>
      </c>
      <c r="Y371">
        <v>803.62800000000004</v>
      </c>
      <c r="Z371">
        <v>1580.13</v>
      </c>
      <c r="AA371">
        <v>941.64</v>
      </c>
      <c r="AB371">
        <v>2416.91</v>
      </c>
      <c r="AC371">
        <v>1096.04</v>
      </c>
    </row>
    <row r="372" spans="1:29" x14ac:dyDescent="0.25">
      <c r="A372">
        <v>-131</v>
      </c>
      <c r="B372" s="1">
        <f ca="1">EOMONTH(TODAY(),Table1[[#This Row],[Range_Month]])+1</f>
        <v>41122</v>
      </c>
      <c r="C372">
        <v>0</v>
      </c>
      <c r="D372" s="1">
        <f ca="1">WORKDAY(Table1[[#This Row],[Date]],-(1+Table1[[#This Row],[Add_Day]]))</f>
        <v>41121</v>
      </c>
      <c r="E372">
        <f>COUNTIFS(Table1[[#This Row],[CTRN Index]:[BSX Index]],"*N/A*")</f>
        <v>0</v>
      </c>
      <c r="F372">
        <v>2094.6</v>
      </c>
      <c r="G372">
        <v>441.72</v>
      </c>
      <c r="H372">
        <v>786.94299999999998</v>
      </c>
      <c r="I372">
        <v>1391.48</v>
      </c>
      <c r="J372">
        <v>13008.68</v>
      </c>
      <c r="K372">
        <v>1778.22</v>
      </c>
      <c r="L372">
        <v>218.59</v>
      </c>
      <c r="M372">
        <v>7863.94</v>
      </c>
      <c r="N372">
        <v>2642.53</v>
      </c>
      <c r="O372">
        <v>3868.55</v>
      </c>
      <c r="P372">
        <v>4478.62</v>
      </c>
      <c r="Q372">
        <v>5088.34</v>
      </c>
      <c r="R372">
        <v>178.33</v>
      </c>
      <c r="S372">
        <v>1379.32</v>
      </c>
      <c r="T372">
        <v>2939.52</v>
      </c>
      <c r="U372">
        <v>492.62</v>
      </c>
      <c r="V372">
        <v>45.52</v>
      </c>
      <c r="W372">
        <v>758.60299999999995</v>
      </c>
      <c r="X372">
        <v>2118.88</v>
      </c>
      <c r="Y372">
        <v>810.64800000000002</v>
      </c>
      <c r="Z372">
        <v>1593.6</v>
      </c>
      <c r="AA372">
        <v>940.48</v>
      </c>
      <c r="AB372">
        <v>2403.52</v>
      </c>
      <c r="AC372">
        <v>1074.75</v>
      </c>
    </row>
    <row r="373" spans="1:29" x14ac:dyDescent="0.25">
      <c r="A373">
        <v>-130</v>
      </c>
      <c r="B373" s="1">
        <f ca="1">EOMONTH(TODAY(),Table1[[#This Row],[Range_Month]])+1</f>
        <v>41153</v>
      </c>
      <c r="C373">
        <v>0</v>
      </c>
      <c r="D373" s="1">
        <f ca="1">WORKDAY(Table1[[#This Row],[Date]],-(1+Table1[[#This Row],[Add_Day]]))</f>
        <v>41152</v>
      </c>
      <c r="E373">
        <f>COUNTIFS(Table1[[#This Row],[CTRN Index]:[BSX Index]],"*N/A*")</f>
        <v>0</v>
      </c>
      <c r="F373">
        <v>2103.84</v>
      </c>
      <c r="G373">
        <v>457.91</v>
      </c>
      <c r="H373">
        <v>812.08699999999999</v>
      </c>
      <c r="I373">
        <v>1417.41</v>
      </c>
      <c r="J373">
        <v>13090.84</v>
      </c>
      <c r="K373">
        <v>1832.24</v>
      </c>
      <c r="L373">
        <v>218.57</v>
      </c>
      <c r="M373">
        <v>8014.93</v>
      </c>
      <c r="N373">
        <v>2772.24</v>
      </c>
      <c r="O373">
        <v>3982.85</v>
      </c>
      <c r="P373">
        <v>4478.74</v>
      </c>
      <c r="Q373">
        <v>5007.49</v>
      </c>
      <c r="R373">
        <v>195.31</v>
      </c>
      <c r="S373">
        <v>1406.58</v>
      </c>
      <c r="T373">
        <v>3066.97</v>
      </c>
      <c r="U373">
        <v>468.21</v>
      </c>
      <c r="V373">
        <v>47.19</v>
      </c>
      <c r="W373">
        <v>775.06500000000005</v>
      </c>
      <c r="X373">
        <v>2175.14</v>
      </c>
      <c r="Y373">
        <v>828.86</v>
      </c>
      <c r="Z373">
        <v>1671.05</v>
      </c>
      <c r="AA373">
        <v>971.55</v>
      </c>
      <c r="AB373">
        <v>2493.38</v>
      </c>
      <c r="AC373">
        <v>1071.5999999999999</v>
      </c>
    </row>
    <row r="374" spans="1:29" x14ac:dyDescent="0.25">
      <c r="A374">
        <v>-129</v>
      </c>
      <c r="B374" s="1">
        <f ca="1">EOMONTH(TODAY(),Table1[[#This Row],[Range_Month]])+1</f>
        <v>41183</v>
      </c>
      <c r="C374">
        <v>0</v>
      </c>
      <c r="D374" s="1">
        <f ca="1">WORKDAY(Table1[[#This Row],[Date]],-(1+Table1[[#This Row],[Add_Day]]))</f>
        <v>41180</v>
      </c>
      <c r="E374">
        <f>COUNTIFS(Table1[[#This Row],[CTRN Index]:[BSX Index]],"*N/A*")</f>
        <v>0</v>
      </c>
      <c r="F374">
        <v>2111.61</v>
      </c>
      <c r="G374">
        <v>468</v>
      </c>
      <c r="H374">
        <v>837.45</v>
      </c>
      <c r="I374">
        <v>1486.16</v>
      </c>
      <c r="J374">
        <v>13437.13</v>
      </c>
      <c r="K374">
        <v>1888.14</v>
      </c>
      <c r="L374">
        <v>213.79</v>
      </c>
      <c r="M374">
        <v>8251</v>
      </c>
      <c r="N374">
        <v>2799.19</v>
      </c>
      <c r="O374">
        <v>4042.66</v>
      </c>
      <c r="P374">
        <v>4614.26</v>
      </c>
      <c r="Q374">
        <v>4892.62</v>
      </c>
      <c r="R374">
        <v>198.6</v>
      </c>
      <c r="S374">
        <v>1440.67</v>
      </c>
      <c r="T374">
        <v>3116.23</v>
      </c>
      <c r="U374">
        <v>475.75</v>
      </c>
      <c r="V374">
        <v>49.58</v>
      </c>
      <c r="W374">
        <v>793.73800000000006</v>
      </c>
      <c r="X374">
        <v>2221.75</v>
      </c>
      <c r="Y374">
        <v>849.27599999999995</v>
      </c>
      <c r="Z374">
        <v>1675.51</v>
      </c>
      <c r="AA374">
        <v>989.02</v>
      </c>
      <c r="AB374">
        <v>2554.42</v>
      </c>
      <c r="AC374">
        <v>1066.77</v>
      </c>
    </row>
    <row r="375" spans="1:29" x14ac:dyDescent="0.25">
      <c r="A375">
        <v>-128</v>
      </c>
      <c r="B375" s="1">
        <f ca="1">EOMONTH(TODAY(),Table1[[#This Row],[Range_Month]])+1</f>
        <v>41214</v>
      </c>
      <c r="C375">
        <v>0</v>
      </c>
      <c r="D375" s="1">
        <f ca="1">WORKDAY(Table1[[#This Row],[Date]],-(1+Table1[[#This Row],[Add_Day]]))</f>
        <v>41213</v>
      </c>
      <c r="E375">
        <f>COUNTIFS(Table1[[#This Row],[CTRN Index]:[BSX Index]],"*N/A*")</f>
        <v>0</v>
      </c>
      <c r="F375">
        <v>2209.69</v>
      </c>
      <c r="G375">
        <v>458.15</v>
      </c>
      <c r="H375">
        <v>818.73299999999995</v>
      </c>
      <c r="I375">
        <v>1375.49</v>
      </c>
      <c r="J375">
        <v>13096.46</v>
      </c>
      <c r="K375">
        <v>1863.66</v>
      </c>
      <c r="L375">
        <v>211.98</v>
      </c>
      <c r="M375">
        <v>8221.4</v>
      </c>
      <c r="N375">
        <v>2647.92</v>
      </c>
      <c r="O375">
        <v>4080.63</v>
      </c>
      <c r="P375">
        <v>4681.5</v>
      </c>
      <c r="Q375">
        <v>5085.03</v>
      </c>
      <c r="R375">
        <v>184.08</v>
      </c>
      <c r="S375">
        <v>1412.16</v>
      </c>
      <c r="T375">
        <v>2977.23</v>
      </c>
      <c r="U375">
        <v>479.4</v>
      </c>
      <c r="V375">
        <v>49.6</v>
      </c>
      <c r="W375">
        <v>779.35</v>
      </c>
      <c r="X375">
        <v>2217.7600000000002</v>
      </c>
      <c r="Y375">
        <v>833.60799999999995</v>
      </c>
      <c r="Z375">
        <v>1560.26</v>
      </c>
      <c r="AA375">
        <v>980.45</v>
      </c>
      <c r="AB375">
        <v>2514.8000000000002</v>
      </c>
      <c r="AC375">
        <v>1074.7</v>
      </c>
    </row>
    <row r="376" spans="1:29" x14ac:dyDescent="0.25">
      <c r="A376">
        <v>-127</v>
      </c>
      <c r="B376" s="1">
        <f ca="1">EOMONTH(TODAY(),Table1[[#This Row],[Range_Month]])+1</f>
        <v>41244</v>
      </c>
      <c r="C376">
        <v>0</v>
      </c>
      <c r="D376" s="1">
        <f ca="1">WORKDAY(Table1[[#This Row],[Date]],-(1+Table1[[#This Row],[Add_Day]]))</f>
        <v>41243</v>
      </c>
      <c r="E376">
        <f>COUNTIFS(Table1[[#This Row],[CTRN Index]:[BSX Index]],"*N/A*")</f>
        <v>0</v>
      </c>
      <c r="F376">
        <v>2224.4</v>
      </c>
      <c r="G376">
        <v>462.15</v>
      </c>
      <c r="H376">
        <v>821.91899999999998</v>
      </c>
      <c r="I376">
        <v>1446.16</v>
      </c>
      <c r="J376">
        <v>13025.58</v>
      </c>
      <c r="K376">
        <v>1827.19</v>
      </c>
      <c r="L376">
        <v>210.91</v>
      </c>
      <c r="M376">
        <v>8260.43</v>
      </c>
      <c r="N376">
        <v>2677.88</v>
      </c>
      <c r="O376">
        <v>4033.11</v>
      </c>
      <c r="P376">
        <v>4784.28</v>
      </c>
      <c r="Q376">
        <v>5119.1099999999997</v>
      </c>
      <c r="R376">
        <v>195.16</v>
      </c>
      <c r="S376">
        <v>1416.18</v>
      </c>
      <c r="T376">
        <v>3010.24</v>
      </c>
      <c r="U376">
        <v>454.12</v>
      </c>
      <c r="V376">
        <v>48.56</v>
      </c>
      <c r="W376">
        <v>783.37</v>
      </c>
      <c r="X376">
        <v>2195.1</v>
      </c>
      <c r="Y376">
        <v>837.82600000000002</v>
      </c>
      <c r="Z376">
        <v>1558.87</v>
      </c>
      <c r="AA376">
        <v>1000.15</v>
      </c>
      <c r="AB376">
        <v>2566.39</v>
      </c>
      <c r="AC376">
        <v>1059.5999999999999</v>
      </c>
    </row>
    <row r="377" spans="1:29" x14ac:dyDescent="0.25">
      <c r="A377">
        <v>-126</v>
      </c>
      <c r="B377" s="1">
        <f ca="1">EOMONTH(TODAY(),Table1[[#This Row],[Range_Month]])+1</f>
        <v>41275</v>
      </c>
      <c r="C377">
        <v>0</v>
      </c>
      <c r="D377" s="1">
        <f ca="1">WORKDAY(Table1[[#This Row],[Date]],-(1+Table1[[#This Row],[Add_Day]]))</f>
        <v>41274</v>
      </c>
      <c r="E377">
        <f>COUNTIFS(Table1[[#This Row],[CTRN Index]:[BSX Index]],"*N/A*")</f>
        <v>0</v>
      </c>
      <c r="F377">
        <v>2280.92</v>
      </c>
      <c r="G377">
        <v>476.57</v>
      </c>
      <c r="H377">
        <v>849.35</v>
      </c>
      <c r="I377">
        <v>1430.81</v>
      </c>
      <c r="J377">
        <v>13104.14</v>
      </c>
      <c r="K377">
        <v>1873.21</v>
      </c>
      <c r="L377">
        <v>217.33</v>
      </c>
      <c r="M377">
        <v>8443.51</v>
      </c>
      <c r="N377">
        <v>2660.93</v>
      </c>
      <c r="O377">
        <v>4056.15</v>
      </c>
      <c r="P377">
        <v>4854.5600000000004</v>
      </c>
      <c r="Q377">
        <v>5306.77</v>
      </c>
      <c r="R377">
        <v>200.87</v>
      </c>
      <c r="S377">
        <v>1426.19</v>
      </c>
      <c r="T377">
        <v>3019.51</v>
      </c>
      <c r="U377">
        <v>453.09</v>
      </c>
      <c r="V377">
        <v>51.28</v>
      </c>
      <c r="W377">
        <v>789.89800000000002</v>
      </c>
      <c r="X377">
        <v>2220.13</v>
      </c>
      <c r="Y377">
        <v>846.37300000000005</v>
      </c>
      <c r="Z377">
        <v>1550.79</v>
      </c>
      <c r="AA377">
        <v>1020.43</v>
      </c>
      <c r="AB377">
        <v>2595.44</v>
      </c>
      <c r="AC377">
        <v>1090.82</v>
      </c>
    </row>
    <row r="378" spans="1:29" x14ac:dyDescent="0.25">
      <c r="A378">
        <v>-125</v>
      </c>
      <c r="B378" s="1">
        <f ca="1">EOMONTH(TODAY(),Table1[[#This Row],[Range_Month]])+1</f>
        <v>41306</v>
      </c>
      <c r="C378">
        <v>0</v>
      </c>
      <c r="D378" s="1">
        <f ca="1">WORKDAY(Table1[[#This Row],[Date]],-(1+Table1[[#This Row],[Add_Day]]))</f>
        <v>41305</v>
      </c>
      <c r="E378">
        <f>COUNTIFS(Table1[[#This Row],[CTRN Index]:[BSX Index]],"*N/A*")</f>
        <v>0</v>
      </c>
      <c r="F378">
        <v>2495.9699999999998</v>
      </c>
      <c r="G378">
        <v>503.84</v>
      </c>
      <c r="H378">
        <v>902.08699999999999</v>
      </c>
      <c r="I378">
        <v>1519.82</v>
      </c>
      <c r="J378">
        <v>13860.58</v>
      </c>
      <c r="K378">
        <v>1975.13</v>
      </c>
      <c r="L378">
        <v>224.87</v>
      </c>
      <c r="M378">
        <v>8883.7900000000009</v>
      </c>
      <c r="N378">
        <v>2731.53</v>
      </c>
      <c r="O378">
        <v>4469.95</v>
      </c>
      <c r="P378">
        <v>5172.18</v>
      </c>
      <c r="Q378">
        <v>5804.23</v>
      </c>
      <c r="R378">
        <v>211.28</v>
      </c>
      <c r="S378">
        <v>1498.11</v>
      </c>
      <c r="T378">
        <v>3142.13</v>
      </c>
      <c r="U378">
        <v>474</v>
      </c>
      <c r="V378">
        <v>53.83</v>
      </c>
      <c r="W378">
        <v>831.73900000000003</v>
      </c>
      <c r="X378">
        <v>2387.67</v>
      </c>
      <c r="Y378">
        <v>891.79300000000001</v>
      </c>
      <c r="Z378">
        <v>1567.76</v>
      </c>
      <c r="AA378">
        <v>1093.4000000000001</v>
      </c>
      <c r="AB378">
        <v>2751.31</v>
      </c>
      <c r="AC378">
        <v>1095.69</v>
      </c>
    </row>
    <row r="379" spans="1:29" x14ac:dyDescent="0.25">
      <c r="A379">
        <v>-124</v>
      </c>
      <c r="B379" s="1">
        <f ca="1">EOMONTH(TODAY(),Table1[[#This Row],[Range_Month]])+1</f>
        <v>41334</v>
      </c>
      <c r="C379">
        <v>0</v>
      </c>
      <c r="D379" s="1">
        <f ca="1">WORKDAY(Table1[[#This Row],[Date]],-(1+Table1[[#This Row],[Add_Day]]))</f>
        <v>41333</v>
      </c>
      <c r="E379">
        <f>COUNTIFS(Table1[[#This Row],[CTRN Index]:[BSX Index]],"*N/A*")</f>
        <v>0</v>
      </c>
      <c r="F379">
        <v>2416.48</v>
      </c>
      <c r="G379">
        <v>510.43</v>
      </c>
      <c r="H379">
        <v>911.10599999999999</v>
      </c>
      <c r="I379">
        <v>1540.96</v>
      </c>
      <c r="J379">
        <v>14054.49</v>
      </c>
      <c r="K379">
        <v>2004.01</v>
      </c>
      <c r="L379">
        <v>226.97</v>
      </c>
      <c r="M379">
        <v>8868.7199999999993</v>
      </c>
      <c r="N379">
        <v>2738.58</v>
      </c>
      <c r="O379">
        <v>4642.4399999999996</v>
      </c>
      <c r="P379">
        <v>5330.89</v>
      </c>
      <c r="Q379">
        <v>5993.35</v>
      </c>
      <c r="R379">
        <v>209.72</v>
      </c>
      <c r="S379">
        <v>1514.68</v>
      </c>
      <c r="T379">
        <v>3160.19</v>
      </c>
      <c r="U379">
        <v>480.41</v>
      </c>
      <c r="V379">
        <v>53.98</v>
      </c>
      <c r="W379">
        <v>840.971</v>
      </c>
      <c r="X379">
        <v>2445.77</v>
      </c>
      <c r="Y379">
        <v>901.61800000000005</v>
      </c>
      <c r="Z379">
        <v>1563.91</v>
      </c>
      <c r="AA379">
        <v>1102.6400000000001</v>
      </c>
      <c r="AB379">
        <v>2775.95</v>
      </c>
      <c r="AC379">
        <v>1116.42</v>
      </c>
    </row>
    <row r="380" spans="1:29" x14ac:dyDescent="0.25">
      <c r="A380">
        <v>-123</v>
      </c>
      <c r="B380" s="1">
        <f ca="1">EOMONTH(TODAY(),Table1[[#This Row],[Range_Month]])+1</f>
        <v>41365</v>
      </c>
      <c r="C380">
        <v>1</v>
      </c>
      <c r="D380" s="1">
        <f ca="1">WORKDAY(Table1[[#This Row],[Date]],-(1+Table1[[#This Row],[Add_Day]]))</f>
        <v>41361</v>
      </c>
      <c r="E380">
        <f>COUNTIFS(Table1[[#This Row],[CTRN Index]:[BSX Index]],"*N/A*")</f>
        <v>0</v>
      </c>
      <c r="F380">
        <v>2513.67</v>
      </c>
      <c r="G380">
        <v>531.38</v>
      </c>
      <c r="H380">
        <v>951.54200000000003</v>
      </c>
      <c r="I380">
        <v>1669.28</v>
      </c>
      <c r="J380">
        <v>14578.54</v>
      </c>
      <c r="K380">
        <v>2082.62</v>
      </c>
      <c r="L380">
        <v>232.59</v>
      </c>
      <c r="M380">
        <v>9107.0499999999993</v>
      </c>
      <c r="N380">
        <v>2818.69</v>
      </c>
      <c r="O380">
        <v>4759.32</v>
      </c>
      <c r="P380">
        <v>5590.85</v>
      </c>
      <c r="Q380">
        <v>6255.33</v>
      </c>
      <c r="R380">
        <v>213.39</v>
      </c>
      <c r="S380">
        <v>1569.19</v>
      </c>
      <c r="T380">
        <v>3267.52</v>
      </c>
      <c r="U380">
        <v>508.4</v>
      </c>
      <c r="V380">
        <v>56.28</v>
      </c>
      <c r="W380">
        <v>872.11400000000003</v>
      </c>
      <c r="X380">
        <v>2549.75</v>
      </c>
      <c r="Y380">
        <v>935.51599999999996</v>
      </c>
      <c r="Z380">
        <v>1585.48</v>
      </c>
      <c r="AA380">
        <v>1153.68</v>
      </c>
      <c r="AB380">
        <v>2902.96</v>
      </c>
      <c r="AC380">
        <v>1127.69</v>
      </c>
    </row>
    <row r="381" spans="1:29" x14ac:dyDescent="0.25">
      <c r="A381">
        <v>-122</v>
      </c>
      <c r="B381" s="1">
        <f ca="1">EOMONTH(TODAY(),Table1[[#This Row],[Range_Month]])+1</f>
        <v>41395</v>
      </c>
      <c r="C381">
        <v>0</v>
      </c>
      <c r="D381" s="1">
        <f ca="1">WORKDAY(Table1[[#This Row],[Date]],-(1+Table1[[#This Row],[Add_Day]]))</f>
        <v>41394</v>
      </c>
      <c r="E381">
        <f>COUNTIFS(Table1[[#This Row],[CTRN Index]:[BSX Index]],"*N/A*")</f>
        <v>0</v>
      </c>
      <c r="F381">
        <v>2480.16</v>
      </c>
      <c r="G381">
        <v>529.6</v>
      </c>
      <c r="H381">
        <v>947.46100000000001</v>
      </c>
      <c r="I381">
        <v>1798.38</v>
      </c>
      <c r="J381">
        <v>14839.8</v>
      </c>
      <c r="K381">
        <v>2051.13</v>
      </c>
      <c r="L381">
        <v>248.4</v>
      </c>
      <c r="M381">
        <v>9276.8799999999992</v>
      </c>
      <c r="N381">
        <v>2887.44</v>
      </c>
      <c r="O381">
        <v>4803.37</v>
      </c>
      <c r="P381">
        <v>5688.08</v>
      </c>
      <c r="Q381">
        <v>6177.95</v>
      </c>
      <c r="R381">
        <v>216.83</v>
      </c>
      <c r="S381">
        <v>1597.57</v>
      </c>
      <c r="T381">
        <v>3328.79</v>
      </c>
      <c r="U381">
        <v>537.32000000000005</v>
      </c>
      <c r="V381">
        <v>56.88</v>
      </c>
      <c r="W381">
        <v>886.89300000000003</v>
      </c>
      <c r="X381">
        <v>2526.2600000000002</v>
      </c>
      <c r="Y381">
        <v>949.82500000000005</v>
      </c>
      <c r="Z381">
        <v>1619.85</v>
      </c>
      <c r="AA381">
        <v>1160.02</v>
      </c>
      <c r="AB381">
        <v>2934.36</v>
      </c>
      <c r="AC381">
        <v>1185.6099999999999</v>
      </c>
    </row>
    <row r="382" spans="1:29" x14ac:dyDescent="0.25">
      <c r="A382">
        <v>-121</v>
      </c>
      <c r="B382" s="1">
        <f ca="1">EOMONTH(TODAY(),Table1[[#This Row],[Range_Month]])+1</f>
        <v>41426</v>
      </c>
      <c r="C382">
        <v>0</v>
      </c>
      <c r="D382" s="1">
        <f ca="1">WORKDAY(Table1[[#This Row],[Date]],-(1+Table1[[#This Row],[Add_Day]]))</f>
        <v>41425</v>
      </c>
      <c r="E382">
        <f>COUNTIFS(Table1[[#This Row],[CTRN Index]:[BSX Index]],"*N/A*")</f>
        <v>0</v>
      </c>
      <c r="F382">
        <v>2600.65</v>
      </c>
      <c r="G382">
        <v>551.98</v>
      </c>
      <c r="H382">
        <v>984.14200000000005</v>
      </c>
      <c r="I382">
        <v>1872.09</v>
      </c>
      <c r="J382">
        <v>15115.57</v>
      </c>
      <c r="K382">
        <v>2146.29</v>
      </c>
      <c r="L382">
        <v>233.31</v>
      </c>
      <c r="M382">
        <v>9302.27</v>
      </c>
      <c r="N382">
        <v>2981.76</v>
      </c>
      <c r="O382">
        <v>5008.3599999999997</v>
      </c>
      <c r="P382">
        <v>5703.97</v>
      </c>
      <c r="Q382">
        <v>6290.18</v>
      </c>
      <c r="R382">
        <v>230.28</v>
      </c>
      <c r="S382">
        <v>1630.74</v>
      </c>
      <c r="T382">
        <v>3455.91</v>
      </c>
      <c r="U382">
        <v>482.16</v>
      </c>
      <c r="V382">
        <v>61.6</v>
      </c>
      <c r="W382">
        <v>904.44299999999998</v>
      </c>
      <c r="X382">
        <v>2641.48</v>
      </c>
      <c r="Y382">
        <v>969.98500000000001</v>
      </c>
      <c r="Z382">
        <v>1673.04</v>
      </c>
      <c r="AA382">
        <v>1184.32</v>
      </c>
      <c r="AB382">
        <v>3054.8</v>
      </c>
      <c r="AC382">
        <v>1155.82</v>
      </c>
    </row>
    <row r="383" spans="1:29" x14ac:dyDescent="0.25">
      <c r="A383">
        <v>-120</v>
      </c>
      <c r="B383" s="1">
        <f ca="1">EOMONTH(TODAY(),Table1[[#This Row],[Range_Month]])+1</f>
        <v>41456</v>
      </c>
      <c r="C383">
        <v>0</v>
      </c>
      <c r="D383" s="1">
        <f ca="1">WORKDAY(Table1[[#This Row],[Date]],-(1+Table1[[#This Row],[Add_Day]]))</f>
        <v>41453</v>
      </c>
      <c r="E383">
        <f>COUNTIFS(Table1[[#This Row],[CTRN Index]:[BSX Index]],"*N/A*")</f>
        <v>0</v>
      </c>
      <c r="F383">
        <v>2604.77</v>
      </c>
      <c r="G383">
        <v>550.52</v>
      </c>
      <c r="H383">
        <v>977.47500000000002</v>
      </c>
      <c r="I383">
        <v>1813.15</v>
      </c>
      <c r="J383">
        <v>14909.6</v>
      </c>
      <c r="K383">
        <v>2211.39</v>
      </c>
      <c r="L383">
        <v>227.8</v>
      </c>
      <c r="M383">
        <v>9112.7000000000007</v>
      </c>
      <c r="N383">
        <v>2909.6</v>
      </c>
      <c r="O383">
        <v>4966.55</v>
      </c>
      <c r="P383">
        <v>5721.69</v>
      </c>
      <c r="Q383">
        <v>6173.86</v>
      </c>
      <c r="R383">
        <v>229.4</v>
      </c>
      <c r="S383">
        <v>1606.28</v>
      </c>
      <c r="T383">
        <v>3403.25</v>
      </c>
      <c r="U383">
        <v>485.9</v>
      </c>
      <c r="V383">
        <v>61.41</v>
      </c>
      <c r="W383">
        <v>890.66700000000003</v>
      </c>
      <c r="X383">
        <v>2681.39</v>
      </c>
      <c r="Y383">
        <v>955.84500000000003</v>
      </c>
      <c r="Z383">
        <v>1615.46</v>
      </c>
      <c r="AA383">
        <v>1160.82</v>
      </c>
      <c r="AB383">
        <v>3069</v>
      </c>
      <c r="AC383">
        <v>1161.69</v>
      </c>
    </row>
    <row r="384" spans="1:29" x14ac:dyDescent="0.25">
      <c r="A384">
        <v>-119</v>
      </c>
      <c r="B384" s="1">
        <f ca="1">EOMONTH(TODAY(),Table1[[#This Row],[Range_Month]])+1</f>
        <v>41487</v>
      </c>
      <c r="C384">
        <v>0</v>
      </c>
      <c r="D384" s="1">
        <f ca="1">WORKDAY(Table1[[#This Row],[Date]],-(1+Table1[[#This Row],[Add_Day]]))</f>
        <v>41486</v>
      </c>
      <c r="E384">
        <f>COUNTIFS(Table1[[#This Row],[CTRN Index]:[BSX Index]],"*N/A*")</f>
        <v>0</v>
      </c>
      <c r="F384">
        <v>2704.73</v>
      </c>
      <c r="G384">
        <v>587.76</v>
      </c>
      <c r="H384">
        <v>1045.2629999999999</v>
      </c>
      <c r="I384">
        <v>2065.81</v>
      </c>
      <c r="J384">
        <v>15499.54</v>
      </c>
      <c r="K384">
        <v>2378.5500000000002</v>
      </c>
      <c r="L384">
        <v>230.28</v>
      </c>
      <c r="M384">
        <v>9558.83</v>
      </c>
      <c r="N384">
        <v>3090.19</v>
      </c>
      <c r="O384">
        <v>5148.18</v>
      </c>
      <c r="P384">
        <v>6140.56</v>
      </c>
      <c r="Q384">
        <v>6461.8</v>
      </c>
      <c r="R384">
        <v>242.17</v>
      </c>
      <c r="S384">
        <v>1685.73</v>
      </c>
      <c r="T384">
        <v>3626.37</v>
      </c>
      <c r="U384">
        <v>503.97</v>
      </c>
      <c r="V384">
        <v>65.77</v>
      </c>
      <c r="W384">
        <v>937.15899999999999</v>
      </c>
      <c r="X384">
        <v>2829.88</v>
      </c>
      <c r="Y384">
        <v>1007.033</v>
      </c>
      <c r="Z384">
        <v>1705.71</v>
      </c>
      <c r="AA384">
        <v>1231.9000000000001</v>
      </c>
      <c r="AB384">
        <v>3260.7</v>
      </c>
      <c r="AC384">
        <v>1158.18</v>
      </c>
    </row>
    <row r="385" spans="1:29" x14ac:dyDescent="0.25">
      <c r="A385">
        <v>-118</v>
      </c>
      <c r="B385" s="1">
        <f ca="1">EOMONTH(TODAY(),Table1[[#This Row],[Range_Month]])+1</f>
        <v>41518</v>
      </c>
      <c r="C385">
        <v>0</v>
      </c>
      <c r="D385" s="1">
        <f ca="1">WORKDAY(Table1[[#This Row],[Date]],-(1+Table1[[#This Row],[Add_Day]]))</f>
        <v>41516</v>
      </c>
      <c r="E385">
        <f>COUNTIFS(Table1[[#This Row],[CTRN Index]:[BSX Index]],"*N/A*")</f>
        <v>0</v>
      </c>
      <c r="F385">
        <v>2620.1999999999998</v>
      </c>
      <c r="G385">
        <v>572.82000000000005</v>
      </c>
      <c r="H385">
        <v>1010.895</v>
      </c>
      <c r="I385">
        <v>2022.82</v>
      </c>
      <c r="J385">
        <v>14810.31</v>
      </c>
      <c r="K385">
        <v>2270.56</v>
      </c>
      <c r="L385">
        <v>213.34</v>
      </c>
      <c r="M385">
        <v>9270.66</v>
      </c>
      <c r="N385">
        <v>3073.81</v>
      </c>
      <c r="O385">
        <v>4965.66</v>
      </c>
      <c r="P385">
        <v>5760.24</v>
      </c>
      <c r="Q385">
        <v>6249.88</v>
      </c>
      <c r="R385">
        <v>233.02</v>
      </c>
      <c r="S385">
        <v>1632.97</v>
      </c>
      <c r="T385">
        <v>3589.87</v>
      </c>
      <c r="U385">
        <v>477.87</v>
      </c>
      <c r="V385">
        <v>62.21</v>
      </c>
      <c r="W385">
        <v>909.28300000000002</v>
      </c>
      <c r="X385">
        <v>2705.29</v>
      </c>
      <c r="Y385">
        <v>976.827</v>
      </c>
      <c r="Z385">
        <v>1727.39</v>
      </c>
      <c r="AA385">
        <v>1183.8699999999999</v>
      </c>
      <c r="AB385">
        <v>3198.19</v>
      </c>
      <c r="AC385">
        <v>1155.3</v>
      </c>
    </row>
    <row r="386" spans="1:29" x14ac:dyDescent="0.25">
      <c r="A386">
        <v>-117</v>
      </c>
      <c r="B386" s="1">
        <f ca="1">EOMONTH(TODAY(),Table1[[#This Row],[Range_Month]])+1</f>
        <v>41548</v>
      </c>
      <c r="C386">
        <v>0</v>
      </c>
      <c r="D386" s="1">
        <f ca="1">WORKDAY(Table1[[#This Row],[Date]],-(1+Table1[[#This Row],[Add_Day]]))</f>
        <v>41547</v>
      </c>
      <c r="E386">
        <f>COUNTIFS(Table1[[#This Row],[CTRN Index]:[BSX Index]],"*N/A*")</f>
        <v>0</v>
      </c>
      <c r="F386">
        <v>2771.55</v>
      </c>
      <c r="G386">
        <v>607.76</v>
      </c>
      <c r="H386">
        <v>1073.7860000000001</v>
      </c>
      <c r="I386">
        <v>2188.92</v>
      </c>
      <c r="J386">
        <v>15129.67</v>
      </c>
      <c r="K386">
        <v>2325.1999999999998</v>
      </c>
      <c r="L386">
        <v>219.36</v>
      </c>
      <c r="M386">
        <v>9621.25</v>
      </c>
      <c r="N386">
        <v>3218.2</v>
      </c>
      <c r="O386">
        <v>5156.12</v>
      </c>
      <c r="P386">
        <v>5834.87</v>
      </c>
      <c r="Q386">
        <v>6582.43</v>
      </c>
      <c r="R386">
        <v>241.67</v>
      </c>
      <c r="S386">
        <v>1681.55</v>
      </c>
      <c r="T386">
        <v>3771.48</v>
      </c>
      <c r="U386">
        <v>482.29</v>
      </c>
      <c r="V386">
        <v>62.25</v>
      </c>
      <c r="W386">
        <v>939.50199999999995</v>
      </c>
      <c r="X386">
        <v>2765.35</v>
      </c>
      <c r="Y386">
        <v>1011.547</v>
      </c>
      <c r="Z386">
        <v>1793.66</v>
      </c>
      <c r="AA386">
        <v>1243.8499999999999</v>
      </c>
      <c r="AB386">
        <v>3406.93</v>
      </c>
      <c r="AC386">
        <v>1183.46</v>
      </c>
    </row>
    <row r="387" spans="1:29" x14ac:dyDescent="0.25">
      <c r="A387">
        <v>-116</v>
      </c>
      <c r="B387" s="1">
        <f ca="1">EOMONTH(TODAY(),Table1[[#This Row],[Range_Month]])+1</f>
        <v>41579</v>
      </c>
      <c r="C387">
        <v>0</v>
      </c>
      <c r="D387" s="1">
        <f ca="1">WORKDAY(Table1[[#This Row],[Date]],-(1+Table1[[#This Row],[Add_Day]]))</f>
        <v>41578</v>
      </c>
      <c r="E387">
        <f>COUNTIFS(Table1[[#This Row],[CTRN Index]:[BSX Index]],"*N/A*")</f>
        <v>0</v>
      </c>
      <c r="F387">
        <v>2808.56</v>
      </c>
      <c r="G387">
        <v>629.27</v>
      </c>
      <c r="H387">
        <v>1100.155</v>
      </c>
      <c r="I387">
        <v>2143.9299999999998</v>
      </c>
      <c r="J387">
        <v>15545.75</v>
      </c>
      <c r="K387">
        <v>2419.79</v>
      </c>
      <c r="L387">
        <v>228.19</v>
      </c>
      <c r="M387">
        <v>10009.65</v>
      </c>
      <c r="N387">
        <v>3377.73</v>
      </c>
      <c r="O387">
        <v>5405.46</v>
      </c>
      <c r="P387">
        <v>6023.9</v>
      </c>
      <c r="Q387">
        <v>6975.18</v>
      </c>
      <c r="R387">
        <v>244.4</v>
      </c>
      <c r="S387">
        <v>1756.54</v>
      </c>
      <c r="T387">
        <v>3919.71</v>
      </c>
      <c r="U387">
        <v>499.87</v>
      </c>
      <c r="V387">
        <v>64.22</v>
      </c>
      <c r="W387">
        <v>979.67700000000002</v>
      </c>
      <c r="X387">
        <v>2885.8</v>
      </c>
      <c r="Y387">
        <v>1053.299</v>
      </c>
      <c r="Z387">
        <v>1896.7</v>
      </c>
      <c r="AA387">
        <v>1289.18</v>
      </c>
      <c r="AB387">
        <v>3532.95</v>
      </c>
      <c r="AC387">
        <v>1171.72</v>
      </c>
    </row>
    <row r="388" spans="1:29" x14ac:dyDescent="0.25">
      <c r="A388">
        <v>-115</v>
      </c>
      <c r="B388" s="1">
        <f ca="1">EOMONTH(TODAY(),Table1[[#This Row],[Range_Month]])+1</f>
        <v>41609</v>
      </c>
      <c r="C388">
        <v>0</v>
      </c>
      <c r="D388" s="1">
        <f ca="1">WORKDAY(Table1[[#This Row],[Date]],-(1+Table1[[#This Row],[Add_Day]]))</f>
        <v>41607</v>
      </c>
      <c r="E388">
        <f>COUNTIFS(Table1[[#This Row],[CTRN Index]:[BSX Index]],"*N/A*")</f>
        <v>0</v>
      </c>
      <c r="F388">
        <v>2893.88</v>
      </c>
      <c r="G388">
        <v>656.85</v>
      </c>
      <c r="H388">
        <v>1142.8910000000001</v>
      </c>
      <c r="I388">
        <v>2340</v>
      </c>
      <c r="J388">
        <v>16086.41</v>
      </c>
      <c r="K388">
        <v>2571.41</v>
      </c>
      <c r="L388">
        <v>215.36</v>
      </c>
      <c r="M388">
        <v>10183.23</v>
      </c>
      <c r="N388">
        <v>3487.82</v>
      </c>
      <c r="O388">
        <v>5685.46</v>
      </c>
      <c r="P388">
        <v>6389.63</v>
      </c>
      <c r="Q388">
        <v>7235.69</v>
      </c>
      <c r="R388">
        <v>236.67</v>
      </c>
      <c r="S388">
        <v>1805.81</v>
      </c>
      <c r="T388">
        <v>4059.89</v>
      </c>
      <c r="U388">
        <v>487.13</v>
      </c>
      <c r="V388">
        <v>67.78</v>
      </c>
      <c r="W388">
        <v>1004.971</v>
      </c>
      <c r="X388">
        <v>3039.31</v>
      </c>
      <c r="Y388">
        <v>1081.5930000000001</v>
      </c>
      <c r="Z388">
        <v>1969.89</v>
      </c>
      <c r="AA388">
        <v>1304.18</v>
      </c>
      <c r="AB388">
        <v>3624.3</v>
      </c>
      <c r="AC388">
        <v>1157.23</v>
      </c>
    </row>
    <row r="389" spans="1:29" x14ac:dyDescent="0.25">
      <c r="A389">
        <v>-114</v>
      </c>
      <c r="B389" s="1">
        <f ca="1">EOMONTH(TODAY(),Table1[[#This Row],[Range_Month]])+1</f>
        <v>41640</v>
      </c>
      <c r="C389">
        <v>0</v>
      </c>
      <c r="D389" s="1">
        <f ca="1">WORKDAY(Table1[[#This Row],[Date]],-(1+Table1[[#This Row],[Add_Day]]))</f>
        <v>41639</v>
      </c>
      <c r="E389">
        <f>COUNTIFS(Table1[[#This Row],[CTRN Index]:[BSX Index]],"*N/A*")</f>
        <v>0</v>
      </c>
      <c r="F389">
        <v>2965.09</v>
      </c>
      <c r="G389">
        <v>665.54</v>
      </c>
      <c r="H389">
        <v>1163.6369999999999</v>
      </c>
      <c r="I389">
        <v>2369.5300000000002</v>
      </c>
      <c r="J389">
        <v>16576.66</v>
      </c>
      <c r="K389">
        <v>2601.96</v>
      </c>
      <c r="L389">
        <v>214.29</v>
      </c>
      <c r="M389">
        <v>10400.33</v>
      </c>
      <c r="N389">
        <v>3592</v>
      </c>
      <c r="O389">
        <v>5703.16</v>
      </c>
      <c r="P389">
        <v>6251.86</v>
      </c>
      <c r="Q389">
        <v>7400.57</v>
      </c>
      <c r="R389">
        <v>249.12</v>
      </c>
      <c r="S389">
        <v>1848.36</v>
      </c>
      <c r="T389">
        <v>4176.59</v>
      </c>
      <c r="U389">
        <v>490.57</v>
      </c>
      <c r="V389">
        <v>69.260000000000005</v>
      </c>
      <c r="W389">
        <v>1030.364</v>
      </c>
      <c r="X389">
        <v>3070.34</v>
      </c>
      <c r="Y389">
        <v>1108.2950000000001</v>
      </c>
      <c r="Z389">
        <v>2046.19</v>
      </c>
      <c r="AA389">
        <v>1342.53</v>
      </c>
      <c r="AB389">
        <v>3715.19</v>
      </c>
      <c r="AC389">
        <v>1201.05</v>
      </c>
    </row>
    <row r="390" spans="1:29" x14ac:dyDescent="0.25">
      <c r="A390">
        <v>-113</v>
      </c>
      <c r="B390" s="1">
        <f ca="1">EOMONTH(TODAY(),Table1[[#This Row],[Range_Month]])+1</f>
        <v>41671</v>
      </c>
      <c r="C390">
        <v>0</v>
      </c>
      <c r="D390" s="1">
        <f ca="1">WORKDAY(Table1[[#This Row],[Date]],-(1+Table1[[#This Row],[Add_Day]]))</f>
        <v>41670</v>
      </c>
      <c r="E390">
        <f>COUNTIFS(Table1[[#This Row],[CTRN Index]:[BSX Index]],"*N/A*")</f>
        <v>0</v>
      </c>
      <c r="F390">
        <v>2986.99</v>
      </c>
      <c r="G390">
        <v>639.51</v>
      </c>
      <c r="H390">
        <v>1130.8820000000001</v>
      </c>
      <c r="I390">
        <v>2568.79</v>
      </c>
      <c r="J390">
        <v>15698.85</v>
      </c>
      <c r="K390">
        <v>2492.56</v>
      </c>
      <c r="L390">
        <v>222.31</v>
      </c>
      <c r="M390">
        <v>9967.65</v>
      </c>
      <c r="N390">
        <v>3521.92</v>
      </c>
      <c r="O390">
        <v>5502.69</v>
      </c>
      <c r="P390">
        <v>5848.75</v>
      </c>
      <c r="Q390">
        <v>7289.18</v>
      </c>
      <c r="R390">
        <v>241.53</v>
      </c>
      <c r="S390">
        <v>1782.59</v>
      </c>
      <c r="T390">
        <v>4103.88</v>
      </c>
      <c r="U390">
        <v>506.26</v>
      </c>
      <c r="V390">
        <v>67.33</v>
      </c>
      <c r="W390">
        <v>996.48299999999995</v>
      </c>
      <c r="X390">
        <v>2932.99</v>
      </c>
      <c r="Y390">
        <v>1072.2760000000001</v>
      </c>
      <c r="Z390">
        <v>2007.95</v>
      </c>
      <c r="AA390">
        <v>1313.08</v>
      </c>
      <c r="AB390">
        <v>3545.54</v>
      </c>
      <c r="AC390">
        <v>1255.53</v>
      </c>
    </row>
    <row r="391" spans="1:29" x14ac:dyDescent="0.25">
      <c r="A391">
        <v>-112</v>
      </c>
      <c r="B391" s="1">
        <f ca="1">EOMONTH(TODAY(),Table1[[#This Row],[Range_Month]])+1</f>
        <v>41699</v>
      </c>
      <c r="C391">
        <v>0</v>
      </c>
      <c r="D391" s="1">
        <f ca="1">WORKDAY(Table1[[#This Row],[Date]],-(1+Table1[[#This Row],[Add_Day]]))</f>
        <v>41698</v>
      </c>
      <c r="E391">
        <f>COUNTIFS(Table1[[#This Row],[CTRN Index]:[BSX Index]],"*N/A*")</f>
        <v>0</v>
      </c>
      <c r="F391">
        <v>3014.57</v>
      </c>
      <c r="G391">
        <v>667.33</v>
      </c>
      <c r="H391">
        <v>1183.029</v>
      </c>
      <c r="I391">
        <v>2764.86</v>
      </c>
      <c r="J391">
        <v>16321.71</v>
      </c>
      <c r="K391">
        <v>2578.46</v>
      </c>
      <c r="L391">
        <v>233.21</v>
      </c>
      <c r="M391">
        <v>10425.86</v>
      </c>
      <c r="N391">
        <v>3696.1</v>
      </c>
      <c r="O391">
        <v>5611.1</v>
      </c>
      <c r="P391">
        <v>6093.81</v>
      </c>
      <c r="Q391">
        <v>7348.37</v>
      </c>
      <c r="R391">
        <v>251.3</v>
      </c>
      <c r="S391">
        <v>1859.45</v>
      </c>
      <c r="T391">
        <v>4308.12</v>
      </c>
      <c r="U391">
        <v>518.77</v>
      </c>
      <c r="V391">
        <v>69.02</v>
      </c>
      <c r="W391">
        <v>1041.364</v>
      </c>
      <c r="X391">
        <v>3017.52</v>
      </c>
      <c r="Y391">
        <v>1120.6610000000001</v>
      </c>
      <c r="Z391">
        <v>2099.4299999999998</v>
      </c>
      <c r="AA391">
        <v>1375.33</v>
      </c>
      <c r="AB391">
        <v>3747.88</v>
      </c>
      <c r="AC391">
        <v>1419.4</v>
      </c>
    </row>
    <row r="392" spans="1:29" x14ac:dyDescent="0.25">
      <c r="A392">
        <v>-111</v>
      </c>
      <c r="B392" s="1">
        <f ca="1">EOMONTH(TODAY(),Table1[[#This Row],[Range_Month]])+1</f>
        <v>41730</v>
      </c>
      <c r="C392">
        <v>0</v>
      </c>
      <c r="D392" s="1">
        <f ca="1">WORKDAY(Table1[[#This Row],[Date]],-(1+Table1[[#This Row],[Add_Day]]))</f>
        <v>41729</v>
      </c>
      <c r="E392">
        <f>COUNTIFS(Table1[[#This Row],[CTRN Index]:[BSX Index]],"*N/A*")</f>
        <v>0</v>
      </c>
      <c r="F392">
        <v>3085.24</v>
      </c>
      <c r="G392">
        <v>671.12</v>
      </c>
      <c r="H392">
        <v>1173.038</v>
      </c>
      <c r="I392">
        <v>2468.89</v>
      </c>
      <c r="J392">
        <v>16457.66</v>
      </c>
      <c r="K392">
        <v>2668.29</v>
      </c>
      <c r="L392">
        <v>233.52</v>
      </c>
      <c r="M392">
        <v>10527.77</v>
      </c>
      <c r="N392">
        <v>3595.74</v>
      </c>
      <c r="O392">
        <v>5568.56</v>
      </c>
      <c r="P392">
        <v>6197.65</v>
      </c>
      <c r="Q392">
        <v>7574.96</v>
      </c>
      <c r="R392">
        <v>249.98</v>
      </c>
      <c r="S392">
        <v>1872.34</v>
      </c>
      <c r="T392">
        <v>4198.99</v>
      </c>
      <c r="U392">
        <v>532.13</v>
      </c>
      <c r="V392">
        <v>72.290000000000006</v>
      </c>
      <c r="W392">
        <v>1046.422</v>
      </c>
      <c r="X392">
        <v>3080.19</v>
      </c>
      <c r="Y392">
        <v>1124.904</v>
      </c>
      <c r="Z392">
        <v>2077.98</v>
      </c>
      <c r="AA392">
        <v>1378.5</v>
      </c>
      <c r="AB392">
        <v>3638.3</v>
      </c>
      <c r="AC392">
        <v>1389.16</v>
      </c>
    </row>
    <row r="393" spans="1:29" x14ac:dyDescent="0.25">
      <c r="A393">
        <v>-110</v>
      </c>
      <c r="B393" s="1">
        <f ca="1">EOMONTH(TODAY(),Table1[[#This Row],[Range_Month]])+1</f>
        <v>41760</v>
      </c>
      <c r="C393">
        <v>0</v>
      </c>
      <c r="D393" s="1">
        <f ca="1">WORKDAY(Table1[[#This Row],[Date]],-(1+Table1[[#This Row],[Add_Day]]))</f>
        <v>41759</v>
      </c>
      <c r="E393">
        <f>COUNTIFS(Table1[[#This Row],[CTRN Index]:[BSX Index]],"*N/A*")</f>
        <v>0</v>
      </c>
      <c r="F393">
        <v>3094.83</v>
      </c>
      <c r="G393">
        <v>651.97</v>
      </c>
      <c r="H393">
        <v>1126.857</v>
      </c>
      <c r="I393">
        <v>2402.38</v>
      </c>
      <c r="J393">
        <v>16580.84</v>
      </c>
      <c r="K393">
        <v>2502.65</v>
      </c>
      <c r="L393">
        <v>240.89</v>
      </c>
      <c r="M393">
        <v>10627.18</v>
      </c>
      <c r="N393">
        <v>3582.02</v>
      </c>
      <c r="O393">
        <v>5406.44</v>
      </c>
      <c r="P393">
        <v>6097.66</v>
      </c>
      <c r="Q393">
        <v>7672.19</v>
      </c>
      <c r="R393">
        <v>248.75</v>
      </c>
      <c r="S393">
        <v>1883.95</v>
      </c>
      <c r="T393">
        <v>4114.5600000000004</v>
      </c>
      <c r="U393">
        <v>553.58000000000004</v>
      </c>
      <c r="V393">
        <v>68.430000000000007</v>
      </c>
      <c r="W393">
        <v>1050.202</v>
      </c>
      <c r="X393">
        <v>2944.18</v>
      </c>
      <c r="Y393">
        <v>1125.085</v>
      </c>
      <c r="Z393">
        <v>2065.6</v>
      </c>
      <c r="AA393">
        <v>1355.96</v>
      </c>
      <c r="AB393">
        <v>3545.78</v>
      </c>
      <c r="AC393">
        <v>1419.24</v>
      </c>
    </row>
    <row r="394" spans="1:29" x14ac:dyDescent="0.25">
      <c r="A394">
        <v>-109</v>
      </c>
      <c r="B394" s="1">
        <f ca="1">EOMONTH(TODAY(),Table1[[#This Row],[Range_Month]])+1</f>
        <v>41791</v>
      </c>
      <c r="C394">
        <v>0</v>
      </c>
      <c r="D394" s="1">
        <f ca="1">WORKDAY(Table1[[#This Row],[Date]],-(1+Table1[[#This Row],[Add_Day]]))</f>
        <v>41789</v>
      </c>
      <c r="E394">
        <f>COUNTIFS(Table1[[#This Row],[CTRN Index]:[BSX Index]],"*N/A*")</f>
        <v>0</v>
      </c>
      <c r="F394">
        <v>3301.33</v>
      </c>
      <c r="G394">
        <v>653.01</v>
      </c>
      <c r="H394">
        <v>1134.5</v>
      </c>
      <c r="I394">
        <v>2503.62</v>
      </c>
      <c r="J394">
        <v>16717.169999999998</v>
      </c>
      <c r="K394">
        <v>2488.21</v>
      </c>
      <c r="L394">
        <v>245.81</v>
      </c>
      <c r="M394">
        <v>10756.32</v>
      </c>
      <c r="N394">
        <v>3736.82</v>
      </c>
      <c r="O394">
        <v>5408.54</v>
      </c>
      <c r="P394">
        <v>6251.43</v>
      </c>
      <c r="Q394">
        <v>8104.57</v>
      </c>
      <c r="R394">
        <v>256.26</v>
      </c>
      <c r="S394">
        <v>1923.57</v>
      </c>
      <c r="T394">
        <v>4242.62</v>
      </c>
      <c r="U394">
        <v>544.96</v>
      </c>
      <c r="V394">
        <v>68.91</v>
      </c>
      <c r="W394">
        <v>1071.9590000000001</v>
      </c>
      <c r="X394">
        <v>2941.39</v>
      </c>
      <c r="Y394">
        <v>1147.18</v>
      </c>
      <c r="Z394">
        <v>2154.38</v>
      </c>
      <c r="AA394">
        <v>1377.98</v>
      </c>
      <c r="AB394">
        <v>3611.69</v>
      </c>
      <c r="AC394">
        <v>1414.3</v>
      </c>
    </row>
    <row r="395" spans="1:29" x14ac:dyDescent="0.25">
      <c r="A395">
        <v>-108</v>
      </c>
      <c r="B395" s="1">
        <f ca="1">EOMONTH(TODAY(),Table1[[#This Row],[Range_Month]])+1</f>
        <v>41821</v>
      </c>
      <c r="C395">
        <v>0</v>
      </c>
      <c r="D395" s="1">
        <f ca="1">WORKDAY(Table1[[#This Row],[Date]],-(1+Table1[[#This Row],[Add_Day]]))</f>
        <v>41820</v>
      </c>
      <c r="E395">
        <f>COUNTIFS(Table1[[#This Row],[CTRN Index]:[BSX Index]],"*N/A*")</f>
        <v>0</v>
      </c>
      <c r="F395">
        <v>3402.98</v>
      </c>
      <c r="G395">
        <v>682.87</v>
      </c>
      <c r="H395">
        <v>1192.9639999999999</v>
      </c>
      <c r="I395">
        <v>2686.41</v>
      </c>
      <c r="J395">
        <v>16826.599999999999</v>
      </c>
      <c r="K395">
        <v>2605.67</v>
      </c>
      <c r="L395">
        <v>247.32</v>
      </c>
      <c r="M395">
        <v>10979.42</v>
      </c>
      <c r="N395">
        <v>3849.48</v>
      </c>
      <c r="O395">
        <v>5558.47</v>
      </c>
      <c r="P395">
        <v>6321.5</v>
      </c>
      <c r="Q395">
        <v>8202.2999999999993</v>
      </c>
      <c r="R395">
        <v>260.82</v>
      </c>
      <c r="S395">
        <v>1960.23</v>
      </c>
      <c r="T395">
        <v>4408.18</v>
      </c>
      <c r="U395">
        <v>575.98</v>
      </c>
      <c r="V395">
        <v>71.31</v>
      </c>
      <c r="W395">
        <v>1094.5889999999999</v>
      </c>
      <c r="X395">
        <v>3054.07</v>
      </c>
      <c r="Y395">
        <v>1174.075</v>
      </c>
      <c r="Z395">
        <v>2246.64</v>
      </c>
      <c r="AA395">
        <v>1432.94</v>
      </c>
      <c r="AB395">
        <v>3726.56</v>
      </c>
      <c r="AC395">
        <v>1391.91</v>
      </c>
    </row>
    <row r="396" spans="1:29" x14ac:dyDescent="0.25">
      <c r="A396">
        <v>-107</v>
      </c>
      <c r="B396" s="1">
        <f ca="1">EOMONTH(TODAY(),Table1[[#This Row],[Range_Month]])+1</f>
        <v>41852</v>
      </c>
      <c r="C396">
        <v>0</v>
      </c>
      <c r="D396" s="1">
        <f ca="1">WORKDAY(Table1[[#This Row],[Date]],-(1+Table1[[#This Row],[Add_Day]]))</f>
        <v>41851</v>
      </c>
      <c r="E396">
        <f>COUNTIFS(Table1[[#This Row],[CTRN Index]:[BSX Index]],"*N/A*")</f>
        <v>1</v>
      </c>
      <c r="F396">
        <v>3283.15</v>
      </c>
      <c r="G396">
        <v>644.92999999999995</v>
      </c>
      <c r="H396">
        <v>1120.068</v>
      </c>
      <c r="I396">
        <v>2623.54</v>
      </c>
      <c r="J396">
        <v>16563.3</v>
      </c>
      <c r="K396">
        <v>2506.0100000000002</v>
      </c>
      <c r="L396">
        <v>246.64</v>
      </c>
      <c r="M396">
        <v>10726.43</v>
      </c>
      <c r="N396">
        <v>3892.5</v>
      </c>
      <c r="O396">
        <v>5518.42</v>
      </c>
      <c r="P396">
        <v>5967.43</v>
      </c>
      <c r="Q396">
        <v>8141.75</v>
      </c>
      <c r="R396">
        <v>261.02999999999997</v>
      </c>
      <c r="S396">
        <v>1930.67</v>
      </c>
      <c r="T396">
        <v>4369.7700000000004</v>
      </c>
      <c r="U396">
        <v>539.29999999999995</v>
      </c>
      <c r="V396">
        <v>70.14</v>
      </c>
      <c r="W396">
        <v>1075.5999999999999</v>
      </c>
      <c r="X396">
        <v>2979.03</v>
      </c>
      <c r="Y396">
        <v>1149.588</v>
      </c>
      <c r="Z396">
        <v>2264.61</v>
      </c>
      <c r="AA396">
        <v>1370.7</v>
      </c>
      <c r="AB396">
        <v>3614.69</v>
      </c>
      <c r="AC396" t="s">
        <v>78</v>
      </c>
    </row>
    <row r="397" spans="1:29" x14ac:dyDescent="0.25">
      <c r="A397">
        <v>-106</v>
      </c>
      <c r="B397" s="1">
        <f ca="1">EOMONTH(TODAY(),Table1[[#This Row],[Range_Month]])+1</f>
        <v>41883</v>
      </c>
      <c r="C397">
        <v>0</v>
      </c>
      <c r="D397" s="1">
        <f ca="1">WORKDAY(Table1[[#This Row],[Date]],-(1+Table1[[#This Row],[Add_Day]]))</f>
        <v>41880</v>
      </c>
      <c r="E397">
        <f>COUNTIFS(Table1[[#This Row],[CTRN Index]:[BSX Index]],"*N/A*")</f>
        <v>0</v>
      </c>
      <c r="F397">
        <v>3341.68</v>
      </c>
      <c r="G397">
        <v>671.88</v>
      </c>
      <c r="H397">
        <v>1174.3520000000001</v>
      </c>
      <c r="I397">
        <v>2892.71</v>
      </c>
      <c r="J397">
        <v>17098.45</v>
      </c>
      <c r="K397">
        <v>2550.7399999999998</v>
      </c>
      <c r="L397">
        <v>253.13</v>
      </c>
      <c r="M397">
        <v>11046.33</v>
      </c>
      <c r="N397">
        <v>4082.56</v>
      </c>
      <c r="O397">
        <v>5691.98</v>
      </c>
      <c r="P397">
        <v>6254.44</v>
      </c>
      <c r="Q397">
        <v>8408.02</v>
      </c>
      <c r="R397">
        <v>265.32</v>
      </c>
      <c r="S397">
        <v>2003.37</v>
      </c>
      <c r="T397">
        <v>4580.2700000000004</v>
      </c>
      <c r="U397">
        <v>564.37</v>
      </c>
      <c r="V397">
        <v>71.489999999999995</v>
      </c>
      <c r="W397">
        <v>1117.712</v>
      </c>
      <c r="X397">
        <v>3053.7</v>
      </c>
      <c r="Y397">
        <v>1195.4179999999999</v>
      </c>
      <c r="Z397">
        <v>2364.56</v>
      </c>
      <c r="AA397">
        <v>1438.18</v>
      </c>
      <c r="AB397">
        <v>3779.63</v>
      </c>
      <c r="AC397">
        <v>1391.09</v>
      </c>
    </row>
    <row r="398" spans="1:29" x14ac:dyDescent="0.25">
      <c r="A398">
        <v>-105</v>
      </c>
      <c r="B398" s="1">
        <f ca="1">EOMONTH(TODAY(),Table1[[#This Row],[Range_Month]])+1</f>
        <v>41913</v>
      </c>
      <c r="C398">
        <v>0</v>
      </c>
      <c r="D398" s="1">
        <f ca="1">WORKDAY(Table1[[#This Row],[Date]],-(1+Table1[[#This Row],[Add_Day]]))</f>
        <v>41912</v>
      </c>
      <c r="E398">
        <f>COUNTIFS(Table1[[#This Row],[CTRN Index]:[BSX Index]],"*N/A*")</f>
        <v>0</v>
      </c>
      <c r="F398">
        <v>3209.78</v>
      </c>
      <c r="G398">
        <v>634.99</v>
      </c>
      <c r="H398">
        <v>1101.6759999999999</v>
      </c>
      <c r="I398">
        <v>2859.12</v>
      </c>
      <c r="J398">
        <v>17042.900000000001</v>
      </c>
      <c r="K398">
        <v>2481.71</v>
      </c>
      <c r="L398">
        <v>237.79</v>
      </c>
      <c r="M398">
        <v>10702.93</v>
      </c>
      <c r="N398">
        <v>4049.45</v>
      </c>
      <c r="O398">
        <v>5505.44</v>
      </c>
      <c r="P398">
        <v>6028.1</v>
      </c>
      <c r="Q398">
        <v>8451.1</v>
      </c>
      <c r="R398">
        <v>258.74</v>
      </c>
      <c r="S398">
        <v>1972.29</v>
      </c>
      <c r="T398">
        <v>4493.3900000000003</v>
      </c>
      <c r="U398">
        <v>551.29</v>
      </c>
      <c r="V398">
        <v>71.56</v>
      </c>
      <c r="W398">
        <v>1096.4280000000001</v>
      </c>
      <c r="X398">
        <v>2958.36</v>
      </c>
      <c r="Y398">
        <v>1168.7049999999999</v>
      </c>
      <c r="Z398">
        <v>2358.1799999999998</v>
      </c>
      <c r="AA398">
        <v>1370.97</v>
      </c>
      <c r="AB398">
        <v>3642.31</v>
      </c>
      <c r="AC398">
        <v>1391.03</v>
      </c>
    </row>
    <row r="399" spans="1:29" x14ac:dyDescent="0.25">
      <c r="A399">
        <v>-104</v>
      </c>
      <c r="B399" s="1">
        <f ca="1">EOMONTH(TODAY(),Table1[[#This Row],[Range_Month]])+1</f>
        <v>41944</v>
      </c>
      <c r="C399">
        <v>0</v>
      </c>
      <c r="D399" s="1">
        <f ca="1">WORKDAY(Table1[[#This Row],[Date]],-(1+Table1[[#This Row],[Add_Day]]))</f>
        <v>41943</v>
      </c>
      <c r="E399">
        <f>COUNTIFS(Table1[[#This Row],[CTRN Index]:[BSX Index]],"*N/A*")</f>
        <v>0</v>
      </c>
      <c r="F399">
        <v>3441.81</v>
      </c>
      <c r="G399">
        <v>679.5</v>
      </c>
      <c r="H399">
        <v>1173.51</v>
      </c>
      <c r="I399">
        <v>3102.73</v>
      </c>
      <c r="J399">
        <v>17390.52</v>
      </c>
      <c r="K399">
        <v>2623.75</v>
      </c>
      <c r="L399">
        <v>258.76</v>
      </c>
      <c r="M399">
        <v>10845</v>
      </c>
      <c r="N399">
        <v>4158.21</v>
      </c>
      <c r="O399">
        <v>5569.25</v>
      </c>
      <c r="P399">
        <v>6494.27</v>
      </c>
      <c r="Q399">
        <v>8755.51</v>
      </c>
      <c r="R399">
        <v>257.89</v>
      </c>
      <c r="S399">
        <v>2018.05</v>
      </c>
      <c r="T399">
        <v>4630.74</v>
      </c>
      <c r="U399">
        <v>596.92999999999995</v>
      </c>
      <c r="V399">
        <v>72.14</v>
      </c>
      <c r="W399">
        <v>1121.9829999999999</v>
      </c>
      <c r="X399">
        <v>3068.18</v>
      </c>
      <c r="Y399">
        <v>1199.5730000000001</v>
      </c>
      <c r="Z399">
        <v>2409.63</v>
      </c>
      <c r="AA399">
        <v>1418.71</v>
      </c>
      <c r="AB399">
        <v>3705.88</v>
      </c>
      <c r="AC399">
        <v>1378.7</v>
      </c>
    </row>
    <row r="400" spans="1:29" x14ac:dyDescent="0.25">
      <c r="A400">
        <v>-103</v>
      </c>
      <c r="B400" s="1">
        <f ca="1">EOMONTH(TODAY(),Table1[[#This Row],[Range_Month]])+1</f>
        <v>41974</v>
      </c>
      <c r="C400">
        <v>0</v>
      </c>
      <c r="D400" s="1">
        <f ca="1">WORKDAY(Table1[[#This Row],[Date]],-(1+Table1[[#This Row],[Add_Day]]))</f>
        <v>41971</v>
      </c>
      <c r="E400">
        <f>COUNTIFS(Table1[[#This Row],[CTRN Index]:[BSX Index]],"*N/A*")</f>
        <v>0</v>
      </c>
      <c r="F400">
        <v>3809.06</v>
      </c>
      <c r="G400">
        <v>676.82</v>
      </c>
      <c r="H400">
        <v>1173.229</v>
      </c>
      <c r="I400">
        <v>3179.64</v>
      </c>
      <c r="J400">
        <v>17828.240000000002</v>
      </c>
      <c r="K400">
        <v>2598.77</v>
      </c>
      <c r="L400">
        <v>264.04000000000002</v>
      </c>
      <c r="M400">
        <v>10955.41</v>
      </c>
      <c r="N400">
        <v>4337.79</v>
      </c>
      <c r="O400">
        <v>5654.03</v>
      </c>
      <c r="P400">
        <v>6574.31</v>
      </c>
      <c r="Q400">
        <v>9198.2000000000007</v>
      </c>
      <c r="R400">
        <v>275.31</v>
      </c>
      <c r="S400">
        <v>2067.56</v>
      </c>
      <c r="T400">
        <v>4791.63</v>
      </c>
      <c r="U400">
        <v>599.70000000000005</v>
      </c>
      <c r="V400">
        <v>72.680000000000007</v>
      </c>
      <c r="W400">
        <v>1148.903</v>
      </c>
      <c r="X400">
        <v>3084.14</v>
      </c>
      <c r="Y400">
        <v>1226.117</v>
      </c>
      <c r="Z400">
        <v>2516.5500000000002</v>
      </c>
      <c r="AA400">
        <v>1442.63</v>
      </c>
      <c r="AB400">
        <v>3827.24</v>
      </c>
      <c r="AC400">
        <v>1365.85</v>
      </c>
    </row>
    <row r="401" spans="1:29" x14ac:dyDescent="0.25">
      <c r="A401">
        <v>-102</v>
      </c>
      <c r="B401" s="1">
        <f ca="1">EOMONTH(TODAY(),Table1[[#This Row],[Range_Month]])+1</f>
        <v>42005</v>
      </c>
      <c r="C401">
        <v>0</v>
      </c>
      <c r="D401" s="1">
        <f ca="1">WORKDAY(Table1[[#This Row],[Date]],-(1+Table1[[#This Row],[Add_Day]]))</f>
        <v>42004</v>
      </c>
      <c r="E401">
        <f>COUNTIFS(Table1[[#This Row],[CTRN Index]:[BSX Index]],"*N/A*")</f>
        <v>1</v>
      </c>
      <c r="F401">
        <v>3955.16</v>
      </c>
      <c r="G401">
        <v>695.08</v>
      </c>
      <c r="H401">
        <v>1204.6959999999999</v>
      </c>
      <c r="I401">
        <v>3177.52</v>
      </c>
      <c r="J401">
        <v>17823.07</v>
      </c>
      <c r="K401">
        <v>2675.88</v>
      </c>
      <c r="L401">
        <v>265.91000000000003</v>
      </c>
      <c r="M401">
        <v>10839.24</v>
      </c>
      <c r="N401">
        <v>4236.28</v>
      </c>
      <c r="O401">
        <v>5672.17</v>
      </c>
      <c r="P401">
        <v>6786.04</v>
      </c>
      <c r="Q401">
        <v>9139.92</v>
      </c>
      <c r="R401">
        <v>271.31</v>
      </c>
      <c r="S401" t="s">
        <v>79</v>
      </c>
      <c r="T401">
        <v>4736.05</v>
      </c>
      <c r="U401">
        <v>618.08000000000004</v>
      </c>
      <c r="V401">
        <v>74.260000000000005</v>
      </c>
      <c r="W401">
        <v>1144.3689999999999</v>
      </c>
      <c r="X401">
        <v>3142.04</v>
      </c>
      <c r="Y401">
        <v>1224.114</v>
      </c>
      <c r="Z401">
        <v>2452.91</v>
      </c>
      <c r="AA401">
        <v>1452.44</v>
      </c>
      <c r="AB401">
        <v>3789.15</v>
      </c>
      <c r="AC401">
        <v>1357.12</v>
      </c>
    </row>
    <row r="402" spans="1:29" x14ac:dyDescent="0.25">
      <c r="A402">
        <v>-101</v>
      </c>
      <c r="B402" s="1">
        <f ca="1">EOMONTH(TODAY(),Table1[[#This Row],[Range_Month]])+1</f>
        <v>42036</v>
      </c>
      <c r="C402">
        <v>0</v>
      </c>
      <c r="D402" s="1">
        <f ca="1">WORKDAY(Table1[[#This Row],[Date]],-(1+Table1[[#This Row],[Add_Day]]))</f>
        <v>42034</v>
      </c>
      <c r="E402">
        <f>COUNTIFS(Table1[[#This Row],[CTRN Index]:[BSX Index]],"*N/A*")</f>
        <v>0</v>
      </c>
      <c r="F402">
        <v>3682.59</v>
      </c>
      <c r="G402">
        <v>670.38</v>
      </c>
      <c r="H402">
        <v>1165.3920000000001</v>
      </c>
      <c r="I402">
        <v>3364.85</v>
      </c>
      <c r="J402">
        <v>17164.95</v>
      </c>
      <c r="K402">
        <v>2438.9299999999998</v>
      </c>
      <c r="L402">
        <v>281.74</v>
      </c>
      <c r="M402">
        <v>10537.22</v>
      </c>
      <c r="N402">
        <v>4148.43</v>
      </c>
      <c r="O402">
        <v>5478.68</v>
      </c>
      <c r="P402">
        <v>6448.7</v>
      </c>
      <c r="Q402">
        <v>8649.32</v>
      </c>
      <c r="R402">
        <v>260.08</v>
      </c>
      <c r="S402">
        <v>1994.99</v>
      </c>
      <c r="T402">
        <v>4635.24</v>
      </c>
      <c r="U402">
        <v>637.20000000000005</v>
      </c>
      <c r="V402">
        <v>66.739999999999995</v>
      </c>
      <c r="W402">
        <v>1111.8530000000001</v>
      </c>
      <c r="X402">
        <v>2937.75</v>
      </c>
      <c r="Y402">
        <v>1188.932</v>
      </c>
      <c r="Z402">
        <v>2375.5700000000002</v>
      </c>
      <c r="AA402">
        <v>1435.1</v>
      </c>
      <c r="AB402">
        <v>3695.53</v>
      </c>
      <c r="AC402">
        <v>1364.08</v>
      </c>
    </row>
    <row r="403" spans="1:29" x14ac:dyDescent="0.25">
      <c r="A403">
        <v>-100</v>
      </c>
      <c r="B403" s="1">
        <f ca="1">EOMONTH(TODAY(),Table1[[#This Row],[Range_Month]])+1</f>
        <v>42064</v>
      </c>
      <c r="C403">
        <v>0</v>
      </c>
      <c r="D403" s="1">
        <f ca="1">WORKDAY(Table1[[#This Row],[Date]],-(1+Table1[[#This Row],[Add_Day]]))</f>
        <v>42062</v>
      </c>
      <c r="E403">
        <f>COUNTIFS(Table1[[#This Row],[CTRN Index]:[BSX Index]],"*N/A*")</f>
        <v>0</v>
      </c>
      <c r="F403">
        <v>3821.9</v>
      </c>
      <c r="G403">
        <v>709.98</v>
      </c>
      <c r="H403">
        <v>1233.3679999999999</v>
      </c>
      <c r="I403">
        <v>3529.71</v>
      </c>
      <c r="J403">
        <v>18132.7</v>
      </c>
      <c r="K403">
        <v>2614.54</v>
      </c>
      <c r="L403">
        <v>272.62</v>
      </c>
      <c r="M403">
        <v>11062.79</v>
      </c>
      <c r="N403">
        <v>4440.67</v>
      </c>
      <c r="O403">
        <v>5871.66</v>
      </c>
      <c r="P403">
        <v>6637.29</v>
      </c>
      <c r="Q403">
        <v>9024.52</v>
      </c>
      <c r="R403">
        <v>285.55</v>
      </c>
      <c r="S403">
        <v>2104.5</v>
      </c>
      <c r="T403">
        <v>4963.53</v>
      </c>
      <c r="U403">
        <v>594.16999999999996</v>
      </c>
      <c r="V403">
        <v>72.290000000000006</v>
      </c>
      <c r="W403">
        <v>1173.4549999999999</v>
      </c>
      <c r="X403">
        <v>3154.4</v>
      </c>
      <c r="Y403">
        <v>1255.07</v>
      </c>
      <c r="Z403">
        <v>2556.2800000000002</v>
      </c>
      <c r="AA403">
        <v>1506.53</v>
      </c>
      <c r="AB403">
        <v>3985.6</v>
      </c>
      <c r="AC403">
        <v>1375.11</v>
      </c>
    </row>
    <row r="404" spans="1:29" x14ac:dyDescent="0.25">
      <c r="A404">
        <v>-99</v>
      </c>
      <c r="B404" s="1">
        <f ca="1">EOMONTH(TODAY(),Table1[[#This Row],[Range_Month]])+1</f>
        <v>42095</v>
      </c>
      <c r="C404">
        <v>0</v>
      </c>
      <c r="D404" s="1">
        <f ca="1">WORKDAY(Table1[[#This Row],[Date]],-(1+Table1[[#This Row],[Add_Day]]))</f>
        <v>42094</v>
      </c>
      <c r="E404">
        <f>COUNTIFS(Table1[[#This Row],[CTRN Index]:[BSX Index]],"*N/A*")</f>
        <v>0</v>
      </c>
      <c r="F404">
        <v>3925.31</v>
      </c>
      <c r="G404">
        <v>720.2</v>
      </c>
      <c r="H404">
        <v>1252.7719999999999</v>
      </c>
      <c r="I404">
        <v>3597.19</v>
      </c>
      <c r="J404">
        <v>17776.12</v>
      </c>
      <c r="K404">
        <v>2679.98</v>
      </c>
      <c r="L404">
        <v>274.33999999999997</v>
      </c>
      <c r="M404">
        <v>10899.19</v>
      </c>
      <c r="N404">
        <v>4333.6899999999996</v>
      </c>
      <c r="O404">
        <v>5887.47</v>
      </c>
      <c r="P404">
        <v>6784.76</v>
      </c>
      <c r="Q404">
        <v>8741.41</v>
      </c>
      <c r="R404">
        <v>268.83</v>
      </c>
      <c r="S404">
        <v>2067.89</v>
      </c>
      <c r="T404">
        <v>4900.8900000000003</v>
      </c>
      <c r="U404">
        <v>587.08000000000004</v>
      </c>
      <c r="V404">
        <v>72.16</v>
      </c>
      <c r="W404">
        <v>1156.9469999999999</v>
      </c>
      <c r="X404">
        <v>3186.86</v>
      </c>
      <c r="Y404">
        <v>1240.277</v>
      </c>
      <c r="Z404">
        <v>2484.4299999999998</v>
      </c>
      <c r="AA404">
        <v>1524.03</v>
      </c>
      <c r="AB404">
        <v>3961.63</v>
      </c>
      <c r="AC404">
        <v>1346.38</v>
      </c>
    </row>
    <row r="405" spans="1:29" x14ac:dyDescent="0.25">
      <c r="A405">
        <v>-98</v>
      </c>
      <c r="B405" s="1">
        <f ca="1">EOMONTH(TODAY(),Table1[[#This Row],[Range_Month]])+1</f>
        <v>42125</v>
      </c>
      <c r="C405">
        <v>0</v>
      </c>
      <c r="D405" s="1">
        <f ca="1">WORKDAY(Table1[[#This Row],[Date]],-(1+Table1[[#This Row],[Add_Day]]))</f>
        <v>42124</v>
      </c>
      <c r="E405">
        <f>COUNTIFS(Table1[[#This Row],[CTRN Index]:[BSX Index]],"*N/A*")</f>
        <v>0</v>
      </c>
      <c r="F405">
        <v>3672.52</v>
      </c>
      <c r="G405">
        <v>702.97</v>
      </c>
      <c r="H405">
        <v>1220.125</v>
      </c>
      <c r="I405">
        <v>3498.44</v>
      </c>
      <c r="J405">
        <v>17840.52</v>
      </c>
      <c r="K405">
        <v>2682.62</v>
      </c>
      <c r="L405">
        <v>259.52</v>
      </c>
      <c r="M405">
        <v>11049.74</v>
      </c>
      <c r="N405">
        <v>4414.25</v>
      </c>
      <c r="O405">
        <v>5904.4</v>
      </c>
      <c r="P405">
        <v>6650.64</v>
      </c>
      <c r="Q405">
        <v>8592.89</v>
      </c>
      <c r="R405">
        <v>277.52999999999997</v>
      </c>
      <c r="S405">
        <v>2085.5100000000002</v>
      </c>
      <c r="T405">
        <v>4941.42</v>
      </c>
      <c r="U405">
        <v>586.63</v>
      </c>
      <c r="V405">
        <v>73.69</v>
      </c>
      <c r="W405">
        <v>1164.0319999999999</v>
      </c>
      <c r="X405">
        <v>3196.75</v>
      </c>
      <c r="Y405">
        <v>1244.7190000000001</v>
      </c>
      <c r="Z405">
        <v>2531.09</v>
      </c>
      <c r="AA405">
        <v>1500.19</v>
      </c>
      <c r="AB405">
        <v>4032.69</v>
      </c>
      <c r="AC405">
        <v>1320.81</v>
      </c>
    </row>
    <row r="406" spans="1:29" x14ac:dyDescent="0.25">
      <c r="A406">
        <v>-97</v>
      </c>
      <c r="B406" s="1">
        <f ca="1">EOMONTH(TODAY(),Table1[[#This Row],[Range_Month]])+1</f>
        <v>42156</v>
      </c>
      <c r="C406">
        <v>0</v>
      </c>
      <c r="D406" s="1">
        <f ca="1">WORKDAY(Table1[[#This Row],[Date]],-(1+Table1[[#This Row],[Add_Day]]))</f>
        <v>42153</v>
      </c>
      <c r="E406">
        <f>COUNTIFS(Table1[[#This Row],[CTRN Index]:[BSX Index]],"*N/A*")</f>
        <v>0</v>
      </c>
      <c r="F406">
        <v>3522.64</v>
      </c>
      <c r="G406">
        <v>712.88</v>
      </c>
      <c r="H406">
        <v>1246.5319999999999</v>
      </c>
      <c r="I406">
        <v>3821.68</v>
      </c>
      <c r="J406">
        <v>18010.68</v>
      </c>
      <c r="K406">
        <v>2736.42</v>
      </c>
      <c r="L406">
        <v>258.16000000000003</v>
      </c>
      <c r="M406">
        <v>11056.3</v>
      </c>
      <c r="N406">
        <v>4508.25</v>
      </c>
      <c r="O406">
        <v>5977.75</v>
      </c>
      <c r="P406">
        <v>6711.52</v>
      </c>
      <c r="Q406">
        <v>8299.75</v>
      </c>
      <c r="R406">
        <v>281.37</v>
      </c>
      <c r="S406">
        <v>2107.39</v>
      </c>
      <c r="T406">
        <v>5070.03</v>
      </c>
      <c r="U406">
        <v>586.98</v>
      </c>
      <c r="V406">
        <v>75.510000000000005</v>
      </c>
      <c r="W406">
        <v>1176.671</v>
      </c>
      <c r="X406">
        <v>3262.17</v>
      </c>
      <c r="Y406">
        <v>1259.2650000000001</v>
      </c>
      <c r="Z406">
        <v>2594.0100000000002</v>
      </c>
      <c r="AA406">
        <v>1524.67</v>
      </c>
      <c r="AB406">
        <v>4079.58</v>
      </c>
      <c r="AC406">
        <v>1302.45</v>
      </c>
    </row>
    <row r="407" spans="1:29" x14ac:dyDescent="0.25">
      <c r="A407">
        <v>-96</v>
      </c>
      <c r="B407" s="1">
        <f ca="1">EOMONTH(TODAY(),Table1[[#This Row],[Range_Month]])+1</f>
        <v>42186</v>
      </c>
      <c r="C407">
        <v>0</v>
      </c>
      <c r="D407" s="1">
        <f ca="1">WORKDAY(Table1[[#This Row],[Date]],-(1+Table1[[#This Row],[Add_Day]]))</f>
        <v>42185</v>
      </c>
      <c r="E407">
        <f>COUNTIFS(Table1[[#This Row],[CTRN Index]:[BSX Index]],"*N/A*")</f>
        <v>0</v>
      </c>
      <c r="F407">
        <v>3472.11</v>
      </c>
      <c r="G407">
        <v>719.2</v>
      </c>
      <c r="H407">
        <v>1253.9469999999999</v>
      </c>
      <c r="I407">
        <v>3864.68</v>
      </c>
      <c r="J407">
        <v>17619.509999999998</v>
      </c>
      <c r="K407">
        <v>2882.8</v>
      </c>
      <c r="L407">
        <v>246.37</v>
      </c>
      <c r="M407">
        <v>10805.2</v>
      </c>
      <c r="N407">
        <v>4396.76</v>
      </c>
      <c r="O407">
        <v>5881.34</v>
      </c>
      <c r="P407">
        <v>6872.58</v>
      </c>
      <c r="Q407">
        <v>8092.28</v>
      </c>
      <c r="R407">
        <v>265.20999999999998</v>
      </c>
      <c r="S407">
        <v>2063.11</v>
      </c>
      <c r="T407">
        <v>4986.87</v>
      </c>
      <c r="U407">
        <v>550.32000000000005</v>
      </c>
      <c r="V407">
        <v>77.19</v>
      </c>
      <c r="W407">
        <v>1152.643</v>
      </c>
      <c r="X407">
        <v>3313.34</v>
      </c>
      <c r="Y407">
        <v>1236.117</v>
      </c>
      <c r="Z407">
        <v>2489.52</v>
      </c>
      <c r="AA407">
        <v>1502.17</v>
      </c>
      <c r="AB407">
        <v>4053.63</v>
      </c>
      <c r="AC407">
        <v>1193.97</v>
      </c>
    </row>
    <row r="408" spans="1:29" x14ac:dyDescent="0.25">
      <c r="A408">
        <v>-95</v>
      </c>
      <c r="B408" s="1">
        <f ca="1">EOMONTH(TODAY(),Table1[[#This Row],[Range_Month]])+1</f>
        <v>42217</v>
      </c>
      <c r="C408">
        <v>0</v>
      </c>
      <c r="D408" s="1">
        <f ca="1">WORKDAY(Table1[[#This Row],[Date]],-(1+Table1[[#This Row],[Add_Day]]))</f>
        <v>42216</v>
      </c>
      <c r="E408">
        <f>COUNTIFS(Table1[[#This Row],[CTRN Index]:[BSX Index]],"*N/A*")</f>
        <v>1</v>
      </c>
      <c r="F408">
        <v>3589.53</v>
      </c>
      <c r="G408">
        <v>712.64</v>
      </c>
      <c r="H408">
        <v>1238.68</v>
      </c>
      <c r="I408">
        <v>4003.21</v>
      </c>
      <c r="J408">
        <v>17689.86</v>
      </c>
      <c r="K408">
        <v>2883.31</v>
      </c>
      <c r="L408">
        <v>258.95999999999998</v>
      </c>
      <c r="M408">
        <v>10882.28</v>
      </c>
      <c r="N408">
        <v>4588.91</v>
      </c>
      <c r="O408">
        <v>5932.62</v>
      </c>
      <c r="P408">
        <v>7215.57</v>
      </c>
      <c r="Q408">
        <v>8391.9599999999991</v>
      </c>
      <c r="R408">
        <v>270.38</v>
      </c>
      <c r="S408">
        <v>2103.84</v>
      </c>
      <c r="T408">
        <v>5128.28</v>
      </c>
      <c r="U408">
        <v>583.94000000000005</v>
      </c>
      <c r="V408">
        <v>78.319999999999993</v>
      </c>
      <c r="W408">
        <v>1173.547</v>
      </c>
      <c r="X408">
        <v>3355.97</v>
      </c>
      <c r="Y408">
        <v>1255.444</v>
      </c>
      <c r="Z408">
        <v>2535.44</v>
      </c>
      <c r="AA408">
        <v>1502.89</v>
      </c>
      <c r="AB408">
        <v>4233.1499999999996</v>
      </c>
      <c r="AC408" t="s">
        <v>78</v>
      </c>
    </row>
    <row r="409" spans="1:29" x14ac:dyDescent="0.25">
      <c r="A409">
        <v>-94</v>
      </c>
      <c r="B409" s="1">
        <f ca="1">EOMONTH(TODAY(),Table1[[#This Row],[Range_Month]])+1</f>
        <v>42248</v>
      </c>
      <c r="C409">
        <v>0</v>
      </c>
      <c r="D409" s="1">
        <f ca="1">WORKDAY(Table1[[#This Row],[Date]],-(1+Table1[[#This Row],[Add_Day]]))</f>
        <v>42247</v>
      </c>
      <c r="E409">
        <f>COUNTIFS(Table1[[#This Row],[CTRN Index]:[BSX Index]],"*N/A*")</f>
        <v>0</v>
      </c>
      <c r="F409">
        <v>3388.02</v>
      </c>
      <c r="G409">
        <v>674.86</v>
      </c>
      <c r="H409">
        <v>1159.4549999999999</v>
      </c>
      <c r="I409">
        <v>3579.5</v>
      </c>
      <c r="J409">
        <v>16528.03</v>
      </c>
      <c r="K409">
        <v>2748.2</v>
      </c>
      <c r="L409">
        <v>243.36</v>
      </c>
      <c r="M409">
        <v>10176.5</v>
      </c>
      <c r="N409">
        <v>4274.58</v>
      </c>
      <c r="O409">
        <v>5565.77</v>
      </c>
      <c r="P409">
        <v>6729.44</v>
      </c>
      <c r="Q409">
        <v>7845.15</v>
      </c>
      <c r="R409">
        <v>250.25</v>
      </c>
      <c r="S409">
        <v>1972.18</v>
      </c>
      <c r="T409">
        <v>4776.51</v>
      </c>
      <c r="U409">
        <v>562.02</v>
      </c>
      <c r="V409">
        <v>72.56</v>
      </c>
      <c r="W409">
        <v>1100.5060000000001</v>
      </c>
      <c r="X409">
        <v>3151.6</v>
      </c>
      <c r="Y409">
        <v>1177.1310000000001</v>
      </c>
      <c r="Z409">
        <v>2390.27</v>
      </c>
      <c r="AA409">
        <v>1416.75</v>
      </c>
      <c r="AB409">
        <v>3944.4</v>
      </c>
      <c r="AC409">
        <v>1209.18</v>
      </c>
    </row>
    <row r="410" spans="1:29" x14ac:dyDescent="0.25">
      <c r="A410">
        <v>-93</v>
      </c>
      <c r="B410" s="1">
        <f ca="1">EOMONTH(TODAY(),Table1[[#This Row],[Range_Month]])+1</f>
        <v>42278</v>
      </c>
      <c r="C410">
        <v>0</v>
      </c>
      <c r="D410" s="1">
        <f ca="1">WORKDAY(Table1[[#This Row],[Date]],-(1+Table1[[#This Row],[Add_Day]]))</f>
        <v>42277</v>
      </c>
      <c r="E410">
        <f>COUNTIFS(Table1[[#This Row],[CTRN Index]:[BSX Index]],"*N/A*")</f>
        <v>0</v>
      </c>
      <c r="F410">
        <v>3346.64</v>
      </c>
      <c r="G410">
        <v>650.19000000000005</v>
      </c>
      <c r="H410">
        <v>1100.6880000000001</v>
      </c>
      <c r="I410">
        <v>3169.13</v>
      </c>
      <c r="J410">
        <v>16284.7</v>
      </c>
      <c r="K410">
        <v>2770.27</v>
      </c>
      <c r="L410">
        <v>247.64</v>
      </c>
      <c r="M410">
        <v>9799.69</v>
      </c>
      <c r="N410">
        <v>4181.0600000000004</v>
      </c>
      <c r="O410">
        <v>5417.93</v>
      </c>
      <c r="P410">
        <v>6924.68</v>
      </c>
      <c r="Q410">
        <v>7785.63</v>
      </c>
      <c r="R410">
        <v>244</v>
      </c>
      <c r="S410">
        <v>1920.03</v>
      </c>
      <c r="T410">
        <v>4620.17</v>
      </c>
      <c r="U410">
        <v>576.83000000000004</v>
      </c>
      <c r="V410">
        <v>69.819999999999993</v>
      </c>
      <c r="W410">
        <v>1068.4590000000001</v>
      </c>
      <c r="X410">
        <v>3128.48</v>
      </c>
      <c r="Y410">
        <v>1140.8230000000001</v>
      </c>
      <c r="Z410">
        <v>2364.39</v>
      </c>
      <c r="AA410">
        <v>1368.91</v>
      </c>
      <c r="AB410">
        <v>3814.1</v>
      </c>
      <c r="AC410">
        <v>1214.48</v>
      </c>
    </row>
    <row r="411" spans="1:29" x14ac:dyDescent="0.25">
      <c r="A411">
        <v>-92</v>
      </c>
      <c r="B411" s="1">
        <f ca="1">EOMONTH(TODAY(),Table1[[#This Row],[Range_Month]])+1</f>
        <v>42309</v>
      </c>
      <c r="C411">
        <v>0</v>
      </c>
      <c r="D411" s="1">
        <f ca="1">WORKDAY(Table1[[#This Row],[Date]],-(1+Table1[[#This Row],[Add_Day]]))</f>
        <v>42307</v>
      </c>
      <c r="E411">
        <f>COUNTIFS(Table1[[#This Row],[CTRN Index]:[BSX Index]],"*N/A*")</f>
        <v>0</v>
      </c>
      <c r="F411">
        <v>3561.83</v>
      </c>
      <c r="G411">
        <v>689.36</v>
      </c>
      <c r="H411">
        <v>1161.8630000000001</v>
      </c>
      <c r="I411">
        <v>3410.36</v>
      </c>
      <c r="J411">
        <v>17663.54</v>
      </c>
      <c r="K411">
        <v>2856.86</v>
      </c>
      <c r="L411">
        <v>263.48</v>
      </c>
      <c r="M411">
        <v>10460.959999999999</v>
      </c>
      <c r="N411">
        <v>4648.83</v>
      </c>
      <c r="O411">
        <v>5762.06</v>
      </c>
      <c r="P411">
        <v>7424.38</v>
      </c>
      <c r="Q411">
        <v>8128.07</v>
      </c>
      <c r="R411">
        <v>262.14</v>
      </c>
      <c r="S411">
        <v>2079.36</v>
      </c>
      <c r="T411">
        <v>5053.75</v>
      </c>
      <c r="U411">
        <v>580.5</v>
      </c>
      <c r="V411">
        <v>72.58</v>
      </c>
      <c r="W411">
        <v>1153.546</v>
      </c>
      <c r="X411">
        <v>3292.39</v>
      </c>
      <c r="Y411">
        <v>1229.5250000000001</v>
      </c>
      <c r="Z411">
        <v>2639.77</v>
      </c>
      <c r="AA411">
        <v>1444.77</v>
      </c>
      <c r="AB411">
        <v>4164.16</v>
      </c>
      <c r="AC411">
        <v>1246.19</v>
      </c>
    </row>
    <row r="412" spans="1:29" x14ac:dyDescent="0.25">
      <c r="A412">
        <v>-91</v>
      </c>
      <c r="B412" s="1">
        <f ca="1">EOMONTH(TODAY(),Table1[[#This Row],[Range_Month]])+1</f>
        <v>42339</v>
      </c>
      <c r="C412">
        <v>0</v>
      </c>
      <c r="D412" s="1">
        <f ca="1">WORKDAY(Table1[[#This Row],[Date]],-(1+Table1[[#This Row],[Add_Day]]))</f>
        <v>42338</v>
      </c>
      <c r="E412">
        <f>COUNTIFS(Table1[[#This Row],[CTRN Index]:[BSX Index]],"*N/A*")</f>
        <v>0</v>
      </c>
      <c r="F412">
        <v>3418.18</v>
      </c>
      <c r="G412">
        <v>706.75</v>
      </c>
      <c r="H412">
        <v>1198.1110000000001</v>
      </c>
      <c r="I412">
        <v>3498.12</v>
      </c>
      <c r="J412">
        <v>17719.919999999998</v>
      </c>
      <c r="K412">
        <v>3031.54</v>
      </c>
      <c r="L412">
        <v>262.02</v>
      </c>
      <c r="M412">
        <v>10409.58</v>
      </c>
      <c r="N412">
        <v>4664.51</v>
      </c>
      <c r="O412">
        <v>5820.8</v>
      </c>
      <c r="P412">
        <v>7448.08</v>
      </c>
      <c r="Q412">
        <v>8101.45</v>
      </c>
      <c r="R412">
        <v>252.24</v>
      </c>
      <c r="S412">
        <v>2080.41</v>
      </c>
      <c r="T412">
        <v>5108.67</v>
      </c>
      <c r="U412">
        <v>563.13</v>
      </c>
      <c r="V412">
        <v>75.75</v>
      </c>
      <c r="W412">
        <v>1154.6590000000001</v>
      </c>
      <c r="X412">
        <v>3404.03</v>
      </c>
      <c r="Y412">
        <v>1233.559</v>
      </c>
      <c r="Z412">
        <v>2681.71</v>
      </c>
      <c r="AA412">
        <v>1461.81</v>
      </c>
      <c r="AB412">
        <v>4168.5</v>
      </c>
      <c r="AC412">
        <v>1294.9000000000001</v>
      </c>
    </row>
    <row r="413" spans="1:29" x14ac:dyDescent="0.25">
      <c r="A413">
        <v>-90</v>
      </c>
      <c r="B413" s="1">
        <f ca="1">EOMONTH(TODAY(),Table1[[#This Row],[Range_Month]])+1</f>
        <v>42370</v>
      </c>
      <c r="C413">
        <v>0</v>
      </c>
      <c r="D413" s="1">
        <f ca="1">WORKDAY(Table1[[#This Row],[Date]],-(1+Table1[[#This Row],[Add_Day]]))</f>
        <v>42369</v>
      </c>
      <c r="E413">
        <f>COUNTIFS(Table1[[#This Row],[CTRN Index]:[BSX Index]],"*N/A*")</f>
        <v>0</v>
      </c>
      <c r="F413">
        <v>3334.01</v>
      </c>
      <c r="G413">
        <v>671.74</v>
      </c>
      <c r="H413">
        <v>1135.8889999999999</v>
      </c>
      <c r="I413">
        <v>3540.45</v>
      </c>
      <c r="J413">
        <v>17425.03</v>
      </c>
      <c r="K413">
        <v>2853.16</v>
      </c>
      <c r="L413">
        <v>264.08</v>
      </c>
      <c r="M413">
        <v>10143.42</v>
      </c>
      <c r="N413">
        <v>4593.2700000000004</v>
      </c>
      <c r="O413">
        <v>5582.55</v>
      </c>
      <c r="P413">
        <v>7224.03</v>
      </c>
      <c r="Q413">
        <v>7508.71</v>
      </c>
      <c r="R413">
        <v>250.97</v>
      </c>
      <c r="S413">
        <v>2043.94</v>
      </c>
      <c r="T413">
        <v>5007.41</v>
      </c>
      <c r="U413">
        <v>577.82000000000005</v>
      </c>
      <c r="V413">
        <v>73.08</v>
      </c>
      <c r="W413">
        <v>1131.885</v>
      </c>
      <c r="X413">
        <v>3241.38</v>
      </c>
      <c r="Y413">
        <v>1206.1030000000001</v>
      </c>
      <c r="Z413">
        <v>2606.06</v>
      </c>
      <c r="AA413">
        <v>1398.58</v>
      </c>
      <c r="AB413">
        <v>4101.1899999999996</v>
      </c>
      <c r="AC413">
        <v>1304.06</v>
      </c>
    </row>
    <row r="414" spans="1:29" x14ac:dyDescent="0.25">
      <c r="A414">
        <v>-89</v>
      </c>
      <c r="B414" s="1">
        <f ca="1">EOMONTH(TODAY(),Table1[[#This Row],[Range_Month]])+1</f>
        <v>42401</v>
      </c>
      <c r="C414">
        <v>0</v>
      </c>
      <c r="D414" s="1">
        <f ca="1">WORKDAY(Table1[[#This Row],[Date]],-(1+Table1[[#This Row],[Add_Day]]))</f>
        <v>42398</v>
      </c>
      <c r="E414">
        <f>COUNTIFS(Table1[[#This Row],[CTRN Index]:[BSX Index]],"*N/A*")</f>
        <v>0</v>
      </c>
      <c r="F414">
        <v>3132.73</v>
      </c>
      <c r="G414">
        <v>629.95000000000005</v>
      </c>
      <c r="H414">
        <v>1035.3810000000001</v>
      </c>
      <c r="I414">
        <v>2796.47</v>
      </c>
      <c r="J414">
        <v>16466.3</v>
      </c>
      <c r="K414">
        <v>2578.65</v>
      </c>
      <c r="L414">
        <v>254.61</v>
      </c>
      <c r="M414">
        <v>9632.7000000000007</v>
      </c>
      <c r="N414">
        <v>4279.17</v>
      </c>
      <c r="O414">
        <v>5120.8999999999996</v>
      </c>
      <c r="P414">
        <v>6946.17</v>
      </c>
      <c r="Q414">
        <v>6906.76</v>
      </c>
      <c r="R414">
        <v>229.58</v>
      </c>
      <c r="S414">
        <v>1940.24</v>
      </c>
      <c r="T414">
        <v>4613.95</v>
      </c>
      <c r="U414">
        <v>611.35</v>
      </c>
      <c r="V414">
        <v>63.86</v>
      </c>
      <c r="W414">
        <v>1069.7819999999999</v>
      </c>
      <c r="X414">
        <v>2973.4</v>
      </c>
      <c r="Y414">
        <v>1136.837</v>
      </c>
      <c r="Z414">
        <v>2482.5</v>
      </c>
      <c r="AA414">
        <v>1317.74</v>
      </c>
      <c r="AB414">
        <v>3829.32</v>
      </c>
      <c r="AC414">
        <v>1237.03</v>
      </c>
    </row>
    <row r="415" spans="1:29" x14ac:dyDescent="0.25">
      <c r="A415">
        <v>-88</v>
      </c>
      <c r="B415" s="1">
        <f ca="1">EOMONTH(TODAY(),Table1[[#This Row],[Range_Month]])+1</f>
        <v>42430</v>
      </c>
      <c r="C415">
        <v>0</v>
      </c>
      <c r="D415" s="1">
        <f ca="1">WORKDAY(Table1[[#This Row],[Date]],-(1+Table1[[#This Row],[Add_Day]]))</f>
        <v>42429</v>
      </c>
      <c r="E415">
        <f>COUNTIFS(Table1[[#This Row],[CTRN Index]:[BSX Index]],"*N/A*")</f>
        <v>0</v>
      </c>
      <c r="F415">
        <v>3318.18</v>
      </c>
      <c r="G415">
        <v>636.03</v>
      </c>
      <c r="H415">
        <v>1033.9010000000001</v>
      </c>
      <c r="I415">
        <v>2660.17</v>
      </c>
      <c r="J415">
        <v>16516.5</v>
      </c>
      <c r="K415">
        <v>2505.98</v>
      </c>
      <c r="L415">
        <v>252.47</v>
      </c>
      <c r="M415">
        <v>9559.5300000000007</v>
      </c>
      <c r="N415">
        <v>4201.12</v>
      </c>
      <c r="O415">
        <v>5111.55</v>
      </c>
      <c r="P415">
        <v>6948.14</v>
      </c>
      <c r="Q415">
        <v>7345.03</v>
      </c>
      <c r="R415">
        <v>243.13</v>
      </c>
      <c r="S415">
        <v>1932.23</v>
      </c>
      <c r="T415">
        <v>4557.95</v>
      </c>
      <c r="U415">
        <v>620.70000000000005</v>
      </c>
      <c r="V415">
        <v>60.25</v>
      </c>
      <c r="W415">
        <v>1066.58</v>
      </c>
      <c r="X415">
        <v>2926.74</v>
      </c>
      <c r="Y415">
        <v>1133.5619999999999</v>
      </c>
      <c r="Z415">
        <v>2416.31</v>
      </c>
      <c r="AA415">
        <v>1334.2</v>
      </c>
      <c r="AB415">
        <v>3838.7</v>
      </c>
      <c r="AC415">
        <v>1205.27</v>
      </c>
    </row>
    <row r="416" spans="1:29" x14ac:dyDescent="0.25">
      <c r="A416">
        <v>-87</v>
      </c>
      <c r="B416" s="1">
        <f ca="1">EOMONTH(TODAY(),Table1[[#This Row],[Range_Month]])+1</f>
        <v>42461</v>
      </c>
      <c r="C416">
        <v>0</v>
      </c>
      <c r="D416" s="1">
        <f ca="1">WORKDAY(Table1[[#This Row],[Date]],-(1+Table1[[#This Row],[Add_Day]]))</f>
        <v>42460</v>
      </c>
      <c r="E416">
        <f>COUNTIFS(Table1[[#This Row],[CTRN Index]:[BSX Index]],"*N/A*")</f>
        <v>0</v>
      </c>
      <c r="F416">
        <v>3492.18</v>
      </c>
      <c r="G416">
        <v>686.97</v>
      </c>
      <c r="H416">
        <v>1114.028</v>
      </c>
      <c r="I416">
        <v>2727.02</v>
      </c>
      <c r="J416">
        <v>17685.09</v>
      </c>
      <c r="K416">
        <v>2666.92</v>
      </c>
      <c r="L416">
        <v>275.77</v>
      </c>
      <c r="M416">
        <v>10207.379999999999</v>
      </c>
      <c r="N416">
        <v>4483.66</v>
      </c>
      <c r="O416">
        <v>5527.51</v>
      </c>
      <c r="P416">
        <v>7280.79</v>
      </c>
      <c r="Q416">
        <v>7944.11</v>
      </c>
      <c r="R416">
        <v>260.06</v>
      </c>
      <c r="S416">
        <v>2059.7399999999998</v>
      </c>
      <c r="T416">
        <v>4869.8500000000004</v>
      </c>
      <c r="U416">
        <v>668.57</v>
      </c>
      <c r="V416">
        <v>64.23</v>
      </c>
      <c r="W416">
        <v>1138.8420000000001</v>
      </c>
      <c r="X416">
        <v>3149.93</v>
      </c>
      <c r="Y416">
        <v>1211.174</v>
      </c>
      <c r="Z416">
        <v>2628.41</v>
      </c>
      <c r="AA416">
        <v>1445.19</v>
      </c>
      <c r="AB416">
        <v>4070.5</v>
      </c>
      <c r="AC416">
        <v>1209.3499999999999</v>
      </c>
    </row>
    <row r="417" spans="1:29" x14ac:dyDescent="0.25">
      <c r="A417">
        <v>-86</v>
      </c>
      <c r="B417" s="1">
        <f ca="1">EOMONTH(TODAY(),Table1[[#This Row],[Range_Month]])+1</f>
        <v>42491</v>
      </c>
      <c r="C417">
        <v>0</v>
      </c>
      <c r="D417" s="1">
        <f ca="1">WORKDAY(Table1[[#This Row],[Date]],-(1+Table1[[#This Row],[Add_Day]]))</f>
        <v>42489</v>
      </c>
      <c r="E417">
        <f>COUNTIFS(Table1[[#This Row],[CTRN Index]:[BSX Index]],"*N/A*")</f>
        <v>0</v>
      </c>
      <c r="F417">
        <v>3373.76</v>
      </c>
      <c r="G417">
        <v>694.56</v>
      </c>
      <c r="H417">
        <v>1130.845</v>
      </c>
      <c r="I417">
        <v>2805.35</v>
      </c>
      <c r="J417">
        <v>17773.64</v>
      </c>
      <c r="K417">
        <v>2809.61</v>
      </c>
      <c r="L417">
        <v>269.44</v>
      </c>
      <c r="M417">
        <v>10436.92</v>
      </c>
      <c r="N417">
        <v>4341.3</v>
      </c>
      <c r="O417">
        <v>5555.11</v>
      </c>
      <c r="P417">
        <v>7308.47</v>
      </c>
      <c r="Q417">
        <v>7871.63</v>
      </c>
      <c r="R417">
        <v>255.44</v>
      </c>
      <c r="S417">
        <v>2065.3000000000002</v>
      </c>
      <c r="T417">
        <v>4775.3599999999997</v>
      </c>
      <c r="U417">
        <v>654.44000000000005</v>
      </c>
      <c r="V417">
        <v>69.09</v>
      </c>
      <c r="W417">
        <v>1143.7550000000001</v>
      </c>
      <c r="X417">
        <v>3232.4</v>
      </c>
      <c r="Y417">
        <v>1217.365</v>
      </c>
      <c r="Z417">
        <v>2464</v>
      </c>
      <c r="AA417">
        <v>1461.65</v>
      </c>
      <c r="AB417">
        <v>4098.3599999999997</v>
      </c>
      <c r="AC417">
        <v>1164.3599999999999</v>
      </c>
    </row>
    <row r="418" spans="1:29" x14ac:dyDescent="0.25">
      <c r="A418">
        <v>-85</v>
      </c>
      <c r="B418" s="1">
        <f ca="1">EOMONTH(TODAY(),Table1[[#This Row],[Range_Month]])+1</f>
        <v>42522</v>
      </c>
      <c r="C418">
        <v>0</v>
      </c>
      <c r="D418" s="1">
        <f ca="1">WORKDAY(Table1[[#This Row],[Date]],-(1+Table1[[#This Row],[Add_Day]]))</f>
        <v>42521</v>
      </c>
      <c r="E418">
        <f>COUNTIFS(Table1[[#This Row],[CTRN Index]:[BSX Index]],"*N/A*")</f>
        <v>0</v>
      </c>
      <c r="F418">
        <v>3300.93</v>
      </c>
      <c r="G418">
        <v>705.14</v>
      </c>
      <c r="H418">
        <v>1154.7919999999999</v>
      </c>
      <c r="I418">
        <v>2923.78</v>
      </c>
      <c r="J418">
        <v>17787.2</v>
      </c>
      <c r="K418">
        <v>2877.46</v>
      </c>
      <c r="L418">
        <v>275.83999999999997</v>
      </c>
      <c r="M418">
        <v>10441</v>
      </c>
      <c r="N418">
        <v>4523.8900000000003</v>
      </c>
      <c r="O418">
        <v>5782.07</v>
      </c>
      <c r="P418">
        <v>7544.06</v>
      </c>
      <c r="Q418">
        <v>7798.35</v>
      </c>
      <c r="R418">
        <v>264.7</v>
      </c>
      <c r="S418">
        <v>2096.96</v>
      </c>
      <c r="T418">
        <v>4948.0600000000004</v>
      </c>
      <c r="U418">
        <v>659.44</v>
      </c>
      <c r="V418">
        <v>70.87</v>
      </c>
      <c r="W418">
        <v>1160.9449999999999</v>
      </c>
      <c r="X418">
        <v>3356.77</v>
      </c>
      <c r="Y418">
        <v>1236.223</v>
      </c>
      <c r="Z418">
        <v>2600.0100000000002</v>
      </c>
      <c r="AA418">
        <v>1493.05</v>
      </c>
      <c r="AB418">
        <v>4185.38</v>
      </c>
      <c r="AC418">
        <v>1170.2</v>
      </c>
    </row>
    <row r="419" spans="1:29" x14ac:dyDescent="0.25">
      <c r="A419">
        <v>-84</v>
      </c>
      <c r="B419" s="1">
        <f ca="1">EOMONTH(TODAY(),Table1[[#This Row],[Range_Month]])+1</f>
        <v>42552</v>
      </c>
      <c r="C419">
        <v>0</v>
      </c>
      <c r="D419" s="1">
        <f ca="1">WORKDAY(Table1[[#This Row],[Date]],-(1+Table1[[#This Row],[Add_Day]]))</f>
        <v>42551</v>
      </c>
      <c r="E419">
        <f>COUNTIFS(Table1[[#This Row],[CTRN Index]:[BSX Index]],"*N/A*")</f>
        <v>0</v>
      </c>
      <c r="F419">
        <v>3143.06</v>
      </c>
      <c r="G419">
        <v>708.36</v>
      </c>
      <c r="H419">
        <v>1151.923</v>
      </c>
      <c r="I419">
        <v>2693.47</v>
      </c>
      <c r="J419">
        <v>17929.990000000002</v>
      </c>
      <c r="K419">
        <v>2733.95</v>
      </c>
      <c r="L419">
        <v>292.3</v>
      </c>
      <c r="M419">
        <v>10489.76</v>
      </c>
      <c r="N419">
        <v>4417.7</v>
      </c>
      <c r="O419">
        <v>5685.79</v>
      </c>
      <c r="P419">
        <v>7559.95</v>
      </c>
      <c r="Q419">
        <v>7485.13</v>
      </c>
      <c r="R419">
        <v>262.52999999999997</v>
      </c>
      <c r="S419">
        <v>2098.86</v>
      </c>
      <c r="T419">
        <v>4842.67</v>
      </c>
      <c r="U419">
        <v>716.52</v>
      </c>
      <c r="V419">
        <v>64.86</v>
      </c>
      <c r="W419">
        <v>1161.5730000000001</v>
      </c>
      <c r="X419">
        <v>3254.3</v>
      </c>
      <c r="Y419">
        <v>1236.623</v>
      </c>
      <c r="Z419">
        <v>2524.54</v>
      </c>
      <c r="AA419">
        <v>1496.5</v>
      </c>
      <c r="AB419">
        <v>4197.07</v>
      </c>
      <c r="AC419">
        <v>1179.5999999999999</v>
      </c>
    </row>
    <row r="420" spans="1:29" x14ac:dyDescent="0.25">
      <c r="A420">
        <v>-83</v>
      </c>
      <c r="B420" s="1">
        <f ca="1">EOMONTH(TODAY(),Table1[[#This Row],[Range_Month]])+1</f>
        <v>42583</v>
      </c>
      <c r="C420">
        <v>0</v>
      </c>
      <c r="D420" s="1">
        <f ca="1">WORKDAY(Table1[[#This Row],[Date]],-(1+Table1[[#This Row],[Add_Day]]))</f>
        <v>42580</v>
      </c>
      <c r="E420">
        <f>COUNTIFS(Table1[[#This Row],[CTRN Index]:[BSX Index]],"*N/A*")</f>
        <v>1</v>
      </c>
      <c r="F420">
        <v>3384.22</v>
      </c>
      <c r="G420">
        <v>743.98</v>
      </c>
      <c r="H420">
        <v>1219.942</v>
      </c>
      <c r="I420">
        <v>3028.37</v>
      </c>
      <c r="J420">
        <v>18432.240000000002</v>
      </c>
      <c r="K420">
        <v>2841.89</v>
      </c>
      <c r="L420">
        <v>303.10000000000002</v>
      </c>
      <c r="M420">
        <v>10785.51</v>
      </c>
      <c r="N420">
        <v>4730.2299999999996</v>
      </c>
      <c r="O420">
        <v>5890.71</v>
      </c>
      <c r="P420">
        <v>7564.05</v>
      </c>
      <c r="Q420">
        <v>7846.41</v>
      </c>
      <c r="R420">
        <v>281.26</v>
      </c>
      <c r="S420">
        <v>2173.6</v>
      </c>
      <c r="T420">
        <v>5162.13</v>
      </c>
      <c r="U420">
        <v>711.42</v>
      </c>
      <c r="V420">
        <v>68</v>
      </c>
      <c r="W420">
        <v>1204.431</v>
      </c>
      <c r="X420">
        <v>3351.71</v>
      </c>
      <c r="Y420">
        <v>1284.268</v>
      </c>
      <c r="Z420">
        <v>2745.42</v>
      </c>
      <c r="AA420">
        <v>1559.46</v>
      </c>
      <c r="AB420">
        <v>4356.32</v>
      </c>
      <c r="AC420" t="s">
        <v>78</v>
      </c>
    </row>
    <row r="421" spans="1:29" x14ac:dyDescent="0.25">
      <c r="A421">
        <v>-82</v>
      </c>
      <c r="B421" s="1">
        <f ca="1">EOMONTH(TODAY(),Table1[[#This Row],[Range_Month]])+1</f>
        <v>42614</v>
      </c>
      <c r="C421">
        <v>0</v>
      </c>
      <c r="D421" s="1">
        <f ca="1">WORKDAY(Table1[[#This Row],[Date]],-(1+Table1[[#This Row],[Add_Day]]))</f>
        <v>42613</v>
      </c>
      <c r="E421">
        <f>COUNTIFS(Table1[[#This Row],[CTRN Index]:[BSX Index]],"*N/A*")</f>
        <v>0</v>
      </c>
      <c r="F421">
        <v>3367.23</v>
      </c>
      <c r="G421">
        <v>753.07</v>
      </c>
      <c r="H421">
        <v>1239.9069999999999</v>
      </c>
      <c r="I421">
        <v>2938.27</v>
      </c>
      <c r="J421">
        <v>18400.88</v>
      </c>
      <c r="K421">
        <v>3017.59</v>
      </c>
      <c r="L421">
        <v>292.48</v>
      </c>
      <c r="M421">
        <v>10764.75</v>
      </c>
      <c r="N421">
        <v>4771.0600000000004</v>
      </c>
      <c r="O421">
        <v>6013.52</v>
      </c>
      <c r="P421">
        <v>7856.75</v>
      </c>
      <c r="Q421">
        <v>7878.69</v>
      </c>
      <c r="R421">
        <v>286.14999999999998</v>
      </c>
      <c r="S421">
        <v>2170.9499999999998</v>
      </c>
      <c r="T421">
        <v>5213.22</v>
      </c>
      <c r="U421">
        <v>666.87</v>
      </c>
      <c r="V421">
        <v>72.62</v>
      </c>
      <c r="W421">
        <v>1203.0550000000001</v>
      </c>
      <c r="X421">
        <v>3493.24</v>
      </c>
      <c r="Y421">
        <v>1284.48</v>
      </c>
      <c r="Z421">
        <v>2808.58</v>
      </c>
      <c r="AA421">
        <v>1564.76</v>
      </c>
      <c r="AB421">
        <v>4355.32</v>
      </c>
      <c r="AC421">
        <v>1266.1600000000001</v>
      </c>
    </row>
    <row r="422" spans="1:29" x14ac:dyDescent="0.25">
      <c r="A422">
        <v>-81</v>
      </c>
      <c r="B422" s="1">
        <f ca="1">EOMONTH(TODAY(),Table1[[#This Row],[Range_Month]])+1</f>
        <v>42644</v>
      </c>
      <c r="C422">
        <v>0</v>
      </c>
      <c r="D422" s="1">
        <f ca="1">WORKDAY(Table1[[#This Row],[Date]],-(1+Table1[[#This Row],[Add_Day]]))</f>
        <v>42643</v>
      </c>
      <c r="E422">
        <f>COUNTIFS(Table1[[#This Row],[CTRN Index]:[BSX Index]],"*N/A*")</f>
        <v>0</v>
      </c>
      <c r="F422">
        <v>3451.78</v>
      </c>
      <c r="G422">
        <v>756.9</v>
      </c>
      <c r="H422">
        <v>1251.646</v>
      </c>
      <c r="I422">
        <v>3027.15</v>
      </c>
      <c r="J422">
        <v>18308.150000000001</v>
      </c>
      <c r="K422">
        <v>3000.09</v>
      </c>
      <c r="L422">
        <v>286.10000000000002</v>
      </c>
      <c r="M422">
        <v>10721.74</v>
      </c>
      <c r="N422">
        <v>4875.7</v>
      </c>
      <c r="O422">
        <v>5978.44</v>
      </c>
      <c r="P422">
        <v>7951.38</v>
      </c>
      <c r="Q422">
        <v>8078.79</v>
      </c>
      <c r="R422">
        <v>287.68</v>
      </c>
      <c r="S422">
        <v>2168.27</v>
      </c>
      <c r="T422">
        <v>5312</v>
      </c>
      <c r="U422">
        <v>668.13</v>
      </c>
      <c r="V422">
        <v>70.849999999999994</v>
      </c>
      <c r="W422">
        <v>1202.251</v>
      </c>
      <c r="X422">
        <v>3470.19</v>
      </c>
      <c r="Y422">
        <v>1284.6030000000001</v>
      </c>
      <c r="Z422">
        <v>2892.36</v>
      </c>
      <c r="AA422">
        <v>1552.26</v>
      </c>
      <c r="AB422">
        <v>4406.29</v>
      </c>
      <c r="AC422">
        <v>1564.72</v>
      </c>
    </row>
    <row r="423" spans="1:29" x14ac:dyDescent="0.25">
      <c r="A423">
        <v>-80</v>
      </c>
      <c r="B423" s="1">
        <f ca="1">EOMONTH(TODAY(),Table1[[#This Row],[Range_Month]])+1</f>
        <v>42675</v>
      </c>
      <c r="C423">
        <v>0</v>
      </c>
      <c r="D423" s="1">
        <f ca="1">WORKDAY(Table1[[#This Row],[Date]],-(1+Table1[[#This Row],[Add_Day]]))</f>
        <v>42674</v>
      </c>
      <c r="E423">
        <f>COUNTIFS(Table1[[#This Row],[CTRN Index]:[BSX Index]],"*N/A*")</f>
        <v>0</v>
      </c>
      <c r="F423">
        <v>3517.54</v>
      </c>
      <c r="G423">
        <v>722.59</v>
      </c>
      <c r="H423">
        <v>1191.3879999999999</v>
      </c>
      <c r="I423">
        <v>2682.56</v>
      </c>
      <c r="J423">
        <v>18142.419999999998</v>
      </c>
      <c r="K423">
        <v>3042.34</v>
      </c>
      <c r="L423">
        <v>271.73</v>
      </c>
      <c r="M423">
        <v>10481.89</v>
      </c>
      <c r="N423">
        <v>4801.2700000000004</v>
      </c>
      <c r="O423">
        <v>5766.43</v>
      </c>
      <c r="P423">
        <v>7674.33</v>
      </c>
      <c r="Q423">
        <v>8058.02</v>
      </c>
      <c r="R423">
        <v>280.92</v>
      </c>
      <c r="S423">
        <v>2126.15</v>
      </c>
      <c r="T423">
        <v>5189.1400000000003</v>
      </c>
      <c r="U423">
        <v>675.23</v>
      </c>
      <c r="V423">
        <v>74.489999999999995</v>
      </c>
      <c r="W423">
        <v>1177.4559999999999</v>
      </c>
      <c r="X423">
        <v>3418.28</v>
      </c>
      <c r="Y423">
        <v>1255.4190000000001</v>
      </c>
      <c r="Z423">
        <v>2895.7</v>
      </c>
      <c r="AA423">
        <v>1509.46</v>
      </c>
      <c r="AB423">
        <v>4296.6400000000003</v>
      </c>
      <c r="AC423">
        <v>1617.24</v>
      </c>
    </row>
    <row r="424" spans="1:29" x14ac:dyDescent="0.25">
      <c r="A424">
        <v>-79</v>
      </c>
      <c r="B424" s="1">
        <f ca="1">EOMONTH(TODAY(),Table1[[#This Row],[Range_Month]])+1</f>
        <v>42705</v>
      </c>
      <c r="C424">
        <v>0</v>
      </c>
      <c r="D424" s="1">
        <f ca="1">WORKDAY(Table1[[#This Row],[Date]],-(1+Table1[[#This Row],[Add_Day]]))</f>
        <v>42704</v>
      </c>
      <c r="E424">
        <f>COUNTIFS(Table1[[#This Row],[CTRN Index]:[BSX Index]],"*N/A*")</f>
        <v>0</v>
      </c>
      <c r="F424">
        <v>4013.43</v>
      </c>
      <c r="G424">
        <v>812.02</v>
      </c>
      <c r="H424">
        <v>1322.3389999999999</v>
      </c>
      <c r="I424">
        <v>2864.55</v>
      </c>
      <c r="J424">
        <v>19123.580000000002</v>
      </c>
      <c r="K424">
        <v>3594.39</v>
      </c>
      <c r="L424">
        <v>265.7</v>
      </c>
      <c r="M424">
        <v>10838.46</v>
      </c>
      <c r="N424">
        <v>4810.8100000000004</v>
      </c>
      <c r="O424">
        <v>6255.8</v>
      </c>
      <c r="P424">
        <v>8138.34</v>
      </c>
      <c r="Q424">
        <v>8981.65</v>
      </c>
      <c r="R424">
        <v>283.17</v>
      </c>
      <c r="S424">
        <v>2198.81</v>
      </c>
      <c r="T424">
        <v>5323.68</v>
      </c>
      <c r="U424">
        <v>632.66999999999996</v>
      </c>
      <c r="V424">
        <v>87.27</v>
      </c>
      <c r="W424">
        <v>1220.6769999999999</v>
      </c>
      <c r="X424">
        <v>3836.3</v>
      </c>
      <c r="Y424">
        <v>1308.2919999999999</v>
      </c>
      <c r="Z424">
        <v>2876.26</v>
      </c>
      <c r="AA424">
        <v>1627.52</v>
      </c>
      <c r="AB424">
        <v>4419.0600000000004</v>
      </c>
      <c r="AC424">
        <v>1797.43</v>
      </c>
    </row>
    <row r="425" spans="1:29" x14ac:dyDescent="0.25">
      <c r="A425">
        <v>-78</v>
      </c>
      <c r="B425" s="1">
        <f ca="1">EOMONTH(TODAY(),Table1[[#This Row],[Range_Month]])+1</f>
        <v>42736</v>
      </c>
      <c r="C425">
        <v>0</v>
      </c>
      <c r="D425" s="1">
        <f ca="1">WORKDAY(Table1[[#This Row],[Date]],-(1+Table1[[#This Row],[Add_Day]]))</f>
        <v>42734</v>
      </c>
      <c r="E425">
        <f>COUNTIFS(Table1[[#This Row],[CTRN Index]:[BSX Index]],"*N/A*")</f>
        <v>0</v>
      </c>
      <c r="F425">
        <v>4063.35</v>
      </c>
      <c r="G425">
        <v>837.96</v>
      </c>
      <c r="H425">
        <v>1357.13</v>
      </c>
      <c r="I425">
        <v>2772.73</v>
      </c>
      <c r="J425">
        <v>19762.599999999999</v>
      </c>
      <c r="K425">
        <v>3852.47</v>
      </c>
      <c r="L425">
        <v>274.73</v>
      </c>
      <c r="M425">
        <v>11056.89</v>
      </c>
      <c r="N425">
        <v>4863.62</v>
      </c>
      <c r="O425">
        <v>6468.24</v>
      </c>
      <c r="P425">
        <v>8353.48</v>
      </c>
      <c r="Q425">
        <v>9043.9</v>
      </c>
      <c r="R425">
        <v>288.27999999999997</v>
      </c>
      <c r="S425">
        <v>2238.83</v>
      </c>
      <c r="T425">
        <v>5383.12</v>
      </c>
      <c r="U425">
        <v>659.61</v>
      </c>
      <c r="V425">
        <v>91.79</v>
      </c>
      <c r="W425">
        <v>1241.6579999999999</v>
      </c>
      <c r="X425">
        <v>3997.48</v>
      </c>
      <c r="Y425">
        <v>1331.7170000000001</v>
      </c>
      <c r="Z425">
        <v>2925.81</v>
      </c>
      <c r="AA425">
        <v>1660.58</v>
      </c>
      <c r="AB425">
        <v>4444.87</v>
      </c>
      <c r="AC425">
        <v>1923.79</v>
      </c>
    </row>
    <row r="426" spans="1:29" x14ac:dyDescent="0.25">
      <c r="A426">
        <v>-77</v>
      </c>
      <c r="B426" s="1">
        <f ca="1">EOMONTH(TODAY(),Table1[[#This Row],[Range_Month]])+1</f>
        <v>42767</v>
      </c>
      <c r="C426">
        <v>0</v>
      </c>
      <c r="D426" s="1">
        <f ca="1">WORKDAY(Table1[[#This Row],[Date]],-(1+Table1[[#This Row],[Add_Day]]))</f>
        <v>42766</v>
      </c>
      <c r="E426">
        <f>COUNTIFS(Table1[[#This Row],[CTRN Index]:[BSX Index]],"*N/A*")</f>
        <v>0</v>
      </c>
      <c r="F426">
        <v>4301.7700000000004</v>
      </c>
      <c r="G426">
        <v>834.2</v>
      </c>
      <c r="H426">
        <v>1361.8240000000001</v>
      </c>
      <c r="I426">
        <v>2910.21</v>
      </c>
      <c r="J426">
        <v>19864.09</v>
      </c>
      <c r="K426">
        <v>3787.05</v>
      </c>
      <c r="L426">
        <v>274.92</v>
      </c>
      <c r="M426">
        <v>11222.95</v>
      </c>
      <c r="N426">
        <v>5116.7700000000004</v>
      </c>
      <c r="O426">
        <v>6718.11</v>
      </c>
      <c r="P426">
        <v>8200.8700000000008</v>
      </c>
      <c r="Q426">
        <v>9191.98</v>
      </c>
      <c r="R426">
        <v>295.48</v>
      </c>
      <c r="S426">
        <v>2278.87</v>
      </c>
      <c r="T426">
        <v>5614.79</v>
      </c>
      <c r="U426">
        <v>668.87</v>
      </c>
      <c r="V426">
        <v>91.41</v>
      </c>
      <c r="W426">
        <v>1265.3510000000001</v>
      </c>
      <c r="X426">
        <v>4045.9</v>
      </c>
      <c r="Y426">
        <v>1355.473</v>
      </c>
      <c r="Z426">
        <v>3069.68</v>
      </c>
      <c r="AA426">
        <v>1687.19</v>
      </c>
      <c r="AB426">
        <v>4657.6400000000003</v>
      </c>
      <c r="AC426">
        <v>2023.6</v>
      </c>
    </row>
    <row r="427" spans="1:29" x14ac:dyDescent="0.25">
      <c r="A427">
        <v>-76</v>
      </c>
      <c r="B427" s="1">
        <f ca="1">EOMONTH(TODAY(),Table1[[#This Row],[Range_Month]])+1</f>
        <v>42795</v>
      </c>
      <c r="C427">
        <v>0</v>
      </c>
      <c r="D427" s="1">
        <f ca="1">WORKDAY(Table1[[#This Row],[Date]],-(1+Table1[[#This Row],[Add_Day]]))</f>
        <v>42794</v>
      </c>
      <c r="E427">
        <f>COUNTIFS(Table1[[#This Row],[CTRN Index]:[BSX Index]],"*N/A*")</f>
        <v>0</v>
      </c>
      <c r="F427">
        <v>4434.4399999999996</v>
      </c>
      <c r="G427">
        <v>846.49</v>
      </c>
      <c r="H427">
        <v>1386.684</v>
      </c>
      <c r="I427">
        <v>3107.72</v>
      </c>
      <c r="J427">
        <v>20812.240000000002</v>
      </c>
      <c r="K427">
        <v>3883.56</v>
      </c>
      <c r="L427">
        <v>285.62</v>
      </c>
      <c r="M427">
        <v>11512.39</v>
      </c>
      <c r="N427">
        <v>5330.31</v>
      </c>
      <c r="O427">
        <v>6742.46</v>
      </c>
      <c r="P427">
        <v>8403.32</v>
      </c>
      <c r="Q427">
        <v>9419.86</v>
      </c>
      <c r="R427">
        <v>311.61</v>
      </c>
      <c r="S427">
        <v>2363.64</v>
      </c>
      <c r="T427">
        <v>5825.44</v>
      </c>
      <c r="U427">
        <v>703.16</v>
      </c>
      <c r="V427">
        <v>96.22</v>
      </c>
      <c r="W427">
        <v>1311.3440000000001</v>
      </c>
      <c r="X427">
        <v>4102.3</v>
      </c>
      <c r="Y427">
        <v>1402.828</v>
      </c>
      <c r="Z427">
        <v>3204.48</v>
      </c>
      <c r="AA427">
        <v>1729.34</v>
      </c>
      <c r="AB427">
        <v>4763.63</v>
      </c>
      <c r="AC427">
        <v>1960.94</v>
      </c>
    </row>
    <row r="428" spans="1:29" x14ac:dyDescent="0.25">
      <c r="A428">
        <v>-75</v>
      </c>
      <c r="B428" s="1">
        <f ca="1">EOMONTH(TODAY(),Table1[[#This Row],[Range_Month]])+1</f>
        <v>42826</v>
      </c>
      <c r="C428">
        <v>0</v>
      </c>
      <c r="D428" s="1">
        <f ca="1">WORKDAY(Table1[[#This Row],[Date]],-(1+Table1[[#This Row],[Add_Day]]))</f>
        <v>42825</v>
      </c>
      <c r="E428">
        <f>COUNTIFS(Table1[[#This Row],[CTRN Index]:[BSX Index]],"*N/A*")</f>
        <v>0</v>
      </c>
      <c r="F428">
        <v>4255.84</v>
      </c>
      <c r="G428">
        <v>844.17</v>
      </c>
      <c r="H428">
        <v>1385.92</v>
      </c>
      <c r="I428">
        <v>3069.35</v>
      </c>
      <c r="J428">
        <v>20663.22</v>
      </c>
      <c r="K428">
        <v>3734.2</v>
      </c>
      <c r="L428">
        <v>279.55</v>
      </c>
      <c r="M428">
        <v>11492.85</v>
      </c>
      <c r="N428">
        <v>5436.23</v>
      </c>
      <c r="O428">
        <v>6697.52</v>
      </c>
      <c r="P428">
        <v>8355.4699999999993</v>
      </c>
      <c r="Q428">
        <v>9116.51</v>
      </c>
      <c r="R428">
        <v>312.74</v>
      </c>
      <c r="S428">
        <v>2362.7199999999998</v>
      </c>
      <c r="T428">
        <v>5911.74</v>
      </c>
      <c r="U428">
        <v>697.28</v>
      </c>
      <c r="V428">
        <v>92.05</v>
      </c>
      <c r="W428">
        <v>1310.0640000000001</v>
      </c>
      <c r="X428">
        <v>4012.54</v>
      </c>
      <c r="Y428">
        <v>1401.5</v>
      </c>
      <c r="Z428">
        <v>3302.72</v>
      </c>
      <c r="AA428">
        <v>1719.65</v>
      </c>
      <c r="AB428">
        <v>4851.99</v>
      </c>
      <c r="AC428">
        <v>1939.78</v>
      </c>
    </row>
    <row r="429" spans="1:29" x14ac:dyDescent="0.25">
      <c r="A429">
        <v>-74</v>
      </c>
      <c r="B429" s="1">
        <f ca="1">EOMONTH(TODAY(),Table1[[#This Row],[Range_Month]])+1</f>
        <v>42856</v>
      </c>
      <c r="C429">
        <v>0</v>
      </c>
      <c r="D429" s="1">
        <f ca="1">WORKDAY(Table1[[#This Row],[Date]],-(1+Table1[[#This Row],[Add_Day]]))</f>
        <v>42853</v>
      </c>
      <c r="E429">
        <f>COUNTIFS(Table1[[#This Row],[CTRN Index]:[BSX Index]],"*N/A*")</f>
        <v>0</v>
      </c>
      <c r="F429">
        <v>4401.54</v>
      </c>
      <c r="G429">
        <v>851.36</v>
      </c>
      <c r="H429">
        <v>1400.4280000000001</v>
      </c>
      <c r="I429">
        <v>3114.67</v>
      </c>
      <c r="J429">
        <v>20940.509999999998</v>
      </c>
      <c r="K429">
        <v>3696.3</v>
      </c>
      <c r="L429">
        <v>280.64</v>
      </c>
      <c r="M429">
        <v>11536.08</v>
      </c>
      <c r="N429">
        <v>5583.53</v>
      </c>
      <c r="O429">
        <v>6806.61</v>
      </c>
      <c r="P429">
        <v>8392.42</v>
      </c>
      <c r="Q429">
        <v>9097.6299999999992</v>
      </c>
      <c r="R429">
        <v>314.55</v>
      </c>
      <c r="S429">
        <v>2384.1999999999998</v>
      </c>
      <c r="T429">
        <v>6047.61</v>
      </c>
      <c r="U429">
        <v>704.35</v>
      </c>
      <c r="V429">
        <v>91.24</v>
      </c>
      <c r="W429">
        <v>1322.4380000000001</v>
      </c>
      <c r="X429">
        <v>4016.74</v>
      </c>
      <c r="Y429">
        <v>1414.8430000000001</v>
      </c>
      <c r="Z429">
        <v>3395.8</v>
      </c>
      <c r="AA429">
        <v>1732.76</v>
      </c>
      <c r="AB429">
        <v>4981.42</v>
      </c>
      <c r="AC429">
        <v>2004.46</v>
      </c>
    </row>
    <row r="430" spans="1:29" x14ac:dyDescent="0.25">
      <c r="A430">
        <v>-73</v>
      </c>
      <c r="B430" s="1">
        <f ca="1">EOMONTH(TODAY(),Table1[[#This Row],[Range_Month]])+1</f>
        <v>42887</v>
      </c>
      <c r="C430">
        <v>0</v>
      </c>
      <c r="D430" s="1">
        <f ca="1">WORKDAY(Table1[[#This Row],[Date]],-(1+Table1[[#This Row],[Add_Day]]))</f>
        <v>42886</v>
      </c>
      <c r="E430">
        <f>COUNTIFS(Table1[[#This Row],[CTRN Index]:[BSX Index]],"*N/A*")</f>
        <v>0</v>
      </c>
      <c r="F430">
        <v>4522.0200000000004</v>
      </c>
      <c r="G430">
        <v>832.17</v>
      </c>
      <c r="H430">
        <v>1370.2080000000001</v>
      </c>
      <c r="I430">
        <v>2991.61</v>
      </c>
      <c r="J430">
        <v>21008.65</v>
      </c>
      <c r="K430">
        <v>3546.82</v>
      </c>
      <c r="L430">
        <v>279.58</v>
      </c>
      <c r="M430">
        <v>11598.03</v>
      </c>
      <c r="N430">
        <v>5788.8</v>
      </c>
      <c r="O430">
        <v>6820.04</v>
      </c>
      <c r="P430">
        <v>8391.89</v>
      </c>
      <c r="Q430">
        <v>9163.9</v>
      </c>
      <c r="R430">
        <v>305.04000000000002</v>
      </c>
      <c r="S430">
        <v>2411.8000000000002</v>
      </c>
      <c r="T430">
        <v>6198.52</v>
      </c>
      <c r="U430">
        <v>726.62</v>
      </c>
      <c r="V430">
        <v>88.87</v>
      </c>
      <c r="W430">
        <v>1336.1849999999999</v>
      </c>
      <c r="X430">
        <v>3960.89</v>
      </c>
      <c r="Y430">
        <v>1426.098</v>
      </c>
      <c r="Z430">
        <v>3572.92</v>
      </c>
      <c r="AA430">
        <v>1721.69</v>
      </c>
      <c r="AB430">
        <v>5118.75</v>
      </c>
      <c r="AC430">
        <v>1921.1</v>
      </c>
    </row>
    <row r="431" spans="1:29" x14ac:dyDescent="0.25">
      <c r="A431">
        <v>-72</v>
      </c>
      <c r="B431" s="1">
        <f ca="1">EOMONTH(TODAY(),Table1[[#This Row],[Range_Month]])+1</f>
        <v>42917</v>
      </c>
      <c r="C431">
        <v>0</v>
      </c>
      <c r="D431" s="1">
        <f ca="1">WORKDAY(Table1[[#This Row],[Date]],-(1+Table1[[#This Row],[Add_Day]]))</f>
        <v>42916</v>
      </c>
      <c r="E431">
        <f>COUNTIFS(Table1[[#This Row],[CTRN Index]:[BSX Index]],"*N/A*")</f>
        <v>0</v>
      </c>
      <c r="F431">
        <v>4652.3500000000004</v>
      </c>
      <c r="G431">
        <v>855.85</v>
      </c>
      <c r="H431">
        <v>1415.3589999999999</v>
      </c>
      <c r="I431">
        <v>3245.65</v>
      </c>
      <c r="J431">
        <v>21349.63</v>
      </c>
      <c r="K431">
        <v>3755.67</v>
      </c>
      <c r="L431">
        <v>283.31</v>
      </c>
      <c r="M431">
        <v>11761.7</v>
      </c>
      <c r="N431">
        <v>5646.92</v>
      </c>
      <c r="O431">
        <v>7193.37</v>
      </c>
      <c r="P431">
        <v>8475.3700000000008</v>
      </c>
      <c r="Q431">
        <v>9563.73</v>
      </c>
      <c r="R431">
        <v>298.76</v>
      </c>
      <c r="S431">
        <v>2423.41</v>
      </c>
      <c r="T431">
        <v>6140.42</v>
      </c>
      <c r="U431">
        <v>706.91</v>
      </c>
      <c r="V431">
        <v>95.6</v>
      </c>
      <c r="W431">
        <v>1343.5160000000001</v>
      </c>
      <c r="X431">
        <v>4164.1099999999997</v>
      </c>
      <c r="Y431">
        <v>1436.8219999999999</v>
      </c>
      <c r="Z431">
        <v>3440.98</v>
      </c>
      <c r="AA431">
        <v>1746.65</v>
      </c>
      <c r="AB431">
        <v>5009.6499999999996</v>
      </c>
      <c r="AC431">
        <v>2021.93</v>
      </c>
    </row>
    <row r="432" spans="1:29" x14ac:dyDescent="0.25">
      <c r="A432">
        <v>-71</v>
      </c>
      <c r="B432" s="1">
        <f ca="1">EOMONTH(TODAY(),Table1[[#This Row],[Range_Month]])+1</f>
        <v>42948</v>
      </c>
      <c r="C432">
        <v>0</v>
      </c>
      <c r="D432" s="1">
        <f ca="1">WORKDAY(Table1[[#This Row],[Date]],-(1+Table1[[#This Row],[Add_Day]]))</f>
        <v>42947</v>
      </c>
      <c r="E432">
        <f>COUNTIFS(Table1[[#This Row],[CTRN Index]:[BSX Index]],"*N/A*")</f>
        <v>0</v>
      </c>
      <c r="F432">
        <v>4490.3599999999997</v>
      </c>
      <c r="G432">
        <v>863.62</v>
      </c>
      <c r="H432">
        <v>1425.144</v>
      </c>
      <c r="I432">
        <v>3339.86</v>
      </c>
      <c r="J432">
        <v>21891.119999999999</v>
      </c>
      <c r="K432">
        <v>3733.18</v>
      </c>
      <c r="L432">
        <v>286.31</v>
      </c>
      <c r="M432">
        <v>11967.67</v>
      </c>
      <c r="N432">
        <v>5880.33</v>
      </c>
      <c r="O432">
        <v>7324.2</v>
      </c>
      <c r="P432">
        <v>8741.2900000000009</v>
      </c>
      <c r="Q432">
        <v>9182.7800000000007</v>
      </c>
      <c r="R432">
        <v>301.31</v>
      </c>
      <c r="S432">
        <v>2470.3000000000002</v>
      </c>
      <c r="T432">
        <v>6348.12</v>
      </c>
      <c r="U432">
        <v>726.48</v>
      </c>
      <c r="V432">
        <v>95.99</v>
      </c>
      <c r="W432">
        <v>1368.5709999999999</v>
      </c>
      <c r="X432">
        <v>4214.47</v>
      </c>
      <c r="Y432">
        <v>1462.3240000000001</v>
      </c>
      <c r="Z432">
        <v>3603.89</v>
      </c>
      <c r="AA432">
        <v>1760.68</v>
      </c>
      <c r="AB432">
        <v>5182.68</v>
      </c>
      <c r="AC432">
        <v>2050.92</v>
      </c>
    </row>
    <row r="433" spans="1:29" x14ac:dyDescent="0.25">
      <c r="A433">
        <v>-70</v>
      </c>
      <c r="B433" s="1">
        <f ca="1">EOMONTH(TODAY(),Table1[[#This Row],[Range_Month]])+1</f>
        <v>42979</v>
      </c>
      <c r="C433">
        <v>0</v>
      </c>
      <c r="D433" s="1">
        <f ca="1">WORKDAY(Table1[[#This Row],[Date]],-(1+Table1[[#This Row],[Add_Day]]))</f>
        <v>42978</v>
      </c>
      <c r="E433">
        <f>COUNTIFS(Table1[[#This Row],[CTRN Index]:[BSX Index]],"*N/A*")</f>
        <v>0</v>
      </c>
      <c r="F433">
        <v>4481.93</v>
      </c>
      <c r="G433">
        <v>840.43</v>
      </c>
      <c r="H433">
        <v>1405.277</v>
      </c>
      <c r="I433">
        <v>3491.03</v>
      </c>
      <c r="J433">
        <v>21948.1</v>
      </c>
      <c r="K433">
        <v>3590.93</v>
      </c>
      <c r="L433">
        <v>287.26</v>
      </c>
      <c r="M433">
        <v>11875.69</v>
      </c>
      <c r="N433">
        <v>5988.6</v>
      </c>
      <c r="O433">
        <v>7338.61</v>
      </c>
      <c r="P433">
        <v>8506.16</v>
      </c>
      <c r="Q433">
        <v>9319.0499999999993</v>
      </c>
      <c r="R433">
        <v>305</v>
      </c>
      <c r="S433">
        <v>2471.65</v>
      </c>
      <c r="T433">
        <v>6428.66</v>
      </c>
      <c r="U433">
        <v>743.24</v>
      </c>
      <c r="V433">
        <v>92.98</v>
      </c>
      <c r="W433">
        <v>1369.615</v>
      </c>
      <c r="X433">
        <v>4154.22</v>
      </c>
      <c r="Y433">
        <v>1461.809</v>
      </c>
      <c r="Z433">
        <v>3724.17</v>
      </c>
      <c r="AA433">
        <v>1730.88</v>
      </c>
      <c r="AB433">
        <v>5107.67</v>
      </c>
      <c r="AC433">
        <v>1980.38</v>
      </c>
    </row>
    <row r="434" spans="1:29" x14ac:dyDescent="0.25">
      <c r="A434">
        <v>-69</v>
      </c>
      <c r="B434" s="1">
        <f ca="1">EOMONTH(TODAY(),Table1[[#This Row],[Range_Month]])+1</f>
        <v>43009</v>
      </c>
      <c r="C434">
        <v>0</v>
      </c>
      <c r="D434" s="1">
        <f ca="1">WORKDAY(Table1[[#This Row],[Date]],-(1+Table1[[#This Row],[Add_Day]]))</f>
        <v>43007</v>
      </c>
      <c r="E434">
        <f>COUNTIFS(Table1[[#This Row],[CTRN Index]:[BSX Index]],"*N/A*")</f>
        <v>0</v>
      </c>
      <c r="F434">
        <v>4779.38</v>
      </c>
      <c r="G434">
        <v>903.98</v>
      </c>
      <c r="H434">
        <v>1490.8610000000001</v>
      </c>
      <c r="I434">
        <v>3493.01</v>
      </c>
      <c r="J434">
        <v>22405.09</v>
      </c>
      <c r="K434">
        <v>3915.11</v>
      </c>
      <c r="L434">
        <v>283.48</v>
      </c>
      <c r="M434">
        <v>12209.16</v>
      </c>
      <c r="N434">
        <v>5979.3</v>
      </c>
      <c r="O434">
        <v>7511.39</v>
      </c>
      <c r="P434">
        <v>8782.34</v>
      </c>
      <c r="Q434">
        <v>9914.35</v>
      </c>
      <c r="R434">
        <v>310.11</v>
      </c>
      <c r="S434">
        <v>2519.36</v>
      </c>
      <c r="T434">
        <v>6495.96</v>
      </c>
      <c r="U434">
        <v>723.6</v>
      </c>
      <c r="V434">
        <v>99.26</v>
      </c>
      <c r="W434">
        <v>1396.8969999999999</v>
      </c>
      <c r="X434">
        <v>4345.05</v>
      </c>
      <c r="Y434">
        <v>1495.434</v>
      </c>
      <c r="Z434">
        <v>3741.73</v>
      </c>
      <c r="AA434">
        <v>1795.94</v>
      </c>
      <c r="AB434">
        <v>5126.68</v>
      </c>
      <c r="AC434">
        <v>2134.59</v>
      </c>
    </row>
    <row r="435" spans="1:29" x14ac:dyDescent="0.25">
      <c r="A435">
        <v>-68</v>
      </c>
      <c r="B435" s="1">
        <f ca="1">EOMONTH(TODAY(),Table1[[#This Row],[Range_Month]])+1</f>
        <v>43040</v>
      </c>
      <c r="C435">
        <v>0</v>
      </c>
      <c r="D435" s="1">
        <f ca="1">WORKDAY(Table1[[#This Row],[Date]],-(1+Table1[[#This Row],[Add_Day]]))</f>
        <v>43039</v>
      </c>
      <c r="E435">
        <f>COUNTIFS(Table1[[#This Row],[CTRN Index]:[BSX Index]],"*N/A*")</f>
        <v>0</v>
      </c>
      <c r="F435">
        <v>4711.7</v>
      </c>
      <c r="G435">
        <v>912.04</v>
      </c>
      <c r="H435">
        <v>1502.7729999999999</v>
      </c>
      <c r="I435">
        <v>3290.05</v>
      </c>
      <c r="J435">
        <v>23377.24</v>
      </c>
      <c r="K435">
        <v>3941.16</v>
      </c>
      <c r="L435">
        <v>282.7</v>
      </c>
      <c r="M435">
        <v>12341.01</v>
      </c>
      <c r="N435">
        <v>6248.56</v>
      </c>
      <c r="O435">
        <v>7552.91</v>
      </c>
      <c r="P435">
        <v>8890.06</v>
      </c>
      <c r="Q435">
        <v>9758.4699999999993</v>
      </c>
      <c r="R435">
        <v>312.37</v>
      </c>
      <c r="S435">
        <v>2575.2600000000002</v>
      </c>
      <c r="T435">
        <v>6727.67</v>
      </c>
      <c r="U435">
        <v>753.2</v>
      </c>
      <c r="V435">
        <v>101.45</v>
      </c>
      <c r="W435">
        <v>1427.4</v>
      </c>
      <c r="X435">
        <v>4374.6499999999996</v>
      </c>
      <c r="Y435">
        <v>1526.4880000000001</v>
      </c>
      <c r="Z435">
        <v>4046.01</v>
      </c>
      <c r="AA435">
        <v>1835.1</v>
      </c>
      <c r="AB435">
        <v>5242.63</v>
      </c>
      <c r="AC435">
        <v>2216.4</v>
      </c>
    </row>
    <row r="436" spans="1:29" x14ac:dyDescent="0.25">
      <c r="A436">
        <v>-67</v>
      </c>
      <c r="B436" s="1">
        <f ca="1">EOMONTH(TODAY(),Table1[[#This Row],[Range_Month]])+1</f>
        <v>43070</v>
      </c>
      <c r="C436">
        <v>0</v>
      </c>
      <c r="D436" s="1">
        <f ca="1">WORKDAY(Table1[[#This Row],[Date]],-(1+Table1[[#This Row],[Add_Day]]))</f>
        <v>43069</v>
      </c>
      <c r="E436">
        <f>COUNTIFS(Table1[[#This Row],[CTRN Index]:[BSX Index]],"*N/A*")</f>
        <v>0</v>
      </c>
      <c r="F436">
        <v>5112.1499999999996</v>
      </c>
      <c r="G436">
        <v>942.94</v>
      </c>
      <c r="H436">
        <v>1544.1410000000001</v>
      </c>
      <c r="I436">
        <v>3307.85</v>
      </c>
      <c r="J436">
        <v>24272.35</v>
      </c>
      <c r="K436">
        <v>4067.86</v>
      </c>
      <c r="L436">
        <v>289.29000000000002</v>
      </c>
      <c r="M436">
        <v>12627.8</v>
      </c>
      <c r="N436">
        <v>6365.56</v>
      </c>
      <c r="O436">
        <v>7874.03</v>
      </c>
      <c r="P436">
        <v>8873.0400000000009</v>
      </c>
      <c r="Q436">
        <v>10274.77</v>
      </c>
      <c r="R436">
        <v>333.14</v>
      </c>
      <c r="S436">
        <v>2647.58</v>
      </c>
      <c r="T436">
        <v>6873.97</v>
      </c>
      <c r="U436">
        <v>770.39</v>
      </c>
      <c r="V436">
        <v>104.57</v>
      </c>
      <c r="W436">
        <v>1467.421</v>
      </c>
      <c r="X436">
        <v>4548.1499999999996</v>
      </c>
      <c r="Y436">
        <v>1569.222</v>
      </c>
      <c r="Z436">
        <v>4067.76</v>
      </c>
      <c r="AA436">
        <v>1899.18</v>
      </c>
      <c r="AB436">
        <v>5436.69</v>
      </c>
      <c r="AC436">
        <v>2278.4</v>
      </c>
    </row>
    <row r="437" spans="1:29" x14ac:dyDescent="0.25">
      <c r="A437">
        <v>-66</v>
      </c>
      <c r="B437" s="1">
        <f ca="1">EOMONTH(TODAY(),Table1[[#This Row],[Range_Month]])+1</f>
        <v>43101</v>
      </c>
      <c r="C437">
        <v>0</v>
      </c>
      <c r="D437" s="1">
        <f ca="1">WORKDAY(Table1[[#This Row],[Date]],-(1+Table1[[#This Row],[Add_Day]]))</f>
        <v>43098</v>
      </c>
      <c r="E437">
        <f>COUNTIFS(Table1[[#This Row],[CTRN Index]:[BSX Index]],"*N/A*")</f>
        <v>0</v>
      </c>
      <c r="F437">
        <v>5075.04</v>
      </c>
      <c r="G437">
        <v>936.26</v>
      </c>
      <c r="H437">
        <v>1535.511</v>
      </c>
      <c r="I437">
        <v>3356.61</v>
      </c>
      <c r="J437">
        <v>24719.22</v>
      </c>
      <c r="K437">
        <v>3987.72</v>
      </c>
      <c r="L437">
        <v>286.83</v>
      </c>
      <c r="M437">
        <v>12808.84</v>
      </c>
      <c r="N437">
        <v>6396.42</v>
      </c>
      <c r="O437">
        <v>7945.11</v>
      </c>
      <c r="P437">
        <v>8619.3700000000008</v>
      </c>
      <c r="Q437">
        <v>10612.29</v>
      </c>
      <c r="R437">
        <v>338.55</v>
      </c>
      <c r="S437">
        <v>2673.61</v>
      </c>
      <c r="T437">
        <v>6903.39</v>
      </c>
      <c r="U437">
        <v>723.37</v>
      </c>
      <c r="V437">
        <v>106.71</v>
      </c>
      <c r="W437">
        <v>1481.806</v>
      </c>
      <c r="X437">
        <v>4513.3</v>
      </c>
      <c r="Y437">
        <v>1582.77</v>
      </c>
      <c r="Z437">
        <v>4060.12</v>
      </c>
      <c r="AA437">
        <v>1900.57</v>
      </c>
      <c r="AB437">
        <v>5514.01</v>
      </c>
      <c r="AC437">
        <v>2202.19</v>
      </c>
    </row>
    <row r="438" spans="1:29" x14ac:dyDescent="0.25">
      <c r="A438">
        <v>-65</v>
      </c>
      <c r="B438" s="1">
        <f ca="1">EOMONTH(TODAY(),Table1[[#This Row],[Range_Month]])+1</f>
        <v>43132</v>
      </c>
      <c r="C438">
        <v>0</v>
      </c>
      <c r="D438" s="1">
        <f ca="1">WORKDAY(Table1[[#This Row],[Date]],-(1+Table1[[#This Row],[Add_Day]]))</f>
        <v>43131</v>
      </c>
      <c r="E438">
        <f>COUNTIFS(Table1[[#This Row],[CTRN Index]:[BSX Index]],"*N/A*")</f>
        <v>0</v>
      </c>
      <c r="F438">
        <v>5272.05</v>
      </c>
      <c r="G438">
        <v>959.39</v>
      </c>
      <c r="H438">
        <v>1574.982</v>
      </c>
      <c r="I438">
        <v>3590.24</v>
      </c>
      <c r="J438">
        <v>26149.39</v>
      </c>
      <c r="K438">
        <v>4156.66</v>
      </c>
      <c r="L438">
        <v>277.12</v>
      </c>
      <c r="M438">
        <v>13367.96</v>
      </c>
      <c r="N438">
        <v>6949.99</v>
      </c>
      <c r="O438">
        <v>8179.18</v>
      </c>
      <c r="P438">
        <v>8794.48</v>
      </c>
      <c r="Q438">
        <v>10972.06</v>
      </c>
      <c r="R438">
        <v>358.87</v>
      </c>
      <c r="S438">
        <v>2823.81</v>
      </c>
      <c r="T438">
        <v>7411.48</v>
      </c>
      <c r="U438">
        <v>699.25</v>
      </c>
      <c r="V438">
        <v>115.3</v>
      </c>
      <c r="W438">
        <v>1561.662</v>
      </c>
      <c r="X438">
        <v>4714.55</v>
      </c>
      <c r="Y438">
        <v>1664.683</v>
      </c>
      <c r="Z438">
        <v>4339.63</v>
      </c>
      <c r="AA438">
        <v>1953.97</v>
      </c>
      <c r="AB438">
        <v>6031.37</v>
      </c>
      <c r="AC438">
        <v>2315.4699999999998</v>
      </c>
    </row>
    <row r="439" spans="1:29" x14ac:dyDescent="0.25">
      <c r="A439">
        <v>-64</v>
      </c>
      <c r="B439" s="1">
        <f ca="1">EOMONTH(TODAY(),Table1[[#This Row],[Range_Month]])+1</f>
        <v>43160</v>
      </c>
      <c r="C439">
        <v>0</v>
      </c>
      <c r="D439" s="1">
        <f ca="1">WORKDAY(Table1[[#This Row],[Date]],-(1+Table1[[#This Row],[Add_Day]]))</f>
        <v>43159</v>
      </c>
      <c r="E439">
        <f>COUNTIFS(Table1[[#This Row],[CTRN Index]:[BSX Index]],"*N/A*")</f>
        <v>0</v>
      </c>
      <c r="F439">
        <v>5131.93</v>
      </c>
      <c r="G439">
        <v>921.34</v>
      </c>
      <c r="H439">
        <v>1512.4459999999999</v>
      </c>
      <c r="I439">
        <v>3397.95</v>
      </c>
      <c r="J439">
        <v>25029.200000000001</v>
      </c>
      <c r="K439">
        <v>4060.03</v>
      </c>
      <c r="L439">
        <v>257.18</v>
      </c>
      <c r="M439">
        <v>12652.55</v>
      </c>
      <c r="N439">
        <v>6854.42</v>
      </c>
      <c r="O439">
        <v>7968.65</v>
      </c>
      <c r="P439">
        <v>8422.9599999999991</v>
      </c>
      <c r="Q439">
        <v>10381.99</v>
      </c>
      <c r="R439">
        <v>365.1</v>
      </c>
      <c r="S439">
        <v>2713.83</v>
      </c>
      <c r="T439">
        <v>7273.01</v>
      </c>
      <c r="U439">
        <v>668.81</v>
      </c>
      <c r="V439">
        <v>112.7</v>
      </c>
      <c r="W439">
        <v>1501.231</v>
      </c>
      <c r="X439">
        <v>4619.79</v>
      </c>
      <c r="Y439">
        <v>1600.146</v>
      </c>
      <c r="Z439">
        <v>4329.09</v>
      </c>
      <c r="AA439">
        <v>1864.61</v>
      </c>
      <c r="AB439">
        <v>5847.74</v>
      </c>
      <c r="AC439">
        <v>2561.75</v>
      </c>
    </row>
    <row r="440" spans="1:29" x14ac:dyDescent="0.25">
      <c r="A440">
        <v>-63</v>
      </c>
      <c r="B440" s="1">
        <f ca="1">EOMONTH(TODAY(),Table1[[#This Row],[Range_Month]])+1</f>
        <v>43191</v>
      </c>
      <c r="C440">
        <v>1</v>
      </c>
      <c r="D440" s="1">
        <f ca="1">WORKDAY(Table1[[#This Row],[Date]],-(1+Table1[[#This Row],[Add_Day]]))</f>
        <v>43188</v>
      </c>
      <c r="E440">
        <f>COUNTIFS(Table1[[#This Row],[CTRN Index]:[BSX Index]],"*N/A*")</f>
        <v>0</v>
      </c>
      <c r="F440">
        <v>5147.3</v>
      </c>
      <c r="G440">
        <v>938.46</v>
      </c>
      <c r="H440">
        <v>1529.4269999999999</v>
      </c>
      <c r="I440">
        <v>3354.41</v>
      </c>
      <c r="J440">
        <v>24103.11</v>
      </c>
      <c r="K440">
        <v>4055.46</v>
      </c>
      <c r="L440">
        <v>264.95</v>
      </c>
      <c r="M440">
        <v>12452.06</v>
      </c>
      <c r="N440">
        <v>6581.13</v>
      </c>
      <c r="O440">
        <v>8079.55</v>
      </c>
      <c r="P440">
        <v>8350.81</v>
      </c>
      <c r="Q440">
        <v>10396.56</v>
      </c>
      <c r="R440">
        <v>354.96</v>
      </c>
      <c r="S440">
        <v>2640.87</v>
      </c>
      <c r="T440">
        <v>7063.45</v>
      </c>
      <c r="U440">
        <v>692.63</v>
      </c>
      <c r="V440">
        <v>106.5</v>
      </c>
      <c r="W440">
        <v>1464.867</v>
      </c>
      <c r="X440">
        <v>4639.78</v>
      </c>
      <c r="Y440">
        <v>1565.5619999999999</v>
      </c>
      <c r="Z440">
        <v>4162.41</v>
      </c>
      <c r="AA440">
        <v>1878.77</v>
      </c>
      <c r="AB440">
        <v>5669.88</v>
      </c>
      <c r="AC440">
        <v>2491.23</v>
      </c>
    </row>
    <row r="441" spans="1:29" x14ac:dyDescent="0.25">
      <c r="A441">
        <v>-62</v>
      </c>
      <c r="B441" s="1">
        <f ca="1">EOMONTH(TODAY(),Table1[[#This Row],[Range_Month]])+1</f>
        <v>43221</v>
      </c>
      <c r="C441">
        <v>0</v>
      </c>
      <c r="D441" s="1">
        <f ca="1">WORKDAY(Table1[[#This Row],[Date]],-(1+Table1[[#This Row],[Add_Day]]))</f>
        <v>43220</v>
      </c>
      <c r="E441">
        <f>COUNTIFS(Table1[[#This Row],[CTRN Index]:[BSX Index]],"*N/A*")</f>
        <v>0</v>
      </c>
      <c r="F441">
        <v>5011.46</v>
      </c>
      <c r="G441">
        <v>947.51</v>
      </c>
      <c r="H441">
        <v>1541.884</v>
      </c>
      <c r="I441">
        <v>3254.85</v>
      </c>
      <c r="J441">
        <v>24163.15</v>
      </c>
      <c r="K441">
        <v>4141.74</v>
      </c>
      <c r="L441">
        <v>265.75</v>
      </c>
      <c r="M441">
        <v>12515.36</v>
      </c>
      <c r="N441">
        <v>6605.57</v>
      </c>
      <c r="O441">
        <v>8041.32</v>
      </c>
      <c r="P441">
        <v>8235.07</v>
      </c>
      <c r="Q441">
        <v>10423.57</v>
      </c>
      <c r="R441">
        <v>360.65</v>
      </c>
      <c r="S441">
        <v>2648.05</v>
      </c>
      <c r="T441">
        <v>7066.27</v>
      </c>
      <c r="U441">
        <v>707.01</v>
      </c>
      <c r="V441">
        <v>107</v>
      </c>
      <c r="W441">
        <v>1468.279</v>
      </c>
      <c r="X441">
        <v>4653.41</v>
      </c>
      <c r="Y441">
        <v>1569.9059999999999</v>
      </c>
      <c r="Z441">
        <v>4147.08</v>
      </c>
      <c r="AA441">
        <v>1872.45</v>
      </c>
      <c r="AB441">
        <v>5713.27</v>
      </c>
      <c r="AC441">
        <v>2711.82</v>
      </c>
    </row>
    <row r="442" spans="1:29" x14ac:dyDescent="0.25">
      <c r="A442">
        <v>-61</v>
      </c>
      <c r="B442" s="1">
        <f ca="1">EOMONTH(TODAY(),Table1[[#This Row],[Range_Month]])+1</f>
        <v>43252</v>
      </c>
      <c r="C442">
        <v>0</v>
      </c>
      <c r="D442" s="1">
        <f ca="1">WORKDAY(Table1[[#This Row],[Date]],-(1+Table1[[#This Row],[Add_Day]]))</f>
        <v>43251</v>
      </c>
      <c r="E442">
        <f>COUNTIFS(Table1[[#This Row],[CTRN Index]:[BSX Index]],"*N/A*")</f>
        <v>0</v>
      </c>
      <c r="F442">
        <v>5392.05</v>
      </c>
      <c r="G442">
        <v>1007.54</v>
      </c>
      <c r="H442">
        <v>1633.6089999999999</v>
      </c>
      <c r="I442">
        <v>3407.38</v>
      </c>
      <c r="J442">
        <v>24415.84</v>
      </c>
      <c r="K442">
        <v>4244.18</v>
      </c>
      <c r="L442">
        <v>273.99</v>
      </c>
      <c r="M442">
        <v>12527.14</v>
      </c>
      <c r="N442">
        <v>6967.73</v>
      </c>
      <c r="O442">
        <v>8218.81</v>
      </c>
      <c r="P442">
        <v>8164.34</v>
      </c>
      <c r="Q442">
        <v>10750.33</v>
      </c>
      <c r="R442">
        <v>348.9</v>
      </c>
      <c r="S442">
        <v>2705.27</v>
      </c>
      <c r="T442">
        <v>7442.12</v>
      </c>
      <c r="U442">
        <v>695.21</v>
      </c>
      <c r="V442">
        <v>105.94</v>
      </c>
      <c r="W442">
        <v>1502.307</v>
      </c>
      <c r="X442">
        <v>4714.42</v>
      </c>
      <c r="Y442">
        <v>1610.67</v>
      </c>
      <c r="Z442">
        <v>4499.67</v>
      </c>
      <c r="AA442">
        <v>1946.43</v>
      </c>
      <c r="AB442">
        <v>5877.44</v>
      </c>
      <c r="AC442">
        <v>2702.39</v>
      </c>
    </row>
    <row r="443" spans="1:29" x14ac:dyDescent="0.25">
      <c r="A443">
        <v>-60</v>
      </c>
      <c r="B443" s="1">
        <f ca="1">EOMONTH(TODAY(),Table1[[#This Row],[Range_Month]])+1</f>
        <v>43282</v>
      </c>
      <c r="C443">
        <v>0</v>
      </c>
      <c r="D443" s="1">
        <f ca="1">WORKDAY(Table1[[#This Row],[Date]],-(1+Table1[[#This Row],[Add_Day]]))</f>
        <v>43280</v>
      </c>
      <c r="E443">
        <f>COUNTIFS(Table1[[#This Row],[CTRN Index]:[BSX Index]],"*N/A*")</f>
        <v>0</v>
      </c>
      <c r="F443">
        <v>5228.93</v>
      </c>
      <c r="G443">
        <v>1017.38</v>
      </c>
      <c r="H443">
        <v>1643.069</v>
      </c>
      <c r="I443">
        <v>3453.43</v>
      </c>
      <c r="J443">
        <v>24271.41</v>
      </c>
      <c r="K443">
        <v>4133.07</v>
      </c>
      <c r="L443">
        <v>282.95</v>
      </c>
      <c r="M443">
        <v>12504.25</v>
      </c>
      <c r="N443">
        <v>7040.8</v>
      </c>
      <c r="O443">
        <v>8219.43</v>
      </c>
      <c r="P443">
        <v>8046.7</v>
      </c>
      <c r="Q443">
        <v>10344.99</v>
      </c>
      <c r="R443">
        <v>353.33</v>
      </c>
      <c r="S443">
        <v>2718.37</v>
      </c>
      <c r="T443">
        <v>7510.3</v>
      </c>
      <c r="U443">
        <v>711.64</v>
      </c>
      <c r="V443">
        <v>103.89</v>
      </c>
      <c r="W443">
        <v>1509.9590000000001</v>
      </c>
      <c r="X443">
        <v>4644</v>
      </c>
      <c r="Y443">
        <v>1618.992</v>
      </c>
      <c r="Z443">
        <v>4455.1000000000004</v>
      </c>
      <c r="AA443">
        <v>1951.67</v>
      </c>
      <c r="AB443">
        <v>6109.17</v>
      </c>
      <c r="AC443">
        <v>2651.71</v>
      </c>
    </row>
    <row r="444" spans="1:29" x14ac:dyDescent="0.25">
      <c r="A444">
        <v>-59</v>
      </c>
      <c r="B444" s="1">
        <f ca="1">EOMONTH(TODAY(),Table1[[#This Row],[Range_Month]])+1</f>
        <v>43313</v>
      </c>
      <c r="C444">
        <v>0</v>
      </c>
      <c r="D444" s="1">
        <f ca="1">WORKDAY(Table1[[#This Row],[Date]],-(1+Table1[[#This Row],[Add_Day]]))</f>
        <v>43312</v>
      </c>
      <c r="E444">
        <f>COUNTIFS(Table1[[#This Row],[CTRN Index]:[BSX Index]],"*N/A*")</f>
        <v>0</v>
      </c>
      <c r="F444">
        <v>5451.2</v>
      </c>
      <c r="G444">
        <v>1048.8800000000001</v>
      </c>
      <c r="H444">
        <v>1670.8050000000001</v>
      </c>
      <c r="I444">
        <v>3666.38</v>
      </c>
      <c r="J444">
        <v>25415.19</v>
      </c>
      <c r="K444">
        <v>4169.93</v>
      </c>
      <c r="L444">
        <v>284.77999999999997</v>
      </c>
      <c r="M444">
        <v>12963.28</v>
      </c>
      <c r="N444">
        <v>7231.98</v>
      </c>
      <c r="O444">
        <v>8300.0499999999993</v>
      </c>
      <c r="P444">
        <v>8684.24</v>
      </c>
      <c r="Q444">
        <v>11077.1</v>
      </c>
      <c r="R444">
        <v>352.2</v>
      </c>
      <c r="S444">
        <v>2816.29</v>
      </c>
      <c r="T444">
        <v>7671.79</v>
      </c>
      <c r="U444">
        <v>724.24</v>
      </c>
      <c r="V444">
        <v>108.94</v>
      </c>
      <c r="W444">
        <v>1560.36</v>
      </c>
      <c r="X444">
        <v>4738.47</v>
      </c>
      <c r="Y444">
        <v>1670.961</v>
      </c>
      <c r="Z444">
        <v>4557.83</v>
      </c>
      <c r="AA444">
        <v>1984.49</v>
      </c>
      <c r="AB444">
        <v>6185.45</v>
      </c>
      <c r="AC444">
        <v>2818.35</v>
      </c>
    </row>
    <row r="445" spans="1:29" x14ac:dyDescent="0.25">
      <c r="A445">
        <v>-58</v>
      </c>
      <c r="B445" s="1">
        <f ca="1">EOMONTH(TODAY(),Table1[[#This Row],[Range_Month]])+1</f>
        <v>43344</v>
      </c>
      <c r="C445">
        <v>0</v>
      </c>
      <c r="D445" s="1">
        <f ca="1">WORKDAY(Table1[[#This Row],[Date]],-(1+Table1[[#This Row],[Add_Day]]))</f>
        <v>43343</v>
      </c>
      <c r="E445">
        <f>COUNTIFS(Table1[[#This Row],[CTRN Index]:[BSX Index]],"*N/A*")</f>
        <v>0</v>
      </c>
      <c r="F445">
        <v>5593.94</v>
      </c>
      <c r="G445">
        <v>1098.3599999999999</v>
      </c>
      <c r="H445">
        <v>1740.7529999999999</v>
      </c>
      <c r="I445">
        <v>3842.66</v>
      </c>
      <c r="J445">
        <v>25964.82</v>
      </c>
      <c r="K445">
        <v>4254.1400000000003</v>
      </c>
      <c r="L445">
        <v>290.94</v>
      </c>
      <c r="M445">
        <v>13016.89</v>
      </c>
      <c r="N445">
        <v>7654.55</v>
      </c>
      <c r="O445">
        <v>8491.16</v>
      </c>
      <c r="P445">
        <v>8535.07</v>
      </c>
      <c r="Q445">
        <v>11303.76</v>
      </c>
      <c r="R445">
        <v>386.35</v>
      </c>
      <c r="S445">
        <v>2901.52</v>
      </c>
      <c r="T445">
        <v>8109.54</v>
      </c>
      <c r="U445">
        <v>726.41</v>
      </c>
      <c r="V445">
        <v>110.17</v>
      </c>
      <c r="W445">
        <v>1610.6969999999999</v>
      </c>
      <c r="X445">
        <v>4843.7</v>
      </c>
      <c r="Y445">
        <v>1726.0909999999999</v>
      </c>
      <c r="Z445">
        <v>4859.1499999999996</v>
      </c>
      <c r="AA445">
        <v>2044.7</v>
      </c>
      <c r="AB445">
        <v>6508.29</v>
      </c>
      <c r="AC445">
        <v>2924.08</v>
      </c>
    </row>
    <row r="446" spans="1:29" x14ac:dyDescent="0.25">
      <c r="A446">
        <v>-57</v>
      </c>
      <c r="B446" s="1">
        <f ca="1">EOMONTH(TODAY(),Table1[[#This Row],[Range_Month]])+1</f>
        <v>43374</v>
      </c>
      <c r="C446">
        <v>0</v>
      </c>
      <c r="D446" s="1">
        <f ca="1">WORKDAY(Table1[[#This Row],[Date]],-(1+Table1[[#This Row],[Add_Day]]))</f>
        <v>43371</v>
      </c>
      <c r="E446">
        <f>COUNTIFS(Table1[[#This Row],[CTRN Index]:[BSX Index]],"*N/A*")</f>
        <v>0</v>
      </c>
      <c r="F446">
        <v>5613.77</v>
      </c>
      <c r="G446">
        <v>1061.92</v>
      </c>
      <c r="H446">
        <v>1696.5709999999999</v>
      </c>
      <c r="I446">
        <v>3835.46</v>
      </c>
      <c r="J446">
        <v>26458.31</v>
      </c>
      <c r="K446">
        <v>4043.96</v>
      </c>
      <c r="L446">
        <v>282.06</v>
      </c>
      <c r="M446">
        <v>13082.52</v>
      </c>
      <c r="N446">
        <v>7627.65</v>
      </c>
      <c r="O446">
        <v>8174.96</v>
      </c>
      <c r="P446">
        <v>8560.82</v>
      </c>
      <c r="Q446">
        <v>11379.36</v>
      </c>
      <c r="R446">
        <v>394.59</v>
      </c>
      <c r="S446">
        <v>2913.98</v>
      </c>
      <c r="T446">
        <v>8046.35</v>
      </c>
      <c r="U446">
        <v>720.6</v>
      </c>
      <c r="V446">
        <v>104.87</v>
      </c>
      <c r="W446">
        <v>1614.54</v>
      </c>
      <c r="X446">
        <v>4655.37</v>
      </c>
      <c r="Y446">
        <v>1726.5229999999999</v>
      </c>
      <c r="Z446">
        <v>4801.05</v>
      </c>
      <c r="AA446">
        <v>2019.55</v>
      </c>
      <c r="AB446">
        <v>6491.43</v>
      </c>
      <c r="AC446">
        <v>2917.34</v>
      </c>
    </row>
    <row r="447" spans="1:29" x14ac:dyDescent="0.25">
      <c r="A447">
        <v>-56</v>
      </c>
      <c r="B447" s="1">
        <f ca="1">EOMONTH(TODAY(),Table1[[#This Row],[Range_Month]])+1</f>
        <v>43405</v>
      </c>
      <c r="C447">
        <v>0</v>
      </c>
      <c r="D447" s="1">
        <f ca="1">WORKDAY(Table1[[#This Row],[Date]],-(1+Table1[[#This Row],[Add_Day]]))</f>
        <v>43404</v>
      </c>
      <c r="E447">
        <f>COUNTIFS(Table1[[#This Row],[CTRN Index]:[BSX Index]],"*N/A*")</f>
        <v>0</v>
      </c>
      <c r="F447">
        <v>5072.03</v>
      </c>
      <c r="G447">
        <v>949.96</v>
      </c>
      <c r="H447">
        <v>1511.413</v>
      </c>
      <c r="I447">
        <v>3275.66</v>
      </c>
      <c r="J447">
        <v>25115.759999999998</v>
      </c>
      <c r="K447">
        <v>3680.56</v>
      </c>
      <c r="L447">
        <v>274.2</v>
      </c>
      <c r="M447">
        <v>12208.06</v>
      </c>
      <c r="N447">
        <v>6967.1</v>
      </c>
      <c r="O447">
        <v>7808.45</v>
      </c>
      <c r="P447">
        <v>8172.92</v>
      </c>
      <c r="Q447">
        <v>10191.18</v>
      </c>
      <c r="R447">
        <v>370.53</v>
      </c>
      <c r="S447">
        <v>2711.74</v>
      </c>
      <c r="T447">
        <v>7305.9</v>
      </c>
      <c r="U447">
        <v>733.84</v>
      </c>
      <c r="V447">
        <v>98.89</v>
      </c>
      <c r="W447">
        <v>1498.654</v>
      </c>
      <c r="X447">
        <v>4380.8</v>
      </c>
      <c r="Y447">
        <v>1597.71</v>
      </c>
      <c r="Z447">
        <v>4393.54</v>
      </c>
      <c r="AA447">
        <v>1825.1</v>
      </c>
      <c r="AB447">
        <v>5871.4</v>
      </c>
      <c r="AC447">
        <v>2287.65</v>
      </c>
    </row>
    <row r="448" spans="1:29" x14ac:dyDescent="0.25">
      <c r="A448">
        <v>-55</v>
      </c>
      <c r="B448" s="1">
        <f ca="1">EOMONTH(TODAY(),Table1[[#This Row],[Range_Month]])+1</f>
        <v>43435</v>
      </c>
      <c r="C448">
        <v>0</v>
      </c>
      <c r="D448" s="1">
        <f ca="1">WORKDAY(Table1[[#This Row],[Date]],-(1+Table1[[#This Row],[Add_Day]]))</f>
        <v>43434</v>
      </c>
      <c r="E448">
        <f>COUNTIFS(Table1[[#This Row],[CTRN Index]:[BSX Index]],"*N/A*")</f>
        <v>0</v>
      </c>
      <c r="F448">
        <v>5389.67</v>
      </c>
      <c r="G448">
        <v>962.95</v>
      </c>
      <c r="H448">
        <v>1533.2660000000001</v>
      </c>
      <c r="I448">
        <v>3429.34</v>
      </c>
      <c r="J448">
        <v>25538.46</v>
      </c>
      <c r="K448">
        <v>3812.73</v>
      </c>
      <c r="L448">
        <v>286.24</v>
      </c>
      <c r="M448">
        <v>12457.55</v>
      </c>
      <c r="N448">
        <v>6949.01</v>
      </c>
      <c r="O448">
        <v>7938.18</v>
      </c>
      <c r="P448">
        <v>8522.99</v>
      </c>
      <c r="Q448">
        <v>10820.2</v>
      </c>
      <c r="R448">
        <v>383.6</v>
      </c>
      <c r="S448">
        <v>2760.17</v>
      </c>
      <c r="T448">
        <v>7330.54</v>
      </c>
      <c r="U448">
        <v>741.92</v>
      </c>
      <c r="V448">
        <v>101.57</v>
      </c>
      <c r="W448">
        <v>1525.56</v>
      </c>
      <c r="X448">
        <v>4544.22</v>
      </c>
      <c r="Y448">
        <v>1625.9929999999999</v>
      </c>
      <c r="Z448">
        <v>4259.3500000000004</v>
      </c>
      <c r="AA448">
        <v>1878.65</v>
      </c>
      <c r="AB448">
        <v>6003.16</v>
      </c>
      <c r="AC448">
        <v>2365.37</v>
      </c>
    </row>
    <row r="449" spans="1:29" x14ac:dyDescent="0.25">
      <c r="A449">
        <v>-54</v>
      </c>
      <c r="B449" s="1">
        <f ca="1">EOMONTH(TODAY(),Table1[[#This Row],[Range_Month]])+1</f>
        <v>43466</v>
      </c>
      <c r="C449">
        <v>0</v>
      </c>
      <c r="D449" s="1">
        <f ca="1">WORKDAY(Table1[[#This Row],[Date]],-(1+Table1[[#This Row],[Add_Day]]))</f>
        <v>43465</v>
      </c>
      <c r="E449">
        <f>COUNTIFS(Table1[[#This Row],[CTRN Index]:[BSX Index]],"*N/A*")</f>
        <v>0</v>
      </c>
      <c r="F449">
        <v>4605.21</v>
      </c>
      <c r="G449">
        <v>844.94</v>
      </c>
      <c r="H449">
        <v>1348.559</v>
      </c>
      <c r="I449">
        <v>3043.62</v>
      </c>
      <c r="J449">
        <v>23327.46</v>
      </c>
      <c r="K449">
        <v>3273.84</v>
      </c>
      <c r="L449">
        <v>261.91000000000003</v>
      </c>
      <c r="M449">
        <v>11374.39</v>
      </c>
      <c r="N449">
        <v>6329.96</v>
      </c>
      <c r="O449">
        <v>7253.91</v>
      </c>
      <c r="P449">
        <v>7886.1</v>
      </c>
      <c r="Q449">
        <v>9170.4</v>
      </c>
      <c r="R449">
        <v>348.81</v>
      </c>
      <c r="S449">
        <v>2506.85</v>
      </c>
      <c r="T449">
        <v>6635.28</v>
      </c>
      <c r="U449">
        <v>712.93</v>
      </c>
      <c r="V449">
        <v>85.79</v>
      </c>
      <c r="W449">
        <v>1384.2619999999999</v>
      </c>
      <c r="X449">
        <v>4040.85</v>
      </c>
      <c r="Y449">
        <v>1472.136</v>
      </c>
      <c r="Z449">
        <v>3910.57</v>
      </c>
      <c r="AA449">
        <v>1663.04</v>
      </c>
      <c r="AB449">
        <v>5401.05</v>
      </c>
      <c r="AC449">
        <v>1958.99</v>
      </c>
    </row>
    <row r="450" spans="1:29" x14ac:dyDescent="0.25">
      <c r="A450">
        <v>-53</v>
      </c>
      <c r="B450" s="1">
        <f ca="1">EOMONTH(TODAY(),Table1[[#This Row],[Range_Month]])+1</f>
        <v>43497</v>
      </c>
      <c r="C450">
        <v>0</v>
      </c>
      <c r="D450" s="1">
        <f ca="1">WORKDAY(Table1[[#This Row],[Date]],-(1+Table1[[#This Row],[Add_Day]]))</f>
        <v>43496</v>
      </c>
      <c r="E450">
        <f>COUNTIFS(Table1[[#This Row],[CTRN Index]:[BSX Index]],"*N/A*")</f>
        <v>0</v>
      </c>
      <c r="F450">
        <v>4924.3999999999996</v>
      </c>
      <c r="G450">
        <v>934.12</v>
      </c>
      <c r="H450">
        <v>1499.4190000000001</v>
      </c>
      <c r="I450">
        <v>3451.36</v>
      </c>
      <c r="J450">
        <v>24999.67</v>
      </c>
      <c r="K450">
        <v>3628.51</v>
      </c>
      <c r="L450">
        <v>291.77</v>
      </c>
      <c r="M450">
        <v>12299.03</v>
      </c>
      <c r="N450">
        <v>6906.84</v>
      </c>
      <c r="O450">
        <v>7857.17</v>
      </c>
      <c r="P450">
        <v>8557.7999999999993</v>
      </c>
      <c r="Q450">
        <v>10059.370000000001</v>
      </c>
      <c r="R450">
        <v>377.65</v>
      </c>
      <c r="S450">
        <v>2704.1</v>
      </c>
      <c r="T450">
        <v>7281.74</v>
      </c>
      <c r="U450">
        <v>727.25</v>
      </c>
      <c r="V450">
        <v>96.46</v>
      </c>
      <c r="W450">
        <v>1498.356</v>
      </c>
      <c r="X450">
        <v>4432.6899999999996</v>
      </c>
      <c r="Y450">
        <v>1596.5409999999999</v>
      </c>
      <c r="Z450">
        <v>4247.41</v>
      </c>
      <c r="AA450">
        <v>1835.39</v>
      </c>
      <c r="AB450">
        <v>5995.87</v>
      </c>
      <c r="AC450">
        <v>2166.08</v>
      </c>
    </row>
    <row r="451" spans="1:29" x14ac:dyDescent="0.25">
      <c r="A451">
        <v>-52</v>
      </c>
      <c r="B451" s="1">
        <f ca="1">EOMONTH(TODAY(),Table1[[#This Row],[Range_Month]])+1</f>
        <v>43525</v>
      </c>
      <c r="C451">
        <v>0</v>
      </c>
      <c r="D451" s="1">
        <f ca="1">WORKDAY(Table1[[#This Row],[Date]],-(1+Table1[[#This Row],[Add_Day]]))</f>
        <v>43524</v>
      </c>
      <c r="E451">
        <f>COUNTIFS(Table1[[#This Row],[CTRN Index]:[BSX Index]],"*N/A*")</f>
        <v>0</v>
      </c>
      <c r="F451">
        <v>5171.67</v>
      </c>
      <c r="G451">
        <v>973.71</v>
      </c>
      <c r="H451">
        <v>1575.549</v>
      </c>
      <c r="I451">
        <v>3543.41</v>
      </c>
      <c r="J451">
        <v>25916</v>
      </c>
      <c r="K451">
        <v>3843.02</v>
      </c>
      <c r="L451">
        <v>292.72000000000003</v>
      </c>
      <c r="M451">
        <v>12644.81</v>
      </c>
      <c r="N451">
        <v>7097.53</v>
      </c>
      <c r="O451">
        <v>8090.15</v>
      </c>
      <c r="P451">
        <v>9128.43</v>
      </c>
      <c r="Q451">
        <v>10467.219999999999</v>
      </c>
      <c r="R451">
        <v>405.61</v>
      </c>
      <c r="S451">
        <v>2784.49</v>
      </c>
      <c r="T451">
        <v>7532.53</v>
      </c>
      <c r="U451">
        <v>756.34</v>
      </c>
      <c r="V451">
        <v>100.13</v>
      </c>
      <c r="W451">
        <v>1545.7249999999999</v>
      </c>
      <c r="X451">
        <v>4635.12</v>
      </c>
      <c r="Y451">
        <v>1649.2239999999999</v>
      </c>
      <c r="Z451">
        <v>4437.46</v>
      </c>
      <c r="AA451">
        <v>1910.34</v>
      </c>
      <c r="AB451">
        <v>6090.68</v>
      </c>
      <c r="AC451">
        <v>2382.71</v>
      </c>
    </row>
    <row r="452" spans="1:29" x14ac:dyDescent="0.25">
      <c r="A452">
        <v>-51</v>
      </c>
      <c r="B452" s="1">
        <f ca="1">EOMONTH(TODAY(),Table1[[#This Row],[Range_Month]])+1</f>
        <v>43556</v>
      </c>
      <c r="C452">
        <v>0</v>
      </c>
      <c r="D452" s="1">
        <f ca="1">WORKDAY(Table1[[#This Row],[Date]],-(1+Table1[[#This Row],[Add_Day]]))</f>
        <v>43553</v>
      </c>
      <c r="E452">
        <f>COUNTIFS(Table1[[#This Row],[CTRN Index]:[BSX Index]],"*N/A*")</f>
        <v>0</v>
      </c>
      <c r="F452">
        <v>5043.8999999999996</v>
      </c>
      <c r="G452">
        <v>939.3</v>
      </c>
      <c r="H452">
        <v>1539.739</v>
      </c>
      <c r="I452">
        <v>3512.29</v>
      </c>
      <c r="J452">
        <v>25928.68</v>
      </c>
      <c r="K452">
        <v>3528.11</v>
      </c>
      <c r="L452">
        <v>303.31</v>
      </c>
      <c r="M452">
        <v>12696.88</v>
      </c>
      <c r="N452">
        <v>7378.77</v>
      </c>
      <c r="O452">
        <v>8265.84</v>
      </c>
      <c r="P452">
        <v>8773.77</v>
      </c>
      <c r="Q452">
        <v>10407.959999999999</v>
      </c>
      <c r="R452">
        <v>412.69</v>
      </c>
      <c r="S452">
        <v>2834.4</v>
      </c>
      <c r="T452">
        <v>7729.32</v>
      </c>
      <c r="U452">
        <v>778.72</v>
      </c>
      <c r="V452">
        <v>93.58</v>
      </c>
      <c r="W452">
        <v>1570.23</v>
      </c>
      <c r="X452">
        <v>4434.8500000000004</v>
      </c>
      <c r="Y452">
        <v>1670.71</v>
      </c>
      <c r="Z452">
        <v>4641.75</v>
      </c>
      <c r="AA452">
        <v>1896.27</v>
      </c>
      <c r="AB452">
        <v>6256.6</v>
      </c>
      <c r="AC452">
        <v>2147.73</v>
      </c>
    </row>
    <row r="453" spans="1:29" x14ac:dyDescent="0.25">
      <c r="A453">
        <v>-50</v>
      </c>
      <c r="B453" s="1">
        <f ca="1">EOMONTH(TODAY(),Table1[[#This Row],[Range_Month]])+1</f>
        <v>43586</v>
      </c>
      <c r="C453">
        <v>0</v>
      </c>
      <c r="D453" s="1">
        <f ca="1">WORKDAY(Table1[[#This Row],[Date]],-(1+Table1[[#This Row],[Add_Day]]))</f>
        <v>43585</v>
      </c>
      <c r="E453">
        <f>COUNTIFS(Table1[[#This Row],[CTRN Index]:[BSX Index]],"*N/A*")</f>
        <v>0</v>
      </c>
      <c r="F453">
        <v>5294.66</v>
      </c>
      <c r="G453">
        <v>975.06</v>
      </c>
      <c r="H453">
        <v>1591.211</v>
      </c>
      <c r="I453">
        <v>3343</v>
      </c>
      <c r="J453">
        <v>26592.91</v>
      </c>
      <c r="K453">
        <v>3772.65</v>
      </c>
      <c r="L453">
        <v>302.41000000000003</v>
      </c>
      <c r="M453">
        <v>13060.65</v>
      </c>
      <c r="N453">
        <v>7781.46</v>
      </c>
      <c r="O453">
        <v>8635.82</v>
      </c>
      <c r="P453">
        <v>9370.84</v>
      </c>
      <c r="Q453">
        <v>10847.02</v>
      </c>
      <c r="R453">
        <v>431.11</v>
      </c>
      <c r="S453">
        <v>2945.83</v>
      </c>
      <c r="T453">
        <v>8095.39</v>
      </c>
      <c r="U453">
        <v>790</v>
      </c>
      <c r="V453">
        <v>102.24</v>
      </c>
      <c r="W453">
        <v>1631.866</v>
      </c>
      <c r="X453">
        <v>4729.7299999999996</v>
      </c>
      <c r="Y453">
        <v>1735.604</v>
      </c>
      <c r="Z453">
        <v>4977.3900000000003</v>
      </c>
      <c r="AA453">
        <v>1970.74</v>
      </c>
      <c r="AB453">
        <v>6547.25</v>
      </c>
      <c r="AC453">
        <v>2394.5300000000002</v>
      </c>
    </row>
    <row r="454" spans="1:29" x14ac:dyDescent="0.25">
      <c r="A454">
        <v>-49</v>
      </c>
      <c r="B454" s="1">
        <f ca="1">EOMONTH(TODAY(),Table1[[#This Row],[Range_Month]])+1</f>
        <v>43617</v>
      </c>
      <c r="C454">
        <v>0</v>
      </c>
      <c r="D454" s="1">
        <f ca="1">WORKDAY(Table1[[#This Row],[Date]],-(1+Table1[[#This Row],[Add_Day]]))</f>
        <v>43616</v>
      </c>
      <c r="E454">
        <f>COUNTIFS(Table1[[#This Row],[CTRN Index]:[BSX Index]],"*N/A*")</f>
        <v>0</v>
      </c>
      <c r="F454">
        <v>4770.59</v>
      </c>
      <c r="G454">
        <v>888.72</v>
      </c>
      <c r="H454">
        <v>1465.4870000000001</v>
      </c>
      <c r="I454">
        <v>3139.23</v>
      </c>
      <c r="J454">
        <v>24815.040000000001</v>
      </c>
      <c r="K454">
        <v>3456.99</v>
      </c>
      <c r="L454">
        <v>302.42</v>
      </c>
      <c r="M454">
        <v>12264.49</v>
      </c>
      <c r="N454">
        <v>7127.96</v>
      </c>
      <c r="O454">
        <v>8526.59</v>
      </c>
      <c r="P454">
        <v>9315.4699999999993</v>
      </c>
      <c r="Q454">
        <v>9738.0300000000007</v>
      </c>
      <c r="R454">
        <v>398.24</v>
      </c>
      <c r="S454">
        <v>2752.06</v>
      </c>
      <c r="T454">
        <v>7453.15</v>
      </c>
      <c r="U454">
        <v>784.43</v>
      </c>
      <c r="V454">
        <v>91.83</v>
      </c>
      <c r="W454">
        <v>1524.4179999999999</v>
      </c>
      <c r="X454">
        <v>4546.28</v>
      </c>
      <c r="Y454">
        <v>1619.721</v>
      </c>
      <c r="Z454">
        <v>4462.01</v>
      </c>
      <c r="AA454">
        <v>1810.5</v>
      </c>
      <c r="AB454">
        <v>6133.46</v>
      </c>
      <c r="AC454">
        <v>2113.2800000000002</v>
      </c>
    </row>
    <row r="455" spans="1:29" x14ac:dyDescent="0.25">
      <c r="A455">
        <v>-48</v>
      </c>
      <c r="B455" s="1">
        <f ca="1">EOMONTH(TODAY(),Table1[[#This Row],[Range_Month]])+1</f>
        <v>43647</v>
      </c>
      <c r="C455">
        <v>0</v>
      </c>
      <c r="D455" s="1">
        <f ca="1">WORKDAY(Table1[[#This Row],[Date]],-(1+Table1[[#This Row],[Add_Day]]))</f>
        <v>43644</v>
      </c>
      <c r="E455">
        <f>COUNTIFS(Table1[[#This Row],[CTRN Index]:[BSX Index]],"*N/A*")</f>
        <v>0</v>
      </c>
      <c r="F455">
        <v>5144.12</v>
      </c>
      <c r="G455">
        <v>953.25</v>
      </c>
      <c r="H455">
        <v>1566.5719999999999</v>
      </c>
      <c r="I455">
        <v>3427.99</v>
      </c>
      <c r="J455">
        <v>26599.96</v>
      </c>
      <c r="K455">
        <v>3677.48</v>
      </c>
      <c r="L455">
        <v>305.11</v>
      </c>
      <c r="M455">
        <v>13049.71</v>
      </c>
      <c r="N455">
        <v>7671.08</v>
      </c>
      <c r="O455">
        <v>8887.49</v>
      </c>
      <c r="P455">
        <v>10093.08</v>
      </c>
      <c r="Q455">
        <v>10461.98</v>
      </c>
      <c r="R455">
        <v>415.93</v>
      </c>
      <c r="S455">
        <v>2941.76</v>
      </c>
      <c r="T455">
        <v>8006.24</v>
      </c>
      <c r="U455">
        <v>810.66</v>
      </c>
      <c r="V455">
        <v>97.99</v>
      </c>
      <c r="W455">
        <v>1629.02</v>
      </c>
      <c r="X455">
        <v>4799.21</v>
      </c>
      <c r="Y455">
        <v>1730.903</v>
      </c>
      <c r="Z455">
        <v>4821.26</v>
      </c>
      <c r="AA455">
        <v>1945.51</v>
      </c>
      <c r="AB455">
        <v>6559.22</v>
      </c>
      <c r="AC455">
        <v>2193.17</v>
      </c>
    </row>
    <row r="456" spans="1:29" x14ac:dyDescent="0.25">
      <c r="A456">
        <v>-47</v>
      </c>
      <c r="B456" s="1">
        <f ca="1">EOMONTH(TODAY(),Table1[[#This Row],[Range_Month]])+1</f>
        <v>43678</v>
      </c>
      <c r="C456">
        <v>0</v>
      </c>
      <c r="D456" s="1">
        <f ca="1">WORKDAY(Table1[[#This Row],[Date]],-(1+Table1[[#This Row],[Add_Day]]))</f>
        <v>43677</v>
      </c>
      <c r="E456">
        <f>COUNTIFS(Table1[[#This Row],[CTRN Index]:[BSX Index]],"*N/A*")</f>
        <v>0</v>
      </c>
      <c r="F456">
        <v>5097.1099999999997</v>
      </c>
      <c r="G456">
        <v>963.4</v>
      </c>
      <c r="H456">
        <v>1574.605</v>
      </c>
      <c r="I456">
        <v>3322.42</v>
      </c>
      <c r="J456">
        <v>26864.27</v>
      </c>
      <c r="K456">
        <v>3766.93</v>
      </c>
      <c r="L456">
        <v>309.56</v>
      </c>
      <c r="M456">
        <v>13066.6</v>
      </c>
      <c r="N456">
        <v>7848.78</v>
      </c>
      <c r="O456">
        <v>9062.09</v>
      </c>
      <c r="P456">
        <v>10181.08</v>
      </c>
      <c r="Q456">
        <v>10701.75</v>
      </c>
      <c r="R456">
        <v>427.38</v>
      </c>
      <c r="S456">
        <v>2980.38</v>
      </c>
      <c r="T456">
        <v>8175.42</v>
      </c>
      <c r="U456">
        <v>808.94</v>
      </c>
      <c r="V456">
        <v>102.03</v>
      </c>
      <c r="W456">
        <v>1652.3969999999999</v>
      </c>
      <c r="X456">
        <v>4911.8500000000004</v>
      </c>
      <c r="Y456">
        <v>1754.655</v>
      </c>
      <c r="Z456">
        <v>5050.66</v>
      </c>
      <c r="AA456">
        <v>1966.72</v>
      </c>
      <c r="AB456">
        <v>6576.92</v>
      </c>
      <c r="AC456">
        <v>2164.5</v>
      </c>
    </row>
    <row r="457" spans="1:29" x14ac:dyDescent="0.25">
      <c r="A457">
        <v>-46</v>
      </c>
      <c r="B457" s="1">
        <f ca="1">EOMONTH(TODAY(),Table1[[#This Row],[Range_Month]])+1</f>
        <v>43709</v>
      </c>
      <c r="C457">
        <v>0</v>
      </c>
      <c r="D457" s="1">
        <f ca="1">WORKDAY(Table1[[#This Row],[Date]],-(1+Table1[[#This Row],[Add_Day]]))</f>
        <v>43707</v>
      </c>
      <c r="E457">
        <f>COUNTIFS(Table1[[#This Row],[CTRN Index]:[BSX Index]],"*N/A*")</f>
        <v>0</v>
      </c>
      <c r="F457">
        <v>4848.25</v>
      </c>
      <c r="G457">
        <v>918.74</v>
      </c>
      <c r="H457">
        <v>1494.8389999999999</v>
      </c>
      <c r="I457">
        <v>3234.62</v>
      </c>
      <c r="J457">
        <v>26403.279999999999</v>
      </c>
      <c r="K457">
        <v>3447.35</v>
      </c>
      <c r="L457">
        <v>319.62</v>
      </c>
      <c r="M457">
        <v>12736.88</v>
      </c>
      <c r="N457">
        <v>7691</v>
      </c>
      <c r="O457">
        <v>9053.34</v>
      </c>
      <c r="P457">
        <v>10046.73</v>
      </c>
      <c r="Q457">
        <v>10126.98</v>
      </c>
      <c r="R457">
        <v>378.99</v>
      </c>
      <c r="S457">
        <v>2926.46</v>
      </c>
      <c r="T457">
        <v>7962.88</v>
      </c>
      <c r="U457">
        <v>845.52</v>
      </c>
      <c r="V457">
        <v>93.09</v>
      </c>
      <c r="W457">
        <v>1618.6089999999999</v>
      </c>
      <c r="X457">
        <v>4788.3500000000004</v>
      </c>
      <c r="Y457">
        <v>1715.2449999999999</v>
      </c>
      <c r="Z457">
        <v>4946.1899999999996</v>
      </c>
      <c r="AA457">
        <v>1881.2</v>
      </c>
      <c r="AB457">
        <v>6429.51</v>
      </c>
      <c r="AC457">
        <v>1961.4</v>
      </c>
    </row>
    <row r="458" spans="1:29" x14ac:dyDescent="0.25">
      <c r="A458">
        <v>-45</v>
      </c>
      <c r="B458" s="1">
        <f ca="1">EOMONTH(TODAY(),Table1[[#This Row],[Range_Month]])+1</f>
        <v>43739</v>
      </c>
      <c r="C458">
        <v>0</v>
      </c>
      <c r="D458" s="1">
        <f ca="1">WORKDAY(Table1[[#This Row],[Date]],-(1+Table1[[#This Row],[Add_Day]]))</f>
        <v>43738</v>
      </c>
      <c r="E458">
        <f>COUNTIFS(Table1[[#This Row],[CTRN Index]:[BSX Index]],"*N/A*")</f>
        <v>0</v>
      </c>
      <c r="F458">
        <v>5025.5600000000004</v>
      </c>
      <c r="G458">
        <v>947.72</v>
      </c>
      <c r="H458">
        <v>1523.373</v>
      </c>
      <c r="I458">
        <v>3127.72</v>
      </c>
      <c r="J458">
        <v>26916.83</v>
      </c>
      <c r="K458">
        <v>3626.1</v>
      </c>
      <c r="L458">
        <v>324.27</v>
      </c>
      <c r="M458">
        <v>13004.74</v>
      </c>
      <c r="N458">
        <v>7749.45</v>
      </c>
      <c r="O458">
        <v>9098.75</v>
      </c>
      <c r="P458">
        <v>10323.299999999999</v>
      </c>
      <c r="Q458">
        <v>10363.58</v>
      </c>
      <c r="R458">
        <v>392.17</v>
      </c>
      <c r="S458">
        <v>2976.74</v>
      </c>
      <c r="T458">
        <v>7999.34</v>
      </c>
      <c r="U458">
        <v>878.66</v>
      </c>
      <c r="V458">
        <v>100.03</v>
      </c>
      <c r="W458">
        <v>1644.181</v>
      </c>
      <c r="X458">
        <v>4902.13</v>
      </c>
      <c r="Y458">
        <v>1742.6949999999999</v>
      </c>
      <c r="Z458">
        <v>5034.79</v>
      </c>
      <c r="AA458">
        <v>1935.48</v>
      </c>
      <c r="AB458">
        <v>6371.57</v>
      </c>
      <c r="AC458">
        <v>2077.48</v>
      </c>
    </row>
    <row r="459" spans="1:29" x14ac:dyDescent="0.25">
      <c r="A459">
        <v>-44</v>
      </c>
      <c r="B459" s="1">
        <f ca="1">EOMONTH(TODAY(),Table1[[#This Row],[Range_Month]])+1</f>
        <v>43770</v>
      </c>
      <c r="C459">
        <v>0</v>
      </c>
      <c r="D459" s="1">
        <f ca="1">WORKDAY(Table1[[#This Row],[Date]],-(1+Table1[[#This Row],[Add_Day]]))</f>
        <v>43769</v>
      </c>
      <c r="E459">
        <f>COUNTIFS(Table1[[#This Row],[CTRN Index]:[BSX Index]],"*N/A*")</f>
        <v>0</v>
      </c>
      <c r="F459">
        <v>5166.5</v>
      </c>
      <c r="G459">
        <v>965.35</v>
      </c>
      <c r="H459">
        <v>1562.452</v>
      </c>
      <c r="I459">
        <v>3369.61</v>
      </c>
      <c r="J459">
        <v>27046.23</v>
      </c>
      <c r="K459">
        <v>3723.99</v>
      </c>
      <c r="L459">
        <v>326.85000000000002</v>
      </c>
      <c r="M459">
        <v>13171.81</v>
      </c>
      <c r="N459">
        <v>8083.83</v>
      </c>
      <c r="O459">
        <v>9022.69</v>
      </c>
      <c r="P459">
        <v>10040.379999999999</v>
      </c>
      <c r="Q459">
        <v>10498.86</v>
      </c>
      <c r="R459">
        <v>387.89</v>
      </c>
      <c r="S459">
        <v>3037.56</v>
      </c>
      <c r="T459">
        <v>8292.36</v>
      </c>
      <c r="U459">
        <v>867.52</v>
      </c>
      <c r="V459">
        <v>103.79</v>
      </c>
      <c r="W459">
        <v>1677.078</v>
      </c>
      <c r="X459">
        <v>4895.17</v>
      </c>
      <c r="Y459">
        <v>1778.201</v>
      </c>
      <c r="Z459">
        <v>5298</v>
      </c>
      <c r="AA459">
        <v>1955.37</v>
      </c>
      <c r="AB459">
        <v>6500.42</v>
      </c>
      <c r="AC459">
        <v>2077.16</v>
      </c>
    </row>
    <row r="460" spans="1:29" x14ac:dyDescent="0.25">
      <c r="A460">
        <v>-43</v>
      </c>
      <c r="B460" s="1">
        <f ca="1">EOMONTH(TODAY(),Table1[[#This Row],[Range_Month]])+1</f>
        <v>43800</v>
      </c>
      <c r="C460">
        <v>0</v>
      </c>
      <c r="D460" s="1">
        <f ca="1">WORKDAY(Table1[[#This Row],[Date]],-(1+Table1[[#This Row],[Add_Day]]))</f>
        <v>43798</v>
      </c>
      <c r="E460">
        <f>COUNTIFS(Table1[[#This Row],[CTRN Index]:[BSX Index]],"*N/A*")</f>
        <v>0</v>
      </c>
      <c r="F460">
        <v>5272.49</v>
      </c>
      <c r="G460">
        <v>993.51</v>
      </c>
      <c r="H460">
        <v>1624.5029999999999</v>
      </c>
      <c r="I460">
        <v>3755</v>
      </c>
      <c r="J460">
        <v>28051.41</v>
      </c>
      <c r="K460">
        <v>3839.74</v>
      </c>
      <c r="L460">
        <v>320.95999999999998</v>
      </c>
      <c r="M460">
        <v>13545.21</v>
      </c>
      <c r="N460">
        <v>8403.69</v>
      </c>
      <c r="O460">
        <v>9314.57</v>
      </c>
      <c r="P460">
        <v>10033.31</v>
      </c>
      <c r="Q460">
        <v>10857.57</v>
      </c>
      <c r="R460">
        <v>376.13</v>
      </c>
      <c r="S460">
        <v>3140.98</v>
      </c>
      <c r="T460">
        <v>8665.4699999999993</v>
      </c>
      <c r="U460">
        <v>851.72</v>
      </c>
      <c r="V460">
        <v>109.74</v>
      </c>
      <c r="W460">
        <v>1736.848</v>
      </c>
      <c r="X460">
        <v>5043.6499999999996</v>
      </c>
      <c r="Y460">
        <v>1842.047</v>
      </c>
      <c r="Z460">
        <v>5605.65</v>
      </c>
      <c r="AA460">
        <v>2010.15</v>
      </c>
      <c r="AB460">
        <v>6627.94</v>
      </c>
      <c r="AC460">
        <v>2291.0500000000002</v>
      </c>
    </row>
    <row r="461" spans="1:29" x14ac:dyDescent="0.25">
      <c r="A461">
        <v>-42</v>
      </c>
      <c r="B461" s="1">
        <f ca="1">EOMONTH(TODAY(),Table1[[#This Row],[Range_Month]])+1</f>
        <v>43831</v>
      </c>
      <c r="C461">
        <v>0</v>
      </c>
      <c r="D461" s="1">
        <f ca="1">WORKDAY(Table1[[#This Row],[Date]],-(1+Table1[[#This Row],[Add_Day]]))</f>
        <v>43830</v>
      </c>
      <c r="E461">
        <f>COUNTIFS(Table1[[#This Row],[CTRN Index]:[BSX Index]],"*N/A*")</f>
        <v>0</v>
      </c>
      <c r="F461">
        <v>5292.16</v>
      </c>
      <c r="G461">
        <v>1021.18</v>
      </c>
      <c r="H461">
        <v>1668.4690000000001</v>
      </c>
      <c r="I461">
        <v>3786.54</v>
      </c>
      <c r="J461">
        <v>28538.44</v>
      </c>
      <c r="K461">
        <v>3968.83</v>
      </c>
      <c r="L461">
        <v>320.97000000000003</v>
      </c>
      <c r="M461">
        <v>13913.03</v>
      </c>
      <c r="N461">
        <v>8733.07</v>
      </c>
      <c r="O461">
        <v>9389.51</v>
      </c>
      <c r="P461">
        <v>9991.9500000000007</v>
      </c>
      <c r="Q461">
        <v>10901.28</v>
      </c>
      <c r="R461">
        <v>388.51</v>
      </c>
      <c r="S461">
        <v>3230.78</v>
      </c>
      <c r="T461">
        <v>8972.6</v>
      </c>
      <c r="U461">
        <v>879.17</v>
      </c>
      <c r="V461">
        <v>113.36</v>
      </c>
      <c r="W461">
        <v>1784.2080000000001</v>
      </c>
      <c r="X461">
        <v>5103.1400000000003</v>
      </c>
      <c r="Y461">
        <v>1892.248</v>
      </c>
      <c r="Z461">
        <v>5879</v>
      </c>
      <c r="AA461">
        <v>2063.02</v>
      </c>
      <c r="AB461">
        <v>6807.7</v>
      </c>
      <c r="AC461">
        <v>2404.48</v>
      </c>
    </row>
    <row r="462" spans="1:29" x14ac:dyDescent="0.25">
      <c r="A462">
        <v>-41</v>
      </c>
      <c r="B462" s="1">
        <f ca="1">EOMONTH(TODAY(),Table1[[#This Row],[Range_Month]])+1</f>
        <v>43862</v>
      </c>
      <c r="C462">
        <v>0</v>
      </c>
      <c r="D462" s="1">
        <f ca="1">WORKDAY(Table1[[#This Row],[Date]],-(1+Table1[[#This Row],[Add_Day]]))</f>
        <v>43861</v>
      </c>
      <c r="E462">
        <f>COUNTIFS(Table1[[#This Row],[CTRN Index]:[BSX Index]],"*N/A*")</f>
        <v>0</v>
      </c>
      <c r="F462">
        <v>5138.57</v>
      </c>
      <c r="G462">
        <v>979.84</v>
      </c>
      <c r="H462">
        <v>1614.0609999999999</v>
      </c>
      <c r="I462">
        <v>3574.44</v>
      </c>
      <c r="J462">
        <v>28256.03</v>
      </c>
      <c r="K462">
        <v>3722.53</v>
      </c>
      <c r="L462">
        <v>324.45999999999998</v>
      </c>
      <c r="M462">
        <v>13614.1</v>
      </c>
      <c r="N462">
        <v>8991.51</v>
      </c>
      <c r="O462">
        <v>9558.68</v>
      </c>
      <c r="P462">
        <v>9980.42</v>
      </c>
      <c r="Q462">
        <v>10566.74</v>
      </c>
      <c r="R462">
        <v>378.99</v>
      </c>
      <c r="S462">
        <v>3225.52</v>
      </c>
      <c r="T462">
        <v>9150.94</v>
      </c>
      <c r="U462">
        <v>938.57</v>
      </c>
      <c r="V462">
        <v>104.75</v>
      </c>
      <c r="W462">
        <v>1784.0319999999999</v>
      </c>
      <c r="X462">
        <v>5051.3100000000004</v>
      </c>
      <c r="Y462">
        <v>1888.0319999999999</v>
      </c>
      <c r="Z462">
        <v>6111.33</v>
      </c>
      <c r="AA462">
        <v>2007.22</v>
      </c>
      <c r="AB462">
        <v>6969.11</v>
      </c>
      <c r="AC462">
        <v>2216.84</v>
      </c>
    </row>
    <row r="463" spans="1:29" x14ac:dyDescent="0.25">
      <c r="A463">
        <v>-40</v>
      </c>
      <c r="B463" s="1">
        <f ca="1">EOMONTH(TODAY(),Table1[[#This Row],[Range_Month]])+1</f>
        <v>43891</v>
      </c>
      <c r="C463">
        <v>0</v>
      </c>
      <c r="D463" s="1">
        <f ca="1">WORKDAY(Table1[[#This Row],[Date]],-(1+Table1[[#This Row],[Add_Day]]))</f>
        <v>43889</v>
      </c>
      <c r="E463">
        <f>COUNTIFS(Table1[[#This Row],[CTRN Index]:[BSX Index]],"*N/A*")</f>
        <v>0</v>
      </c>
      <c r="F463">
        <v>4597.1499999999996</v>
      </c>
      <c r="G463">
        <v>884.78</v>
      </c>
      <c r="H463">
        <v>1476.431</v>
      </c>
      <c r="I463">
        <v>3585.27</v>
      </c>
      <c r="J463">
        <v>25409.360000000001</v>
      </c>
      <c r="K463">
        <v>3307.66</v>
      </c>
      <c r="L463">
        <v>301.38</v>
      </c>
      <c r="M463">
        <v>12380.97</v>
      </c>
      <c r="N463">
        <v>8461.83</v>
      </c>
      <c r="O463">
        <v>8952.2800000000007</v>
      </c>
      <c r="P463">
        <v>9048.94</v>
      </c>
      <c r="Q463">
        <v>9388.19</v>
      </c>
      <c r="R463">
        <v>360.25</v>
      </c>
      <c r="S463">
        <v>2954.22</v>
      </c>
      <c r="T463">
        <v>8567.3700000000008</v>
      </c>
      <c r="U463">
        <v>839.96</v>
      </c>
      <c r="V463">
        <v>91.62</v>
      </c>
      <c r="W463">
        <v>1635.21</v>
      </c>
      <c r="X463">
        <v>4600.1400000000003</v>
      </c>
      <c r="Y463">
        <v>1730.3130000000001</v>
      </c>
      <c r="Z463">
        <v>5698.13</v>
      </c>
      <c r="AA463">
        <v>1814</v>
      </c>
      <c r="AB463">
        <v>6502.59</v>
      </c>
      <c r="AC463">
        <v>2037.85</v>
      </c>
    </row>
    <row r="464" spans="1:29" x14ac:dyDescent="0.25">
      <c r="A464">
        <v>-39</v>
      </c>
      <c r="B464" s="1">
        <f ca="1">EOMONTH(TODAY(),Table1[[#This Row],[Range_Month]])+1</f>
        <v>43922</v>
      </c>
      <c r="C464">
        <v>0</v>
      </c>
      <c r="D464" s="1">
        <f ca="1">WORKDAY(Table1[[#This Row],[Date]],-(1+Table1[[#This Row],[Add_Day]]))</f>
        <v>43921</v>
      </c>
      <c r="E464">
        <f>COUNTIFS(Table1[[#This Row],[CTRN Index]:[BSX Index]],"*N/A*")</f>
        <v>0</v>
      </c>
      <c r="F464">
        <v>3754.68</v>
      </c>
      <c r="G464">
        <v>684.84</v>
      </c>
      <c r="H464">
        <v>1153.1030000000001</v>
      </c>
      <c r="I464">
        <v>3392.27</v>
      </c>
      <c r="J464">
        <v>21917.16</v>
      </c>
      <c r="K464">
        <v>2442.94</v>
      </c>
      <c r="L464">
        <v>241.95</v>
      </c>
      <c r="M464">
        <v>10301.870000000001</v>
      </c>
      <c r="N464">
        <v>7813.5</v>
      </c>
      <c r="O464">
        <v>7395.99</v>
      </c>
      <c r="P464">
        <v>7502.26</v>
      </c>
      <c r="Q464">
        <v>7732.32</v>
      </c>
      <c r="R464">
        <v>344.14</v>
      </c>
      <c r="S464">
        <v>2584.59</v>
      </c>
      <c r="T464">
        <v>7700.1</v>
      </c>
      <c r="U464">
        <v>756.16</v>
      </c>
      <c r="V464">
        <v>65.45</v>
      </c>
      <c r="W464">
        <v>1416.492</v>
      </c>
      <c r="X464">
        <v>3714.3</v>
      </c>
      <c r="Y464">
        <v>1489.5730000000001</v>
      </c>
      <c r="Z464">
        <v>5206.09</v>
      </c>
      <c r="AA464">
        <v>1443.4</v>
      </c>
      <c r="AB464">
        <v>5785.74</v>
      </c>
      <c r="AC464">
        <v>1502.26</v>
      </c>
    </row>
    <row r="465" spans="1:29" x14ac:dyDescent="0.25">
      <c r="A465">
        <v>-38</v>
      </c>
      <c r="B465" s="1">
        <f ca="1">EOMONTH(TODAY(),Table1[[#This Row],[Range_Month]])+1</f>
        <v>43952</v>
      </c>
      <c r="C465">
        <v>0</v>
      </c>
      <c r="D465" s="1">
        <f ca="1">WORKDAY(Table1[[#This Row],[Date]],-(1+Table1[[#This Row],[Add_Day]]))</f>
        <v>43951</v>
      </c>
      <c r="E465">
        <f>COUNTIFS(Table1[[#This Row],[CTRN Index]:[BSX Index]],"*N/A*")</f>
        <v>0</v>
      </c>
      <c r="F465">
        <v>4150.6000000000004</v>
      </c>
      <c r="G465">
        <v>771.11</v>
      </c>
      <c r="H465">
        <v>1310.664</v>
      </c>
      <c r="I465">
        <v>3900.06</v>
      </c>
      <c r="J465">
        <v>24345.72</v>
      </c>
      <c r="K465">
        <v>2736.75</v>
      </c>
      <c r="L465">
        <v>262.77</v>
      </c>
      <c r="M465">
        <v>11372.34</v>
      </c>
      <c r="N465">
        <v>9000.51</v>
      </c>
      <c r="O465">
        <v>8201.02</v>
      </c>
      <c r="P465">
        <v>7495.16</v>
      </c>
      <c r="Q465">
        <v>8377.08</v>
      </c>
      <c r="R465">
        <v>369.61</v>
      </c>
      <c r="S465">
        <v>2912.43</v>
      </c>
      <c r="T465">
        <v>8889.5499999999993</v>
      </c>
      <c r="U465">
        <v>778.29</v>
      </c>
      <c r="V465">
        <v>74.37</v>
      </c>
      <c r="W465">
        <v>1601.82</v>
      </c>
      <c r="X465">
        <v>4123.24</v>
      </c>
      <c r="Y465">
        <v>1684.9549999999999</v>
      </c>
      <c r="Z465">
        <v>5988.91</v>
      </c>
      <c r="AA465">
        <v>1646.36</v>
      </c>
      <c r="AB465">
        <v>6831.32</v>
      </c>
      <c r="AC465">
        <v>1652.75</v>
      </c>
    </row>
    <row r="466" spans="1:29" x14ac:dyDescent="0.25">
      <c r="A466">
        <v>-37</v>
      </c>
      <c r="B466" s="1">
        <f ca="1">EOMONTH(TODAY(),Table1[[#This Row],[Range_Month]])+1</f>
        <v>43983</v>
      </c>
      <c r="C466">
        <v>0</v>
      </c>
      <c r="D466" s="1">
        <f ca="1">WORKDAY(Table1[[#This Row],[Date]],-(1+Table1[[#This Row],[Add_Day]]))</f>
        <v>43980</v>
      </c>
      <c r="E466">
        <f>COUNTIFS(Table1[[#This Row],[CTRN Index]:[BSX Index]],"*N/A*")</f>
        <v>1</v>
      </c>
      <c r="F466">
        <v>4535.71</v>
      </c>
      <c r="G466">
        <v>803.11</v>
      </c>
      <c r="H466">
        <v>1394.0350000000001</v>
      </c>
      <c r="I466">
        <v>4229.57</v>
      </c>
      <c r="J466">
        <v>25383.11</v>
      </c>
      <c r="K466">
        <v>2699.27</v>
      </c>
      <c r="L466">
        <v>267.14999999999998</v>
      </c>
      <c r="M466">
        <v>11802.95</v>
      </c>
      <c r="N466">
        <v>9555.52</v>
      </c>
      <c r="O466">
        <v>8698.91</v>
      </c>
      <c r="P466">
        <v>8015.93</v>
      </c>
      <c r="Q466">
        <v>8969.7900000000009</v>
      </c>
      <c r="R466">
        <v>411</v>
      </c>
      <c r="S466">
        <v>3044.31</v>
      </c>
      <c r="T466">
        <v>9489.8700000000008</v>
      </c>
      <c r="U466">
        <v>806.92</v>
      </c>
      <c r="V466">
        <v>74.41</v>
      </c>
      <c r="W466">
        <v>1682.7539999999999</v>
      </c>
      <c r="X466">
        <v>4268.8500000000004</v>
      </c>
      <c r="Y466">
        <v>1771.3720000000001</v>
      </c>
      <c r="Z466">
        <v>6423.97</v>
      </c>
      <c r="AA466">
        <v>1763.95</v>
      </c>
      <c r="AB466">
        <v>7211.16</v>
      </c>
      <c r="AC466" t="s">
        <v>78</v>
      </c>
    </row>
    <row r="467" spans="1:29" x14ac:dyDescent="0.25">
      <c r="A467">
        <v>-36</v>
      </c>
      <c r="B467" s="1">
        <f ca="1">EOMONTH(TODAY(),Table1[[#This Row],[Range_Month]])+1</f>
        <v>44013</v>
      </c>
      <c r="C467">
        <v>0</v>
      </c>
      <c r="D467" s="1">
        <f ca="1">WORKDAY(Table1[[#This Row],[Date]],-(1+Table1[[#This Row],[Add_Day]]))</f>
        <v>44012</v>
      </c>
      <c r="E467">
        <f>COUNTIFS(Table1[[#This Row],[CTRN Index]:[BSX Index]],"*N/A*")</f>
        <v>0</v>
      </c>
      <c r="F467">
        <v>4568.43</v>
      </c>
      <c r="G467">
        <v>831.89</v>
      </c>
      <c r="H467">
        <v>1441.365</v>
      </c>
      <c r="I467">
        <v>4297.4799999999996</v>
      </c>
      <c r="J467">
        <v>25812.880000000001</v>
      </c>
      <c r="K467">
        <v>2728.16</v>
      </c>
      <c r="L467">
        <v>271.87</v>
      </c>
      <c r="M467">
        <v>11893.78</v>
      </c>
      <c r="N467">
        <v>10156.85</v>
      </c>
      <c r="O467">
        <v>8987.48</v>
      </c>
      <c r="P467">
        <v>8174.88</v>
      </c>
      <c r="Q467">
        <v>9172.7199999999993</v>
      </c>
      <c r="R467">
        <v>424.91</v>
      </c>
      <c r="S467">
        <v>3100.29</v>
      </c>
      <c r="T467">
        <v>10058.77</v>
      </c>
      <c r="U467">
        <v>767.5</v>
      </c>
      <c r="V467">
        <v>74.53</v>
      </c>
      <c r="W467">
        <v>1717.4680000000001</v>
      </c>
      <c r="X467">
        <v>4311.58</v>
      </c>
      <c r="Y467">
        <v>1809.249</v>
      </c>
      <c r="Z467">
        <v>6906.85</v>
      </c>
      <c r="AA467">
        <v>1783.21</v>
      </c>
      <c r="AB467">
        <v>7644.39</v>
      </c>
      <c r="AC467">
        <v>1784.44</v>
      </c>
    </row>
    <row r="468" spans="1:29" x14ac:dyDescent="0.25">
      <c r="A468">
        <v>-35</v>
      </c>
      <c r="B468" s="1">
        <f ca="1">EOMONTH(TODAY(),Table1[[#This Row],[Range_Month]])+1</f>
        <v>44044</v>
      </c>
      <c r="C468">
        <v>0</v>
      </c>
      <c r="D468" s="1">
        <f ca="1">WORKDAY(Table1[[#This Row],[Date]],-(1+Table1[[#This Row],[Add_Day]]))</f>
        <v>44043</v>
      </c>
      <c r="E468">
        <f>COUNTIFS(Table1[[#This Row],[CTRN Index]:[BSX Index]],"*N/A*")</f>
        <v>1</v>
      </c>
      <c r="F468">
        <v>4769.95</v>
      </c>
      <c r="G468">
        <v>865.38</v>
      </c>
      <c r="H468">
        <v>1480.4269999999999</v>
      </c>
      <c r="I468">
        <v>4224.3599999999997</v>
      </c>
      <c r="J468">
        <v>26428.32</v>
      </c>
      <c r="K468">
        <v>2639.36</v>
      </c>
      <c r="L468">
        <v>281.70999999999998</v>
      </c>
      <c r="M468">
        <v>12465.05</v>
      </c>
      <c r="N468">
        <v>10905.88</v>
      </c>
      <c r="O468">
        <v>9533.34</v>
      </c>
      <c r="P468">
        <v>8865.66</v>
      </c>
      <c r="Q468">
        <v>9994.81</v>
      </c>
      <c r="R468">
        <v>439.48</v>
      </c>
      <c r="S468">
        <v>3271.12</v>
      </c>
      <c r="T468">
        <v>10745.27</v>
      </c>
      <c r="U468">
        <v>830.77</v>
      </c>
      <c r="V468">
        <v>74.489999999999995</v>
      </c>
      <c r="W468">
        <v>1815.99</v>
      </c>
      <c r="X468">
        <v>4497.09</v>
      </c>
      <c r="Y468">
        <v>1909.8920000000001</v>
      </c>
      <c r="Z468">
        <v>7376.54</v>
      </c>
      <c r="AA468">
        <v>1863.91</v>
      </c>
      <c r="AB468">
        <v>8380.56</v>
      </c>
      <c r="AC468" t="s">
        <v>78</v>
      </c>
    </row>
    <row r="469" spans="1:29" x14ac:dyDescent="0.25">
      <c r="A469">
        <v>-34</v>
      </c>
      <c r="B469" s="1">
        <f ca="1">EOMONTH(TODAY(),Table1[[#This Row],[Range_Month]])+1</f>
        <v>44075</v>
      </c>
      <c r="C469">
        <v>0</v>
      </c>
      <c r="D469" s="1">
        <f ca="1">WORKDAY(Table1[[#This Row],[Date]],-(1+Table1[[#This Row],[Add_Day]]))</f>
        <v>44074</v>
      </c>
      <c r="E469">
        <f>COUNTIFS(Table1[[#This Row],[CTRN Index]:[BSX Index]],"*N/A*")</f>
        <v>0</v>
      </c>
      <c r="F469">
        <v>5174.99</v>
      </c>
      <c r="G469">
        <v>898.79</v>
      </c>
      <c r="H469">
        <v>1561.876</v>
      </c>
      <c r="I469">
        <v>4262.37</v>
      </c>
      <c r="J469">
        <v>28430.05</v>
      </c>
      <c r="K469">
        <v>2702.52</v>
      </c>
      <c r="L469">
        <v>281.89</v>
      </c>
      <c r="M469">
        <v>13045.6</v>
      </c>
      <c r="N469">
        <v>12110.7</v>
      </c>
      <c r="O469">
        <v>9814.84</v>
      </c>
      <c r="P469">
        <v>9093.7199999999993</v>
      </c>
      <c r="Q469">
        <v>11185.35</v>
      </c>
      <c r="R469">
        <v>430.34</v>
      </c>
      <c r="S469">
        <v>3500.31</v>
      </c>
      <c r="T469">
        <v>11775.46</v>
      </c>
      <c r="U469">
        <v>803.22</v>
      </c>
      <c r="V469">
        <v>76.72</v>
      </c>
      <c r="W469">
        <v>1946.154</v>
      </c>
      <c r="X469">
        <v>4577.53</v>
      </c>
      <c r="Y469">
        <v>2045.0119999999999</v>
      </c>
      <c r="Z469">
        <v>8294.09</v>
      </c>
      <c r="AA469">
        <v>1926.54</v>
      </c>
      <c r="AB469">
        <v>9232.82</v>
      </c>
      <c r="AC469">
        <v>1827.9</v>
      </c>
    </row>
    <row r="470" spans="1:29" x14ac:dyDescent="0.25">
      <c r="A470">
        <v>-33</v>
      </c>
      <c r="B470" s="1">
        <f ca="1">EOMONTH(TODAY(),Table1[[#This Row],[Range_Month]])+1</f>
        <v>44105</v>
      </c>
      <c r="C470">
        <v>0</v>
      </c>
      <c r="D470" s="1">
        <f ca="1">WORKDAY(Table1[[#This Row],[Date]],-(1+Table1[[#This Row],[Add_Day]]))</f>
        <v>44104</v>
      </c>
      <c r="E470">
        <f>COUNTIFS(Table1[[#This Row],[CTRN Index]:[BSX Index]],"*N/A*")</f>
        <v>0</v>
      </c>
      <c r="F470">
        <v>4950.57</v>
      </c>
      <c r="G470">
        <v>855.27</v>
      </c>
      <c r="H470">
        <v>1507.692</v>
      </c>
      <c r="I470">
        <v>4256.76</v>
      </c>
      <c r="J470">
        <v>27781.7</v>
      </c>
      <c r="K470">
        <v>2506.94</v>
      </c>
      <c r="L470">
        <v>272.99</v>
      </c>
      <c r="M470">
        <v>12701.88</v>
      </c>
      <c r="N470">
        <v>11418.06</v>
      </c>
      <c r="O470">
        <v>9524.6299999999992</v>
      </c>
      <c r="P470">
        <v>8852.32</v>
      </c>
      <c r="Q470">
        <v>11229.72</v>
      </c>
      <c r="R470">
        <v>410.97</v>
      </c>
      <c r="S470">
        <v>3363</v>
      </c>
      <c r="T470">
        <v>11167.51</v>
      </c>
      <c r="U470">
        <v>814.7</v>
      </c>
      <c r="V470">
        <v>73.09</v>
      </c>
      <c r="W470">
        <v>1872.6980000000001</v>
      </c>
      <c r="X470">
        <v>4341.8</v>
      </c>
      <c r="Y470">
        <v>1968.0930000000001</v>
      </c>
      <c r="Z470">
        <v>7764.72</v>
      </c>
      <c r="AA470">
        <v>1861.29</v>
      </c>
      <c r="AB470">
        <v>8785.69</v>
      </c>
      <c r="AC470">
        <v>1738.61</v>
      </c>
    </row>
    <row r="471" spans="1:29" x14ac:dyDescent="0.25">
      <c r="A471">
        <v>-32</v>
      </c>
      <c r="B471" s="1">
        <f ca="1">EOMONTH(TODAY(),Table1[[#This Row],[Range_Month]])+1</f>
        <v>44136</v>
      </c>
      <c r="C471">
        <v>0</v>
      </c>
      <c r="D471" s="1">
        <f ca="1">WORKDAY(Table1[[#This Row],[Date]],-(1+Table1[[#This Row],[Add_Day]]))</f>
        <v>44134</v>
      </c>
      <c r="E471">
        <f>COUNTIFS(Table1[[#This Row],[CTRN Index]:[BSX Index]],"*N/A*")</f>
        <v>0</v>
      </c>
      <c r="F471">
        <v>4891.96</v>
      </c>
      <c r="G471">
        <v>876.59</v>
      </c>
      <c r="H471">
        <v>1538.479</v>
      </c>
      <c r="I471">
        <v>4097.97</v>
      </c>
      <c r="J471">
        <v>26501.599999999999</v>
      </c>
      <c r="K471">
        <v>2848.13</v>
      </c>
      <c r="L471">
        <v>263.7</v>
      </c>
      <c r="M471">
        <v>12429.28</v>
      </c>
      <c r="N471">
        <v>11052.95</v>
      </c>
      <c r="O471">
        <v>9197.77</v>
      </c>
      <c r="P471">
        <v>8615.35</v>
      </c>
      <c r="Q471">
        <v>11106.19</v>
      </c>
      <c r="R471">
        <v>388.32</v>
      </c>
      <c r="S471">
        <v>3269.96</v>
      </c>
      <c r="T471">
        <v>10911.59</v>
      </c>
      <c r="U471">
        <v>857.77</v>
      </c>
      <c r="V471">
        <v>76.930000000000007</v>
      </c>
      <c r="W471">
        <v>1825.6659999999999</v>
      </c>
      <c r="X471">
        <v>4404.58</v>
      </c>
      <c r="Y471">
        <v>1923.7</v>
      </c>
      <c r="Z471">
        <v>7608.31</v>
      </c>
      <c r="AA471">
        <v>1900.18</v>
      </c>
      <c r="AB471">
        <v>8562.3700000000008</v>
      </c>
      <c r="AC471">
        <v>1871.29</v>
      </c>
    </row>
    <row r="472" spans="1:29" x14ac:dyDescent="0.25">
      <c r="A472">
        <v>-31</v>
      </c>
      <c r="B472" s="1">
        <f ca="1">EOMONTH(TODAY(),Table1[[#This Row],[Range_Month]])+1</f>
        <v>44166</v>
      </c>
      <c r="C472">
        <v>0</v>
      </c>
      <c r="D472" s="1">
        <f ca="1">WORKDAY(Table1[[#This Row],[Date]],-(1+Table1[[#This Row],[Add_Day]]))</f>
        <v>44165</v>
      </c>
      <c r="E472">
        <f>COUNTIFS(Table1[[#This Row],[CTRN Index]:[BSX Index]],"*N/A*")</f>
        <v>0</v>
      </c>
      <c r="F472">
        <v>5525.35</v>
      </c>
      <c r="G472">
        <v>1034.51</v>
      </c>
      <c r="H472">
        <v>1819.816</v>
      </c>
      <c r="I472">
        <v>4554.4799999999996</v>
      </c>
      <c r="J472">
        <v>29638.639999999999</v>
      </c>
      <c r="K472">
        <v>3255.77</v>
      </c>
      <c r="L472">
        <v>287.79000000000002</v>
      </c>
      <c r="M472">
        <v>14006.46</v>
      </c>
      <c r="N472">
        <v>12268.32</v>
      </c>
      <c r="O472">
        <v>10112.530000000001</v>
      </c>
      <c r="P472">
        <v>9548.64</v>
      </c>
      <c r="Q472">
        <v>12450.17</v>
      </c>
      <c r="R472">
        <v>457.55</v>
      </c>
      <c r="S472">
        <v>3621.63</v>
      </c>
      <c r="T472">
        <v>12198.74</v>
      </c>
      <c r="U472">
        <v>861.74</v>
      </c>
      <c r="V472">
        <v>90.34</v>
      </c>
      <c r="W472">
        <v>2037.356</v>
      </c>
      <c r="X472">
        <v>4850.49</v>
      </c>
      <c r="Y472">
        <v>2154.2910000000002</v>
      </c>
      <c r="Z472">
        <v>8375.9500000000007</v>
      </c>
      <c r="AA472">
        <v>2168.5</v>
      </c>
      <c r="AB472">
        <v>9726.24</v>
      </c>
      <c r="AC472">
        <v>2134.14</v>
      </c>
    </row>
    <row r="473" spans="1:29" x14ac:dyDescent="0.25">
      <c r="A473">
        <v>-30</v>
      </c>
      <c r="B473" s="1">
        <f ca="1">EOMONTH(TODAY(),Table1[[#This Row],[Range_Month]])+1</f>
        <v>44197</v>
      </c>
      <c r="C473">
        <v>0</v>
      </c>
      <c r="D473" s="1">
        <f ca="1">WORKDAY(Table1[[#This Row],[Date]],-(1+Table1[[#This Row],[Add_Day]]))</f>
        <v>44196</v>
      </c>
      <c r="E473">
        <f>COUNTIFS(Table1[[#This Row],[CTRN Index]:[BSX Index]],"*N/A*")</f>
        <v>0</v>
      </c>
      <c r="F473">
        <v>5525.74</v>
      </c>
      <c r="G473">
        <v>1118.93</v>
      </c>
      <c r="H473">
        <v>1974.855</v>
      </c>
      <c r="I473">
        <v>4759.1400000000003</v>
      </c>
      <c r="J473">
        <v>30606.48</v>
      </c>
      <c r="K473">
        <v>3546.89</v>
      </c>
      <c r="L473">
        <v>292.18</v>
      </c>
      <c r="M473">
        <v>14524.8</v>
      </c>
      <c r="N473">
        <v>12888.28</v>
      </c>
      <c r="O473">
        <v>10681.95</v>
      </c>
      <c r="P473">
        <v>10086.43</v>
      </c>
      <c r="Q473">
        <v>12506.93</v>
      </c>
      <c r="R473">
        <v>474.13</v>
      </c>
      <c r="S473">
        <v>3756.07</v>
      </c>
      <c r="T473">
        <v>12888.28</v>
      </c>
      <c r="U473">
        <v>864.64</v>
      </c>
      <c r="V473">
        <v>97.91</v>
      </c>
      <c r="W473">
        <v>2120.8690000000001</v>
      </c>
      <c r="X473">
        <v>5157.92</v>
      </c>
      <c r="Y473">
        <v>2248.4369999999999</v>
      </c>
      <c r="Z473">
        <v>8817.5300000000007</v>
      </c>
      <c r="AA473">
        <v>2306.62</v>
      </c>
      <c r="AB473">
        <v>10396.82</v>
      </c>
      <c r="AC473">
        <v>2031.86</v>
      </c>
    </row>
    <row r="474" spans="1:29" x14ac:dyDescent="0.25">
      <c r="A474">
        <v>-29</v>
      </c>
      <c r="B474" s="1">
        <f ca="1">EOMONTH(TODAY(),Table1[[#This Row],[Range_Month]])+1</f>
        <v>44228</v>
      </c>
      <c r="C474">
        <v>0</v>
      </c>
      <c r="D474" s="1">
        <f ca="1">WORKDAY(Table1[[#This Row],[Date]],-(1+Table1[[#This Row],[Add_Day]]))</f>
        <v>44225</v>
      </c>
      <c r="E474">
        <f>COUNTIFS(Table1[[#This Row],[CTRN Index]:[BSX Index]],"*N/A*")</f>
        <v>0</v>
      </c>
      <c r="F474">
        <v>5506.38</v>
      </c>
      <c r="G474">
        <v>1188.71</v>
      </c>
      <c r="H474">
        <v>2073.6410000000001</v>
      </c>
      <c r="I474">
        <v>5056.79</v>
      </c>
      <c r="J474">
        <v>29982.62</v>
      </c>
      <c r="K474">
        <v>3695.09</v>
      </c>
      <c r="L474">
        <v>291.74</v>
      </c>
      <c r="M474">
        <v>14397.2</v>
      </c>
      <c r="N474">
        <v>12925.38</v>
      </c>
      <c r="O474">
        <v>10939.58</v>
      </c>
      <c r="P474">
        <v>9642.32</v>
      </c>
      <c r="Q474">
        <v>12087.99</v>
      </c>
      <c r="R474">
        <v>460.24</v>
      </c>
      <c r="S474">
        <v>3714.24</v>
      </c>
      <c r="T474">
        <v>13070.69</v>
      </c>
      <c r="U474">
        <v>852.4</v>
      </c>
      <c r="V474">
        <v>97.78</v>
      </c>
      <c r="W474">
        <v>2101.3620000000001</v>
      </c>
      <c r="X474">
        <v>5232.88</v>
      </c>
      <c r="Y474">
        <v>2236.3679999999999</v>
      </c>
      <c r="Z474">
        <v>8929.1299999999992</v>
      </c>
      <c r="AA474">
        <v>2340.12</v>
      </c>
      <c r="AB474">
        <v>10483.91</v>
      </c>
      <c r="AC474">
        <v>2153.85</v>
      </c>
    </row>
    <row r="475" spans="1:29" x14ac:dyDescent="0.25">
      <c r="A475">
        <v>-28</v>
      </c>
      <c r="B475" s="1">
        <f ca="1">EOMONTH(TODAY(),Table1[[#This Row],[Range_Month]])+1</f>
        <v>44256</v>
      </c>
      <c r="C475">
        <v>0</v>
      </c>
      <c r="D475" s="1">
        <f ca="1">WORKDAY(Table1[[#This Row],[Date]],-(1+Table1[[#This Row],[Add_Day]]))</f>
        <v>44253</v>
      </c>
      <c r="E475">
        <f>COUNTIFS(Table1[[#This Row],[CTRN Index]:[BSX Index]],"*N/A*")</f>
        <v>0</v>
      </c>
      <c r="F475">
        <v>5958.8</v>
      </c>
      <c r="G475">
        <v>1278.56</v>
      </c>
      <c r="H475">
        <v>2201.0509999999999</v>
      </c>
      <c r="I475">
        <v>4936.78</v>
      </c>
      <c r="J475">
        <v>30932.37</v>
      </c>
      <c r="K475">
        <v>4288.9799999999996</v>
      </c>
      <c r="L475">
        <v>299.39999999999998</v>
      </c>
      <c r="M475">
        <v>15010.47</v>
      </c>
      <c r="N475">
        <v>12909.44</v>
      </c>
      <c r="O475">
        <v>11445.98</v>
      </c>
      <c r="P475">
        <v>10356.950000000001</v>
      </c>
      <c r="Q475">
        <v>13331.27</v>
      </c>
      <c r="R475">
        <v>465.96</v>
      </c>
      <c r="S475">
        <v>3811.15</v>
      </c>
      <c r="T475">
        <v>13192.35</v>
      </c>
      <c r="U475">
        <v>795.61</v>
      </c>
      <c r="V475">
        <v>113.4</v>
      </c>
      <c r="W475">
        <v>2159.3180000000002</v>
      </c>
      <c r="X475">
        <v>5624.95</v>
      </c>
      <c r="Y475">
        <v>2303.2190000000001</v>
      </c>
      <c r="Z475">
        <v>9039.7800000000007</v>
      </c>
      <c r="AA475">
        <v>2496.2600000000002</v>
      </c>
      <c r="AB475">
        <v>10454.86</v>
      </c>
      <c r="AC475">
        <v>2416.1799999999998</v>
      </c>
    </row>
    <row r="476" spans="1:29" x14ac:dyDescent="0.25">
      <c r="A476">
        <v>-27</v>
      </c>
      <c r="B476" s="1">
        <f ca="1">EOMONTH(TODAY(),Table1[[#This Row],[Range_Month]])+1</f>
        <v>44287</v>
      </c>
      <c r="C476">
        <v>0</v>
      </c>
      <c r="D476" s="1">
        <f ca="1">WORKDAY(Table1[[#This Row],[Date]],-(1+Table1[[#This Row],[Add_Day]]))</f>
        <v>44286</v>
      </c>
      <c r="E476">
        <f>COUNTIFS(Table1[[#This Row],[CTRN Index]:[BSX Index]],"*N/A*")</f>
        <v>0</v>
      </c>
      <c r="F476">
        <v>6356.49</v>
      </c>
      <c r="G476">
        <v>1319.35</v>
      </c>
      <c r="H476">
        <v>2220.5189999999998</v>
      </c>
      <c r="I476">
        <v>4724.9799999999996</v>
      </c>
      <c r="J476">
        <v>32981.550000000003</v>
      </c>
      <c r="K476">
        <v>4534.01</v>
      </c>
      <c r="L476">
        <v>313.93</v>
      </c>
      <c r="M476">
        <v>15601.74</v>
      </c>
      <c r="N476">
        <v>13091.44</v>
      </c>
      <c r="O476">
        <v>11358.51</v>
      </c>
      <c r="P476">
        <v>10639.21</v>
      </c>
      <c r="Q476">
        <v>14631.39</v>
      </c>
      <c r="R476">
        <v>485.7</v>
      </c>
      <c r="S476">
        <v>3972.89</v>
      </c>
      <c r="T476">
        <v>13246.87</v>
      </c>
      <c r="U476">
        <v>880.34</v>
      </c>
      <c r="V476">
        <v>120.14</v>
      </c>
      <c r="W476">
        <v>2238.17</v>
      </c>
      <c r="X476">
        <v>5797.51</v>
      </c>
      <c r="Y476">
        <v>2382.7399999999998</v>
      </c>
      <c r="Z476">
        <v>9127.26</v>
      </c>
      <c r="AA476">
        <v>2609.2399999999998</v>
      </c>
      <c r="AB476">
        <v>10444.41</v>
      </c>
      <c r="AC476">
        <v>2599.5100000000002</v>
      </c>
    </row>
    <row r="477" spans="1:29" x14ac:dyDescent="0.25">
      <c r="A477">
        <v>-26</v>
      </c>
      <c r="B477" s="1">
        <f ca="1">EOMONTH(TODAY(),Table1[[#This Row],[Range_Month]])+1</f>
        <v>44317</v>
      </c>
      <c r="C477">
        <v>0</v>
      </c>
      <c r="D477" s="1">
        <f ca="1">WORKDAY(Table1[[#This Row],[Date]],-(1+Table1[[#This Row],[Add_Day]]))</f>
        <v>44316</v>
      </c>
      <c r="E477">
        <f>COUNTIFS(Table1[[#This Row],[CTRN Index]:[BSX Index]],"*N/A*")</f>
        <v>0</v>
      </c>
      <c r="F477">
        <v>6461.2</v>
      </c>
      <c r="G477">
        <v>1345.54</v>
      </c>
      <c r="H477">
        <v>2266.4490000000001</v>
      </c>
      <c r="I477">
        <v>4865.47</v>
      </c>
      <c r="J477">
        <v>33874.85</v>
      </c>
      <c r="K477">
        <v>4667.8500000000004</v>
      </c>
      <c r="L477">
        <v>338.66</v>
      </c>
      <c r="M477">
        <v>16219.33</v>
      </c>
      <c r="N477">
        <v>13860.76</v>
      </c>
      <c r="O477">
        <v>11652.34</v>
      </c>
      <c r="P477">
        <v>11209.79</v>
      </c>
      <c r="Q477">
        <v>15347</v>
      </c>
      <c r="R477">
        <v>504.51</v>
      </c>
      <c r="S477">
        <v>4181.17</v>
      </c>
      <c r="T477">
        <v>13962.68</v>
      </c>
      <c r="U477">
        <v>919.25</v>
      </c>
      <c r="V477">
        <v>127.25</v>
      </c>
      <c r="W477">
        <v>2356.6750000000002</v>
      </c>
      <c r="X477">
        <v>6062.13</v>
      </c>
      <c r="Y477">
        <v>2503.558</v>
      </c>
      <c r="Z477">
        <v>9733.56</v>
      </c>
      <c r="AA477">
        <v>2725.15</v>
      </c>
      <c r="AB477">
        <v>10963.11</v>
      </c>
      <c r="AC477">
        <v>2600.63</v>
      </c>
    </row>
    <row r="478" spans="1:29" x14ac:dyDescent="0.25">
      <c r="A478">
        <v>-25</v>
      </c>
      <c r="B478" s="1">
        <f ca="1">EOMONTH(TODAY(),Table1[[#This Row],[Range_Month]])+1</f>
        <v>44348</v>
      </c>
      <c r="C478">
        <v>1</v>
      </c>
      <c r="D478" s="1">
        <f ca="1">WORKDAY(Table1[[#This Row],[Date]],-(1+Table1[[#This Row],[Add_Day]]))</f>
        <v>44344</v>
      </c>
      <c r="E478">
        <f>COUNTIFS(Table1[[#This Row],[CTRN Index]:[BSX Index]],"*N/A*")</f>
        <v>1</v>
      </c>
      <c r="F478">
        <v>6619.22</v>
      </c>
      <c r="G478">
        <v>1371.94</v>
      </c>
      <c r="H478">
        <v>2268.9720000000002</v>
      </c>
      <c r="I478">
        <v>4766.7700000000004</v>
      </c>
      <c r="J478">
        <v>34529.449999999997</v>
      </c>
      <c r="K478">
        <v>4799.32</v>
      </c>
      <c r="L478">
        <v>340.74</v>
      </c>
      <c r="M478">
        <v>16555.66</v>
      </c>
      <c r="N478">
        <v>13686.51</v>
      </c>
      <c r="O478">
        <v>11634.85</v>
      </c>
      <c r="P478">
        <v>11350.26</v>
      </c>
      <c r="Q478">
        <v>15750.31</v>
      </c>
      <c r="R478">
        <v>521.35</v>
      </c>
      <c r="S478">
        <v>4204.1099999999997</v>
      </c>
      <c r="T478">
        <v>13748.74</v>
      </c>
      <c r="U478">
        <v>897.35</v>
      </c>
      <c r="V478">
        <v>133.62</v>
      </c>
      <c r="W478">
        <v>2364.5279999999998</v>
      </c>
      <c r="X478">
        <v>6218.58</v>
      </c>
      <c r="Y478">
        <v>2511.5219999999999</v>
      </c>
      <c r="Z478">
        <v>9646.56</v>
      </c>
      <c r="AA478">
        <v>2727.44</v>
      </c>
      <c r="AB478">
        <v>10580.25</v>
      </c>
      <c r="AC478" t="s">
        <v>78</v>
      </c>
    </row>
    <row r="479" spans="1:29" x14ac:dyDescent="0.25">
      <c r="A479">
        <v>-24</v>
      </c>
      <c r="B479" s="1">
        <f ca="1">EOMONTH(TODAY(),Table1[[#This Row],[Range_Month]])+1</f>
        <v>44378</v>
      </c>
      <c r="C479">
        <v>0</v>
      </c>
      <c r="D479" s="1">
        <f ca="1">WORKDAY(Table1[[#This Row],[Date]],-(1+Table1[[#This Row],[Add_Day]]))</f>
        <v>44377</v>
      </c>
      <c r="E479">
        <f>COUNTIFS(Table1[[#This Row],[CTRN Index]:[BSX Index]],"*N/A*")</f>
        <v>0</v>
      </c>
      <c r="F479">
        <v>6405.34</v>
      </c>
      <c r="G479">
        <v>1374.84</v>
      </c>
      <c r="H479">
        <v>2310.549</v>
      </c>
      <c r="I479">
        <v>5147.93</v>
      </c>
      <c r="J479">
        <v>34502.51</v>
      </c>
      <c r="K479">
        <v>4506.32</v>
      </c>
      <c r="L479">
        <v>348.76</v>
      </c>
      <c r="M479">
        <v>16555.349999999999</v>
      </c>
      <c r="N479">
        <v>14554.8</v>
      </c>
      <c r="O479">
        <v>11924.84</v>
      </c>
      <c r="P479">
        <v>10928.08</v>
      </c>
      <c r="Q479">
        <v>14880.79</v>
      </c>
      <c r="R479">
        <v>533.05999999999995</v>
      </c>
      <c r="S479">
        <v>4297.5</v>
      </c>
      <c r="T479">
        <v>14503.95</v>
      </c>
      <c r="U479">
        <v>876.07</v>
      </c>
      <c r="V479">
        <v>125.22</v>
      </c>
      <c r="W479">
        <v>2421.136</v>
      </c>
      <c r="X479">
        <v>6188.02</v>
      </c>
      <c r="Y479">
        <v>2570.66</v>
      </c>
      <c r="Z479">
        <v>10384.17</v>
      </c>
      <c r="AA479">
        <v>2696.12</v>
      </c>
      <c r="AB479">
        <v>11011.25</v>
      </c>
      <c r="AC479">
        <v>2559.1799999999998</v>
      </c>
    </row>
    <row r="480" spans="1:29" x14ac:dyDescent="0.25">
      <c r="A480">
        <v>-23</v>
      </c>
      <c r="B480" s="1">
        <f ca="1">EOMONTH(TODAY(),Table1[[#This Row],[Range_Month]])+1</f>
        <v>44409</v>
      </c>
      <c r="C480">
        <v>0</v>
      </c>
      <c r="D480" s="1">
        <f ca="1">WORKDAY(Table1[[#This Row],[Date]],-(1+Table1[[#This Row],[Add_Day]]))</f>
        <v>44407</v>
      </c>
      <c r="E480">
        <f>COUNTIFS(Table1[[#This Row],[CTRN Index]:[BSX Index]],"*N/A*")</f>
        <v>1</v>
      </c>
      <c r="F480">
        <v>6072.85</v>
      </c>
      <c r="G480">
        <v>1341.28</v>
      </c>
      <c r="H480">
        <v>2226.2460000000001</v>
      </c>
      <c r="I480">
        <v>5137.7</v>
      </c>
      <c r="J480">
        <v>34935.47</v>
      </c>
      <c r="K480">
        <v>4355.51</v>
      </c>
      <c r="L480">
        <v>363.33</v>
      </c>
      <c r="M480">
        <v>16602.29</v>
      </c>
      <c r="N480">
        <v>14959.9</v>
      </c>
      <c r="O480">
        <v>11581.73</v>
      </c>
      <c r="P480">
        <v>10689.55</v>
      </c>
      <c r="Q480">
        <v>14460.8</v>
      </c>
      <c r="R480">
        <v>543.03</v>
      </c>
      <c r="S480">
        <v>4395.26</v>
      </c>
      <c r="T480">
        <v>14672.68</v>
      </c>
      <c r="U480">
        <v>907.42</v>
      </c>
      <c r="V480">
        <v>122.09</v>
      </c>
      <c r="W480">
        <v>2469.1709999999998</v>
      </c>
      <c r="X480">
        <v>6020.85</v>
      </c>
      <c r="Y480">
        <v>2611.8290000000002</v>
      </c>
      <c r="Z480">
        <v>10786.45</v>
      </c>
      <c r="AA480">
        <v>2703.67</v>
      </c>
      <c r="AB480">
        <v>10839.22</v>
      </c>
      <c r="AC480" t="s">
        <v>78</v>
      </c>
    </row>
    <row r="481" spans="1:29" x14ac:dyDescent="0.25">
      <c r="A481">
        <v>-22</v>
      </c>
      <c r="B481" s="1">
        <f ca="1">EOMONTH(TODAY(),Table1[[#This Row],[Range_Month]])+1</f>
        <v>44440</v>
      </c>
      <c r="C481">
        <v>0</v>
      </c>
      <c r="D481" s="1">
        <f ca="1">WORKDAY(Table1[[#This Row],[Date]],-(1+Table1[[#This Row],[Add_Day]]))</f>
        <v>44439</v>
      </c>
      <c r="E481">
        <f>COUNTIFS(Table1[[#This Row],[CTRN Index]:[BSX Index]],"*N/A*")</f>
        <v>0</v>
      </c>
      <c r="F481">
        <v>6188.36</v>
      </c>
      <c r="G481">
        <v>1366.73</v>
      </c>
      <c r="H481">
        <v>2273.7739999999999</v>
      </c>
      <c r="I481">
        <v>5347.62</v>
      </c>
      <c r="J481">
        <v>35360.730000000003</v>
      </c>
      <c r="K481">
        <v>4554.26</v>
      </c>
      <c r="L481">
        <v>370.56</v>
      </c>
      <c r="M481">
        <v>16806.439999999999</v>
      </c>
      <c r="N481">
        <v>15582.51</v>
      </c>
      <c r="O481">
        <v>11950.94</v>
      </c>
      <c r="P481">
        <v>11068.86</v>
      </c>
      <c r="Q481">
        <v>14661.48</v>
      </c>
      <c r="R481">
        <v>556.09</v>
      </c>
      <c r="S481">
        <v>4522.68</v>
      </c>
      <c r="T481">
        <v>15259.24</v>
      </c>
      <c r="U481">
        <v>934.3</v>
      </c>
      <c r="V481">
        <v>128.4</v>
      </c>
      <c r="W481">
        <v>2537.3090000000002</v>
      </c>
      <c r="X481">
        <v>6326.48</v>
      </c>
      <c r="Y481">
        <v>2682.8490000000002</v>
      </c>
      <c r="Z481">
        <v>11316.84</v>
      </c>
      <c r="AA481">
        <v>2753.16</v>
      </c>
      <c r="AB481">
        <v>11181.14</v>
      </c>
      <c r="AC481">
        <v>2594.3200000000002</v>
      </c>
    </row>
    <row r="482" spans="1:29" x14ac:dyDescent="0.25">
      <c r="A482">
        <v>-21</v>
      </c>
      <c r="B482" s="1">
        <f ca="1">EOMONTH(TODAY(),Table1[[#This Row],[Range_Month]])+1</f>
        <v>44470</v>
      </c>
      <c r="C482">
        <v>0</v>
      </c>
      <c r="D482" s="1">
        <f ca="1">WORKDAY(Table1[[#This Row],[Date]],-(1+Table1[[#This Row],[Add_Day]]))</f>
        <v>44469</v>
      </c>
      <c r="E482">
        <f>COUNTIFS(Table1[[#This Row],[CTRN Index]:[BSX Index]],"*N/A*")</f>
        <v>0</v>
      </c>
      <c r="F482">
        <v>6001.14</v>
      </c>
      <c r="G482">
        <v>1331.69</v>
      </c>
      <c r="H482">
        <v>2204.3719999999998</v>
      </c>
      <c r="I482">
        <v>5085.1099999999997</v>
      </c>
      <c r="J482">
        <v>33843.919999999998</v>
      </c>
      <c r="K482">
        <v>4717.25</v>
      </c>
      <c r="L482">
        <v>347.08</v>
      </c>
      <c r="M482">
        <v>16144.92</v>
      </c>
      <c r="N482">
        <v>14689.62</v>
      </c>
      <c r="O482">
        <v>11592.28</v>
      </c>
      <c r="P482">
        <v>10748.58</v>
      </c>
      <c r="Q482">
        <v>14002.42</v>
      </c>
      <c r="R482">
        <v>513.67999999999995</v>
      </c>
      <c r="S482">
        <v>4307.54</v>
      </c>
      <c r="T482">
        <v>14448.58</v>
      </c>
      <c r="U482">
        <v>874.63</v>
      </c>
      <c r="V482">
        <v>130.44999999999999</v>
      </c>
      <c r="W482">
        <v>2418.1579999999999</v>
      </c>
      <c r="X482">
        <v>6284.33</v>
      </c>
      <c r="Y482">
        <v>2559.721</v>
      </c>
      <c r="Z482">
        <v>10548.07</v>
      </c>
      <c r="AA482">
        <v>2640.54</v>
      </c>
      <c r="AB482">
        <v>10805.24</v>
      </c>
      <c r="AC482">
        <v>2556.4</v>
      </c>
    </row>
    <row r="483" spans="1:29" x14ac:dyDescent="0.25">
      <c r="A483">
        <v>-20</v>
      </c>
      <c r="B483" s="1">
        <f ca="1">EOMONTH(TODAY(),Table1[[#This Row],[Range_Month]])+1</f>
        <v>44501</v>
      </c>
      <c r="C483">
        <v>0</v>
      </c>
      <c r="D483" s="1">
        <f ca="1">WORKDAY(Table1[[#This Row],[Date]],-(1+Table1[[#This Row],[Add_Day]]))</f>
        <v>44498</v>
      </c>
      <c r="E483">
        <f>COUNTIFS(Table1[[#This Row],[CTRN Index]:[BSX Index]],"*N/A*")</f>
        <v>0</v>
      </c>
      <c r="F483">
        <v>6658.42</v>
      </c>
      <c r="G483">
        <v>1376.46</v>
      </c>
      <c r="H483">
        <v>2297.1909999999998</v>
      </c>
      <c r="I483">
        <v>4988.8999999999996</v>
      </c>
      <c r="J483">
        <v>35819.56</v>
      </c>
      <c r="K483">
        <v>4915.1899999999996</v>
      </c>
      <c r="L483">
        <v>371.28</v>
      </c>
      <c r="M483">
        <v>17016.41</v>
      </c>
      <c r="N483">
        <v>15850.47</v>
      </c>
      <c r="O483">
        <v>12616.4</v>
      </c>
      <c r="P483">
        <v>11398.19</v>
      </c>
      <c r="Q483">
        <v>15906.58</v>
      </c>
      <c r="R483">
        <v>490.14</v>
      </c>
      <c r="S483">
        <v>4605.38</v>
      </c>
      <c r="T483">
        <v>15498.39</v>
      </c>
      <c r="U483">
        <v>915.91</v>
      </c>
      <c r="V483">
        <v>138.63999999999999</v>
      </c>
      <c r="W483">
        <v>2583.828</v>
      </c>
      <c r="X483">
        <v>6675.94</v>
      </c>
      <c r="Y483">
        <v>2730.6550000000002</v>
      </c>
      <c r="Z483">
        <v>11515.54</v>
      </c>
      <c r="AA483">
        <v>2794.11</v>
      </c>
      <c r="AB483">
        <v>11703.06</v>
      </c>
      <c r="AC483">
        <v>2705.02</v>
      </c>
    </row>
    <row r="484" spans="1:29" x14ac:dyDescent="0.25">
      <c r="A484">
        <v>-19</v>
      </c>
      <c r="B484" s="1">
        <f ca="1">EOMONTH(TODAY(),Table1[[#This Row],[Range_Month]])+1</f>
        <v>44531</v>
      </c>
      <c r="C484">
        <v>0</v>
      </c>
      <c r="D484" s="1">
        <f ca="1">WORKDAY(Table1[[#This Row],[Date]],-(1+Table1[[#This Row],[Add_Day]]))</f>
        <v>44530</v>
      </c>
      <c r="E484">
        <f>COUNTIFS(Table1[[#This Row],[CTRN Index]:[BSX Index]],"*N/A*")</f>
        <v>0</v>
      </c>
      <c r="F484">
        <v>6385.7</v>
      </c>
      <c r="G484">
        <v>1343.15</v>
      </c>
      <c r="H484">
        <v>2198.9079999999999</v>
      </c>
      <c r="I484">
        <v>4791.8500000000004</v>
      </c>
      <c r="J484">
        <v>34483.72</v>
      </c>
      <c r="K484">
        <v>4808.01</v>
      </c>
      <c r="L484">
        <v>366.91</v>
      </c>
      <c r="M484">
        <v>16318.97</v>
      </c>
      <c r="N484">
        <v>16135.92</v>
      </c>
      <c r="O484">
        <v>11988.61</v>
      </c>
      <c r="P484">
        <v>10907.08</v>
      </c>
      <c r="Q484">
        <v>15843.15</v>
      </c>
      <c r="R484">
        <v>468.69</v>
      </c>
      <c r="S484">
        <v>4567</v>
      </c>
      <c r="T484">
        <v>15537.69</v>
      </c>
      <c r="U484">
        <v>893.56</v>
      </c>
      <c r="V484">
        <v>130.96</v>
      </c>
      <c r="W484">
        <v>2545.777</v>
      </c>
      <c r="X484">
        <v>6356.78</v>
      </c>
      <c r="Y484">
        <v>2685.5439999999999</v>
      </c>
      <c r="Z484">
        <v>11926.27</v>
      </c>
      <c r="AA484">
        <v>2708.65</v>
      </c>
      <c r="AB484">
        <v>11525.42</v>
      </c>
      <c r="AC484">
        <v>2713.51</v>
      </c>
    </row>
    <row r="485" spans="1:29" x14ac:dyDescent="0.25">
      <c r="A485">
        <v>-18</v>
      </c>
      <c r="B485" s="1">
        <f ca="1">EOMONTH(TODAY(),Table1[[#This Row],[Range_Month]])+1</f>
        <v>44562</v>
      </c>
      <c r="C485">
        <v>0</v>
      </c>
      <c r="D485" s="1">
        <f ca="1">WORKDAY(Table1[[#This Row],[Date]],-(1+Table1[[#This Row],[Add_Day]]))</f>
        <v>44561</v>
      </c>
      <c r="E485">
        <f>COUNTIFS(Table1[[#This Row],[CTRN Index]:[BSX Index]],"*N/A*")</f>
        <v>0</v>
      </c>
      <c r="F485">
        <v>6692.12</v>
      </c>
      <c r="G485">
        <v>1401.71</v>
      </c>
      <c r="H485">
        <v>2245.3130000000001</v>
      </c>
      <c r="I485">
        <v>4728.9399999999996</v>
      </c>
      <c r="J485">
        <v>36338.300000000003</v>
      </c>
      <c r="K485">
        <v>4954.67</v>
      </c>
      <c r="L485">
        <v>399.83</v>
      </c>
      <c r="M485">
        <v>17164.13</v>
      </c>
      <c r="N485">
        <v>16320.08</v>
      </c>
      <c r="O485">
        <v>11905.94</v>
      </c>
      <c r="P485">
        <v>11416.4</v>
      </c>
      <c r="Q485">
        <v>16478.259999999998</v>
      </c>
      <c r="R485">
        <v>496.8</v>
      </c>
      <c r="S485">
        <v>4766.18</v>
      </c>
      <c r="T485">
        <v>15644.97</v>
      </c>
      <c r="U485">
        <v>980.78</v>
      </c>
      <c r="V485">
        <v>132.22</v>
      </c>
      <c r="W485">
        <v>2645.9090000000001</v>
      </c>
      <c r="X485">
        <v>6444.74</v>
      </c>
      <c r="Y485">
        <v>2788.1370000000002</v>
      </c>
      <c r="Z485">
        <v>12155.53</v>
      </c>
      <c r="AA485">
        <v>2842</v>
      </c>
      <c r="AB485">
        <v>11312.87</v>
      </c>
      <c r="AC485">
        <v>2595.09</v>
      </c>
    </row>
    <row r="486" spans="1:29" x14ac:dyDescent="0.25">
      <c r="A486">
        <v>-17</v>
      </c>
      <c r="B486" s="1">
        <f ca="1">EOMONTH(TODAY(),Table1[[#This Row],[Range_Month]])+1</f>
        <v>44593</v>
      </c>
      <c r="C486">
        <v>0</v>
      </c>
      <c r="D486" s="1">
        <f ca="1">WORKDAY(Table1[[#This Row],[Date]],-(1+Table1[[#This Row],[Add_Day]]))</f>
        <v>44592</v>
      </c>
      <c r="E486">
        <f>COUNTIFS(Table1[[#This Row],[CTRN Index]:[BSX Index]],"*N/A*")</f>
        <v>0</v>
      </c>
      <c r="F486">
        <v>6084.25</v>
      </c>
      <c r="G486">
        <v>1299.23</v>
      </c>
      <c r="H486">
        <v>2028.453</v>
      </c>
      <c r="I486">
        <v>4167.8</v>
      </c>
      <c r="J486">
        <v>35131.86</v>
      </c>
      <c r="K486">
        <v>4943.59</v>
      </c>
      <c r="L486">
        <v>367.54</v>
      </c>
      <c r="M486">
        <v>16659.78</v>
      </c>
      <c r="N486">
        <v>14930.05</v>
      </c>
      <c r="O486">
        <v>10681.19</v>
      </c>
      <c r="P486">
        <v>11247.01</v>
      </c>
      <c r="Q486">
        <v>15282.83</v>
      </c>
      <c r="R486">
        <v>458.31</v>
      </c>
      <c r="S486">
        <v>4515.55</v>
      </c>
      <c r="T486">
        <v>14239.88</v>
      </c>
      <c r="U486">
        <v>954.18</v>
      </c>
      <c r="V486">
        <v>134.97999999999999</v>
      </c>
      <c r="W486">
        <v>2494.64</v>
      </c>
      <c r="X486">
        <v>6055.65</v>
      </c>
      <c r="Y486">
        <v>2621.9740000000002</v>
      </c>
      <c r="Z486">
        <v>11196.08</v>
      </c>
      <c r="AA486">
        <v>2635.38</v>
      </c>
      <c r="AB486">
        <v>10193.219999999999</v>
      </c>
      <c r="AC486">
        <v>2665.22</v>
      </c>
    </row>
    <row r="487" spans="1:29" x14ac:dyDescent="0.25">
      <c r="A487">
        <v>-16</v>
      </c>
      <c r="B487" s="1">
        <f ca="1">EOMONTH(TODAY(),Table1[[#This Row],[Range_Month]])+1</f>
        <v>44621</v>
      </c>
      <c r="C487">
        <v>0</v>
      </c>
      <c r="D487" s="1">
        <f ca="1">WORKDAY(Table1[[#This Row],[Date]],-(1+Table1[[#This Row],[Add_Day]]))</f>
        <v>44620</v>
      </c>
      <c r="E487">
        <f>COUNTIFS(Table1[[#This Row],[CTRN Index]:[BSX Index]],"*N/A*")</f>
        <v>0</v>
      </c>
      <c r="F487">
        <v>6082.74</v>
      </c>
      <c r="G487">
        <v>1316.11</v>
      </c>
      <c r="H487">
        <v>2048.0889999999999</v>
      </c>
      <c r="I487">
        <v>3996.24</v>
      </c>
      <c r="J487">
        <v>33892.6</v>
      </c>
      <c r="K487">
        <v>5048.8900000000003</v>
      </c>
      <c r="L487">
        <v>353.04</v>
      </c>
      <c r="M487">
        <v>16313.89</v>
      </c>
      <c r="N487">
        <v>14237.81</v>
      </c>
      <c r="O487">
        <v>10687.61</v>
      </c>
      <c r="P487">
        <v>11101.06</v>
      </c>
      <c r="Q487">
        <v>15268.45</v>
      </c>
      <c r="R487">
        <v>457.2</v>
      </c>
      <c r="S487">
        <v>4373.9399999999996</v>
      </c>
      <c r="T487">
        <v>13751.4</v>
      </c>
      <c r="U487">
        <v>942.54</v>
      </c>
      <c r="V487">
        <v>134.16</v>
      </c>
      <c r="W487">
        <v>2422.7910000000002</v>
      </c>
      <c r="X487">
        <v>6125.69</v>
      </c>
      <c r="Y487">
        <v>2552.4180000000001</v>
      </c>
      <c r="Z487">
        <v>10632.09</v>
      </c>
      <c r="AA487">
        <v>2661.48</v>
      </c>
      <c r="AB487">
        <v>9954.16</v>
      </c>
      <c r="AC487">
        <v>2717.42</v>
      </c>
    </row>
    <row r="488" spans="1:29" x14ac:dyDescent="0.25">
      <c r="A488">
        <v>-15</v>
      </c>
      <c r="B488" s="1">
        <f ca="1">EOMONTH(TODAY(),Table1[[#This Row],[Range_Month]])+1</f>
        <v>44652</v>
      </c>
      <c r="C488">
        <v>0</v>
      </c>
      <c r="D488" s="1">
        <f ca="1">WORKDAY(Table1[[#This Row],[Date]],-(1+Table1[[#This Row],[Add_Day]]))</f>
        <v>44651</v>
      </c>
      <c r="E488">
        <f>COUNTIFS(Table1[[#This Row],[CTRN Index]:[BSX Index]],"*N/A*")</f>
        <v>0</v>
      </c>
      <c r="F488">
        <v>6183.53</v>
      </c>
      <c r="G488">
        <v>1318.54</v>
      </c>
      <c r="H488">
        <v>2070.125</v>
      </c>
      <c r="I488">
        <v>4166.17</v>
      </c>
      <c r="J488">
        <v>34678.35</v>
      </c>
      <c r="K488">
        <v>4712.54</v>
      </c>
      <c r="L488">
        <v>375.76</v>
      </c>
      <c r="M488">
        <v>16670.91</v>
      </c>
      <c r="N488">
        <v>14838.49</v>
      </c>
      <c r="O488">
        <v>10767.33</v>
      </c>
      <c r="P488">
        <v>11465.25</v>
      </c>
      <c r="Q488">
        <v>16283.02</v>
      </c>
      <c r="R488">
        <v>453.29</v>
      </c>
      <c r="S488">
        <v>4530.41</v>
      </c>
      <c r="T488">
        <v>14220.52</v>
      </c>
      <c r="U488">
        <v>1041.96</v>
      </c>
      <c r="V488">
        <v>124.14</v>
      </c>
      <c r="W488">
        <v>2501.2930000000001</v>
      </c>
      <c r="X488">
        <v>5939.31</v>
      </c>
      <c r="Y488">
        <v>2631.7249999999999</v>
      </c>
      <c r="Z488">
        <v>10966.73</v>
      </c>
      <c r="AA488">
        <v>2693.66</v>
      </c>
      <c r="AB488">
        <v>10507.14</v>
      </c>
      <c r="AC488">
        <v>2465.21</v>
      </c>
    </row>
    <row r="489" spans="1:29" x14ac:dyDescent="0.25">
      <c r="A489">
        <v>-14</v>
      </c>
      <c r="B489" s="1">
        <f ca="1">EOMONTH(TODAY(),Table1[[#This Row],[Range_Month]])+1</f>
        <v>44682</v>
      </c>
      <c r="C489">
        <v>0</v>
      </c>
      <c r="D489" s="1">
        <f ca="1">WORKDAY(Table1[[#This Row],[Date]],-(1+Table1[[#This Row],[Add_Day]]))</f>
        <v>44680</v>
      </c>
      <c r="E489">
        <f>COUNTIFS(Table1[[#This Row],[CTRN Index]:[BSX Index]],"*N/A*")</f>
        <v>0</v>
      </c>
      <c r="F489">
        <v>5717.9</v>
      </c>
      <c r="G489">
        <v>1214.72</v>
      </c>
      <c r="H489">
        <v>1864.1030000000001</v>
      </c>
      <c r="I489">
        <v>3760.64</v>
      </c>
      <c r="J489">
        <v>32977.21</v>
      </c>
      <c r="K489">
        <v>4250.71</v>
      </c>
      <c r="L489">
        <v>361.11</v>
      </c>
      <c r="M489">
        <v>15615.25</v>
      </c>
      <c r="N489">
        <v>12854.8</v>
      </c>
      <c r="O489">
        <v>9511.48</v>
      </c>
      <c r="P489">
        <v>10461.98</v>
      </c>
      <c r="Q489">
        <v>14865.06</v>
      </c>
      <c r="R489">
        <v>396.55</v>
      </c>
      <c r="S489">
        <v>4131.93</v>
      </c>
      <c r="T489">
        <v>12334.64</v>
      </c>
      <c r="U489">
        <v>999.9</v>
      </c>
      <c r="V489">
        <v>110.06</v>
      </c>
      <c r="W489">
        <v>2276.4499999999998</v>
      </c>
      <c r="X489">
        <v>5178.49</v>
      </c>
      <c r="Y489">
        <v>2393.6280000000002</v>
      </c>
      <c r="Z489">
        <v>9511.7099999999991</v>
      </c>
      <c r="AA489">
        <v>2500.2600000000002</v>
      </c>
      <c r="AB489">
        <v>9008.42</v>
      </c>
      <c r="AC489">
        <v>2350.02</v>
      </c>
    </row>
    <row r="490" spans="1:29" x14ac:dyDescent="0.25">
      <c r="A490">
        <v>-13</v>
      </c>
      <c r="B490" s="1">
        <f ca="1">EOMONTH(TODAY(),Table1[[#This Row],[Range_Month]])+1</f>
        <v>44713</v>
      </c>
      <c r="C490">
        <v>0</v>
      </c>
      <c r="D490" s="1">
        <f ca="1">WORKDAY(Table1[[#This Row],[Date]],-(1+Table1[[#This Row],[Add_Day]]))</f>
        <v>44712</v>
      </c>
      <c r="E490">
        <f>COUNTIFS(Table1[[#This Row],[CTRN Index]:[BSX Index]],"*N/A*")</f>
        <v>0</v>
      </c>
      <c r="F490">
        <v>5605.36</v>
      </c>
      <c r="G490">
        <v>1235.6099999999999</v>
      </c>
      <c r="H490">
        <v>1864.0429999999999</v>
      </c>
      <c r="I490">
        <v>3711.03</v>
      </c>
      <c r="J490">
        <v>32990.120000000003</v>
      </c>
      <c r="K490">
        <v>4386.3100000000004</v>
      </c>
      <c r="L490">
        <v>343.4</v>
      </c>
      <c r="M490">
        <v>15827.05</v>
      </c>
      <c r="N490">
        <v>12642.1</v>
      </c>
      <c r="O490">
        <v>9296.2099999999991</v>
      </c>
      <c r="P490">
        <v>10740.09</v>
      </c>
      <c r="Q490">
        <v>14301.49</v>
      </c>
      <c r="R490">
        <v>414.29</v>
      </c>
      <c r="S490">
        <v>4132.1499999999996</v>
      </c>
      <c r="T490">
        <v>12081.39</v>
      </c>
      <c r="U490">
        <v>1023.05</v>
      </c>
      <c r="V490">
        <v>116.53</v>
      </c>
      <c r="W490">
        <v>2269.0659999999998</v>
      </c>
      <c r="X490">
        <v>5218.26</v>
      </c>
      <c r="Y490">
        <v>2386.317</v>
      </c>
      <c r="Z490">
        <v>9359.4500000000007</v>
      </c>
      <c r="AA490">
        <v>2514.8000000000002</v>
      </c>
      <c r="AB490">
        <v>8662.06</v>
      </c>
      <c r="AC490">
        <v>2218</v>
      </c>
    </row>
    <row r="491" spans="1:29" x14ac:dyDescent="0.25">
      <c r="A491">
        <v>-12</v>
      </c>
      <c r="B491" s="1">
        <f ca="1">EOMONTH(TODAY(),Table1[[#This Row],[Range_Month]])+1</f>
        <v>44743</v>
      </c>
      <c r="C491">
        <v>0</v>
      </c>
      <c r="D491" s="1">
        <f ca="1">WORKDAY(Table1[[#This Row],[Date]],-(1+Table1[[#This Row],[Add_Day]]))</f>
        <v>44742</v>
      </c>
      <c r="E491">
        <f>COUNTIFS(Table1[[#This Row],[CTRN Index]:[BSX Index]],"*N/A*")</f>
        <v>0</v>
      </c>
      <c r="F491">
        <v>5002.95</v>
      </c>
      <c r="G491">
        <v>1127.97</v>
      </c>
      <c r="H491">
        <v>1707.99</v>
      </c>
      <c r="I491">
        <v>3748.81</v>
      </c>
      <c r="J491">
        <v>30775.43</v>
      </c>
      <c r="K491">
        <v>3987.64</v>
      </c>
      <c r="L491">
        <v>316.98</v>
      </c>
      <c r="M491">
        <v>14487.64</v>
      </c>
      <c r="N491">
        <v>11503.72</v>
      </c>
      <c r="O491">
        <v>8551.5499999999993</v>
      </c>
      <c r="P491">
        <v>10258.49</v>
      </c>
      <c r="Q491">
        <v>13156.9</v>
      </c>
      <c r="R491">
        <v>387.31</v>
      </c>
      <c r="S491">
        <v>3785.38</v>
      </c>
      <c r="T491">
        <v>11028.74</v>
      </c>
      <c r="U491">
        <v>969.3</v>
      </c>
      <c r="V491">
        <v>101.01</v>
      </c>
      <c r="W491">
        <v>2075.9569999999999</v>
      </c>
      <c r="X491">
        <v>4743</v>
      </c>
      <c r="Y491">
        <v>2183.431</v>
      </c>
      <c r="Z491">
        <v>8469.27</v>
      </c>
      <c r="AA491">
        <v>2268.92</v>
      </c>
      <c r="AB491">
        <v>7852.93</v>
      </c>
      <c r="AC491">
        <v>2242.35</v>
      </c>
    </row>
    <row r="492" spans="1:29" x14ac:dyDescent="0.25">
      <c r="A492">
        <v>-11</v>
      </c>
      <c r="B492" s="1">
        <f ca="1">EOMONTH(TODAY(),Table1[[#This Row],[Range_Month]])+1</f>
        <v>44774</v>
      </c>
      <c r="C492">
        <v>0</v>
      </c>
      <c r="D492" s="1">
        <f ca="1">WORKDAY(Table1[[#This Row],[Date]],-(1+Table1[[#This Row],[Add_Day]]))</f>
        <v>44771</v>
      </c>
      <c r="E492">
        <f>COUNTIFS(Table1[[#This Row],[CTRN Index]:[BSX Index]],"*N/A*")</f>
        <v>1</v>
      </c>
      <c r="F492">
        <v>5644.2</v>
      </c>
      <c r="G492">
        <v>1239.96</v>
      </c>
      <c r="H492">
        <v>1885.23</v>
      </c>
      <c r="I492">
        <v>3902.9</v>
      </c>
      <c r="J492">
        <v>32845.129999999997</v>
      </c>
      <c r="K492">
        <v>4288.21</v>
      </c>
      <c r="L492">
        <v>342.75</v>
      </c>
      <c r="M492">
        <v>15327.71</v>
      </c>
      <c r="N492">
        <v>12947.97</v>
      </c>
      <c r="O492">
        <v>9144.74</v>
      </c>
      <c r="P492">
        <v>10036.66</v>
      </c>
      <c r="Q492">
        <v>14609</v>
      </c>
      <c r="R492">
        <v>394.73</v>
      </c>
      <c r="S492">
        <v>4130.29</v>
      </c>
      <c r="T492">
        <v>12390.69</v>
      </c>
      <c r="U492">
        <v>1024.18</v>
      </c>
      <c r="V492">
        <v>108.45</v>
      </c>
      <c r="W492">
        <v>2267.1019999999999</v>
      </c>
      <c r="X492">
        <v>5034.4799999999996</v>
      </c>
      <c r="Y492">
        <v>2386.009</v>
      </c>
      <c r="Z492">
        <v>9505.5499999999993</v>
      </c>
      <c r="AA492">
        <v>2512.73</v>
      </c>
      <c r="AB492">
        <v>9182.49</v>
      </c>
      <c r="AC492" t="s">
        <v>78</v>
      </c>
    </row>
    <row r="493" spans="1:29" x14ac:dyDescent="0.25">
      <c r="A493">
        <v>-10</v>
      </c>
      <c r="B493" s="1">
        <f ca="1">EOMONTH(TODAY(),Table1[[#This Row],[Range_Month]])+1</f>
        <v>44805</v>
      </c>
      <c r="C493">
        <v>0</v>
      </c>
      <c r="D493" s="1">
        <f ca="1">WORKDAY(Table1[[#This Row],[Date]],-(1+Table1[[#This Row],[Add_Day]]))</f>
        <v>44804</v>
      </c>
      <c r="E493">
        <f>COUNTIFS(Table1[[#This Row],[CTRN Index]:[BSX Index]],"*N/A*")</f>
        <v>0</v>
      </c>
      <c r="F493">
        <v>5379.48</v>
      </c>
      <c r="G493">
        <v>1183.98</v>
      </c>
      <c r="H493">
        <v>1844.115</v>
      </c>
      <c r="I493">
        <v>3861.68</v>
      </c>
      <c r="J493">
        <v>31510.43</v>
      </c>
      <c r="K493">
        <v>4223.96</v>
      </c>
      <c r="L493">
        <v>322.37</v>
      </c>
      <c r="M493">
        <v>14801.25</v>
      </c>
      <c r="N493">
        <v>12272.03</v>
      </c>
      <c r="O493">
        <v>8784.2199999999993</v>
      </c>
      <c r="P493">
        <v>10383.75</v>
      </c>
      <c r="Q493">
        <v>13860.65</v>
      </c>
      <c r="R493">
        <v>386.9</v>
      </c>
      <c r="S493">
        <v>3955</v>
      </c>
      <c r="T493">
        <v>11816.2</v>
      </c>
      <c r="U493">
        <v>1009.08</v>
      </c>
      <c r="V493">
        <v>105.8</v>
      </c>
      <c r="W493">
        <v>2176.4540000000002</v>
      </c>
      <c r="X493">
        <v>4982.16</v>
      </c>
      <c r="Y493">
        <v>2293.2109999999998</v>
      </c>
      <c r="Z493">
        <v>8927.66</v>
      </c>
      <c r="AA493">
        <v>2431.0500000000002</v>
      </c>
      <c r="AB493">
        <v>8861.33</v>
      </c>
      <c r="AC493">
        <v>2374.46</v>
      </c>
    </row>
    <row r="494" spans="1:29" x14ac:dyDescent="0.25">
      <c r="A494">
        <v>-9</v>
      </c>
      <c r="B494" s="1">
        <f ca="1">EOMONTH(TODAY(),Table1[[#This Row],[Range_Month]])+1</f>
        <v>44835</v>
      </c>
      <c r="C494">
        <v>0</v>
      </c>
      <c r="D494" s="1">
        <f ca="1">WORKDAY(Table1[[#This Row],[Date]],-(1+Table1[[#This Row],[Add_Day]]))</f>
        <v>44834</v>
      </c>
      <c r="E494">
        <f>COUNTIFS(Table1[[#This Row],[CTRN Index]:[BSX Index]],"*N/A*")</f>
        <v>0</v>
      </c>
      <c r="F494">
        <v>4770.84</v>
      </c>
      <c r="G494">
        <v>1064.95</v>
      </c>
      <c r="H494">
        <v>1664.7159999999999</v>
      </c>
      <c r="I494">
        <v>3767.6</v>
      </c>
      <c r="J494">
        <v>28725.51</v>
      </c>
      <c r="K494">
        <v>3992.13</v>
      </c>
      <c r="L494">
        <v>280.01</v>
      </c>
      <c r="M494">
        <v>13472.18</v>
      </c>
      <c r="N494">
        <v>10971.22</v>
      </c>
      <c r="O494">
        <v>7987.88</v>
      </c>
      <c r="P494">
        <v>10001.98</v>
      </c>
      <c r="Q494">
        <v>12058.26</v>
      </c>
      <c r="R494">
        <v>333.05</v>
      </c>
      <c r="S494">
        <v>3585.62</v>
      </c>
      <c r="T494">
        <v>10575.62</v>
      </c>
      <c r="U494">
        <v>888.47</v>
      </c>
      <c r="V494">
        <v>95.83</v>
      </c>
      <c r="W494">
        <v>1972.2909999999999</v>
      </c>
      <c r="X494">
        <v>4628.38</v>
      </c>
      <c r="Y494">
        <v>2077.61</v>
      </c>
      <c r="Z494">
        <v>7807.35</v>
      </c>
      <c r="AA494">
        <v>2203.5300000000002</v>
      </c>
      <c r="AB494">
        <v>8098.19</v>
      </c>
      <c r="AC494">
        <v>2219.87</v>
      </c>
    </row>
    <row r="495" spans="1:29" x14ac:dyDescent="0.25">
      <c r="A495">
        <v>-8</v>
      </c>
      <c r="B495" s="1">
        <f ca="1">EOMONTH(TODAY(),Table1[[#This Row],[Range_Month]])+1</f>
        <v>44866</v>
      </c>
      <c r="C495">
        <v>0</v>
      </c>
      <c r="D495" s="1">
        <f ca="1">WORKDAY(Table1[[#This Row],[Date]],-(1+Table1[[#This Row],[Add_Day]]))</f>
        <v>44865</v>
      </c>
      <c r="E495">
        <f>COUNTIFS(Table1[[#This Row],[CTRN Index]:[BSX Index]],"*N/A*")</f>
        <v>0</v>
      </c>
      <c r="F495">
        <v>5306.61</v>
      </c>
      <c r="G495">
        <v>1195.57</v>
      </c>
      <c r="H495">
        <v>1846.8630000000001</v>
      </c>
      <c r="I495">
        <v>4103.3500000000004</v>
      </c>
      <c r="J495">
        <v>32732.95</v>
      </c>
      <c r="K495">
        <v>4326.95</v>
      </c>
      <c r="L495">
        <v>284.27999999999997</v>
      </c>
      <c r="M495">
        <v>14747.03</v>
      </c>
      <c r="N495">
        <v>11405.57</v>
      </c>
      <c r="O495">
        <v>8357.75</v>
      </c>
      <c r="P495">
        <v>11541.08</v>
      </c>
      <c r="Q495">
        <v>13583.79</v>
      </c>
      <c r="R495">
        <v>373.96</v>
      </c>
      <c r="S495">
        <v>3871.98</v>
      </c>
      <c r="T495">
        <v>10988.15</v>
      </c>
      <c r="U495">
        <v>913.44</v>
      </c>
      <c r="V495">
        <v>104.12</v>
      </c>
      <c r="W495">
        <v>2128.3560000000002</v>
      </c>
      <c r="X495">
        <v>4991.51</v>
      </c>
      <c r="Y495">
        <v>2245.8090000000002</v>
      </c>
      <c r="Z495">
        <v>8059.3</v>
      </c>
      <c r="AA495">
        <v>2433.0500000000002</v>
      </c>
      <c r="AB495">
        <v>8200.69</v>
      </c>
      <c r="AC495">
        <v>2436.96</v>
      </c>
    </row>
    <row r="496" spans="1:29" x14ac:dyDescent="0.25">
      <c r="A496">
        <v>-7</v>
      </c>
      <c r="B496" s="1">
        <f ca="1">EOMONTH(TODAY(),Table1[[#This Row],[Range_Month]])+1</f>
        <v>44896</v>
      </c>
      <c r="C496">
        <v>0</v>
      </c>
      <c r="D496" s="1">
        <f ca="1">WORKDAY(Table1[[#This Row],[Date]],-(1+Table1[[#This Row],[Add_Day]]))</f>
        <v>44895</v>
      </c>
      <c r="E496">
        <f>COUNTIFS(Table1[[#This Row],[CTRN Index]:[BSX Index]],"*N/A*")</f>
        <v>0</v>
      </c>
      <c r="F496">
        <v>5765.4</v>
      </c>
      <c r="G496">
        <v>1243.42</v>
      </c>
      <c r="H496">
        <v>1886.577</v>
      </c>
      <c r="I496">
        <v>4344.08</v>
      </c>
      <c r="J496">
        <v>34589.769999999997</v>
      </c>
      <c r="K496">
        <v>4360.05</v>
      </c>
      <c r="L496">
        <v>300.49</v>
      </c>
      <c r="M496">
        <v>15780.02</v>
      </c>
      <c r="N496">
        <v>12030.06</v>
      </c>
      <c r="O496">
        <v>8770.31</v>
      </c>
      <c r="P496">
        <v>12128.33</v>
      </c>
      <c r="Q496">
        <v>14649.2</v>
      </c>
      <c r="R496">
        <v>398.53</v>
      </c>
      <c r="S496">
        <v>4080.11</v>
      </c>
      <c r="T496">
        <v>11468</v>
      </c>
      <c r="U496">
        <v>981.3</v>
      </c>
      <c r="V496">
        <v>108.89</v>
      </c>
      <c r="W496">
        <v>2239.123</v>
      </c>
      <c r="X496">
        <v>5137.49</v>
      </c>
      <c r="Y496">
        <v>2358.4470000000001</v>
      </c>
      <c r="Z496">
        <v>8573.89</v>
      </c>
      <c r="AA496">
        <v>2577.7800000000002</v>
      </c>
      <c r="AB496">
        <v>8265.02</v>
      </c>
      <c r="AC496">
        <v>2413.9699999999998</v>
      </c>
    </row>
    <row r="497" spans="1:29" x14ac:dyDescent="0.25">
      <c r="A497">
        <v>-6</v>
      </c>
      <c r="B497" s="1">
        <f ca="1">EOMONTH(TODAY(),Table1[[#This Row],[Range_Month]])+1</f>
        <v>44927</v>
      </c>
      <c r="C497">
        <v>0</v>
      </c>
      <c r="D497" s="1">
        <f ca="1">WORKDAY(Table1[[#This Row],[Date]],-(1+Table1[[#This Row],[Add_Day]]))</f>
        <v>44925</v>
      </c>
      <c r="E497">
        <f>COUNTIFS(Table1[[#This Row],[CTRN Index]:[BSX Index]],"*N/A*")</f>
        <v>0</v>
      </c>
      <c r="F497">
        <v>5357.4</v>
      </c>
      <c r="G497">
        <v>1157.53</v>
      </c>
      <c r="H497">
        <v>1761.2460000000001</v>
      </c>
      <c r="I497">
        <v>4213.13</v>
      </c>
      <c r="J497">
        <v>33147.25</v>
      </c>
      <c r="K497">
        <v>4044.96</v>
      </c>
      <c r="L497">
        <v>283.16000000000003</v>
      </c>
      <c r="M497">
        <v>15184.31</v>
      </c>
      <c r="N497">
        <v>10939.76</v>
      </c>
      <c r="O497">
        <v>8224.6</v>
      </c>
      <c r="P497">
        <v>11641.89</v>
      </c>
      <c r="Q497">
        <v>13391.91</v>
      </c>
      <c r="R497">
        <v>371.45</v>
      </c>
      <c r="S497">
        <v>3839.5</v>
      </c>
      <c r="T497">
        <v>10466.48</v>
      </c>
      <c r="U497">
        <v>967.4</v>
      </c>
      <c r="V497">
        <v>100.85</v>
      </c>
      <c r="W497">
        <v>2105.902</v>
      </c>
      <c r="X497">
        <v>4775.93</v>
      </c>
      <c r="Y497">
        <v>2217.145</v>
      </c>
      <c r="Z497">
        <v>7806.96</v>
      </c>
      <c r="AA497">
        <v>2430.38</v>
      </c>
      <c r="AB497">
        <v>7347.67</v>
      </c>
      <c r="AC497">
        <v>2317.69</v>
      </c>
    </row>
    <row r="498" spans="1:29" x14ac:dyDescent="0.25">
      <c r="A498">
        <v>-5</v>
      </c>
      <c r="B498" s="1">
        <f ca="1">EOMONTH(TODAY(),Table1[[#This Row],[Range_Month]])+1</f>
        <v>44958</v>
      </c>
      <c r="C498">
        <v>0</v>
      </c>
      <c r="D498" s="1">
        <f ca="1">WORKDAY(Table1[[#This Row],[Date]],-(1+Table1[[#This Row],[Add_Day]]))</f>
        <v>44957</v>
      </c>
      <c r="E498">
        <f>COUNTIFS(Table1[[#This Row],[CTRN Index]:[BSX Index]],"*N/A*")</f>
        <v>0</v>
      </c>
      <c r="F498">
        <v>5926.84</v>
      </c>
      <c r="G498">
        <v>1266.3599999999999</v>
      </c>
      <c r="H498">
        <v>1931.9449999999999</v>
      </c>
      <c r="I498">
        <v>4360.72</v>
      </c>
      <c r="J498">
        <v>34086.04</v>
      </c>
      <c r="K498">
        <v>4217.58</v>
      </c>
      <c r="L498">
        <v>310.77999999999997</v>
      </c>
      <c r="M498">
        <v>16036.39</v>
      </c>
      <c r="N498">
        <v>12101.93</v>
      </c>
      <c r="O498">
        <v>9024.1200000000008</v>
      </c>
      <c r="P498">
        <v>12333.18</v>
      </c>
      <c r="Q498">
        <v>14648.34</v>
      </c>
      <c r="R498">
        <v>402.21</v>
      </c>
      <c r="S498">
        <v>4076.6</v>
      </c>
      <c r="T498">
        <v>11584.55</v>
      </c>
      <c r="U498">
        <v>971.02</v>
      </c>
      <c r="V498">
        <v>112.93</v>
      </c>
      <c r="W498">
        <v>2244.9110000000001</v>
      </c>
      <c r="X498">
        <v>5162.16</v>
      </c>
      <c r="Y498">
        <v>2367.614</v>
      </c>
      <c r="Z498">
        <v>8681.44</v>
      </c>
      <c r="AA498">
        <v>2652.62</v>
      </c>
      <c r="AB498">
        <v>8306.1</v>
      </c>
      <c r="AC498">
        <v>2231.9499999999998</v>
      </c>
    </row>
    <row r="499" spans="1:29" x14ac:dyDescent="0.25">
      <c r="A499">
        <v>-4</v>
      </c>
      <c r="B499" s="1">
        <f ca="1">EOMONTH(TODAY(),Table1[[#This Row],[Range_Month]])+1</f>
        <v>44986</v>
      </c>
      <c r="C499">
        <v>0</v>
      </c>
      <c r="D499" s="1">
        <f ca="1">WORKDAY(Table1[[#This Row],[Date]],-(1+Table1[[#This Row],[Add_Day]]))</f>
        <v>44985</v>
      </c>
      <c r="E499">
        <f>COUNTIFS(Table1[[#This Row],[CTRN Index]:[BSX Index]],"*N/A*")</f>
        <v>0</v>
      </c>
      <c r="F499">
        <v>5934.31</v>
      </c>
      <c r="G499">
        <v>1249.23</v>
      </c>
      <c r="H499">
        <v>1896.991</v>
      </c>
      <c r="I499">
        <v>4075.17</v>
      </c>
      <c r="J499">
        <v>32656.7</v>
      </c>
      <c r="K499">
        <v>4188.95</v>
      </c>
      <c r="L499">
        <v>289.61</v>
      </c>
      <c r="M499">
        <v>15428.97</v>
      </c>
      <c r="N499">
        <v>12042.12</v>
      </c>
      <c r="O499">
        <v>8698.7999999999993</v>
      </c>
      <c r="P499">
        <v>12401.9</v>
      </c>
      <c r="Q499">
        <v>14722.68</v>
      </c>
      <c r="R499">
        <v>388.76</v>
      </c>
      <c r="S499">
        <v>3970.15</v>
      </c>
      <c r="T499">
        <v>11455.54</v>
      </c>
      <c r="U499">
        <v>906.99</v>
      </c>
      <c r="V499">
        <v>109.65</v>
      </c>
      <c r="W499">
        <v>2187.7489999999998</v>
      </c>
      <c r="X499">
        <v>5103.8999999999996</v>
      </c>
      <c r="Y499">
        <v>2308.3960000000002</v>
      </c>
      <c r="Z499">
        <v>8738.18</v>
      </c>
      <c r="AA499">
        <v>2600.84</v>
      </c>
      <c r="AB499">
        <v>8111.75</v>
      </c>
      <c r="AC499">
        <v>2533.66</v>
      </c>
    </row>
    <row r="500" spans="1:29" x14ac:dyDescent="0.25">
      <c r="A500">
        <v>-3</v>
      </c>
      <c r="B500" s="1">
        <f ca="1">EOMONTH(TODAY(),Table1[[#This Row],[Range_Month]])+1</f>
        <v>45017</v>
      </c>
      <c r="C500">
        <v>0</v>
      </c>
      <c r="D500" s="1">
        <f ca="1">WORKDAY(Table1[[#This Row],[Date]],-(1+Table1[[#This Row],[Add_Day]]))</f>
        <v>45016</v>
      </c>
      <c r="E500">
        <f>COUNTIFS(Table1[[#This Row],[CTRN Index]:[BSX Index]],"*N/A*")</f>
        <v>0</v>
      </c>
      <c r="F500">
        <v>5762.56</v>
      </c>
      <c r="G500">
        <v>1182.07</v>
      </c>
      <c r="H500">
        <v>1802.4839999999999</v>
      </c>
      <c r="I500">
        <v>4125.29</v>
      </c>
      <c r="J500">
        <v>33274.15</v>
      </c>
      <c r="K500">
        <v>3158.73</v>
      </c>
      <c r="L500">
        <v>281.82</v>
      </c>
      <c r="M500">
        <v>15374.91</v>
      </c>
      <c r="N500">
        <v>13181.35</v>
      </c>
      <c r="O500">
        <v>8586.48</v>
      </c>
      <c r="P500">
        <v>11532.62</v>
      </c>
      <c r="Q500">
        <v>14438.66</v>
      </c>
      <c r="R500">
        <v>398.16</v>
      </c>
      <c r="S500">
        <v>4109.3100000000004</v>
      </c>
      <c r="T500">
        <v>12221.91</v>
      </c>
      <c r="U500">
        <v>939.79</v>
      </c>
      <c r="V500">
        <v>82.04</v>
      </c>
      <c r="W500">
        <v>2253.36</v>
      </c>
      <c r="X500">
        <v>4455.68</v>
      </c>
      <c r="Y500">
        <v>2366.27</v>
      </c>
      <c r="Z500">
        <v>9815.0400000000009</v>
      </c>
      <c r="AA500">
        <v>2512.16</v>
      </c>
      <c r="AB500">
        <v>8357.49</v>
      </c>
      <c r="AC500">
        <v>2079.17</v>
      </c>
    </row>
    <row r="501" spans="1:29" x14ac:dyDescent="0.25">
      <c r="A501">
        <v>-2</v>
      </c>
      <c r="B501" s="1">
        <f ca="1">EOMONTH(TODAY(),Table1[[#This Row],[Range_Month]])+1</f>
        <v>45047</v>
      </c>
      <c r="C501">
        <v>0</v>
      </c>
      <c r="D501" s="1">
        <f ca="1">WORKDAY(Table1[[#This Row],[Date]],-(1+Table1[[#This Row],[Add_Day]]))</f>
        <v>45044</v>
      </c>
      <c r="E501">
        <f>COUNTIFS(Table1[[#This Row],[CTRN Index]:[BSX Index]],"*N/A*")</f>
        <v>0</v>
      </c>
      <c r="F501">
        <v>5743.86</v>
      </c>
      <c r="G501">
        <v>1148.17</v>
      </c>
      <c r="H501">
        <v>1768.9870000000001</v>
      </c>
      <c r="I501">
        <v>4187.32</v>
      </c>
      <c r="J501">
        <v>34098.160000000003</v>
      </c>
      <c r="K501">
        <v>3000.11</v>
      </c>
      <c r="L501">
        <v>282.05</v>
      </c>
      <c r="M501">
        <v>15545.88</v>
      </c>
      <c r="N501">
        <v>13245.99</v>
      </c>
      <c r="O501">
        <v>8514.35</v>
      </c>
      <c r="P501">
        <v>11608.14</v>
      </c>
      <c r="Q501">
        <v>14021.87</v>
      </c>
      <c r="R501">
        <v>392.23</v>
      </c>
      <c r="S501">
        <v>4169.4799999999996</v>
      </c>
      <c r="T501">
        <v>12226.58</v>
      </c>
      <c r="U501">
        <v>959.61</v>
      </c>
      <c r="V501">
        <v>81.28</v>
      </c>
      <c r="W501">
        <v>2279.165</v>
      </c>
      <c r="X501">
        <v>4332.5200000000004</v>
      </c>
      <c r="Y501">
        <v>2389.3040000000001</v>
      </c>
      <c r="Z501">
        <v>9916.2800000000007</v>
      </c>
      <c r="AA501">
        <v>2490.4</v>
      </c>
      <c r="AB501">
        <v>8194.7099999999991</v>
      </c>
      <c r="AC501">
        <v>2111.1</v>
      </c>
    </row>
    <row r="502" spans="1:29" x14ac:dyDescent="0.25">
      <c r="A502">
        <v>-1</v>
      </c>
      <c r="B502" s="1">
        <f ca="1">EOMONTH(TODAY(),Table1[[#This Row],[Range_Month]])+1</f>
        <v>45078</v>
      </c>
      <c r="C502">
        <v>0</v>
      </c>
      <c r="D502" s="1">
        <f ca="1">WORKDAY(Table1[[#This Row],[Date]],-(1+Table1[[#This Row],[Add_Day]]))</f>
        <v>45077</v>
      </c>
      <c r="E502">
        <f>COUNTIFS(Table1[[#This Row],[CTRN Index]:[BSX Index]],"*N/A*")</f>
        <v>0</v>
      </c>
      <c r="F502">
        <v>5611.03</v>
      </c>
      <c r="G502">
        <v>1125.94</v>
      </c>
      <c r="H502">
        <v>1749.65</v>
      </c>
      <c r="I502">
        <v>4072.95</v>
      </c>
      <c r="J502">
        <v>32908.269999999997</v>
      </c>
      <c r="K502">
        <v>2826.06</v>
      </c>
      <c r="L502">
        <v>269.99</v>
      </c>
      <c r="M502">
        <v>14887.14</v>
      </c>
      <c r="N502">
        <v>14254.09</v>
      </c>
      <c r="O502">
        <v>8310.5300000000007</v>
      </c>
      <c r="P502">
        <v>10885.14</v>
      </c>
      <c r="Q502">
        <v>13709.74</v>
      </c>
      <c r="R502">
        <v>382.28</v>
      </c>
      <c r="S502">
        <v>4179.83</v>
      </c>
      <c r="T502">
        <v>12935.29</v>
      </c>
      <c r="U502">
        <v>900.37</v>
      </c>
      <c r="V502">
        <v>76.16</v>
      </c>
      <c r="W502">
        <v>2285.6529999999998</v>
      </c>
      <c r="X502">
        <v>4136.16</v>
      </c>
      <c r="Y502">
        <v>2394.2890000000002</v>
      </c>
      <c r="Z502">
        <v>10968.5</v>
      </c>
      <c r="AA502">
        <v>2406.67</v>
      </c>
      <c r="AB502">
        <v>8409.27</v>
      </c>
      <c r="AC502">
        <v>2047.55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7425-DEB4-499A-97FE-9D369584A947}">
  <dimension ref="A1:Q502"/>
  <sheetViews>
    <sheetView workbookViewId="0">
      <selection activeCell="F1" sqref="F1"/>
    </sheetView>
  </sheetViews>
  <sheetFormatPr defaultRowHeight="15" x14ac:dyDescent="0.25"/>
  <cols>
    <col min="1" max="1" width="11" customWidth="1"/>
    <col min="2" max="2" width="10.7109375" bestFit="1" customWidth="1"/>
    <col min="4" max="4" width="10.7109375" bestFit="1" customWidth="1"/>
    <col min="5" max="5" width="10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</row>
    <row r="2" spans="1:17" x14ac:dyDescent="0.25">
      <c r="A2">
        <v>-1</v>
      </c>
      <c r="B2" s="1">
        <f ca="1">EOMONTH(TODAY(),Table13[[#This Row],[Range_Month]])+1</f>
        <v>45078</v>
      </c>
      <c r="C2">
        <v>0</v>
      </c>
      <c r="D2" s="1">
        <f ca="1">WORKDAY(Table13[[#This Row],[Date]],-(1+Table13[[#This Row],[Add_Day]]))</f>
        <v>45077</v>
      </c>
      <c r="E2">
        <f>COUNTIFS(Table13[[#This Row],[SHCOMP Index]:[SZCOMP Index]],"*N/A*")</f>
        <v>0</v>
      </c>
      <c r="F2">
        <v>3204.5639999999999</v>
      </c>
      <c r="G2">
        <v>3359.4270000000001</v>
      </c>
      <c r="H2">
        <v>2095.7669999999998</v>
      </c>
      <c r="I2">
        <v>10793.85</v>
      </c>
      <c r="J2">
        <v>270.22699999999998</v>
      </c>
      <c r="K2">
        <v>1090.626</v>
      </c>
      <c r="L2">
        <v>2493.35</v>
      </c>
      <c r="M2">
        <v>8113.15</v>
      </c>
      <c r="N2">
        <v>2707.74</v>
      </c>
      <c r="O2">
        <v>2193.41</v>
      </c>
      <c r="P2">
        <v>3798.54</v>
      </c>
      <c r="Q2">
        <v>2003.182</v>
      </c>
    </row>
    <row r="3" spans="1:17" x14ac:dyDescent="0.25">
      <c r="A3">
        <v>-2</v>
      </c>
      <c r="B3" s="1">
        <f ca="1">EOMONTH(TODAY(),Table13[[#This Row],[Range_Month]])+1</f>
        <v>45047</v>
      </c>
      <c r="C3">
        <v>0</v>
      </c>
      <c r="D3" s="1">
        <f ca="1">WORKDAY(Table13[[#This Row],[Date]],-(1+Table13[[#This Row],[Add_Day]]))</f>
        <v>45044</v>
      </c>
      <c r="E3">
        <f>COUNTIFS(Table13[[#This Row],[SHCOMP Index]:[SZCOMP Index]],"*N/A*")</f>
        <v>0</v>
      </c>
      <c r="F3">
        <v>3323.2750000000001</v>
      </c>
      <c r="G3">
        <v>3483.6289999999999</v>
      </c>
      <c r="H3">
        <v>2150.9079999999999</v>
      </c>
      <c r="I3">
        <v>11338.67</v>
      </c>
      <c r="J3">
        <v>294.36599999999999</v>
      </c>
      <c r="K3">
        <v>1173.3309999999999</v>
      </c>
      <c r="L3">
        <v>2677.7570000000001</v>
      </c>
      <c r="M3">
        <v>8631.32</v>
      </c>
      <c r="N3">
        <v>2807.83</v>
      </c>
      <c r="O3">
        <v>2324.7199999999998</v>
      </c>
      <c r="P3">
        <v>4029.09</v>
      </c>
      <c r="Q3">
        <v>2056.0390000000002</v>
      </c>
    </row>
    <row r="4" spans="1:17" x14ac:dyDescent="0.25">
      <c r="A4">
        <v>-3</v>
      </c>
      <c r="B4" s="1">
        <f ca="1">EOMONTH(TODAY(),Table13[[#This Row],[Range_Month]])+1</f>
        <v>45017</v>
      </c>
      <c r="C4">
        <v>0</v>
      </c>
      <c r="D4" s="1">
        <f ca="1">WORKDAY(Table13[[#This Row],[Date]],-(1+Table13[[#This Row],[Add_Day]]))</f>
        <v>45016</v>
      </c>
      <c r="E4">
        <f>COUNTIFS(Table13[[#This Row],[SHCOMP Index]:[SZCOMP Index]],"*N/A*")</f>
        <v>0</v>
      </c>
      <c r="F4">
        <v>3272.86</v>
      </c>
      <c r="G4">
        <v>3430.4470000000001</v>
      </c>
      <c r="H4">
        <v>2222.8539999999998</v>
      </c>
      <c r="I4">
        <v>11726.4</v>
      </c>
      <c r="J4">
        <v>294.83600000000001</v>
      </c>
      <c r="K4">
        <v>1191.8800000000001</v>
      </c>
      <c r="L4">
        <v>2661.92</v>
      </c>
      <c r="M4">
        <v>8513.2900000000009</v>
      </c>
      <c r="N4">
        <v>2765.16</v>
      </c>
      <c r="O4">
        <v>2399.5</v>
      </c>
      <c r="P4">
        <v>4050.93</v>
      </c>
      <c r="Q4">
        <v>2124.7559999999999</v>
      </c>
    </row>
    <row r="5" spans="1:17" x14ac:dyDescent="0.25">
      <c r="A5">
        <v>-4</v>
      </c>
      <c r="B5" s="1">
        <f ca="1">EOMONTH(TODAY(),Table13[[#This Row],[Range_Month]])+1</f>
        <v>44986</v>
      </c>
      <c r="C5">
        <v>0</v>
      </c>
      <c r="D5" s="1">
        <f ca="1">WORKDAY(Table13[[#This Row],[Date]],-(1+Table13[[#This Row],[Add_Day]]))</f>
        <v>44985</v>
      </c>
      <c r="E5">
        <f>COUNTIFS(Table13[[#This Row],[SHCOMP Index]:[SZCOMP Index]],"*N/A*")</f>
        <v>0</v>
      </c>
      <c r="F5">
        <v>3279.605</v>
      </c>
      <c r="G5">
        <v>3437.752</v>
      </c>
      <c r="H5">
        <v>2240.9349999999999</v>
      </c>
      <c r="I5">
        <v>11783.8</v>
      </c>
      <c r="J5">
        <v>295.82900000000001</v>
      </c>
      <c r="K5">
        <v>1218.1479999999999</v>
      </c>
      <c r="L5">
        <v>2737.1550000000002</v>
      </c>
      <c r="M5">
        <v>8599.92</v>
      </c>
      <c r="N5">
        <v>2770.85</v>
      </c>
      <c r="O5">
        <v>2429.0300000000002</v>
      </c>
      <c r="P5">
        <v>4069.46</v>
      </c>
      <c r="Q5">
        <v>2142.0839999999998</v>
      </c>
    </row>
    <row r="6" spans="1:17" x14ac:dyDescent="0.25">
      <c r="A6">
        <v>-5</v>
      </c>
      <c r="B6" s="1">
        <f ca="1">EOMONTH(TODAY(),Table13[[#This Row],[Range_Month]])+1</f>
        <v>44958</v>
      </c>
      <c r="C6">
        <v>0</v>
      </c>
      <c r="D6" s="1">
        <f ca="1">WORKDAY(Table13[[#This Row],[Date]],-(1+Table13[[#This Row],[Add_Day]]))</f>
        <v>44957</v>
      </c>
      <c r="E6">
        <f>COUNTIFS(Table13[[#This Row],[SHCOMP Index]:[SZCOMP Index]],"*N/A*")</f>
        <v>0</v>
      </c>
      <c r="F6">
        <v>3255.6689999999999</v>
      </c>
      <c r="G6">
        <v>3412.53</v>
      </c>
      <c r="H6">
        <v>2241.4609999999998</v>
      </c>
      <c r="I6">
        <v>12001.26</v>
      </c>
      <c r="J6">
        <v>299.553</v>
      </c>
      <c r="K6">
        <v>1205.9780000000001</v>
      </c>
      <c r="L6">
        <v>2807.9520000000002</v>
      </c>
      <c r="M6">
        <v>8723.23</v>
      </c>
      <c r="N6">
        <v>2750.54</v>
      </c>
      <c r="O6">
        <v>2580.84</v>
      </c>
      <c r="P6">
        <v>4156.8599999999997</v>
      </c>
      <c r="Q6">
        <v>2142.5540000000001</v>
      </c>
    </row>
    <row r="7" spans="1:17" x14ac:dyDescent="0.25">
      <c r="A7">
        <v>-6</v>
      </c>
      <c r="B7" s="1">
        <f ca="1">EOMONTH(TODAY(),Table13[[#This Row],[Range_Month]])+1</f>
        <v>44927</v>
      </c>
      <c r="C7">
        <v>0</v>
      </c>
      <c r="D7" s="1">
        <f ca="1">WORKDAY(Table13[[#This Row],[Date]],-(1+Table13[[#This Row],[Add_Day]]))</f>
        <v>44925</v>
      </c>
      <c r="E7">
        <f>COUNTIFS(Table13[[#This Row],[SHCOMP Index]:[SZCOMP Index]],"*N/A*")</f>
        <v>0</v>
      </c>
      <c r="F7">
        <v>3089.2579999999998</v>
      </c>
      <c r="G7">
        <v>3238.192</v>
      </c>
      <c r="H7">
        <v>2066.6849999999999</v>
      </c>
      <c r="I7">
        <v>11015.99</v>
      </c>
      <c r="J7">
        <v>281.97399999999999</v>
      </c>
      <c r="K7">
        <v>1157.3320000000001</v>
      </c>
      <c r="L7">
        <v>2635.248</v>
      </c>
      <c r="M7">
        <v>8228.69</v>
      </c>
      <c r="N7">
        <v>2609.98</v>
      </c>
      <c r="O7">
        <v>2346.77</v>
      </c>
      <c r="P7">
        <v>3871.63</v>
      </c>
      <c r="Q7">
        <v>1975.614</v>
      </c>
    </row>
    <row r="8" spans="1:17" x14ac:dyDescent="0.25">
      <c r="A8">
        <v>-7</v>
      </c>
      <c r="B8" s="1">
        <f ca="1">EOMONTH(TODAY(),Table13[[#This Row],[Range_Month]])+1</f>
        <v>44896</v>
      </c>
      <c r="C8">
        <v>0</v>
      </c>
      <c r="D8" s="1">
        <f ca="1">WORKDAY(Table13[[#This Row],[Date]],-(1+Table13[[#This Row],[Add_Day]]))</f>
        <v>44895</v>
      </c>
      <c r="E8">
        <f>COUNTIFS(Table13[[#This Row],[SHCOMP Index]:[SZCOMP Index]],"*N/A*")</f>
        <v>0</v>
      </c>
      <c r="F8">
        <v>3151.335</v>
      </c>
      <c r="G8">
        <v>3303.1</v>
      </c>
      <c r="H8">
        <v>2111.8519999999999</v>
      </c>
      <c r="I8">
        <v>11108.5</v>
      </c>
      <c r="J8">
        <v>289.82100000000003</v>
      </c>
      <c r="K8">
        <v>1145.6379999999999</v>
      </c>
      <c r="L8">
        <v>2606.5430000000001</v>
      </c>
      <c r="M8">
        <v>8263.2900000000009</v>
      </c>
      <c r="N8">
        <v>2662.39</v>
      </c>
      <c r="O8">
        <v>2345.31</v>
      </c>
      <c r="P8">
        <v>3853.04</v>
      </c>
      <c r="Q8">
        <v>2018.6880000000001</v>
      </c>
    </row>
    <row r="9" spans="1:17" x14ac:dyDescent="0.25">
      <c r="A9">
        <v>-8</v>
      </c>
      <c r="B9" s="1">
        <f ca="1">EOMONTH(TODAY(),Table13[[#This Row],[Range_Month]])+1</f>
        <v>44866</v>
      </c>
      <c r="C9">
        <v>0</v>
      </c>
      <c r="D9" s="1">
        <f ca="1">WORKDAY(Table13[[#This Row],[Date]],-(1+Table13[[#This Row],[Add_Day]]))</f>
        <v>44865</v>
      </c>
      <c r="E9">
        <f>COUNTIFS(Table13[[#This Row],[SHCOMP Index]:[SZCOMP Index]],"*N/A*")</f>
        <v>0</v>
      </c>
      <c r="F9">
        <v>2893.4830000000002</v>
      </c>
      <c r="G9">
        <v>3032.5189999999998</v>
      </c>
      <c r="H9">
        <v>1973.5170000000001</v>
      </c>
      <c r="I9">
        <v>10397.040000000001</v>
      </c>
      <c r="J9">
        <v>278.06400000000002</v>
      </c>
      <c r="K9">
        <v>1055.751</v>
      </c>
      <c r="L9">
        <v>2295.924</v>
      </c>
      <c r="M9">
        <v>7431.05</v>
      </c>
      <c r="N9">
        <v>2444.35</v>
      </c>
      <c r="O9">
        <v>2265.08</v>
      </c>
      <c r="P9">
        <v>3508.7</v>
      </c>
      <c r="Q9">
        <v>1886.413</v>
      </c>
    </row>
    <row r="10" spans="1:17" x14ac:dyDescent="0.25">
      <c r="A10">
        <v>-9</v>
      </c>
      <c r="B10" s="1">
        <f ca="1">EOMONTH(TODAY(),Table13[[#This Row],[Range_Month]])+1</f>
        <v>44835</v>
      </c>
      <c r="C10">
        <v>0</v>
      </c>
      <c r="D10" s="1">
        <f ca="1">WORKDAY(Table13[[#This Row],[Date]],-(1+Table13[[#This Row],[Add_Day]]))</f>
        <v>44834</v>
      </c>
      <c r="E10">
        <f>COUNTIFS(Table13[[#This Row],[SHCOMP Index]:[SZCOMP Index]],"*N/A*")</f>
        <v>0</v>
      </c>
      <c r="F10">
        <v>3024.39</v>
      </c>
      <c r="G10">
        <v>3169.596</v>
      </c>
      <c r="H10">
        <v>2000.0820000000001</v>
      </c>
      <c r="I10">
        <v>10778.61</v>
      </c>
      <c r="J10">
        <v>283.625</v>
      </c>
      <c r="K10">
        <v>1136.3820000000001</v>
      </c>
      <c r="L10">
        <v>2610.116</v>
      </c>
      <c r="M10">
        <v>8106.14</v>
      </c>
      <c r="N10">
        <v>2555.0500000000002</v>
      </c>
      <c r="O10">
        <v>2288.9699999999998</v>
      </c>
      <c r="P10">
        <v>3804.89</v>
      </c>
      <c r="Q10">
        <v>1911.9960000000001</v>
      </c>
    </row>
    <row r="11" spans="1:17" x14ac:dyDescent="0.25">
      <c r="A11">
        <v>-10</v>
      </c>
      <c r="B11" s="1">
        <f ca="1">EOMONTH(TODAY(),Table13[[#This Row],[Range_Month]])+1</f>
        <v>44805</v>
      </c>
      <c r="C11">
        <v>0</v>
      </c>
      <c r="D11" s="1">
        <f ca="1">WORKDAY(Table13[[#This Row],[Date]],-(1+Table13[[#This Row],[Add_Day]]))</f>
        <v>44804</v>
      </c>
      <c r="E11">
        <f>COUNTIFS(Table13[[#This Row],[SHCOMP Index]:[SZCOMP Index]],"*N/A*")</f>
        <v>0</v>
      </c>
      <c r="F11">
        <v>3202.1379999999999</v>
      </c>
      <c r="G11">
        <v>3355.6010000000001</v>
      </c>
      <c r="H11">
        <v>2192.7179999999998</v>
      </c>
      <c r="I11">
        <v>11815.79</v>
      </c>
      <c r="J11">
        <v>304.83999999999997</v>
      </c>
      <c r="K11">
        <v>1216.5989999999999</v>
      </c>
      <c r="L11">
        <v>2761.7829999999999</v>
      </c>
      <c r="M11">
        <v>8599.44</v>
      </c>
      <c r="N11">
        <v>2705.14</v>
      </c>
      <c r="O11">
        <v>2570.42</v>
      </c>
      <c r="P11">
        <v>4078.84</v>
      </c>
      <c r="Q11">
        <v>2096.0650000000001</v>
      </c>
    </row>
    <row r="12" spans="1:17" x14ac:dyDescent="0.25">
      <c r="A12">
        <v>-11</v>
      </c>
      <c r="B12" s="1">
        <f ca="1">EOMONTH(TODAY(),Table13[[#This Row],[Range_Month]])+1</f>
        <v>44774</v>
      </c>
      <c r="C12">
        <v>0</v>
      </c>
      <c r="D12" s="1">
        <f ca="1">WORKDAY(Table13[[#This Row],[Date]],-(1+Table13[[#This Row],[Add_Day]]))</f>
        <v>44771</v>
      </c>
      <c r="E12">
        <f>COUNTIFS(Table13[[#This Row],[SHCOMP Index]:[SZCOMP Index]],"*N/A*")</f>
        <v>0</v>
      </c>
      <c r="F12">
        <v>3253.2379999999998</v>
      </c>
      <c r="G12">
        <v>3408.9560000000001</v>
      </c>
      <c r="H12">
        <v>2281.8560000000002</v>
      </c>
      <c r="I12">
        <v>12266.92</v>
      </c>
      <c r="J12">
        <v>306.24200000000002</v>
      </c>
      <c r="K12">
        <v>1255.9829999999999</v>
      </c>
      <c r="L12">
        <v>2792.3290000000002</v>
      </c>
      <c r="M12">
        <v>8710.4500000000007</v>
      </c>
      <c r="N12">
        <v>2748.36</v>
      </c>
      <c r="O12">
        <v>2670.45</v>
      </c>
      <c r="P12">
        <v>4170.1000000000004</v>
      </c>
      <c r="Q12">
        <v>2181.2449999999999</v>
      </c>
    </row>
    <row r="13" spans="1:17" x14ac:dyDescent="0.25">
      <c r="A13">
        <v>-12</v>
      </c>
      <c r="B13" s="1">
        <f ca="1">EOMONTH(TODAY(),Table13[[#This Row],[Range_Month]])+1</f>
        <v>44743</v>
      </c>
      <c r="C13">
        <v>0</v>
      </c>
      <c r="D13" s="1">
        <f ca="1">WORKDAY(Table13[[#This Row],[Date]],-(1+Table13[[#This Row],[Add_Day]]))</f>
        <v>44742</v>
      </c>
      <c r="E13">
        <f>COUNTIFS(Table13[[#This Row],[SHCOMP Index]:[SZCOMP Index]],"*N/A*")</f>
        <v>0</v>
      </c>
      <c r="F13">
        <v>3398.616</v>
      </c>
      <c r="G13">
        <v>3561.895</v>
      </c>
      <c r="H13">
        <v>2326.9780000000001</v>
      </c>
      <c r="I13">
        <v>12896.2</v>
      </c>
      <c r="J13">
        <v>309.49700000000001</v>
      </c>
      <c r="K13">
        <v>1199.329</v>
      </c>
      <c r="L13">
        <v>3058.3980000000001</v>
      </c>
      <c r="M13">
        <v>9412.6299999999992</v>
      </c>
      <c r="N13">
        <v>2871.34</v>
      </c>
      <c r="O13">
        <v>2810.6</v>
      </c>
      <c r="P13">
        <v>4485.01</v>
      </c>
      <c r="Q13">
        <v>2224.1509999999998</v>
      </c>
    </row>
    <row r="14" spans="1:17" x14ac:dyDescent="0.25">
      <c r="A14">
        <v>-13</v>
      </c>
      <c r="B14" s="1">
        <f ca="1">EOMONTH(TODAY(),Table13[[#This Row],[Range_Month]])+1</f>
        <v>44713</v>
      </c>
      <c r="C14">
        <v>0</v>
      </c>
      <c r="D14" s="1">
        <f ca="1">WORKDAY(Table13[[#This Row],[Date]],-(1+Table13[[#This Row],[Add_Day]]))</f>
        <v>44712</v>
      </c>
      <c r="E14">
        <f>COUNTIFS(Table13[[#This Row],[SHCOMP Index]:[SZCOMP Index]],"*N/A*")</f>
        <v>0</v>
      </c>
      <c r="F14">
        <v>3186.4270000000001</v>
      </c>
      <c r="G14">
        <v>3338.9380000000001</v>
      </c>
      <c r="H14">
        <v>2099.6819999999998</v>
      </c>
      <c r="I14">
        <v>11527.62</v>
      </c>
      <c r="J14">
        <v>308.661</v>
      </c>
      <c r="K14">
        <v>1100.8109999999999</v>
      </c>
      <c r="L14">
        <v>2813.2190000000001</v>
      </c>
      <c r="M14">
        <v>8724.4500000000007</v>
      </c>
      <c r="N14">
        <v>2691.78</v>
      </c>
      <c r="O14">
        <v>2405.09</v>
      </c>
      <c r="P14">
        <v>4091.52</v>
      </c>
      <c r="Q14">
        <v>2006.951</v>
      </c>
    </row>
    <row r="15" spans="1:17" x14ac:dyDescent="0.25">
      <c r="A15">
        <v>-14</v>
      </c>
      <c r="B15" s="1">
        <f ca="1">EOMONTH(TODAY(),Table13[[#This Row],[Range_Month]])+1</f>
        <v>44682</v>
      </c>
      <c r="C15">
        <v>0</v>
      </c>
      <c r="D15" s="1">
        <f ca="1">WORKDAY(Table13[[#This Row],[Date]],-(1+Table13[[#This Row],[Add_Day]]))</f>
        <v>44680</v>
      </c>
      <c r="E15">
        <f>COUNTIFS(Table13[[#This Row],[SHCOMP Index]:[SZCOMP Index]],"*N/A*")</f>
        <v>0</v>
      </c>
      <c r="F15">
        <v>3047.0630000000001</v>
      </c>
      <c r="G15">
        <v>3193.3330000000001</v>
      </c>
      <c r="H15">
        <v>1965.65</v>
      </c>
      <c r="I15">
        <v>11021.44</v>
      </c>
      <c r="J15">
        <v>291.31799999999998</v>
      </c>
      <c r="K15">
        <v>1044.4690000000001</v>
      </c>
      <c r="L15">
        <v>2805.3359999999998</v>
      </c>
      <c r="M15">
        <v>8595.66</v>
      </c>
      <c r="N15">
        <v>2574.11</v>
      </c>
      <c r="O15">
        <v>2319.14</v>
      </c>
      <c r="P15">
        <v>4016.24</v>
      </c>
      <c r="Q15">
        <v>1878.8789999999999</v>
      </c>
    </row>
    <row r="16" spans="1:17" x14ac:dyDescent="0.25">
      <c r="A16">
        <v>-15</v>
      </c>
      <c r="B16" s="1">
        <f ca="1">EOMONTH(TODAY(),Table13[[#This Row],[Range_Month]])+1</f>
        <v>44652</v>
      </c>
      <c r="C16">
        <v>0</v>
      </c>
      <c r="D16" s="1">
        <f ca="1">WORKDAY(Table13[[#This Row],[Date]],-(1+Table13[[#This Row],[Add_Day]]))</f>
        <v>44651</v>
      </c>
      <c r="E16">
        <f>COUNTIFS(Table13[[#This Row],[SHCOMP Index]:[SZCOMP Index]],"*N/A*")</f>
        <v>0</v>
      </c>
      <c r="F16">
        <v>3252.203</v>
      </c>
      <c r="G16">
        <v>3408.6089999999999</v>
      </c>
      <c r="H16">
        <v>2216.16</v>
      </c>
      <c r="I16">
        <v>12118.25</v>
      </c>
      <c r="J16">
        <v>283.51400000000001</v>
      </c>
      <c r="K16">
        <v>1043.5160000000001</v>
      </c>
      <c r="L16">
        <v>2898.826</v>
      </c>
      <c r="M16">
        <v>8970.0300000000007</v>
      </c>
      <c r="N16">
        <v>2747.83</v>
      </c>
      <c r="O16">
        <v>2659.49</v>
      </c>
      <c r="P16">
        <v>4222.6000000000004</v>
      </c>
      <c r="Q16">
        <v>2117.9589999999998</v>
      </c>
    </row>
    <row r="17" spans="1:17" x14ac:dyDescent="0.25">
      <c r="A17">
        <v>-16</v>
      </c>
      <c r="B17" s="1">
        <f ca="1">EOMONTH(TODAY(),Table13[[#This Row],[Range_Month]])+1</f>
        <v>44621</v>
      </c>
      <c r="C17">
        <v>0</v>
      </c>
      <c r="D17" s="1">
        <f ca="1">WORKDAY(Table13[[#This Row],[Date]],-(1+Table13[[#This Row],[Add_Day]]))</f>
        <v>44620</v>
      </c>
      <c r="E17">
        <f>COUNTIFS(Table13[[#This Row],[SHCOMP Index]:[SZCOMP Index]],"*N/A*")</f>
        <v>0</v>
      </c>
      <c r="F17">
        <v>3462.306</v>
      </c>
      <c r="G17">
        <v>3628.6619999999998</v>
      </c>
      <c r="H17">
        <v>2425.6129999999998</v>
      </c>
      <c r="I17">
        <v>13455.73</v>
      </c>
      <c r="J17">
        <v>280.94299999999998</v>
      </c>
      <c r="K17">
        <v>1129.08</v>
      </c>
      <c r="L17">
        <v>3080.777</v>
      </c>
      <c r="M17">
        <v>9609.17</v>
      </c>
      <c r="N17">
        <v>2925.69</v>
      </c>
      <c r="O17">
        <v>2881.31</v>
      </c>
      <c r="P17">
        <v>4581.6499999999996</v>
      </c>
      <c r="Q17">
        <v>2318.0940000000001</v>
      </c>
    </row>
    <row r="18" spans="1:17" x14ac:dyDescent="0.25">
      <c r="A18">
        <v>-17</v>
      </c>
      <c r="B18" s="1">
        <f ca="1">EOMONTH(TODAY(),Table13[[#This Row],[Range_Month]])+1</f>
        <v>44593</v>
      </c>
      <c r="C18">
        <v>1</v>
      </c>
      <c r="D18" s="1">
        <f ca="1">WORKDAY(Table13[[#This Row],[Date]],-(1+Table13[[#This Row],[Add_Day]]))</f>
        <v>44589</v>
      </c>
      <c r="E18">
        <f>COUNTIFS(Table13[[#This Row],[SHCOMP Index]:[SZCOMP Index]],"*N/A*")</f>
        <v>0</v>
      </c>
      <c r="F18">
        <v>3361.44</v>
      </c>
      <c r="G18">
        <v>3522.4760000000001</v>
      </c>
      <c r="H18">
        <v>2367.1590000000001</v>
      </c>
      <c r="I18">
        <v>13328.06</v>
      </c>
      <c r="J18">
        <v>280.726</v>
      </c>
      <c r="K18">
        <v>1150.48</v>
      </c>
      <c r="L18">
        <v>3054.0210000000002</v>
      </c>
      <c r="M18">
        <v>9444.85</v>
      </c>
      <c r="N18">
        <v>2840.32</v>
      </c>
      <c r="O18">
        <v>2908.95</v>
      </c>
      <c r="P18">
        <v>4563.7700000000004</v>
      </c>
      <c r="Q18">
        <v>2262.3670000000002</v>
      </c>
    </row>
    <row r="19" spans="1:17" x14ac:dyDescent="0.25">
      <c r="A19">
        <v>-18</v>
      </c>
      <c r="B19" s="1">
        <f ca="1">EOMONTH(TODAY(),Table13[[#This Row],[Range_Month]])+1</f>
        <v>44562</v>
      </c>
      <c r="C19">
        <v>0</v>
      </c>
      <c r="D19" s="1">
        <f ca="1">WORKDAY(Table13[[#This Row],[Date]],-(1+Table13[[#This Row],[Add_Day]]))</f>
        <v>44561</v>
      </c>
      <c r="E19">
        <f>COUNTIFS(Table13[[#This Row],[SHCOMP Index]:[SZCOMP Index]],"*N/A*")</f>
        <v>0</v>
      </c>
      <c r="F19">
        <v>3639.7750000000001</v>
      </c>
      <c r="G19">
        <v>3814.297</v>
      </c>
      <c r="H19">
        <v>2647.6660000000002</v>
      </c>
      <c r="I19">
        <v>14857.35</v>
      </c>
      <c r="J19">
        <v>285.86</v>
      </c>
      <c r="K19">
        <v>1173.796</v>
      </c>
      <c r="L19">
        <v>3274.3209999999999</v>
      </c>
      <c r="M19">
        <v>10130.469999999999</v>
      </c>
      <c r="N19">
        <v>3075.82</v>
      </c>
      <c r="O19">
        <v>3322.67</v>
      </c>
      <c r="P19">
        <v>4940.37</v>
      </c>
      <c r="Q19">
        <v>2530.1370000000002</v>
      </c>
    </row>
    <row r="20" spans="1:17" x14ac:dyDescent="0.25">
      <c r="A20">
        <v>-19</v>
      </c>
      <c r="B20" s="1">
        <f ca="1">EOMONTH(TODAY(),Table13[[#This Row],[Range_Month]])+1</f>
        <v>44531</v>
      </c>
      <c r="C20">
        <v>0</v>
      </c>
      <c r="D20" s="1">
        <f ca="1">WORKDAY(Table13[[#This Row],[Date]],-(1+Table13[[#This Row],[Add_Day]]))</f>
        <v>44530</v>
      </c>
      <c r="E20">
        <f>COUNTIFS(Table13[[#This Row],[SHCOMP Index]:[SZCOMP Index]],"*N/A*")</f>
        <v>0</v>
      </c>
      <c r="F20">
        <v>3563.8870000000002</v>
      </c>
      <c r="G20">
        <v>3735.2170000000001</v>
      </c>
      <c r="H20">
        <v>2636.2820000000002</v>
      </c>
      <c r="I20">
        <v>14795.73</v>
      </c>
      <c r="J20">
        <v>279.40800000000002</v>
      </c>
      <c r="K20">
        <v>1171.1949999999999</v>
      </c>
      <c r="L20">
        <v>3165.35</v>
      </c>
      <c r="M20">
        <v>9898.15</v>
      </c>
      <c r="N20">
        <v>3011.7</v>
      </c>
      <c r="O20">
        <v>3495.59</v>
      </c>
      <c r="P20">
        <v>4832.03</v>
      </c>
      <c r="Q20">
        <v>2519.2660000000001</v>
      </c>
    </row>
    <row r="21" spans="1:17" x14ac:dyDescent="0.25">
      <c r="A21">
        <v>-20</v>
      </c>
      <c r="B21" s="1">
        <f ca="1">EOMONTH(TODAY(),Table13[[#This Row],[Range_Month]])+1</f>
        <v>44501</v>
      </c>
      <c r="C21">
        <v>0</v>
      </c>
      <c r="D21" s="1">
        <f ca="1">WORKDAY(Table13[[#This Row],[Date]],-(1+Table13[[#This Row],[Add_Day]]))</f>
        <v>44498</v>
      </c>
      <c r="E21">
        <f>COUNTIFS(Table13[[#This Row],[SHCOMP Index]:[SZCOMP Index]],"*N/A*")</f>
        <v>0</v>
      </c>
      <c r="F21">
        <v>3547.3359999999998</v>
      </c>
      <c r="G21">
        <v>3717.82</v>
      </c>
      <c r="H21">
        <v>2511.3739999999998</v>
      </c>
      <c r="I21">
        <v>14451.38</v>
      </c>
      <c r="J21">
        <v>271.50400000000002</v>
      </c>
      <c r="K21">
        <v>1159.653</v>
      </c>
      <c r="L21">
        <v>3267.2489999999998</v>
      </c>
      <c r="M21">
        <v>10141.290000000001</v>
      </c>
      <c r="N21">
        <v>2997.83</v>
      </c>
      <c r="O21">
        <v>3350.67</v>
      </c>
      <c r="P21">
        <v>4908.7700000000004</v>
      </c>
      <c r="Q21">
        <v>2400.029</v>
      </c>
    </row>
    <row r="22" spans="1:17" x14ac:dyDescent="0.25">
      <c r="A22">
        <v>-21</v>
      </c>
      <c r="B22" s="1">
        <f ca="1">EOMONTH(TODAY(),Table13[[#This Row],[Range_Month]])+1</f>
        <v>44470</v>
      </c>
      <c r="C22">
        <v>0</v>
      </c>
      <c r="D22" s="1">
        <f ca="1">WORKDAY(Table13[[#This Row],[Date]],-(1+Table13[[#This Row],[Add_Day]]))</f>
        <v>44469</v>
      </c>
      <c r="E22">
        <f>COUNTIFS(Table13[[#This Row],[SHCOMP Index]:[SZCOMP Index]],"*N/A*")</f>
        <v>0</v>
      </c>
      <c r="F22">
        <v>3568.1669999999999</v>
      </c>
      <c r="G22">
        <v>3739.57</v>
      </c>
      <c r="H22">
        <v>2506.0940000000001</v>
      </c>
      <c r="I22">
        <v>14309.01</v>
      </c>
      <c r="J22">
        <v>275.464</v>
      </c>
      <c r="K22">
        <v>1181.472</v>
      </c>
      <c r="L22">
        <v>3196.99</v>
      </c>
      <c r="M22">
        <v>10001.85</v>
      </c>
      <c r="N22">
        <v>3015.39</v>
      </c>
      <c r="O22">
        <v>3244.65</v>
      </c>
      <c r="P22">
        <v>4866.38</v>
      </c>
      <c r="Q22">
        <v>2395.0540000000001</v>
      </c>
    </row>
    <row r="23" spans="1:17" x14ac:dyDescent="0.25">
      <c r="A23">
        <v>-22</v>
      </c>
      <c r="B23" s="1">
        <f ca="1">EOMONTH(TODAY(),Table13[[#This Row],[Range_Month]])+1</f>
        <v>44440</v>
      </c>
      <c r="C23">
        <v>0</v>
      </c>
      <c r="D23" s="1">
        <f ca="1">WORKDAY(Table13[[#This Row],[Date]],-(1+Table13[[#This Row],[Add_Day]]))</f>
        <v>44439</v>
      </c>
      <c r="E23">
        <f>COUNTIFS(Table13[[#This Row],[SHCOMP Index]:[SZCOMP Index]],"*N/A*")</f>
        <v>0</v>
      </c>
      <c r="F23">
        <v>3543.94</v>
      </c>
      <c r="G23">
        <v>3714.3290000000002</v>
      </c>
      <c r="H23">
        <v>2542.5160000000001</v>
      </c>
      <c r="I23">
        <v>14328.38</v>
      </c>
      <c r="J23">
        <v>266.87200000000001</v>
      </c>
      <c r="K23">
        <v>1199.4929999999999</v>
      </c>
      <c r="L23">
        <v>3097.058</v>
      </c>
      <c r="M23">
        <v>9885.77</v>
      </c>
      <c r="N23">
        <v>2995.04</v>
      </c>
      <c r="O23">
        <v>3214.12</v>
      </c>
      <c r="P23">
        <v>4805.6099999999997</v>
      </c>
      <c r="Q23">
        <v>2429.8629999999998</v>
      </c>
    </row>
    <row r="24" spans="1:17" x14ac:dyDescent="0.25">
      <c r="A24">
        <v>-23</v>
      </c>
      <c r="B24" s="1">
        <f ca="1">EOMONTH(TODAY(),Table13[[#This Row],[Range_Month]])+1</f>
        <v>44409</v>
      </c>
      <c r="C24">
        <v>0</v>
      </c>
      <c r="D24" s="1">
        <f ca="1">WORKDAY(Table13[[#This Row],[Date]],-(1+Table13[[#This Row],[Add_Day]]))</f>
        <v>44407</v>
      </c>
      <c r="E24">
        <f>COUNTIFS(Table13[[#This Row],[SHCOMP Index]:[SZCOMP Index]],"*N/A*")</f>
        <v>0</v>
      </c>
      <c r="F24">
        <v>3397.357</v>
      </c>
      <c r="G24">
        <v>3560.739</v>
      </c>
      <c r="H24">
        <v>2496.172</v>
      </c>
      <c r="I24">
        <v>14473.21</v>
      </c>
      <c r="J24">
        <v>254.042</v>
      </c>
      <c r="K24">
        <v>1194.3720000000001</v>
      </c>
      <c r="L24">
        <v>3132.8209999999999</v>
      </c>
      <c r="M24">
        <v>9709.09</v>
      </c>
      <c r="N24">
        <v>2871.19</v>
      </c>
      <c r="O24">
        <v>3440.18</v>
      </c>
      <c r="P24">
        <v>4811.17</v>
      </c>
      <c r="Q24">
        <v>2385.6239999999998</v>
      </c>
    </row>
    <row r="25" spans="1:17" x14ac:dyDescent="0.25">
      <c r="A25">
        <v>-24</v>
      </c>
      <c r="B25" s="1">
        <f ca="1">EOMONTH(TODAY(),Table13[[#This Row],[Range_Month]])+1</f>
        <v>44378</v>
      </c>
      <c r="C25">
        <v>0</v>
      </c>
      <c r="D25" s="1">
        <f ca="1">WORKDAY(Table13[[#This Row],[Date]],-(1+Table13[[#This Row],[Add_Day]]))</f>
        <v>44377</v>
      </c>
      <c r="E25">
        <f>COUNTIFS(Table13[[#This Row],[SHCOMP Index]:[SZCOMP Index]],"*N/A*")</f>
        <v>0</v>
      </c>
      <c r="F25">
        <v>3591.1970000000001</v>
      </c>
      <c r="G25">
        <v>3764.203</v>
      </c>
      <c r="H25">
        <v>2580.6570000000002</v>
      </c>
      <c r="I25">
        <v>15161.7</v>
      </c>
      <c r="J25">
        <v>255.32300000000001</v>
      </c>
      <c r="K25">
        <v>1193.5060000000001</v>
      </c>
      <c r="L25">
        <v>3498.6480000000001</v>
      </c>
      <c r="M25">
        <v>10547.03</v>
      </c>
      <c r="N25">
        <v>3035.25</v>
      </c>
      <c r="O25">
        <v>3477.18</v>
      </c>
      <c r="P25">
        <v>5224.04</v>
      </c>
      <c r="Q25">
        <v>2466.2429999999999</v>
      </c>
    </row>
    <row r="26" spans="1:17" x14ac:dyDescent="0.25">
      <c r="A26">
        <v>-25</v>
      </c>
      <c r="B26" s="1">
        <f ca="1">EOMONTH(TODAY(),Table13[[#This Row],[Range_Month]])+1</f>
        <v>44348</v>
      </c>
      <c r="C26">
        <v>0</v>
      </c>
      <c r="D26" s="1">
        <f ca="1">WORKDAY(Table13[[#This Row],[Date]],-(1+Table13[[#This Row],[Add_Day]]))</f>
        <v>44347</v>
      </c>
      <c r="E26">
        <f>COUNTIFS(Table13[[#This Row],[SHCOMP Index]:[SZCOMP Index]],"*N/A*")</f>
        <v>0</v>
      </c>
      <c r="F26">
        <v>3615.4769999999999</v>
      </c>
      <c r="G26">
        <v>3789.7910000000002</v>
      </c>
      <c r="H26">
        <v>2532.0509999999999</v>
      </c>
      <c r="I26">
        <v>14996.38</v>
      </c>
      <c r="J26">
        <v>250.94800000000001</v>
      </c>
      <c r="K26">
        <v>1159.797</v>
      </c>
      <c r="L26">
        <v>3650.2249999999999</v>
      </c>
      <c r="M26">
        <v>10870.21</v>
      </c>
      <c r="N26">
        <v>3055.89</v>
      </c>
      <c r="O26">
        <v>3309.07</v>
      </c>
      <c r="P26">
        <v>5331.57</v>
      </c>
      <c r="Q26">
        <v>2419.7570000000001</v>
      </c>
    </row>
    <row r="27" spans="1:17" x14ac:dyDescent="0.25">
      <c r="A27">
        <v>-26</v>
      </c>
      <c r="B27" s="1">
        <f ca="1">EOMONTH(TODAY(),Table13[[#This Row],[Range_Month]])+1</f>
        <v>44317</v>
      </c>
      <c r="C27">
        <v>0</v>
      </c>
      <c r="D27" s="1">
        <f ca="1">WORKDAY(Table13[[#This Row],[Date]],-(1+Table13[[#This Row],[Add_Day]]))</f>
        <v>44316</v>
      </c>
      <c r="E27">
        <f>COUNTIFS(Table13[[#This Row],[SHCOMP Index]:[SZCOMP Index]],"*N/A*")</f>
        <v>0</v>
      </c>
      <c r="F27">
        <v>3446.8560000000002</v>
      </c>
      <c r="G27">
        <v>3612.8110000000001</v>
      </c>
      <c r="H27">
        <v>2405.4740000000002</v>
      </c>
      <c r="I27">
        <v>14438.57</v>
      </c>
      <c r="J27">
        <v>249.285</v>
      </c>
      <c r="K27">
        <v>1144.354</v>
      </c>
      <c r="L27">
        <v>3491.1880000000001</v>
      </c>
      <c r="M27">
        <v>10383.530000000001</v>
      </c>
      <c r="N27">
        <v>2913.17</v>
      </c>
      <c r="O27">
        <v>3091.4</v>
      </c>
      <c r="P27">
        <v>5123.49</v>
      </c>
      <c r="Q27">
        <v>2298.9290000000001</v>
      </c>
    </row>
    <row r="28" spans="1:17" x14ac:dyDescent="0.25">
      <c r="A28">
        <v>-27</v>
      </c>
      <c r="B28" s="1">
        <f ca="1">EOMONTH(TODAY(),Table13[[#This Row],[Range_Month]])+1</f>
        <v>44287</v>
      </c>
      <c r="C28">
        <v>0</v>
      </c>
      <c r="D28" s="1">
        <f ca="1">WORKDAY(Table13[[#This Row],[Date]],-(1+Table13[[#This Row],[Add_Day]]))</f>
        <v>44286</v>
      </c>
      <c r="E28">
        <f>COUNTIFS(Table13[[#This Row],[SHCOMP Index]:[SZCOMP Index]],"*N/A*")</f>
        <v>0</v>
      </c>
      <c r="F28">
        <v>3441.9119999999998</v>
      </c>
      <c r="G28">
        <v>3607.7159999999999</v>
      </c>
      <c r="H28">
        <v>2320.299</v>
      </c>
      <c r="I28">
        <v>13778.67</v>
      </c>
      <c r="J28">
        <v>245.185</v>
      </c>
      <c r="K28">
        <v>1132.3989999999999</v>
      </c>
      <c r="L28">
        <v>3539.37</v>
      </c>
      <c r="M28">
        <v>10431</v>
      </c>
      <c r="N28">
        <v>2909.04</v>
      </c>
      <c r="O28">
        <v>2758.5</v>
      </c>
      <c r="P28">
        <v>5048.3599999999997</v>
      </c>
      <c r="Q28">
        <v>2217.62</v>
      </c>
    </row>
    <row r="29" spans="1:17" x14ac:dyDescent="0.25">
      <c r="A29">
        <v>-28</v>
      </c>
      <c r="B29" s="1">
        <f ca="1">EOMONTH(TODAY(),Table13[[#This Row],[Range_Month]])+1</f>
        <v>44256</v>
      </c>
      <c r="C29">
        <v>0</v>
      </c>
      <c r="D29" s="1">
        <f ca="1">WORKDAY(Table13[[#This Row],[Date]],-(1+Table13[[#This Row],[Add_Day]]))</f>
        <v>44253</v>
      </c>
      <c r="E29">
        <f>COUNTIFS(Table13[[#This Row],[SHCOMP Index]:[SZCOMP Index]],"*N/A*")</f>
        <v>0</v>
      </c>
      <c r="F29">
        <v>3509.08</v>
      </c>
      <c r="G29">
        <v>3678.2739999999999</v>
      </c>
      <c r="H29">
        <v>2400.1370000000002</v>
      </c>
      <c r="I29">
        <v>14507.45</v>
      </c>
      <c r="J29">
        <v>243.37799999999999</v>
      </c>
      <c r="K29">
        <v>1100.1469999999999</v>
      </c>
      <c r="L29">
        <v>3756.86</v>
      </c>
      <c r="M29">
        <v>10959.57</v>
      </c>
      <c r="N29">
        <v>2965.94</v>
      </c>
      <c r="O29">
        <v>2914.11</v>
      </c>
      <c r="P29">
        <v>5336.76</v>
      </c>
      <c r="Q29">
        <v>2293.69</v>
      </c>
    </row>
    <row r="30" spans="1:17" x14ac:dyDescent="0.25">
      <c r="A30">
        <v>-29</v>
      </c>
      <c r="B30" s="1">
        <f ca="1">EOMONTH(TODAY(),Table13[[#This Row],[Range_Month]])+1</f>
        <v>44228</v>
      </c>
      <c r="C30">
        <v>0</v>
      </c>
      <c r="D30" s="1">
        <f ca="1">WORKDAY(Table13[[#This Row],[Date]],-(1+Table13[[#This Row],[Add_Day]]))</f>
        <v>44225</v>
      </c>
      <c r="E30">
        <f>COUNTIFS(Table13[[#This Row],[SHCOMP Index]:[SZCOMP Index]],"*N/A*")</f>
        <v>0</v>
      </c>
      <c r="F30">
        <v>3483.069</v>
      </c>
      <c r="G30">
        <v>3650.9490000000001</v>
      </c>
      <c r="H30">
        <v>2443.5949999999998</v>
      </c>
      <c r="I30">
        <v>14821.99</v>
      </c>
      <c r="J30">
        <v>244.06</v>
      </c>
      <c r="K30">
        <v>1066.7750000000001</v>
      </c>
      <c r="L30">
        <v>3713.2469999999998</v>
      </c>
      <c r="M30">
        <v>10889.67</v>
      </c>
      <c r="N30">
        <v>2943.92</v>
      </c>
      <c r="O30">
        <v>3128.87</v>
      </c>
      <c r="P30">
        <v>5351.96</v>
      </c>
      <c r="Q30">
        <v>2335.0450000000001</v>
      </c>
    </row>
    <row r="31" spans="1:17" x14ac:dyDescent="0.25">
      <c r="A31">
        <v>-30</v>
      </c>
      <c r="B31" s="1">
        <f ca="1">EOMONTH(TODAY(),Table13[[#This Row],[Range_Month]])+1</f>
        <v>44197</v>
      </c>
      <c r="C31">
        <v>0</v>
      </c>
      <c r="D31" s="1">
        <f ca="1">WORKDAY(Table13[[#This Row],[Date]],-(1+Table13[[#This Row],[Add_Day]]))</f>
        <v>44196</v>
      </c>
      <c r="E31">
        <f>COUNTIFS(Table13[[#This Row],[SHCOMP Index]:[SZCOMP Index]],"*N/A*")</f>
        <v>0</v>
      </c>
      <c r="F31">
        <v>3473.069</v>
      </c>
      <c r="G31">
        <v>3640.4639999999999</v>
      </c>
      <c r="H31">
        <v>2437.578</v>
      </c>
      <c r="I31">
        <v>14470.68</v>
      </c>
      <c r="J31">
        <v>243.47499999999999</v>
      </c>
      <c r="K31">
        <v>1086.7190000000001</v>
      </c>
      <c r="L31">
        <v>3640.6390000000001</v>
      </c>
      <c r="M31">
        <v>10685.41</v>
      </c>
      <c r="N31">
        <v>2935.43</v>
      </c>
      <c r="O31">
        <v>2966.26</v>
      </c>
      <c r="P31">
        <v>5211.29</v>
      </c>
      <c r="Q31">
        <v>2329.3710000000001</v>
      </c>
    </row>
    <row r="32" spans="1:17" x14ac:dyDescent="0.25">
      <c r="A32">
        <v>-31</v>
      </c>
      <c r="B32" s="1">
        <f ca="1">EOMONTH(TODAY(),Table13[[#This Row],[Range_Month]])+1</f>
        <v>44166</v>
      </c>
      <c r="C32">
        <v>0</v>
      </c>
      <c r="D32" s="1">
        <f ca="1">WORKDAY(Table13[[#This Row],[Date]],-(1+Table13[[#This Row],[Add_Day]]))</f>
        <v>44165</v>
      </c>
      <c r="E32">
        <f>COUNTIFS(Table13[[#This Row],[SHCOMP Index]:[SZCOMP Index]],"*N/A*")</f>
        <v>0</v>
      </c>
      <c r="F32">
        <v>3391.7550000000001</v>
      </c>
      <c r="G32">
        <v>3555.2249999999999</v>
      </c>
      <c r="H32">
        <v>2354.221</v>
      </c>
      <c r="I32">
        <v>13670.11</v>
      </c>
      <c r="J32">
        <v>237.995</v>
      </c>
      <c r="K32">
        <v>1033.114</v>
      </c>
      <c r="L32">
        <v>3469.4180000000001</v>
      </c>
      <c r="M32">
        <v>10210.25</v>
      </c>
      <c r="N32">
        <v>2866.69</v>
      </c>
      <c r="O32">
        <v>2631.89</v>
      </c>
      <c r="P32">
        <v>4960.25</v>
      </c>
      <c r="Q32">
        <v>2249.6579999999999</v>
      </c>
    </row>
    <row r="33" spans="1:17" x14ac:dyDescent="0.25">
      <c r="A33">
        <v>-32</v>
      </c>
      <c r="B33" s="1">
        <f ca="1">EOMONTH(TODAY(),Table13[[#This Row],[Range_Month]])+1</f>
        <v>44136</v>
      </c>
      <c r="C33">
        <v>0</v>
      </c>
      <c r="D33" s="1">
        <f ca="1">WORKDAY(Table13[[#This Row],[Date]],-(1+Table13[[#This Row],[Add_Day]]))</f>
        <v>44134</v>
      </c>
      <c r="E33">
        <f>COUNTIFS(Table13[[#This Row],[SHCOMP Index]:[SZCOMP Index]],"*N/A*")</f>
        <v>0</v>
      </c>
      <c r="F33">
        <v>3224.5320000000002</v>
      </c>
      <c r="G33">
        <v>3379.5329999999999</v>
      </c>
      <c r="H33">
        <v>2300.489</v>
      </c>
      <c r="I33">
        <v>13236.6</v>
      </c>
      <c r="J33">
        <v>243.25</v>
      </c>
      <c r="K33">
        <v>937.33399999999995</v>
      </c>
      <c r="L33">
        <v>3280.384</v>
      </c>
      <c r="M33">
        <v>9604.23</v>
      </c>
      <c r="N33">
        <v>2725.06</v>
      </c>
      <c r="O33">
        <v>2655.87</v>
      </c>
      <c r="P33">
        <v>4695.33</v>
      </c>
      <c r="Q33">
        <v>2198.067</v>
      </c>
    </row>
    <row r="34" spans="1:17" x14ac:dyDescent="0.25">
      <c r="A34">
        <v>-33</v>
      </c>
      <c r="B34" s="1">
        <f ca="1">EOMONTH(TODAY(),Table13[[#This Row],[Range_Month]])+1</f>
        <v>44105</v>
      </c>
      <c r="C34">
        <v>0</v>
      </c>
      <c r="D34" s="1">
        <f ca="1">WORKDAY(Table13[[#This Row],[Date]],-(1+Table13[[#This Row],[Add_Day]]))</f>
        <v>44104</v>
      </c>
      <c r="E34">
        <f>COUNTIFS(Table13[[#This Row],[SHCOMP Index]:[SZCOMP Index]],"*N/A*")</f>
        <v>0</v>
      </c>
      <c r="F34">
        <v>3218.0520000000001</v>
      </c>
      <c r="G34">
        <v>3372.6030000000001</v>
      </c>
      <c r="H34">
        <v>2249.63</v>
      </c>
      <c r="I34">
        <v>12907.45</v>
      </c>
      <c r="J34">
        <v>248.101</v>
      </c>
      <c r="K34">
        <v>935.18799999999999</v>
      </c>
      <c r="L34">
        <v>3232.4180000000001</v>
      </c>
      <c r="M34">
        <v>9520.34</v>
      </c>
      <c r="N34">
        <v>2719.45</v>
      </c>
      <c r="O34">
        <v>2574.7600000000002</v>
      </c>
      <c r="P34">
        <v>4587.3999999999996</v>
      </c>
      <c r="Q34">
        <v>2149.54</v>
      </c>
    </row>
    <row r="35" spans="1:17" x14ac:dyDescent="0.25">
      <c r="A35">
        <v>-34</v>
      </c>
      <c r="B35" s="1">
        <f ca="1">EOMONTH(TODAY(),Table13[[#This Row],[Range_Month]])+1</f>
        <v>44075</v>
      </c>
      <c r="C35">
        <v>0</v>
      </c>
      <c r="D35" s="1">
        <f ca="1">WORKDAY(Table13[[#This Row],[Date]],-(1+Table13[[#This Row],[Add_Day]]))</f>
        <v>44074</v>
      </c>
      <c r="E35">
        <f>COUNTIFS(Table13[[#This Row],[SHCOMP Index]:[SZCOMP Index]],"*N/A*")</f>
        <v>0</v>
      </c>
      <c r="F35">
        <v>3395.6770000000001</v>
      </c>
      <c r="G35">
        <v>3558.9839999999999</v>
      </c>
      <c r="H35">
        <v>2402.5219999999999</v>
      </c>
      <c r="I35">
        <v>13758.23</v>
      </c>
      <c r="J35">
        <v>253.15799999999999</v>
      </c>
      <c r="K35">
        <v>960.02099999999996</v>
      </c>
      <c r="L35">
        <v>3343.8879999999999</v>
      </c>
      <c r="M35">
        <v>9944.3700000000008</v>
      </c>
      <c r="N35">
        <v>2869.73</v>
      </c>
      <c r="O35">
        <v>2728.31</v>
      </c>
      <c r="P35">
        <v>4816.22</v>
      </c>
      <c r="Q35">
        <v>2295.4899999999998</v>
      </c>
    </row>
    <row r="36" spans="1:17" x14ac:dyDescent="0.25">
      <c r="A36">
        <v>-35</v>
      </c>
      <c r="B36" s="1">
        <f ca="1">EOMONTH(TODAY(),Table13[[#This Row],[Range_Month]])+1</f>
        <v>44044</v>
      </c>
      <c r="C36">
        <v>0</v>
      </c>
      <c r="D36" s="1">
        <f ca="1">WORKDAY(Table13[[#This Row],[Date]],-(1+Table13[[#This Row],[Add_Day]]))</f>
        <v>44043</v>
      </c>
      <c r="E36">
        <f>COUNTIFS(Table13[[#This Row],[SHCOMP Index]:[SZCOMP Index]],"*N/A*")</f>
        <v>0</v>
      </c>
      <c r="F36">
        <v>3310.0070000000001</v>
      </c>
      <c r="G36">
        <v>3469.4270000000001</v>
      </c>
      <c r="H36">
        <v>2362.1559999999999</v>
      </c>
      <c r="I36">
        <v>13637.88</v>
      </c>
      <c r="J36">
        <v>237.9</v>
      </c>
      <c r="K36">
        <v>929.29</v>
      </c>
      <c r="L36">
        <v>3249.3375000000001</v>
      </c>
      <c r="M36">
        <v>9612.92</v>
      </c>
      <c r="N36">
        <v>2797.51</v>
      </c>
      <c r="O36">
        <v>2795.4</v>
      </c>
      <c r="P36">
        <v>4695.05</v>
      </c>
      <c r="Q36">
        <v>2256.8690000000001</v>
      </c>
    </row>
    <row r="37" spans="1:17" x14ac:dyDescent="0.25">
      <c r="A37">
        <v>-36</v>
      </c>
      <c r="B37" s="1">
        <f ca="1">EOMONTH(TODAY(),Table13[[#This Row],[Range_Month]])+1</f>
        <v>44013</v>
      </c>
      <c r="C37">
        <v>0</v>
      </c>
      <c r="D37" s="1">
        <f ca="1">WORKDAY(Table13[[#This Row],[Date]],-(1+Table13[[#This Row],[Add_Day]]))</f>
        <v>44012</v>
      </c>
      <c r="E37">
        <f>COUNTIFS(Table13[[#This Row],[SHCOMP Index]:[SZCOMP Index]],"*N/A*")</f>
        <v>0</v>
      </c>
      <c r="F37">
        <v>2984.674</v>
      </c>
      <c r="G37">
        <v>3128.4549999999999</v>
      </c>
      <c r="H37">
        <v>2067.442</v>
      </c>
      <c r="I37">
        <v>11992.35</v>
      </c>
      <c r="J37">
        <v>213.44900000000001</v>
      </c>
      <c r="K37">
        <v>872.70699999999999</v>
      </c>
      <c r="L37">
        <v>2942.0740999999998</v>
      </c>
      <c r="M37">
        <v>8640.58</v>
      </c>
      <c r="N37">
        <v>2522.5300000000002</v>
      </c>
      <c r="O37">
        <v>2438.1999999999998</v>
      </c>
      <c r="P37">
        <v>4163.96</v>
      </c>
      <c r="Q37">
        <v>1975.52</v>
      </c>
    </row>
    <row r="38" spans="1:17" x14ac:dyDescent="0.25">
      <c r="A38">
        <v>-37</v>
      </c>
      <c r="B38" s="1">
        <f ca="1">EOMONTH(TODAY(),Table13[[#This Row],[Range_Month]])+1</f>
        <v>43983</v>
      </c>
      <c r="C38">
        <v>0</v>
      </c>
      <c r="D38" s="1">
        <f ca="1">WORKDAY(Table13[[#This Row],[Date]],-(1+Table13[[#This Row],[Add_Day]]))</f>
        <v>43980</v>
      </c>
      <c r="E38">
        <f>COUNTIFS(Table13[[#This Row],[SHCOMP Index]:[SZCOMP Index]],"*N/A*")</f>
        <v>0</v>
      </c>
      <c r="F38">
        <v>2852.3510000000001</v>
      </c>
      <c r="G38">
        <v>2989.8629999999998</v>
      </c>
      <c r="H38">
        <v>1869.384</v>
      </c>
      <c r="I38">
        <v>10746.08</v>
      </c>
      <c r="J38">
        <v>200.23</v>
      </c>
      <c r="K38">
        <v>849.68899999999996</v>
      </c>
      <c r="L38">
        <v>2806.6642999999999</v>
      </c>
      <c r="M38">
        <v>8208.98</v>
      </c>
      <c r="N38">
        <v>2410.81</v>
      </c>
      <c r="O38">
        <v>2086.67</v>
      </c>
      <c r="P38">
        <v>3867.02</v>
      </c>
      <c r="Q38">
        <v>1786.5050000000001</v>
      </c>
    </row>
    <row r="39" spans="1:17" x14ac:dyDescent="0.25">
      <c r="A39">
        <v>-38</v>
      </c>
      <c r="B39" s="1">
        <f ca="1">EOMONTH(TODAY(),Table13[[#This Row],[Range_Month]])+1</f>
        <v>43952</v>
      </c>
      <c r="C39">
        <v>0</v>
      </c>
      <c r="D39" s="1">
        <f ca="1">WORKDAY(Table13[[#This Row],[Date]],-(1+Table13[[#This Row],[Add_Day]]))</f>
        <v>43951</v>
      </c>
      <c r="E39">
        <f>COUNTIFS(Table13[[#This Row],[SHCOMP Index]:[SZCOMP Index]],"*N/A*")</f>
        <v>0</v>
      </c>
      <c r="F39">
        <v>2860.0819999999999</v>
      </c>
      <c r="G39">
        <v>2997.5610000000001</v>
      </c>
      <c r="H39">
        <v>1845.19</v>
      </c>
      <c r="I39">
        <v>10721.78</v>
      </c>
      <c r="J39">
        <v>215.27799999999999</v>
      </c>
      <c r="K39">
        <v>833.27300000000002</v>
      </c>
      <c r="L39">
        <v>2861.9079999999999</v>
      </c>
      <c r="M39">
        <v>8326.52</v>
      </c>
      <c r="N39">
        <v>2417.02</v>
      </c>
      <c r="O39">
        <v>2069.4299999999998</v>
      </c>
      <c r="P39">
        <v>3912.58</v>
      </c>
      <c r="Q39">
        <v>1763.3620000000001</v>
      </c>
    </row>
    <row r="40" spans="1:17" x14ac:dyDescent="0.25">
      <c r="A40">
        <v>-39</v>
      </c>
      <c r="B40" s="1">
        <f ca="1">EOMONTH(TODAY(),Table13[[#This Row],[Range_Month]])+1</f>
        <v>43922</v>
      </c>
      <c r="C40">
        <v>0</v>
      </c>
      <c r="D40" s="1">
        <f ca="1">WORKDAY(Table13[[#This Row],[Date]],-(1+Table13[[#This Row],[Add_Day]]))</f>
        <v>43921</v>
      </c>
      <c r="E40">
        <f>COUNTIFS(Table13[[#This Row],[SHCOMP Index]:[SZCOMP Index]],"*N/A*")</f>
        <v>0</v>
      </c>
      <c r="F40">
        <v>2750.2959999999998</v>
      </c>
      <c r="G40">
        <v>2882.2469999999998</v>
      </c>
      <c r="H40">
        <v>1743.1289999999999</v>
      </c>
      <c r="I40">
        <v>9962.31</v>
      </c>
      <c r="J40">
        <v>216.00399999999999</v>
      </c>
      <c r="K40">
        <v>812.16700000000003</v>
      </c>
      <c r="L40">
        <v>2689.3789999999999</v>
      </c>
      <c r="M40">
        <v>7912.58</v>
      </c>
      <c r="N40">
        <v>2324.0300000000002</v>
      </c>
      <c r="O40">
        <v>1871.92</v>
      </c>
      <c r="P40">
        <v>3686.16</v>
      </c>
      <c r="Q40">
        <v>1665.9259999999999</v>
      </c>
    </row>
    <row r="41" spans="1:17" x14ac:dyDescent="0.25">
      <c r="A41">
        <v>-40</v>
      </c>
      <c r="B41" s="1">
        <f ca="1">EOMONTH(TODAY(),Table13[[#This Row],[Range_Month]])+1</f>
        <v>43891</v>
      </c>
      <c r="C41">
        <v>0</v>
      </c>
      <c r="D41" s="1">
        <f ca="1">WORKDAY(Table13[[#This Row],[Date]],-(1+Table13[[#This Row],[Add_Day]]))</f>
        <v>43889</v>
      </c>
      <c r="E41">
        <f>COUNTIFS(Table13[[#This Row],[SHCOMP Index]:[SZCOMP Index]],"*N/A*")</f>
        <v>0</v>
      </c>
      <c r="F41">
        <v>2880.3040000000001</v>
      </c>
      <c r="G41">
        <v>3018.364</v>
      </c>
      <c r="H41">
        <v>1885.0630000000001</v>
      </c>
      <c r="I41">
        <v>10980.77</v>
      </c>
      <c r="J41">
        <v>230.727</v>
      </c>
      <c r="K41">
        <v>922.06899999999996</v>
      </c>
      <c r="L41">
        <v>2821.0419999999999</v>
      </c>
      <c r="M41">
        <v>8323.11</v>
      </c>
      <c r="N41">
        <v>2433.77</v>
      </c>
      <c r="O41">
        <v>2071.5700000000002</v>
      </c>
      <c r="P41">
        <v>3940.05</v>
      </c>
      <c r="Q41">
        <v>1801.7470000000001</v>
      </c>
    </row>
    <row r="42" spans="1:17" x14ac:dyDescent="0.25">
      <c r="A42">
        <v>-41</v>
      </c>
      <c r="B42" s="1">
        <f ca="1">EOMONTH(TODAY(),Table13[[#This Row],[Range_Month]])+1</f>
        <v>43862</v>
      </c>
      <c r="C42">
        <v>1</v>
      </c>
      <c r="D42" s="1">
        <f ca="1">WORKDAY(Table13[[#This Row],[Date]],-(1+Table13[[#This Row],[Add_Day]]))</f>
        <v>43860</v>
      </c>
      <c r="E42">
        <f>COUNTIFS(Table13[[#This Row],[SHCOMP Index]:[SZCOMP Index]],"*N/A*")</f>
        <v>12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</row>
    <row r="43" spans="1:17" x14ac:dyDescent="0.25">
      <c r="A43">
        <v>-42</v>
      </c>
      <c r="B43" s="1">
        <f ca="1">EOMONTH(TODAY(),Table13[[#This Row],[Range_Month]])+1</f>
        <v>43831</v>
      </c>
      <c r="C43">
        <v>0</v>
      </c>
      <c r="D43" s="1">
        <f ca="1">WORKDAY(Table13[[#This Row],[Date]],-(1+Table13[[#This Row],[Add_Day]]))</f>
        <v>43830</v>
      </c>
      <c r="E43">
        <f>COUNTIFS(Table13[[#This Row],[SHCOMP Index]:[SZCOMP Index]],"*N/A*")</f>
        <v>0</v>
      </c>
      <c r="F43">
        <v>3050.1239999999998</v>
      </c>
      <c r="G43">
        <v>3195.9769999999999</v>
      </c>
      <c r="H43">
        <v>1802.29</v>
      </c>
      <c r="I43">
        <v>10430.77</v>
      </c>
      <c r="J43">
        <v>256.82100000000003</v>
      </c>
      <c r="K43">
        <v>961.61599999999999</v>
      </c>
      <c r="L43">
        <v>3063.2190000000001</v>
      </c>
      <c r="M43">
        <v>8877.77</v>
      </c>
      <c r="N43">
        <v>2576.9499999999998</v>
      </c>
      <c r="O43">
        <v>1798.12</v>
      </c>
      <c r="P43">
        <v>4096.58</v>
      </c>
      <c r="Q43">
        <v>1722.9449999999999</v>
      </c>
    </row>
    <row r="44" spans="1:17" x14ac:dyDescent="0.25">
      <c r="A44">
        <v>-43</v>
      </c>
      <c r="B44" s="1">
        <f ca="1">EOMONTH(TODAY(),Table13[[#This Row],[Range_Month]])+1</f>
        <v>43800</v>
      </c>
      <c r="C44">
        <v>0</v>
      </c>
      <c r="D44" s="1">
        <f ca="1">WORKDAY(Table13[[#This Row],[Date]],-(1+Table13[[#This Row],[Add_Day]]))</f>
        <v>43798</v>
      </c>
      <c r="E44">
        <f>COUNTIFS(Table13[[#This Row],[SHCOMP Index]:[SZCOMP Index]],"*N/A*")</f>
        <v>0</v>
      </c>
      <c r="F44">
        <v>2871.9810000000002</v>
      </c>
      <c r="G44">
        <v>3009.4319999999998</v>
      </c>
      <c r="H44">
        <v>1666.4760000000001</v>
      </c>
      <c r="I44">
        <v>9582.16</v>
      </c>
      <c r="J44">
        <v>237.83099999999999</v>
      </c>
      <c r="K44">
        <v>887.46699999999998</v>
      </c>
      <c r="L44">
        <v>2894.7150000000001</v>
      </c>
      <c r="M44">
        <v>8352.61</v>
      </c>
      <c r="N44">
        <v>2426.54</v>
      </c>
      <c r="O44">
        <v>1664.9</v>
      </c>
      <c r="P44">
        <v>3828.67</v>
      </c>
      <c r="Q44">
        <v>1593.104</v>
      </c>
    </row>
    <row r="45" spans="1:17" x14ac:dyDescent="0.25">
      <c r="A45">
        <v>-44</v>
      </c>
      <c r="B45" s="1">
        <f ca="1">EOMONTH(TODAY(),Table13[[#This Row],[Range_Month]])+1</f>
        <v>43770</v>
      </c>
      <c r="C45">
        <v>0</v>
      </c>
      <c r="D45" s="1">
        <f ca="1">WORKDAY(Table13[[#This Row],[Date]],-(1+Table13[[#This Row],[Add_Day]]))</f>
        <v>43769</v>
      </c>
      <c r="E45">
        <f>COUNTIFS(Table13[[#This Row],[SHCOMP Index]:[SZCOMP Index]],"*N/A*")</f>
        <v>0</v>
      </c>
      <c r="F45">
        <v>2929.056</v>
      </c>
      <c r="G45">
        <v>3068.7170000000001</v>
      </c>
      <c r="H45">
        <v>1690.63</v>
      </c>
      <c r="I45">
        <v>9635.33</v>
      </c>
      <c r="J45">
        <v>260.53500000000003</v>
      </c>
      <c r="K45">
        <v>898.92600000000004</v>
      </c>
      <c r="L45">
        <v>2954.7339999999999</v>
      </c>
      <c r="M45">
        <v>8494.31</v>
      </c>
      <c r="N45">
        <v>2474.3200000000002</v>
      </c>
      <c r="O45">
        <v>1671.31</v>
      </c>
      <c r="P45">
        <v>3886.75</v>
      </c>
      <c r="Q45">
        <v>1616.19</v>
      </c>
    </row>
    <row r="46" spans="1:17" x14ac:dyDescent="0.25">
      <c r="A46">
        <v>-45</v>
      </c>
      <c r="B46" s="1">
        <f ca="1">EOMONTH(TODAY(),Table13[[#This Row],[Range_Month]])+1</f>
        <v>43739</v>
      </c>
      <c r="C46">
        <v>0</v>
      </c>
      <c r="D46" s="1">
        <f ca="1">WORKDAY(Table13[[#This Row],[Date]],-(1+Table13[[#This Row],[Add_Day]]))</f>
        <v>43738</v>
      </c>
      <c r="E46">
        <f>COUNTIFS(Table13[[#This Row],[SHCOMP Index]:[SZCOMP Index]],"*N/A*")</f>
        <v>0</v>
      </c>
      <c r="F46">
        <v>2905.1889999999999</v>
      </c>
      <c r="G46">
        <v>3043.3530000000001</v>
      </c>
      <c r="H46">
        <v>1668.4449999999999</v>
      </c>
      <c r="I46">
        <v>9446.24</v>
      </c>
      <c r="J46">
        <v>270.67099999999999</v>
      </c>
      <c r="K46">
        <v>942.51599999999996</v>
      </c>
      <c r="L46">
        <v>2897.703</v>
      </c>
      <c r="M46">
        <v>8409.49</v>
      </c>
      <c r="N46">
        <v>2453.87</v>
      </c>
      <c r="O46">
        <v>1627.55</v>
      </c>
      <c r="P46">
        <v>3814.53</v>
      </c>
      <c r="Q46">
        <v>1595.2049999999999</v>
      </c>
    </row>
    <row r="47" spans="1:17" x14ac:dyDescent="0.25">
      <c r="A47">
        <v>-46</v>
      </c>
      <c r="B47" s="1">
        <f ca="1">EOMONTH(TODAY(),Table13[[#This Row],[Range_Month]])+1</f>
        <v>43709</v>
      </c>
      <c r="C47">
        <v>0</v>
      </c>
      <c r="D47" s="1">
        <f ca="1">WORKDAY(Table13[[#This Row],[Date]],-(1+Table13[[#This Row],[Add_Day]]))</f>
        <v>43707</v>
      </c>
      <c r="E47">
        <f>COUNTIFS(Table13[[#This Row],[SHCOMP Index]:[SZCOMP Index]],"*N/A*")</f>
        <v>0</v>
      </c>
      <c r="F47">
        <v>2886.2370000000001</v>
      </c>
      <c r="G47">
        <v>3023.7109999999998</v>
      </c>
      <c r="H47">
        <v>1651.741</v>
      </c>
      <c r="I47">
        <v>9365.68</v>
      </c>
      <c r="J47">
        <v>261.68599999999998</v>
      </c>
      <c r="K47">
        <v>936.99099999999999</v>
      </c>
      <c r="L47">
        <v>2872.4009999999998</v>
      </c>
      <c r="M47">
        <v>8380.3700000000008</v>
      </c>
      <c r="N47">
        <v>2438.0300000000002</v>
      </c>
      <c r="O47">
        <v>1610.9</v>
      </c>
      <c r="P47">
        <v>3799.59</v>
      </c>
      <c r="Q47">
        <v>1579.251</v>
      </c>
    </row>
    <row r="48" spans="1:17" x14ac:dyDescent="0.25">
      <c r="A48">
        <v>-47</v>
      </c>
      <c r="B48" s="1">
        <f ca="1">EOMONTH(TODAY(),Table13[[#This Row],[Range_Month]])+1</f>
        <v>43678</v>
      </c>
      <c r="C48">
        <v>0</v>
      </c>
      <c r="D48" s="1">
        <f ca="1">WORKDAY(Table13[[#This Row],[Date]],-(1+Table13[[#This Row],[Add_Day]]))</f>
        <v>43677</v>
      </c>
      <c r="E48">
        <f>COUNTIFS(Table13[[#This Row],[SHCOMP Index]:[SZCOMP Index]],"*N/A*")</f>
        <v>0</v>
      </c>
      <c r="F48">
        <v>2932.5059999999999</v>
      </c>
      <c r="G48">
        <v>3071.7330000000002</v>
      </c>
      <c r="H48">
        <v>1643.2619999999999</v>
      </c>
      <c r="I48">
        <v>9326.61</v>
      </c>
      <c r="J48">
        <v>281.42599999999999</v>
      </c>
      <c r="K48">
        <v>969.89700000000005</v>
      </c>
      <c r="L48">
        <v>2912.6610000000001</v>
      </c>
      <c r="M48">
        <v>8496.0400000000009</v>
      </c>
      <c r="N48">
        <v>2476.7399999999998</v>
      </c>
      <c r="O48">
        <v>1570.39</v>
      </c>
      <c r="P48">
        <v>3835.36</v>
      </c>
      <c r="Q48">
        <v>1571.299</v>
      </c>
    </row>
    <row r="49" spans="1:17" x14ac:dyDescent="0.25">
      <c r="A49">
        <v>-48</v>
      </c>
      <c r="B49" s="1">
        <f ca="1">EOMONTH(TODAY(),Table13[[#This Row],[Range_Month]])+1</f>
        <v>43647</v>
      </c>
      <c r="C49">
        <v>0</v>
      </c>
      <c r="D49" s="1">
        <f ca="1">WORKDAY(Table13[[#This Row],[Date]],-(1+Table13[[#This Row],[Add_Day]]))</f>
        <v>43644</v>
      </c>
      <c r="E49">
        <f>COUNTIFS(Table13[[#This Row],[SHCOMP Index]:[SZCOMP Index]],"*N/A*")</f>
        <v>0</v>
      </c>
      <c r="F49">
        <v>2978.8780000000002</v>
      </c>
      <c r="G49">
        <v>3119.991</v>
      </c>
      <c r="H49">
        <v>1633.9860000000001</v>
      </c>
      <c r="I49">
        <v>9178.31</v>
      </c>
      <c r="J49">
        <v>296.904</v>
      </c>
      <c r="K49">
        <v>963.24900000000002</v>
      </c>
      <c r="L49">
        <v>2930.598</v>
      </c>
      <c r="M49">
        <v>8579.41</v>
      </c>
      <c r="N49">
        <v>2515.65</v>
      </c>
      <c r="O49">
        <v>1511.51</v>
      </c>
      <c r="P49">
        <v>3825.59</v>
      </c>
      <c r="Q49">
        <v>1562.424</v>
      </c>
    </row>
    <row r="50" spans="1:17" x14ac:dyDescent="0.25">
      <c r="A50">
        <v>-49</v>
      </c>
      <c r="B50" s="1">
        <f ca="1">EOMONTH(TODAY(),Table13[[#This Row],[Range_Month]])+1</f>
        <v>43617</v>
      </c>
      <c r="C50">
        <v>0</v>
      </c>
      <c r="D50" s="1">
        <f ca="1">WORKDAY(Table13[[#This Row],[Date]],-(1+Table13[[#This Row],[Add_Day]]))</f>
        <v>43616</v>
      </c>
      <c r="E50">
        <f>COUNTIFS(Table13[[#This Row],[SHCOMP Index]:[SZCOMP Index]],"*N/A*")</f>
        <v>0</v>
      </c>
      <c r="F50">
        <v>2898.6959999999999</v>
      </c>
      <c r="G50">
        <v>3036.0340000000001</v>
      </c>
      <c r="H50">
        <v>1602.0309999999999</v>
      </c>
      <c r="I50">
        <v>8922.69</v>
      </c>
      <c r="J50">
        <v>288.084</v>
      </c>
      <c r="K50">
        <v>941.58100000000002</v>
      </c>
      <c r="L50">
        <v>2728.9459999999999</v>
      </c>
      <c r="M50">
        <v>8092.02</v>
      </c>
      <c r="N50">
        <v>2447.9299999999998</v>
      </c>
      <c r="O50">
        <v>1483.66</v>
      </c>
      <c r="P50">
        <v>3629.79</v>
      </c>
      <c r="Q50">
        <v>1531.857</v>
      </c>
    </row>
    <row r="51" spans="1:17" x14ac:dyDescent="0.25">
      <c r="A51">
        <v>-50</v>
      </c>
      <c r="B51" s="1">
        <f ca="1">EOMONTH(TODAY(),Table13[[#This Row],[Range_Month]])+1</f>
        <v>43586</v>
      </c>
      <c r="C51">
        <v>0</v>
      </c>
      <c r="D51" s="1">
        <f ca="1">WORKDAY(Table13[[#This Row],[Date]],-(1+Table13[[#This Row],[Add_Day]]))</f>
        <v>43585</v>
      </c>
      <c r="E51">
        <f>COUNTIFS(Table13[[#This Row],[SHCOMP Index]:[SZCOMP Index]],"*N/A*")</f>
        <v>0</v>
      </c>
      <c r="F51">
        <v>3078.3389999999999</v>
      </c>
      <c r="G51">
        <v>3224.018</v>
      </c>
      <c r="H51">
        <v>1711.548</v>
      </c>
      <c r="I51">
        <v>9674.5300000000007</v>
      </c>
      <c r="J51">
        <v>311.75299999999999</v>
      </c>
      <c r="K51">
        <v>1010.502</v>
      </c>
      <c r="L51">
        <v>2945.2440000000001</v>
      </c>
      <c r="M51">
        <v>8702.26</v>
      </c>
      <c r="N51">
        <v>2599.52</v>
      </c>
      <c r="O51">
        <v>1623.78</v>
      </c>
      <c r="P51">
        <v>3913.21</v>
      </c>
      <c r="Q51">
        <v>1636.5909999999999</v>
      </c>
    </row>
    <row r="52" spans="1:17" x14ac:dyDescent="0.25">
      <c r="A52">
        <v>-51</v>
      </c>
      <c r="B52" s="1">
        <f ca="1">EOMONTH(TODAY(),Table13[[#This Row],[Range_Month]])+1</f>
        <v>43556</v>
      </c>
      <c r="C52">
        <v>0</v>
      </c>
      <c r="D52" s="1">
        <f ca="1">WORKDAY(Table13[[#This Row],[Date]],-(1+Table13[[#This Row],[Add_Day]]))</f>
        <v>43553</v>
      </c>
      <c r="E52">
        <f>COUNTIFS(Table13[[#This Row],[SHCOMP Index]:[SZCOMP Index]],"*N/A*")</f>
        <v>0</v>
      </c>
      <c r="F52">
        <v>3090.7579999999998</v>
      </c>
      <c r="G52">
        <v>3237.201</v>
      </c>
      <c r="H52">
        <v>1772.828</v>
      </c>
      <c r="I52">
        <v>9906.86</v>
      </c>
      <c r="J52">
        <v>306.78500000000003</v>
      </c>
      <c r="K52">
        <v>1035.8720000000001</v>
      </c>
      <c r="L52">
        <v>2838.5050000000001</v>
      </c>
      <c r="M52">
        <v>8533.6200000000008</v>
      </c>
      <c r="N52">
        <v>2610.17</v>
      </c>
      <c r="O52">
        <v>1693.55</v>
      </c>
      <c r="P52">
        <v>3872.34</v>
      </c>
      <c r="Q52">
        <v>1695.1379999999999</v>
      </c>
    </row>
    <row r="53" spans="1:17" x14ac:dyDescent="0.25">
      <c r="A53">
        <v>-52</v>
      </c>
      <c r="B53" s="1">
        <f ca="1">EOMONTH(TODAY(),Table13[[#This Row],[Range_Month]])+1</f>
        <v>43525</v>
      </c>
      <c r="C53">
        <v>0</v>
      </c>
      <c r="D53" s="1">
        <f ca="1">WORKDAY(Table13[[#This Row],[Date]],-(1+Table13[[#This Row],[Add_Day]]))</f>
        <v>43524</v>
      </c>
      <c r="E53">
        <f>COUNTIFS(Table13[[#This Row],[SHCOMP Index]:[SZCOMP Index]],"*N/A*")</f>
        <v>0</v>
      </c>
      <c r="F53">
        <v>2940.9540000000002</v>
      </c>
      <c r="G53">
        <v>3080.1060000000002</v>
      </c>
      <c r="H53">
        <v>1616.989</v>
      </c>
      <c r="I53">
        <v>9031.93</v>
      </c>
      <c r="J53">
        <v>298.66399999999999</v>
      </c>
      <c r="K53">
        <v>986.82899999999995</v>
      </c>
      <c r="L53">
        <v>2743.9720000000002</v>
      </c>
      <c r="M53">
        <v>8173.61</v>
      </c>
      <c r="N53">
        <v>2483.5</v>
      </c>
      <c r="O53">
        <v>1535.68</v>
      </c>
      <c r="P53">
        <v>3669.37</v>
      </c>
      <c r="Q53">
        <v>1546.3309999999999</v>
      </c>
    </row>
    <row r="54" spans="1:17" x14ac:dyDescent="0.25">
      <c r="A54">
        <v>-53</v>
      </c>
      <c r="B54" s="1">
        <f ca="1">EOMONTH(TODAY(),Table13[[#This Row],[Range_Month]])+1</f>
        <v>43497</v>
      </c>
      <c r="C54">
        <v>0</v>
      </c>
      <c r="D54" s="1">
        <f ca="1">WORKDAY(Table13[[#This Row],[Date]],-(1+Table13[[#This Row],[Add_Day]]))</f>
        <v>43496</v>
      </c>
      <c r="E54">
        <f>COUNTIFS(Table13[[#This Row],[SHCOMP Index]:[SZCOMP Index]],"*N/A*")</f>
        <v>0</v>
      </c>
      <c r="F54">
        <v>2584.5729999999999</v>
      </c>
      <c r="G54">
        <v>2706.585</v>
      </c>
      <c r="H54">
        <v>1332.769</v>
      </c>
      <c r="I54">
        <v>7479.22</v>
      </c>
      <c r="J54">
        <v>272.11399999999998</v>
      </c>
      <c r="K54">
        <v>856.88900000000001</v>
      </c>
      <c r="L54">
        <v>2483.471</v>
      </c>
      <c r="M54">
        <v>7241.96</v>
      </c>
      <c r="N54">
        <v>2182.33</v>
      </c>
      <c r="O54">
        <v>1227.99</v>
      </c>
      <c r="P54">
        <v>3201.63</v>
      </c>
      <c r="Q54">
        <v>1274.7439999999999</v>
      </c>
    </row>
    <row r="55" spans="1:17" x14ac:dyDescent="0.25">
      <c r="A55">
        <v>-54</v>
      </c>
      <c r="B55" s="1">
        <f ca="1">EOMONTH(TODAY(),Table13[[#This Row],[Range_Month]])+1</f>
        <v>43466</v>
      </c>
      <c r="C55">
        <v>1</v>
      </c>
      <c r="D55" s="1">
        <f ca="1">WORKDAY(Table13[[#This Row],[Date]],-(1+Table13[[#This Row],[Add_Day]]))</f>
        <v>43462</v>
      </c>
      <c r="E55">
        <f>COUNTIFS(Table13[[#This Row],[SHCOMP Index]:[SZCOMP Index]],"*N/A*")</f>
        <v>0</v>
      </c>
      <c r="F55">
        <v>2493.8960000000002</v>
      </c>
      <c r="G55">
        <v>2611.3809999999999</v>
      </c>
      <c r="H55">
        <v>1325.66</v>
      </c>
      <c r="I55">
        <v>7239.79</v>
      </c>
      <c r="J55">
        <v>271.05399999999997</v>
      </c>
      <c r="K55">
        <v>837.17899999999997</v>
      </c>
      <c r="L55">
        <v>2293.098</v>
      </c>
      <c r="M55">
        <v>6808.8</v>
      </c>
      <c r="N55">
        <v>2105.5500000000002</v>
      </c>
      <c r="O55">
        <v>1250.53</v>
      </c>
      <c r="P55">
        <v>3010.65</v>
      </c>
      <c r="Q55">
        <v>1267.8689999999999</v>
      </c>
    </row>
    <row r="56" spans="1:17" x14ac:dyDescent="0.25">
      <c r="A56">
        <v>-55</v>
      </c>
      <c r="B56" s="1">
        <f ca="1">EOMONTH(TODAY(),Table13[[#This Row],[Range_Month]])+1</f>
        <v>43435</v>
      </c>
      <c r="C56">
        <v>0</v>
      </c>
      <c r="D56" s="1">
        <f ca="1">WORKDAY(Table13[[#This Row],[Date]],-(1+Table13[[#This Row],[Add_Day]]))</f>
        <v>43434</v>
      </c>
      <c r="E56">
        <f>COUNTIFS(Table13[[#This Row],[SHCOMP Index]:[SZCOMP Index]],"*N/A*")</f>
        <v>0</v>
      </c>
      <c r="F56">
        <v>2588.1880000000001</v>
      </c>
      <c r="G56">
        <v>2710.17</v>
      </c>
      <c r="H56">
        <v>1398.846</v>
      </c>
      <c r="I56">
        <v>7681.75</v>
      </c>
      <c r="J56">
        <v>279.41899999999998</v>
      </c>
      <c r="K56">
        <v>858.95899999999995</v>
      </c>
      <c r="L56">
        <v>2428.0439999999999</v>
      </c>
      <c r="M56">
        <v>7141</v>
      </c>
      <c r="N56">
        <v>2185.16</v>
      </c>
      <c r="O56">
        <v>1329.39</v>
      </c>
      <c r="P56">
        <v>3172.69</v>
      </c>
      <c r="Q56">
        <v>1337.742</v>
      </c>
    </row>
    <row r="57" spans="1:17" x14ac:dyDescent="0.25">
      <c r="A57">
        <v>-56</v>
      </c>
      <c r="B57" s="1">
        <f ca="1">EOMONTH(TODAY(),Table13[[#This Row],[Range_Month]])+1</f>
        <v>43405</v>
      </c>
      <c r="C57">
        <v>0</v>
      </c>
      <c r="D57" s="1">
        <f ca="1">WORKDAY(Table13[[#This Row],[Date]],-(1+Table13[[#This Row],[Add_Day]]))</f>
        <v>43404</v>
      </c>
      <c r="E57">
        <f>COUNTIFS(Table13[[#This Row],[SHCOMP Index]:[SZCOMP Index]],"*N/A*")</f>
        <v>0</v>
      </c>
      <c r="F57">
        <v>2602.7829999999999</v>
      </c>
      <c r="G57">
        <v>2725.67</v>
      </c>
      <c r="H57">
        <v>1353.126</v>
      </c>
      <c r="I57">
        <v>7482.83</v>
      </c>
      <c r="J57">
        <v>273.78699999999998</v>
      </c>
      <c r="K57">
        <v>870.65499999999997</v>
      </c>
      <c r="L57">
        <v>2451.1210000000001</v>
      </c>
      <c r="M57">
        <v>7150.2</v>
      </c>
      <c r="N57">
        <v>2197.6799999999998</v>
      </c>
      <c r="O57">
        <v>1275.57</v>
      </c>
      <c r="P57">
        <v>3153.82</v>
      </c>
      <c r="Q57">
        <v>1294.222</v>
      </c>
    </row>
    <row r="58" spans="1:17" x14ac:dyDescent="0.25">
      <c r="A58">
        <v>-57</v>
      </c>
      <c r="B58" s="1">
        <f ca="1">EOMONTH(TODAY(),Table13[[#This Row],[Range_Month]])+1</f>
        <v>43374</v>
      </c>
      <c r="C58">
        <v>0</v>
      </c>
      <c r="D58" s="1">
        <f ca="1">WORKDAY(Table13[[#This Row],[Date]],-(1+Table13[[#This Row],[Add_Day]]))</f>
        <v>43371</v>
      </c>
      <c r="E58">
        <f>COUNTIFS(Table13[[#This Row],[SHCOMP Index]:[SZCOMP Index]],"*N/A*")</f>
        <v>0</v>
      </c>
      <c r="F58">
        <v>2821.35</v>
      </c>
      <c r="G58">
        <v>2954.7539999999999</v>
      </c>
      <c r="H58">
        <v>1507.1179999999999</v>
      </c>
      <c r="I58">
        <v>8401.09</v>
      </c>
      <c r="J58">
        <v>290.20299999999997</v>
      </c>
      <c r="K58">
        <v>975.35299999999995</v>
      </c>
      <c r="L58">
        <v>2606.6669999999999</v>
      </c>
      <c r="M58">
        <v>7699.02</v>
      </c>
      <c r="N58">
        <v>2382.2199999999998</v>
      </c>
      <c r="O58">
        <v>1411.34</v>
      </c>
      <c r="P58">
        <v>3438.87</v>
      </c>
      <c r="Q58">
        <v>1441.539</v>
      </c>
    </row>
    <row r="59" spans="1:17" x14ac:dyDescent="0.25">
      <c r="A59">
        <v>-58</v>
      </c>
      <c r="B59" s="1">
        <f ca="1">EOMONTH(TODAY(),Table13[[#This Row],[Range_Month]])+1</f>
        <v>43344</v>
      </c>
      <c r="C59">
        <v>0</v>
      </c>
      <c r="D59" s="1">
        <f ca="1">WORKDAY(Table13[[#This Row],[Date]],-(1+Table13[[#This Row],[Add_Day]]))</f>
        <v>43343</v>
      </c>
      <c r="E59">
        <f>COUNTIFS(Table13[[#This Row],[SHCOMP Index]:[SZCOMP Index]],"*N/A*")</f>
        <v>0</v>
      </c>
      <c r="F59">
        <v>2725.25</v>
      </c>
      <c r="G59">
        <v>2853.904</v>
      </c>
      <c r="H59">
        <v>1517.3440000000001</v>
      </c>
      <c r="I59">
        <v>8465.4699999999993</v>
      </c>
      <c r="J59">
        <v>287.25</v>
      </c>
      <c r="K59">
        <v>994.60799999999995</v>
      </c>
      <c r="L59">
        <v>2474.4769999999999</v>
      </c>
      <c r="M59">
        <v>7371.18</v>
      </c>
      <c r="N59">
        <v>2300.71</v>
      </c>
      <c r="O59">
        <v>1435.2</v>
      </c>
      <c r="P59">
        <v>3334.5</v>
      </c>
      <c r="Q59">
        <v>1451.385</v>
      </c>
    </row>
    <row r="60" spans="1:17" x14ac:dyDescent="0.25">
      <c r="A60">
        <v>-59</v>
      </c>
      <c r="B60" s="1">
        <f ca="1">EOMONTH(TODAY(),Table13[[#This Row],[Range_Month]])+1</f>
        <v>43313</v>
      </c>
      <c r="C60">
        <v>0</v>
      </c>
      <c r="D60" s="1">
        <f ca="1">WORKDAY(Table13[[#This Row],[Date]],-(1+Table13[[#This Row],[Add_Day]]))</f>
        <v>43312</v>
      </c>
      <c r="E60">
        <f>COUNTIFS(Table13[[#This Row],[SHCOMP Index]:[SZCOMP Index]],"*N/A*")</f>
        <v>0</v>
      </c>
      <c r="F60">
        <v>2876.4009999999998</v>
      </c>
      <c r="G60">
        <v>3012.4949999999999</v>
      </c>
      <c r="H60">
        <v>1648.18</v>
      </c>
      <c r="I60">
        <v>9178.7800000000007</v>
      </c>
      <c r="J60">
        <v>292.928</v>
      </c>
      <c r="K60">
        <v>1056.394</v>
      </c>
      <c r="L60">
        <v>2545.1239999999998</v>
      </c>
      <c r="M60">
        <v>7693.16</v>
      </c>
      <c r="N60">
        <v>2428.75</v>
      </c>
      <c r="O60">
        <v>1561.26</v>
      </c>
      <c r="P60">
        <v>3517.66</v>
      </c>
      <c r="Q60">
        <v>1576.4079999999999</v>
      </c>
    </row>
    <row r="61" spans="1:17" x14ac:dyDescent="0.25">
      <c r="A61">
        <v>-60</v>
      </c>
      <c r="B61" s="1">
        <f ca="1">EOMONTH(TODAY(),Table13[[#This Row],[Range_Month]])+1</f>
        <v>43282</v>
      </c>
      <c r="C61">
        <v>0</v>
      </c>
      <c r="D61" s="1">
        <f ca="1">WORKDAY(Table13[[#This Row],[Date]],-(1+Table13[[#This Row],[Add_Day]]))</f>
        <v>43280</v>
      </c>
      <c r="E61">
        <f>COUNTIFS(Table13[[#This Row],[SHCOMP Index]:[SZCOMP Index]],"*N/A*")</f>
        <v>0</v>
      </c>
      <c r="F61">
        <v>2847.4180000000001</v>
      </c>
      <c r="G61">
        <v>2981.9949999999999</v>
      </c>
      <c r="H61">
        <v>1680.914</v>
      </c>
      <c r="I61">
        <v>9379.48</v>
      </c>
      <c r="J61">
        <v>295.00099999999998</v>
      </c>
      <c r="K61">
        <v>1058.8989999999999</v>
      </c>
      <c r="L61">
        <v>2479.9119999999998</v>
      </c>
      <c r="M61">
        <v>7571.95</v>
      </c>
      <c r="N61">
        <v>2404.12</v>
      </c>
      <c r="O61">
        <v>1606.72</v>
      </c>
      <c r="P61">
        <v>3510.99</v>
      </c>
      <c r="Q61">
        <v>1607.6210000000001</v>
      </c>
    </row>
    <row r="62" spans="1:17" x14ac:dyDescent="0.25">
      <c r="A62">
        <v>-61</v>
      </c>
      <c r="B62" s="1">
        <f ca="1">EOMONTH(TODAY(),Table13[[#This Row],[Range_Month]])+1</f>
        <v>43252</v>
      </c>
      <c r="C62">
        <v>0</v>
      </c>
      <c r="D62" s="1">
        <f ca="1">WORKDAY(Table13[[#This Row],[Date]],-(1+Table13[[#This Row],[Add_Day]]))</f>
        <v>43251</v>
      </c>
      <c r="E62">
        <f>COUNTIFS(Table13[[#This Row],[SHCOMP Index]:[SZCOMP Index]],"*N/A*")</f>
        <v>0</v>
      </c>
      <c r="F62">
        <v>3095.4740000000002</v>
      </c>
      <c r="G62">
        <v>3242.107</v>
      </c>
      <c r="H62">
        <v>1848.5</v>
      </c>
      <c r="I62">
        <v>10295.73</v>
      </c>
      <c r="J62">
        <v>309.065</v>
      </c>
      <c r="K62">
        <v>1096.018</v>
      </c>
      <c r="L62">
        <v>2658.2919999999999</v>
      </c>
      <c r="M62">
        <v>8148.46</v>
      </c>
      <c r="N62">
        <v>2613.9899999999998</v>
      </c>
      <c r="O62">
        <v>1743.74</v>
      </c>
      <c r="P62">
        <v>3802.38</v>
      </c>
      <c r="Q62">
        <v>1767.55</v>
      </c>
    </row>
    <row r="63" spans="1:17" x14ac:dyDescent="0.25">
      <c r="A63">
        <v>-62</v>
      </c>
      <c r="B63" s="1">
        <f ca="1">EOMONTH(TODAY(),Table13[[#This Row],[Range_Month]])+1</f>
        <v>43221</v>
      </c>
      <c r="C63">
        <v>1</v>
      </c>
      <c r="D63" s="1">
        <f ca="1">WORKDAY(Table13[[#This Row],[Date]],-(1+Table13[[#This Row],[Add_Day]]))</f>
        <v>43217</v>
      </c>
      <c r="E63">
        <f>COUNTIFS(Table13[[#This Row],[SHCOMP Index]:[SZCOMP Index]],"*N/A*")</f>
        <v>0</v>
      </c>
      <c r="F63">
        <v>3082.232</v>
      </c>
      <c r="G63">
        <v>3227.9180000000001</v>
      </c>
      <c r="H63">
        <v>1857.597</v>
      </c>
      <c r="I63">
        <v>10324.469999999999</v>
      </c>
      <c r="J63">
        <v>318.892</v>
      </c>
      <c r="K63">
        <v>1077.759</v>
      </c>
      <c r="L63">
        <v>2653.5439999999999</v>
      </c>
      <c r="M63">
        <v>8075.31</v>
      </c>
      <c r="N63">
        <v>2602.48</v>
      </c>
      <c r="O63">
        <v>1805.6</v>
      </c>
      <c r="P63">
        <v>3756.88</v>
      </c>
      <c r="Q63">
        <v>1776.127</v>
      </c>
    </row>
    <row r="64" spans="1:17" x14ac:dyDescent="0.25">
      <c r="A64">
        <v>-63</v>
      </c>
      <c r="B64" s="1">
        <f ca="1">EOMONTH(TODAY(),Table13[[#This Row],[Range_Month]])+1</f>
        <v>43191</v>
      </c>
      <c r="C64">
        <v>0</v>
      </c>
      <c r="D64" s="1">
        <f ca="1">WORKDAY(Table13[[#This Row],[Date]],-(1+Table13[[#This Row],[Add_Day]]))</f>
        <v>43189</v>
      </c>
      <c r="E64">
        <f>COUNTIFS(Table13[[#This Row],[SHCOMP Index]:[SZCOMP Index]],"*N/A*")</f>
        <v>0</v>
      </c>
      <c r="F64">
        <v>3168.8960000000002</v>
      </c>
      <c r="G64">
        <v>3318.7080000000001</v>
      </c>
      <c r="H64">
        <v>1938.5940000000001</v>
      </c>
      <c r="I64">
        <v>10868.66</v>
      </c>
      <c r="J64">
        <v>326.86799999999999</v>
      </c>
      <c r="K64">
        <v>1154.26</v>
      </c>
      <c r="L64">
        <v>2722.1529999999998</v>
      </c>
      <c r="M64">
        <v>8304.42</v>
      </c>
      <c r="N64">
        <v>2675.75</v>
      </c>
      <c r="O64">
        <v>1900.48</v>
      </c>
      <c r="P64">
        <v>3898.5</v>
      </c>
      <c r="Q64">
        <v>1853.722</v>
      </c>
    </row>
    <row r="65" spans="1:17" x14ac:dyDescent="0.25">
      <c r="A65">
        <v>-64</v>
      </c>
      <c r="B65" s="1">
        <f ca="1">EOMONTH(TODAY(),Table13[[#This Row],[Range_Month]])+1</f>
        <v>43160</v>
      </c>
      <c r="C65">
        <v>0</v>
      </c>
      <c r="D65" s="1">
        <f ca="1">WORKDAY(Table13[[#This Row],[Date]],-(1+Table13[[#This Row],[Add_Day]]))</f>
        <v>43159</v>
      </c>
      <c r="E65">
        <f>COUNTIFS(Table13[[#This Row],[SHCOMP Index]:[SZCOMP Index]],"*N/A*")</f>
        <v>0</v>
      </c>
      <c r="F65">
        <v>3259.4079999999999</v>
      </c>
      <c r="G65">
        <v>3413.7359999999999</v>
      </c>
      <c r="H65">
        <v>1894.5440000000001</v>
      </c>
      <c r="I65">
        <v>10828.73</v>
      </c>
      <c r="J65">
        <v>327.92700000000002</v>
      </c>
      <c r="K65">
        <v>1163.1769999999999</v>
      </c>
      <c r="L65">
        <v>2878.6669999999999</v>
      </c>
      <c r="M65">
        <v>8624.61</v>
      </c>
      <c r="N65">
        <v>2752.39</v>
      </c>
      <c r="O65">
        <v>1753.63</v>
      </c>
      <c r="P65">
        <v>4023.64</v>
      </c>
      <c r="Q65">
        <v>1811.7819999999999</v>
      </c>
    </row>
    <row r="66" spans="1:17" x14ac:dyDescent="0.25">
      <c r="A66">
        <v>-65</v>
      </c>
      <c r="B66" s="1">
        <f ca="1">EOMONTH(TODAY(),Table13[[#This Row],[Range_Month]])+1</f>
        <v>43132</v>
      </c>
      <c r="C66">
        <v>0</v>
      </c>
      <c r="D66" s="1">
        <f ca="1">WORKDAY(Table13[[#This Row],[Date]],-(1+Table13[[#This Row],[Add_Day]]))</f>
        <v>43131</v>
      </c>
      <c r="E66">
        <f>COUNTIFS(Table13[[#This Row],[SHCOMP Index]:[SZCOMP Index]],"*N/A*")</f>
        <v>0</v>
      </c>
      <c r="F66">
        <v>3480.8330000000001</v>
      </c>
      <c r="G66">
        <v>3645.8020000000001</v>
      </c>
      <c r="H66">
        <v>1963.6420000000001</v>
      </c>
      <c r="I66">
        <v>11159.68</v>
      </c>
      <c r="J66">
        <v>344.74700000000001</v>
      </c>
      <c r="K66">
        <v>1197.298</v>
      </c>
      <c r="L66">
        <v>3116.8330000000001</v>
      </c>
      <c r="M66">
        <v>9269.75</v>
      </c>
      <c r="N66">
        <v>2939.63</v>
      </c>
      <c r="O66">
        <v>1735.06</v>
      </c>
      <c r="P66">
        <v>4275.8999999999996</v>
      </c>
      <c r="Q66">
        <v>1877.818</v>
      </c>
    </row>
    <row r="67" spans="1:17" x14ac:dyDescent="0.25">
      <c r="A67">
        <v>-66</v>
      </c>
      <c r="B67" s="1">
        <f ca="1">EOMONTH(TODAY(),Table13[[#This Row],[Range_Month]])+1</f>
        <v>43101</v>
      </c>
      <c r="C67">
        <v>0</v>
      </c>
      <c r="D67" s="1">
        <f ca="1">WORKDAY(Table13[[#This Row],[Date]],-(1+Table13[[#This Row],[Add_Day]]))</f>
        <v>43098</v>
      </c>
      <c r="E67">
        <f>COUNTIFS(Table13[[#This Row],[SHCOMP Index]:[SZCOMP Index]],"*N/A*")</f>
        <v>0</v>
      </c>
      <c r="F67">
        <v>3307.172</v>
      </c>
      <c r="G67">
        <v>3463.4789999999998</v>
      </c>
      <c r="H67">
        <v>1986.4190000000001</v>
      </c>
      <c r="I67">
        <v>11040.45</v>
      </c>
      <c r="J67">
        <v>341.81299999999999</v>
      </c>
      <c r="K67">
        <v>1163.4380000000001</v>
      </c>
      <c r="L67">
        <v>2860.4360000000001</v>
      </c>
      <c r="M67">
        <v>8647.0300000000007</v>
      </c>
      <c r="N67">
        <v>2792.64</v>
      </c>
      <c r="O67">
        <v>1752.65</v>
      </c>
      <c r="P67">
        <v>4030.86</v>
      </c>
      <c r="Q67">
        <v>1899.3440000000001</v>
      </c>
    </row>
    <row r="68" spans="1:17" x14ac:dyDescent="0.25">
      <c r="A68">
        <v>-67</v>
      </c>
      <c r="B68" s="1">
        <f ca="1">EOMONTH(TODAY(),Table13[[#This Row],[Range_Month]])+1</f>
        <v>43070</v>
      </c>
      <c r="C68">
        <v>0</v>
      </c>
      <c r="D68" s="1">
        <f ca="1">WORKDAY(Table13[[#This Row],[Date]],-(1+Table13[[#This Row],[Add_Day]]))</f>
        <v>43069</v>
      </c>
      <c r="E68">
        <f>COUNTIFS(Table13[[#This Row],[SHCOMP Index]:[SZCOMP Index]],"*N/A*")</f>
        <v>0</v>
      </c>
      <c r="F68">
        <v>3317.1880000000001</v>
      </c>
      <c r="G68">
        <v>3474.0129999999999</v>
      </c>
      <c r="H68">
        <v>1989.317</v>
      </c>
      <c r="I68">
        <v>10944.1</v>
      </c>
      <c r="J68">
        <v>341.38</v>
      </c>
      <c r="K68">
        <v>1119.1310000000001</v>
      </c>
      <c r="L68">
        <v>2863.4470000000001</v>
      </c>
      <c r="M68">
        <v>8673.7199999999993</v>
      </c>
      <c r="N68">
        <v>2801.15</v>
      </c>
      <c r="O68">
        <v>1770.3</v>
      </c>
      <c r="P68">
        <v>4006.1</v>
      </c>
      <c r="Q68">
        <v>1901.855</v>
      </c>
    </row>
    <row r="69" spans="1:17" x14ac:dyDescent="0.25">
      <c r="A69">
        <v>-68</v>
      </c>
      <c r="B69" s="1">
        <f ca="1">EOMONTH(TODAY(),Table13[[#This Row],[Range_Month]])+1</f>
        <v>43040</v>
      </c>
      <c r="C69">
        <v>0</v>
      </c>
      <c r="D69" s="1">
        <f ca="1">WORKDAY(Table13[[#This Row],[Date]],-(1+Table13[[#This Row],[Add_Day]]))</f>
        <v>43039</v>
      </c>
      <c r="E69">
        <f>COUNTIFS(Table13[[#This Row],[SHCOMP Index]:[SZCOMP Index]],"*N/A*")</f>
        <v>0</v>
      </c>
      <c r="F69">
        <v>3393.3420000000001</v>
      </c>
      <c r="G69">
        <v>3553.7220000000002</v>
      </c>
      <c r="H69">
        <v>2094.1410000000001</v>
      </c>
      <c r="I69">
        <v>11367.62</v>
      </c>
      <c r="J69">
        <v>350.584</v>
      </c>
      <c r="K69">
        <v>1216.433</v>
      </c>
      <c r="L69">
        <v>2793.712</v>
      </c>
      <c r="M69">
        <v>8592.64</v>
      </c>
      <c r="N69">
        <v>2865.41</v>
      </c>
      <c r="O69">
        <v>1869.79</v>
      </c>
      <c r="P69">
        <v>4006.72</v>
      </c>
      <c r="Q69">
        <v>2002.2840000000001</v>
      </c>
    </row>
    <row r="70" spans="1:17" x14ac:dyDescent="0.25">
      <c r="A70">
        <v>-69</v>
      </c>
      <c r="B70" s="1">
        <f ca="1">EOMONTH(TODAY(),Table13[[#This Row],[Range_Month]])+1</f>
        <v>43009</v>
      </c>
      <c r="C70">
        <v>0</v>
      </c>
      <c r="D70" s="1">
        <f ca="1">WORKDAY(Table13[[#This Row],[Date]],-(1+Table13[[#This Row],[Add_Day]]))</f>
        <v>43007</v>
      </c>
      <c r="E70">
        <f>COUNTIFS(Table13[[#This Row],[SHCOMP Index]:[SZCOMP Index]],"*N/A*")</f>
        <v>0</v>
      </c>
      <c r="F70">
        <v>3348.9430000000002</v>
      </c>
      <c r="G70">
        <v>3506.732</v>
      </c>
      <c r="H70">
        <v>2079.7840000000001</v>
      </c>
      <c r="I70">
        <v>11087.19</v>
      </c>
      <c r="J70">
        <v>361.63499999999999</v>
      </c>
      <c r="K70">
        <v>1196.537</v>
      </c>
      <c r="L70">
        <v>2672.3270000000002</v>
      </c>
      <c r="M70">
        <v>8297.7000000000007</v>
      </c>
      <c r="N70">
        <v>2827.55</v>
      </c>
      <c r="O70">
        <v>1866.98</v>
      </c>
      <c r="P70">
        <v>3836.5</v>
      </c>
      <c r="Q70">
        <v>1988.492</v>
      </c>
    </row>
    <row r="71" spans="1:17" x14ac:dyDescent="0.25">
      <c r="A71">
        <v>-70</v>
      </c>
      <c r="B71" s="1">
        <f ca="1">EOMONTH(TODAY(),Table13[[#This Row],[Range_Month]])+1</f>
        <v>42979</v>
      </c>
      <c r="C71">
        <v>0</v>
      </c>
      <c r="D71" s="1">
        <f ca="1">WORKDAY(Table13[[#This Row],[Date]],-(1+Table13[[#This Row],[Add_Day]]))</f>
        <v>42978</v>
      </c>
      <c r="E71">
        <f>COUNTIFS(Table13[[#This Row],[SHCOMP Index]:[SZCOMP Index]],"*N/A*")</f>
        <v>0</v>
      </c>
      <c r="F71">
        <v>3360.81</v>
      </c>
      <c r="G71">
        <v>3519.7159999999999</v>
      </c>
      <c r="H71">
        <v>2034.3589999999999</v>
      </c>
      <c r="I71">
        <v>10816.64</v>
      </c>
      <c r="J71">
        <v>345.20400000000001</v>
      </c>
      <c r="K71">
        <v>1148.799</v>
      </c>
      <c r="L71">
        <v>2714.6309999999999</v>
      </c>
      <c r="M71">
        <v>8359.33</v>
      </c>
      <c r="N71">
        <v>2838.03</v>
      </c>
      <c r="O71">
        <v>1849.38</v>
      </c>
      <c r="P71">
        <v>3822.09</v>
      </c>
      <c r="Q71">
        <v>1944.9390000000001</v>
      </c>
    </row>
    <row r="72" spans="1:17" x14ac:dyDescent="0.25">
      <c r="A72">
        <v>-71</v>
      </c>
      <c r="B72" s="1">
        <f ca="1">EOMONTH(TODAY(),Table13[[#This Row],[Range_Month]])+1</f>
        <v>42948</v>
      </c>
      <c r="C72">
        <v>0</v>
      </c>
      <c r="D72" s="1">
        <f ca="1">WORKDAY(Table13[[#This Row],[Date]],-(1+Table13[[#This Row],[Add_Day]]))</f>
        <v>42947</v>
      </c>
      <c r="E72">
        <f>COUNTIFS(Table13[[#This Row],[SHCOMP Index]:[SZCOMP Index]],"*N/A*")</f>
        <v>0</v>
      </c>
      <c r="F72">
        <v>3273.0279999999998</v>
      </c>
      <c r="G72">
        <v>3427.7950000000001</v>
      </c>
      <c r="H72">
        <v>1965.046</v>
      </c>
      <c r="I72">
        <v>10505.04</v>
      </c>
      <c r="J72">
        <v>335.83</v>
      </c>
      <c r="K72">
        <v>1182.4169999999999</v>
      </c>
      <c r="L72">
        <v>2638.125</v>
      </c>
      <c r="M72">
        <v>8161.84</v>
      </c>
      <c r="N72">
        <v>2763.87</v>
      </c>
      <c r="O72">
        <v>1736.3</v>
      </c>
      <c r="P72">
        <v>3737.87</v>
      </c>
      <c r="Q72">
        <v>1879.096</v>
      </c>
    </row>
    <row r="73" spans="1:17" x14ac:dyDescent="0.25">
      <c r="A73">
        <v>-72</v>
      </c>
      <c r="B73" s="1">
        <f ca="1">EOMONTH(TODAY(),Table13[[#This Row],[Range_Month]])+1</f>
        <v>42917</v>
      </c>
      <c r="C73">
        <v>0</v>
      </c>
      <c r="D73" s="1">
        <f ca="1">WORKDAY(Table13[[#This Row],[Date]],-(1+Table13[[#This Row],[Add_Day]]))</f>
        <v>42916</v>
      </c>
      <c r="E73">
        <f>COUNTIFS(Table13[[#This Row],[SHCOMP Index]:[SZCOMP Index]],"*N/A*")</f>
        <v>0</v>
      </c>
      <c r="F73">
        <v>3192.4270000000001</v>
      </c>
      <c r="G73">
        <v>3343.3910000000001</v>
      </c>
      <c r="H73">
        <v>1984.76</v>
      </c>
      <c r="I73">
        <v>10529.61</v>
      </c>
      <c r="J73">
        <v>327.26799999999997</v>
      </c>
      <c r="K73">
        <v>1151.194</v>
      </c>
      <c r="L73">
        <v>2549.9679999999998</v>
      </c>
      <c r="M73">
        <v>7900.35</v>
      </c>
      <c r="N73">
        <v>2695.78</v>
      </c>
      <c r="O73">
        <v>1818.07</v>
      </c>
      <c r="P73">
        <v>3666.8</v>
      </c>
      <c r="Q73">
        <v>1897.6869999999999</v>
      </c>
    </row>
    <row r="74" spans="1:17" x14ac:dyDescent="0.25">
      <c r="A74">
        <v>-73</v>
      </c>
      <c r="B74" s="1">
        <f ca="1">EOMONTH(TODAY(),Table13[[#This Row],[Range_Month]])+1</f>
        <v>42887</v>
      </c>
      <c r="C74">
        <v>0</v>
      </c>
      <c r="D74" s="1">
        <f ca="1">WORKDAY(Table13[[#This Row],[Date]],-(1+Table13[[#This Row],[Add_Day]]))</f>
        <v>42886</v>
      </c>
      <c r="E74">
        <f>COUNTIFS(Table13[[#This Row],[SHCOMP Index]:[SZCOMP Index]],"*N/A*")</f>
        <v>0</v>
      </c>
      <c r="F74">
        <v>3117.1779999999999</v>
      </c>
      <c r="G74">
        <v>3264.5360000000001</v>
      </c>
      <c r="H74">
        <v>1891.376</v>
      </c>
      <c r="I74">
        <v>9864.84</v>
      </c>
      <c r="J74">
        <v>320.95999999999998</v>
      </c>
      <c r="K74">
        <v>1081.0889999999999</v>
      </c>
      <c r="L74">
        <v>2479.078</v>
      </c>
      <c r="M74">
        <v>7644.96</v>
      </c>
      <c r="N74">
        <v>2632.17</v>
      </c>
      <c r="O74">
        <v>1763.73</v>
      </c>
      <c r="P74">
        <v>3492.88</v>
      </c>
      <c r="Q74">
        <v>1808.3019999999999</v>
      </c>
    </row>
    <row r="75" spans="1:17" x14ac:dyDescent="0.25">
      <c r="A75">
        <v>-74</v>
      </c>
      <c r="B75" s="1">
        <f ca="1">EOMONTH(TODAY(),Table13[[#This Row],[Range_Month]])+1</f>
        <v>42856</v>
      </c>
      <c r="C75">
        <v>0</v>
      </c>
      <c r="D75" s="1">
        <f ca="1">WORKDAY(Table13[[#This Row],[Date]],-(1+Table13[[#This Row],[Add_Day]]))</f>
        <v>42853</v>
      </c>
      <c r="E75">
        <f>COUNTIFS(Table13[[#This Row],[SHCOMP Index]:[SZCOMP Index]],"*N/A*")</f>
        <v>0</v>
      </c>
      <c r="F75">
        <v>3154.6579999999999</v>
      </c>
      <c r="G75">
        <v>3303.442</v>
      </c>
      <c r="H75">
        <v>1994.674</v>
      </c>
      <c r="I75">
        <v>10234.65</v>
      </c>
      <c r="J75">
        <v>335.13</v>
      </c>
      <c r="K75">
        <v>1116.769</v>
      </c>
      <c r="L75">
        <v>2347.0391</v>
      </c>
      <c r="M75">
        <v>7438.38</v>
      </c>
      <c r="N75">
        <v>2663.45</v>
      </c>
      <c r="O75">
        <v>1850.73</v>
      </c>
      <c r="P75">
        <v>3439.75</v>
      </c>
      <c r="Q75">
        <v>1906.915</v>
      </c>
    </row>
    <row r="76" spans="1:17" x14ac:dyDescent="0.25">
      <c r="A76">
        <v>-75</v>
      </c>
      <c r="B76" s="1">
        <f ca="1">EOMONTH(TODAY(),Table13[[#This Row],[Range_Month]])+1</f>
        <v>42826</v>
      </c>
      <c r="C76">
        <v>0</v>
      </c>
      <c r="D76" s="1">
        <f ca="1">WORKDAY(Table13[[#This Row],[Date]],-(1+Table13[[#This Row],[Add_Day]]))</f>
        <v>42825</v>
      </c>
      <c r="E76">
        <f>COUNTIFS(Table13[[#This Row],[SHCOMP Index]:[SZCOMP Index]],"*N/A*")</f>
        <v>0</v>
      </c>
      <c r="F76">
        <v>3222.5140000000001</v>
      </c>
      <c r="G76">
        <v>3374.665</v>
      </c>
      <c r="H76">
        <v>2078.058</v>
      </c>
      <c r="I76">
        <v>10428.719999999999</v>
      </c>
      <c r="J76">
        <v>337.41300000000001</v>
      </c>
      <c r="K76">
        <v>1138.729</v>
      </c>
      <c r="L76">
        <v>2359.7519000000002</v>
      </c>
      <c r="M76">
        <v>7491.94</v>
      </c>
      <c r="N76">
        <v>2720.86</v>
      </c>
      <c r="O76">
        <v>1907.34</v>
      </c>
      <c r="P76">
        <v>3456.05</v>
      </c>
      <c r="Q76">
        <v>1986.473</v>
      </c>
    </row>
    <row r="77" spans="1:17" x14ac:dyDescent="0.25">
      <c r="A77">
        <v>-76</v>
      </c>
      <c r="B77" s="1">
        <f ca="1">EOMONTH(TODAY(),Table13[[#This Row],[Range_Month]])+1</f>
        <v>42795</v>
      </c>
      <c r="C77">
        <v>0</v>
      </c>
      <c r="D77" s="1">
        <f ca="1">WORKDAY(Table13[[#This Row],[Date]],-(1+Table13[[#This Row],[Add_Day]]))</f>
        <v>42794</v>
      </c>
      <c r="E77">
        <f>COUNTIFS(Table13[[#This Row],[SHCOMP Index]:[SZCOMP Index]],"*N/A*")</f>
        <v>0</v>
      </c>
      <c r="F77">
        <v>3241.7330000000002</v>
      </c>
      <c r="G77">
        <v>3394.498</v>
      </c>
      <c r="H77">
        <v>2093.587</v>
      </c>
      <c r="I77">
        <v>10391.34</v>
      </c>
      <c r="J77">
        <v>348.01299999999998</v>
      </c>
      <c r="K77">
        <v>1147.731</v>
      </c>
      <c r="L77">
        <v>2370.7071000000001</v>
      </c>
      <c r="M77">
        <v>7548.37</v>
      </c>
      <c r="N77">
        <v>2736.79</v>
      </c>
      <c r="O77">
        <v>1927.16</v>
      </c>
      <c r="P77">
        <v>3452.81</v>
      </c>
      <c r="Q77">
        <v>2001.3219999999999</v>
      </c>
    </row>
    <row r="78" spans="1:17" x14ac:dyDescent="0.25">
      <c r="A78">
        <v>-77</v>
      </c>
      <c r="B78" s="1">
        <f ca="1">EOMONTH(TODAY(),Table13[[#This Row],[Range_Month]])+1</f>
        <v>42767</v>
      </c>
      <c r="C78">
        <v>3</v>
      </c>
      <c r="D78" s="1">
        <f ca="1">WORKDAY(Table13[[#This Row],[Date]],-(1+Table13[[#This Row],[Add_Day]]))</f>
        <v>42761</v>
      </c>
      <c r="E78">
        <f>COUNTIFS(Table13[[#This Row],[SHCOMP Index]:[SZCOMP Index]],"*N/A*")</f>
        <v>0</v>
      </c>
      <c r="F78">
        <v>3159.1660000000002</v>
      </c>
      <c r="G78">
        <v>3308.0619999999999</v>
      </c>
      <c r="H78">
        <v>2005.6079999999999</v>
      </c>
      <c r="I78">
        <v>10052.049999999999</v>
      </c>
      <c r="J78">
        <v>338.51400000000001</v>
      </c>
      <c r="K78">
        <v>1114.4939999999999</v>
      </c>
      <c r="L78">
        <v>2364.0243999999998</v>
      </c>
      <c r="M78">
        <v>7459.74</v>
      </c>
      <c r="N78">
        <v>2667.13</v>
      </c>
      <c r="O78">
        <v>1886.23</v>
      </c>
      <c r="P78">
        <v>3387.96</v>
      </c>
      <c r="Q78">
        <v>1917.317</v>
      </c>
    </row>
    <row r="79" spans="1:17" x14ac:dyDescent="0.25">
      <c r="A79">
        <v>-78</v>
      </c>
      <c r="B79" s="1">
        <f ca="1">EOMONTH(TODAY(),Table13[[#This Row],[Range_Month]])+1</f>
        <v>42736</v>
      </c>
      <c r="C79">
        <v>0</v>
      </c>
      <c r="D79" s="1">
        <f ca="1">WORKDAY(Table13[[#This Row],[Date]],-(1+Table13[[#This Row],[Add_Day]]))</f>
        <v>42734</v>
      </c>
      <c r="E79">
        <f>COUNTIFS(Table13[[#This Row],[SHCOMP Index]:[SZCOMP Index]],"*N/A*")</f>
        <v>0</v>
      </c>
      <c r="F79">
        <v>3103.6370000000002</v>
      </c>
      <c r="G79">
        <v>3249.5920000000001</v>
      </c>
      <c r="H79">
        <v>2059.9059999999999</v>
      </c>
      <c r="I79">
        <v>10177.14</v>
      </c>
      <c r="J79">
        <v>341.80099999999999</v>
      </c>
      <c r="K79">
        <v>1127.7</v>
      </c>
      <c r="L79">
        <v>2286.8984</v>
      </c>
      <c r="M79">
        <v>7224.6</v>
      </c>
      <c r="N79">
        <v>2619.89</v>
      </c>
      <c r="O79">
        <v>1962.06</v>
      </c>
      <c r="P79">
        <v>3310.08</v>
      </c>
      <c r="Q79">
        <v>1969.1110000000001</v>
      </c>
    </row>
    <row r="80" spans="1:17" x14ac:dyDescent="0.25">
      <c r="A80">
        <v>-79</v>
      </c>
      <c r="B80" s="1">
        <f ca="1">EOMONTH(TODAY(),Table13[[#This Row],[Range_Month]])+1</f>
        <v>42705</v>
      </c>
      <c r="C80">
        <v>0</v>
      </c>
      <c r="D80" s="1">
        <f ca="1">WORKDAY(Table13[[#This Row],[Date]],-(1+Table13[[#This Row],[Add_Day]]))</f>
        <v>42704</v>
      </c>
      <c r="E80">
        <f>COUNTIFS(Table13[[#This Row],[SHCOMP Index]:[SZCOMP Index]],"*N/A*")</f>
        <v>0</v>
      </c>
      <c r="F80">
        <v>3250.0349999999999</v>
      </c>
      <c r="G80">
        <v>3403.2190000000001</v>
      </c>
      <c r="H80">
        <v>2204.37</v>
      </c>
      <c r="I80">
        <v>11012.19</v>
      </c>
      <c r="J80">
        <v>348.38900000000001</v>
      </c>
      <c r="K80">
        <v>1162.7560000000001</v>
      </c>
      <c r="L80">
        <v>2419.4135999999999</v>
      </c>
      <c r="M80">
        <v>7635.95</v>
      </c>
      <c r="N80">
        <v>2743.61</v>
      </c>
      <c r="O80">
        <v>2183.0500000000002</v>
      </c>
      <c r="P80">
        <v>3538</v>
      </c>
      <c r="Q80">
        <v>2106.91</v>
      </c>
    </row>
    <row r="81" spans="1:17" x14ac:dyDescent="0.25">
      <c r="A81">
        <v>-80</v>
      </c>
      <c r="B81" s="1">
        <f ca="1">EOMONTH(TODAY(),Table13[[#This Row],[Range_Month]])+1</f>
        <v>42675</v>
      </c>
      <c r="C81">
        <v>0</v>
      </c>
      <c r="D81" s="1">
        <f ca="1">WORKDAY(Table13[[#This Row],[Date]],-(1+Table13[[#This Row],[Add_Day]]))</f>
        <v>42674</v>
      </c>
      <c r="E81">
        <f>COUNTIFS(Table13[[#This Row],[SHCOMP Index]:[SZCOMP Index]],"*N/A*")</f>
        <v>0</v>
      </c>
      <c r="F81">
        <v>3100.4920000000002</v>
      </c>
      <c r="G81">
        <v>3246.2510000000002</v>
      </c>
      <c r="H81">
        <v>2144.9</v>
      </c>
      <c r="I81">
        <v>10704.3</v>
      </c>
      <c r="J81">
        <v>342.68599999999998</v>
      </c>
      <c r="K81">
        <v>1162.1579999999999</v>
      </c>
      <c r="L81">
        <v>2250.4693000000002</v>
      </c>
      <c r="M81">
        <v>7169.72</v>
      </c>
      <c r="N81">
        <v>2617.25</v>
      </c>
      <c r="O81">
        <v>2159.7600000000002</v>
      </c>
      <c r="P81">
        <v>3336.28</v>
      </c>
      <c r="Q81">
        <v>2050.2759999999998</v>
      </c>
    </row>
    <row r="82" spans="1:17" x14ac:dyDescent="0.25">
      <c r="A82">
        <v>-81</v>
      </c>
      <c r="B82" s="1">
        <f ca="1">EOMONTH(TODAY(),Table13[[#This Row],[Range_Month]])+1</f>
        <v>42644</v>
      </c>
      <c r="C82">
        <v>0</v>
      </c>
      <c r="D82" s="1">
        <f ca="1">WORKDAY(Table13[[#This Row],[Date]],-(1+Table13[[#This Row],[Add_Day]]))</f>
        <v>42643</v>
      </c>
      <c r="E82">
        <f>COUNTIFS(Table13[[#This Row],[SHCOMP Index]:[SZCOMP Index]],"*N/A*")</f>
        <v>0</v>
      </c>
      <c r="F82">
        <v>3004.703</v>
      </c>
      <c r="G82">
        <v>3145.1680000000001</v>
      </c>
      <c r="H82">
        <v>2087.3209999999999</v>
      </c>
      <c r="I82">
        <v>10567.58</v>
      </c>
      <c r="J82">
        <v>354.137</v>
      </c>
      <c r="K82">
        <v>1186.2280000000001</v>
      </c>
      <c r="L82">
        <v>2177.3523</v>
      </c>
      <c r="M82">
        <v>6958.5</v>
      </c>
      <c r="N82">
        <v>2535.85</v>
      </c>
      <c r="O82">
        <v>2149.9</v>
      </c>
      <c r="P82">
        <v>3253.28</v>
      </c>
      <c r="Q82">
        <v>1995.607</v>
      </c>
    </row>
    <row r="83" spans="1:17" x14ac:dyDescent="0.25">
      <c r="A83">
        <v>-82</v>
      </c>
      <c r="B83" s="1">
        <f ca="1">EOMONTH(TODAY(),Table13[[#This Row],[Range_Month]])+1</f>
        <v>42614</v>
      </c>
      <c r="C83">
        <v>0</v>
      </c>
      <c r="D83" s="1">
        <f ca="1">WORKDAY(Table13[[#This Row],[Date]],-(1+Table13[[#This Row],[Add_Day]]))</f>
        <v>42613</v>
      </c>
      <c r="E83">
        <f>COUNTIFS(Table13[[#This Row],[SHCOMP Index]:[SZCOMP Index]],"*N/A*")</f>
        <v>0</v>
      </c>
      <c r="F83">
        <v>3085.491</v>
      </c>
      <c r="G83">
        <v>3230.0509999999999</v>
      </c>
      <c r="H83">
        <v>2126.6149999999998</v>
      </c>
      <c r="I83">
        <v>10757.88</v>
      </c>
      <c r="J83">
        <v>354.81400000000002</v>
      </c>
      <c r="K83">
        <v>1163.8699999999999</v>
      </c>
      <c r="L83">
        <v>2232.7116999999998</v>
      </c>
      <c r="M83">
        <v>7138.27</v>
      </c>
      <c r="N83">
        <v>2604.5700000000002</v>
      </c>
      <c r="O83">
        <v>2191.7600000000002</v>
      </c>
      <c r="P83">
        <v>3327.79</v>
      </c>
      <c r="Q83">
        <v>2032.874</v>
      </c>
    </row>
    <row r="84" spans="1:17" x14ac:dyDescent="0.25">
      <c r="A84">
        <v>-83</v>
      </c>
      <c r="B84" s="1">
        <f ca="1">EOMONTH(TODAY(),Table13[[#This Row],[Range_Month]])+1</f>
        <v>42583</v>
      </c>
      <c r="C84">
        <v>0</v>
      </c>
      <c r="D84" s="1">
        <f ca="1">WORKDAY(Table13[[#This Row],[Date]],-(1+Table13[[#This Row],[Add_Day]]))</f>
        <v>42580</v>
      </c>
      <c r="E84">
        <f>COUNTIFS(Table13[[#This Row],[SHCOMP Index]:[SZCOMP Index]],"*N/A*")</f>
        <v>0</v>
      </c>
      <c r="F84">
        <v>2979.3389999999999</v>
      </c>
      <c r="G84">
        <v>3118.9029999999998</v>
      </c>
      <c r="H84">
        <v>2030.8340000000001</v>
      </c>
      <c r="I84">
        <v>10329.44</v>
      </c>
      <c r="J84">
        <v>343.17</v>
      </c>
      <c r="K84">
        <v>1146.847</v>
      </c>
      <c r="L84">
        <v>2155.2388000000001</v>
      </c>
      <c r="M84">
        <v>6913.5</v>
      </c>
      <c r="N84">
        <v>2514.92</v>
      </c>
      <c r="O84">
        <v>2122.41</v>
      </c>
      <c r="P84">
        <v>3203.93</v>
      </c>
      <c r="Q84">
        <v>1941.556</v>
      </c>
    </row>
    <row r="85" spans="1:17" x14ac:dyDescent="0.25">
      <c r="A85">
        <v>-84</v>
      </c>
      <c r="B85" s="1">
        <f ca="1">EOMONTH(TODAY(),Table13[[#This Row],[Range_Month]])+1</f>
        <v>42552</v>
      </c>
      <c r="C85">
        <v>0</v>
      </c>
      <c r="D85" s="1">
        <f ca="1">WORKDAY(Table13[[#This Row],[Date]],-(1+Table13[[#This Row],[Add_Day]]))</f>
        <v>42551</v>
      </c>
      <c r="E85">
        <f>COUNTIFS(Table13[[#This Row],[SHCOMP Index]:[SZCOMP Index]],"*N/A*")</f>
        <v>0</v>
      </c>
      <c r="F85">
        <v>2929.6060000000002</v>
      </c>
      <c r="G85">
        <v>3066.4969999999998</v>
      </c>
      <c r="H85">
        <v>2065.4929999999999</v>
      </c>
      <c r="I85">
        <v>10489.99</v>
      </c>
      <c r="J85">
        <v>346.75</v>
      </c>
      <c r="K85">
        <v>1100.2550000000001</v>
      </c>
      <c r="L85">
        <v>2122.6331</v>
      </c>
      <c r="M85">
        <v>6735.89</v>
      </c>
      <c r="N85">
        <v>2472.75</v>
      </c>
      <c r="O85">
        <v>2227.79</v>
      </c>
      <c r="P85">
        <v>3153.92</v>
      </c>
      <c r="Q85">
        <v>1974.24</v>
      </c>
    </row>
    <row r="86" spans="1:17" x14ac:dyDescent="0.25">
      <c r="A86">
        <v>-85</v>
      </c>
      <c r="B86" s="1">
        <f ca="1">EOMONTH(TODAY(),Table13[[#This Row],[Range_Month]])+1</f>
        <v>42522</v>
      </c>
      <c r="C86">
        <v>0</v>
      </c>
      <c r="D86" s="1">
        <f ca="1">WORKDAY(Table13[[#This Row],[Date]],-(1+Table13[[#This Row],[Add_Day]]))</f>
        <v>42521</v>
      </c>
      <c r="E86">
        <f>COUNTIFS(Table13[[#This Row],[SHCOMP Index]:[SZCOMP Index]],"*N/A*")</f>
        <v>0</v>
      </c>
      <c r="F86">
        <v>2916.616</v>
      </c>
      <c r="G86">
        <v>3052.7750000000001</v>
      </c>
      <c r="H86">
        <v>1958.7059999999999</v>
      </c>
      <c r="I86">
        <v>10159.93</v>
      </c>
      <c r="J86">
        <v>348.66</v>
      </c>
      <c r="K86">
        <v>1070.7919999999999</v>
      </c>
      <c r="L86">
        <v>2155.6558</v>
      </c>
      <c r="M86">
        <v>6823.75</v>
      </c>
      <c r="N86">
        <v>2461.7199999999998</v>
      </c>
      <c r="O86">
        <v>2159.8000000000002</v>
      </c>
      <c r="P86">
        <v>3169.56</v>
      </c>
      <c r="Q86">
        <v>1872.36</v>
      </c>
    </row>
    <row r="87" spans="1:17" x14ac:dyDescent="0.25">
      <c r="A87">
        <v>-86</v>
      </c>
      <c r="B87" s="1">
        <f ca="1">EOMONTH(TODAY(),Table13[[#This Row],[Range_Month]])+1</f>
        <v>42491</v>
      </c>
      <c r="C87">
        <v>0</v>
      </c>
      <c r="D87" s="1">
        <f ca="1">WORKDAY(Table13[[#This Row],[Date]],-(1+Table13[[#This Row],[Add_Day]]))</f>
        <v>42489</v>
      </c>
      <c r="E87">
        <f>COUNTIFS(Table13[[#This Row],[SHCOMP Index]:[SZCOMP Index]],"*N/A*")</f>
        <v>0</v>
      </c>
      <c r="F87">
        <v>2938.3240000000001</v>
      </c>
      <c r="G87">
        <v>3074.873</v>
      </c>
      <c r="H87">
        <v>1959.992</v>
      </c>
      <c r="I87">
        <v>10141.540000000001</v>
      </c>
      <c r="J87">
        <v>368.31400000000002</v>
      </c>
      <c r="K87">
        <v>1129.95</v>
      </c>
      <c r="L87">
        <v>2135.5086000000001</v>
      </c>
      <c r="M87">
        <v>6799.63</v>
      </c>
      <c r="N87">
        <v>2479.46</v>
      </c>
      <c r="O87">
        <v>2138.7399999999998</v>
      </c>
      <c r="P87">
        <v>3156.75</v>
      </c>
      <c r="Q87">
        <v>1873.9939999999999</v>
      </c>
    </row>
    <row r="88" spans="1:17" x14ac:dyDescent="0.25">
      <c r="A88">
        <v>-87</v>
      </c>
      <c r="B88" s="1">
        <f ca="1">EOMONTH(TODAY(),Table13[[#This Row],[Range_Month]])+1</f>
        <v>42461</v>
      </c>
      <c r="C88">
        <v>0</v>
      </c>
      <c r="D88" s="1">
        <f ca="1">WORKDAY(Table13[[#This Row],[Date]],-(1+Table13[[#This Row],[Add_Day]]))</f>
        <v>42460</v>
      </c>
      <c r="E88">
        <f>COUNTIFS(Table13[[#This Row],[SHCOMP Index]:[SZCOMP Index]],"*N/A*")</f>
        <v>0</v>
      </c>
      <c r="F88">
        <v>3003.915</v>
      </c>
      <c r="G88">
        <v>3143.5630000000001</v>
      </c>
      <c r="H88">
        <v>2000.0250000000001</v>
      </c>
      <c r="I88">
        <v>10455.370000000001</v>
      </c>
      <c r="J88">
        <v>375.161</v>
      </c>
      <c r="K88">
        <v>1144.259</v>
      </c>
      <c r="L88">
        <v>2156.5410000000002</v>
      </c>
      <c r="M88">
        <v>6921.88</v>
      </c>
      <c r="N88">
        <v>2535.1</v>
      </c>
      <c r="O88">
        <v>2238.29</v>
      </c>
      <c r="P88">
        <v>3218.09</v>
      </c>
      <c r="Q88">
        <v>1912.2090000000001</v>
      </c>
    </row>
    <row r="89" spans="1:17" x14ac:dyDescent="0.25">
      <c r="A89">
        <v>-88</v>
      </c>
      <c r="B89" s="1">
        <f ca="1">EOMONTH(TODAY(),Table13[[#This Row],[Range_Month]])+1</f>
        <v>42430</v>
      </c>
      <c r="C89">
        <v>0</v>
      </c>
      <c r="D89" s="1">
        <f ca="1">WORKDAY(Table13[[#This Row],[Date]],-(1+Table13[[#This Row],[Add_Day]]))</f>
        <v>42429</v>
      </c>
      <c r="E89">
        <f>COUNTIFS(Table13[[#This Row],[SHCOMP Index]:[SZCOMP Index]],"*N/A*")</f>
        <v>0</v>
      </c>
      <c r="F89">
        <v>2687.9789999999998</v>
      </c>
      <c r="G89">
        <v>2812.8040000000001</v>
      </c>
      <c r="H89">
        <v>1717.9939999999999</v>
      </c>
      <c r="I89">
        <v>9097.36</v>
      </c>
      <c r="J89">
        <v>339.346</v>
      </c>
      <c r="K89">
        <v>1094.8579999999999</v>
      </c>
      <c r="L89">
        <v>1944.6111000000001</v>
      </c>
      <c r="M89">
        <v>6205.37</v>
      </c>
      <c r="N89">
        <v>2268.44</v>
      </c>
      <c r="O89">
        <v>1880.15</v>
      </c>
      <c r="P89">
        <v>2877.47</v>
      </c>
      <c r="Q89">
        <v>1643.355</v>
      </c>
    </row>
    <row r="90" spans="1:17" x14ac:dyDescent="0.25">
      <c r="A90">
        <v>-89</v>
      </c>
      <c r="B90" s="1">
        <f ca="1">EOMONTH(TODAY(),Table13[[#This Row],[Range_Month]])+1</f>
        <v>42401</v>
      </c>
      <c r="C90">
        <v>0</v>
      </c>
      <c r="D90" s="1">
        <f ca="1">WORKDAY(Table13[[#This Row],[Date]],-(1+Table13[[#This Row],[Add_Day]]))</f>
        <v>42398</v>
      </c>
      <c r="E90">
        <f>COUNTIFS(Table13[[#This Row],[SHCOMP Index]:[SZCOMP Index]],"*N/A*")</f>
        <v>0</v>
      </c>
      <c r="F90">
        <v>2737.6</v>
      </c>
      <c r="G90">
        <v>2864.7579999999998</v>
      </c>
      <c r="H90">
        <v>1766</v>
      </c>
      <c r="I90">
        <v>9418.2000000000007</v>
      </c>
      <c r="J90">
        <v>344.85599999999999</v>
      </c>
      <c r="K90">
        <v>1146.7719999999999</v>
      </c>
      <c r="L90">
        <v>1973.0051000000001</v>
      </c>
      <c r="M90">
        <v>6308.48</v>
      </c>
      <c r="N90">
        <v>2310.4</v>
      </c>
      <c r="O90">
        <v>1994.07</v>
      </c>
      <c r="P90">
        <v>2946.09</v>
      </c>
      <c r="Q90">
        <v>1689.43</v>
      </c>
    </row>
    <row r="91" spans="1:17" x14ac:dyDescent="0.25">
      <c r="A91">
        <v>-90</v>
      </c>
      <c r="B91" s="1">
        <f ca="1">EOMONTH(TODAY(),Table13[[#This Row],[Range_Month]])+1</f>
        <v>42370</v>
      </c>
      <c r="C91">
        <v>0</v>
      </c>
      <c r="D91" s="1">
        <f ca="1">WORKDAY(Table13[[#This Row],[Date]],-(1+Table13[[#This Row],[Add_Day]]))</f>
        <v>42369</v>
      </c>
      <c r="E91">
        <f>COUNTIFS(Table13[[#This Row],[SHCOMP Index]:[SZCOMP Index]],"*N/A*")</f>
        <v>0</v>
      </c>
      <c r="F91">
        <v>3539.1819999999998</v>
      </c>
      <c r="G91">
        <v>3704.2939999999999</v>
      </c>
      <c r="H91">
        <v>2415.5039999999999</v>
      </c>
      <c r="I91">
        <v>12664.89</v>
      </c>
      <c r="J91">
        <v>426.40699999999998</v>
      </c>
      <c r="K91">
        <v>1309.3630000000001</v>
      </c>
      <c r="L91">
        <v>2420.8008</v>
      </c>
      <c r="M91">
        <v>7995.77</v>
      </c>
      <c r="N91">
        <v>2987.17</v>
      </c>
      <c r="O91">
        <v>2714.05</v>
      </c>
      <c r="P91">
        <v>3731</v>
      </c>
      <c r="Q91">
        <v>2308.9070000000002</v>
      </c>
    </row>
    <row r="92" spans="1:17" x14ac:dyDescent="0.25">
      <c r="A92">
        <v>-91</v>
      </c>
      <c r="B92" s="1">
        <f ca="1">EOMONTH(TODAY(),Table13[[#This Row],[Range_Month]])+1</f>
        <v>42339</v>
      </c>
      <c r="C92">
        <v>0</v>
      </c>
      <c r="D92" s="1">
        <f ca="1">WORKDAY(Table13[[#This Row],[Date]],-(1+Table13[[#This Row],[Add_Day]]))</f>
        <v>42338</v>
      </c>
      <c r="E92">
        <f>COUNTIFS(Table13[[#This Row],[SHCOMP Index]:[SZCOMP Index]],"*N/A*")</f>
        <v>0</v>
      </c>
      <c r="F92">
        <v>3445.4050000000002</v>
      </c>
      <c r="G92">
        <v>3607.3919999999998</v>
      </c>
      <c r="H92">
        <v>2305.8000000000002</v>
      </c>
      <c r="I92">
        <v>12037.86</v>
      </c>
      <c r="J92">
        <v>381.262</v>
      </c>
      <c r="K92">
        <v>1199.854</v>
      </c>
      <c r="L92">
        <v>2336.2903000000001</v>
      </c>
      <c r="M92">
        <v>7728.44</v>
      </c>
      <c r="N92">
        <v>2909.25</v>
      </c>
      <c r="O92">
        <v>2672.58</v>
      </c>
      <c r="P92">
        <v>3566.41</v>
      </c>
      <c r="Q92">
        <v>2203.607</v>
      </c>
    </row>
    <row r="93" spans="1:17" x14ac:dyDescent="0.25">
      <c r="A93">
        <v>-92</v>
      </c>
      <c r="B93" s="1">
        <f ca="1">EOMONTH(TODAY(),Table13[[#This Row],[Range_Month]])+1</f>
        <v>42309</v>
      </c>
      <c r="C93">
        <v>0</v>
      </c>
      <c r="D93" s="1">
        <f ca="1">WORKDAY(Table13[[#This Row],[Date]],-(1+Table13[[#This Row],[Add_Day]]))</f>
        <v>42307</v>
      </c>
      <c r="E93">
        <f>COUNTIFS(Table13[[#This Row],[SHCOMP Index]:[SZCOMP Index]],"*N/A*")</f>
        <v>0</v>
      </c>
      <c r="F93">
        <v>3382.5610000000001</v>
      </c>
      <c r="G93">
        <v>3542.16</v>
      </c>
      <c r="H93">
        <v>2107.797</v>
      </c>
      <c r="I93">
        <v>11546.05</v>
      </c>
      <c r="J93">
        <v>358.55</v>
      </c>
      <c r="K93">
        <v>1153.4390000000001</v>
      </c>
      <c r="L93">
        <v>2312.9739</v>
      </c>
      <c r="M93">
        <v>7685.71</v>
      </c>
      <c r="N93">
        <v>2856.69</v>
      </c>
      <c r="O93">
        <v>2478.2800000000002</v>
      </c>
      <c r="P93">
        <v>3534.08</v>
      </c>
      <c r="Q93">
        <v>2014.86</v>
      </c>
    </row>
    <row r="94" spans="1:17" x14ac:dyDescent="0.25">
      <c r="A94">
        <v>-93</v>
      </c>
      <c r="B94" s="1">
        <f ca="1">EOMONTH(TODAY(),Table13[[#This Row],[Range_Month]])+1</f>
        <v>42278</v>
      </c>
      <c r="C94">
        <v>0</v>
      </c>
      <c r="D94" s="1">
        <f ca="1">WORKDAY(Table13[[#This Row],[Date]],-(1+Table13[[#This Row],[Add_Day]]))</f>
        <v>42277</v>
      </c>
      <c r="E94">
        <f>COUNTIFS(Table13[[#This Row],[SHCOMP Index]:[SZCOMP Index]],"*N/A*")</f>
        <v>0</v>
      </c>
      <c r="F94">
        <v>3052.7820000000002</v>
      </c>
      <c r="G94">
        <v>3197.3719999999998</v>
      </c>
      <c r="H94">
        <v>1795.3589999999999</v>
      </c>
      <c r="I94">
        <v>9988.25</v>
      </c>
      <c r="J94">
        <v>309.71100000000001</v>
      </c>
      <c r="K94">
        <v>1050.7349999999999</v>
      </c>
      <c r="L94">
        <v>2146.1181999999999</v>
      </c>
      <c r="M94">
        <v>7030.86</v>
      </c>
      <c r="N94">
        <v>2578.69</v>
      </c>
      <c r="O94">
        <v>2082.67</v>
      </c>
      <c r="P94">
        <v>3202.95</v>
      </c>
      <c r="Q94">
        <v>1716.7809999999999</v>
      </c>
    </row>
    <row r="95" spans="1:17" x14ac:dyDescent="0.25">
      <c r="A95">
        <v>-94</v>
      </c>
      <c r="B95" s="1">
        <f ca="1">EOMONTH(TODAY(),Table13[[#This Row],[Range_Month]])+1</f>
        <v>42248</v>
      </c>
      <c r="C95">
        <v>0</v>
      </c>
      <c r="D95" s="1">
        <f ca="1">WORKDAY(Table13[[#This Row],[Date]],-(1+Table13[[#This Row],[Add_Day]]))</f>
        <v>42247</v>
      </c>
      <c r="E95">
        <f>COUNTIFS(Table13[[#This Row],[SHCOMP Index]:[SZCOMP Index]],"*N/A*")</f>
        <v>0</v>
      </c>
      <c r="F95">
        <v>3205.9859999999999</v>
      </c>
      <c r="G95">
        <v>3358.8119999999999</v>
      </c>
      <c r="H95">
        <v>1872.5039999999999</v>
      </c>
      <c r="I95">
        <v>10549.16</v>
      </c>
      <c r="J95">
        <v>300.59899999999999</v>
      </c>
      <c r="K95">
        <v>1068.0619999999999</v>
      </c>
      <c r="L95">
        <v>2210.4468000000002</v>
      </c>
      <c r="M95">
        <v>7334.36</v>
      </c>
      <c r="N95">
        <v>2708.81</v>
      </c>
      <c r="O95">
        <v>1996.87</v>
      </c>
      <c r="P95">
        <v>3366.54</v>
      </c>
      <c r="Q95">
        <v>1790.3109999999999</v>
      </c>
    </row>
    <row r="96" spans="1:17" x14ac:dyDescent="0.25">
      <c r="A96">
        <v>-95</v>
      </c>
      <c r="B96" s="1">
        <f ca="1">EOMONTH(TODAY(),Table13[[#This Row],[Range_Month]])+1</f>
        <v>42217</v>
      </c>
      <c r="C96">
        <v>0</v>
      </c>
      <c r="D96" s="1">
        <f ca="1">WORKDAY(Table13[[#This Row],[Date]],-(1+Table13[[#This Row],[Add_Day]]))</f>
        <v>42216</v>
      </c>
      <c r="E96">
        <f>COUNTIFS(Table13[[#This Row],[SHCOMP Index]:[SZCOMP Index]],"*N/A*")</f>
        <v>0</v>
      </c>
      <c r="F96">
        <v>3663.7249999999999</v>
      </c>
      <c r="G96">
        <v>3838.0720000000001</v>
      </c>
      <c r="H96">
        <v>2207.7869999999998</v>
      </c>
      <c r="I96">
        <v>12374.25</v>
      </c>
      <c r="J96">
        <v>351.32299999999998</v>
      </c>
      <c r="K96">
        <v>1233.4690000000001</v>
      </c>
      <c r="L96">
        <v>2461.2402999999999</v>
      </c>
      <c r="M96">
        <v>8282.52</v>
      </c>
      <c r="N96">
        <v>3095.12</v>
      </c>
      <c r="O96">
        <v>2539.84</v>
      </c>
      <c r="P96">
        <v>3816.7</v>
      </c>
      <c r="Q96">
        <v>2110.6219999999998</v>
      </c>
    </row>
    <row r="97" spans="1:17" x14ac:dyDescent="0.25">
      <c r="A97">
        <v>-96</v>
      </c>
      <c r="B97" s="1">
        <f ca="1">EOMONTH(TODAY(),Table13[[#This Row],[Range_Month]])+1</f>
        <v>42186</v>
      </c>
      <c r="C97">
        <v>0</v>
      </c>
      <c r="D97" s="1">
        <f ca="1">WORKDAY(Table13[[#This Row],[Date]],-(1+Table13[[#This Row],[Add_Day]]))</f>
        <v>42185</v>
      </c>
      <c r="E97">
        <f>COUNTIFS(Table13[[#This Row],[SHCOMP Index]:[SZCOMP Index]],"*N/A*")</f>
        <v>0</v>
      </c>
      <c r="F97">
        <v>4277.2219999999998</v>
      </c>
      <c r="G97">
        <v>4479.9040000000005</v>
      </c>
      <c r="H97">
        <v>2577.4740000000002</v>
      </c>
      <c r="I97">
        <v>14337.97</v>
      </c>
      <c r="J97">
        <v>431.85</v>
      </c>
      <c r="K97">
        <v>1462.2149999999999</v>
      </c>
      <c r="L97">
        <v>2870.0254</v>
      </c>
      <c r="M97">
        <v>9723.85</v>
      </c>
      <c r="N97">
        <v>3612.31</v>
      </c>
      <c r="O97">
        <v>2858.61</v>
      </c>
      <c r="P97">
        <v>4473</v>
      </c>
      <c r="Q97">
        <v>2464.2260000000001</v>
      </c>
    </row>
    <row r="98" spans="1:17" x14ac:dyDescent="0.25">
      <c r="A98">
        <v>-97</v>
      </c>
      <c r="B98" s="1">
        <f ca="1">EOMONTH(TODAY(),Table13[[#This Row],[Range_Month]])+1</f>
        <v>42156</v>
      </c>
      <c r="C98">
        <v>0</v>
      </c>
      <c r="D98" s="1">
        <f ca="1">WORKDAY(Table13[[#This Row],[Date]],-(1+Table13[[#This Row],[Add_Day]]))</f>
        <v>42153</v>
      </c>
      <c r="E98">
        <f>COUNTIFS(Table13[[#This Row],[SHCOMP Index]:[SZCOMP Index]],"*N/A*")</f>
        <v>0</v>
      </c>
      <c r="F98">
        <v>4611.7439999999997</v>
      </c>
      <c r="G98">
        <v>4829.1279999999997</v>
      </c>
      <c r="H98">
        <v>2922.6329999999998</v>
      </c>
      <c r="I98">
        <v>16100.45</v>
      </c>
      <c r="J98">
        <v>494.57600000000002</v>
      </c>
      <c r="K98">
        <v>1542.184</v>
      </c>
      <c r="L98">
        <v>3111.3335000000002</v>
      </c>
      <c r="M98">
        <v>10535.54</v>
      </c>
      <c r="N98">
        <v>3893.81</v>
      </c>
      <c r="O98">
        <v>3542.84</v>
      </c>
      <c r="P98">
        <v>4840.83</v>
      </c>
      <c r="Q98">
        <v>2793.2539999999999</v>
      </c>
    </row>
    <row r="99" spans="1:17" x14ac:dyDescent="0.25">
      <c r="A99">
        <v>-98</v>
      </c>
      <c r="B99" s="1">
        <f ca="1">EOMONTH(TODAY(),Table13[[#This Row],[Range_Month]])+1</f>
        <v>42125</v>
      </c>
      <c r="C99">
        <v>0</v>
      </c>
      <c r="D99" s="1">
        <f ca="1">WORKDAY(Table13[[#This Row],[Date]],-(1+Table13[[#This Row],[Add_Day]]))</f>
        <v>42124</v>
      </c>
      <c r="E99">
        <f>COUNTIFS(Table13[[#This Row],[SHCOMP Index]:[SZCOMP Index]],"*N/A*")</f>
        <v>0</v>
      </c>
      <c r="F99">
        <v>4441.6549999999997</v>
      </c>
      <c r="G99">
        <v>4653.8280000000004</v>
      </c>
      <c r="H99">
        <v>2371.2359999999999</v>
      </c>
      <c r="I99">
        <v>14818.64</v>
      </c>
      <c r="J99">
        <v>406.44900000000001</v>
      </c>
      <c r="K99">
        <v>1426.3219999999999</v>
      </c>
      <c r="L99">
        <v>3250.4902999999999</v>
      </c>
      <c r="M99">
        <v>10608.55</v>
      </c>
      <c r="N99">
        <v>3753.07</v>
      </c>
      <c r="O99">
        <v>2857.89</v>
      </c>
      <c r="P99">
        <v>4749.8900000000003</v>
      </c>
      <c r="Q99">
        <v>2267.7730000000001</v>
      </c>
    </row>
    <row r="100" spans="1:17" x14ac:dyDescent="0.25">
      <c r="A100">
        <v>-99</v>
      </c>
      <c r="B100" s="1">
        <f ca="1">EOMONTH(TODAY(),Table13[[#This Row],[Range_Month]])+1</f>
        <v>42095</v>
      </c>
      <c r="C100">
        <v>0</v>
      </c>
      <c r="D100" s="1">
        <f ca="1">WORKDAY(Table13[[#This Row],[Date]],-(1+Table13[[#This Row],[Add_Day]]))</f>
        <v>42094</v>
      </c>
      <c r="E100">
        <f>COUNTIFS(Table13[[#This Row],[SHCOMP Index]:[SZCOMP Index]],"*N/A*")</f>
        <v>0</v>
      </c>
      <c r="F100">
        <v>3747.8989999999999</v>
      </c>
      <c r="G100">
        <v>3928.24</v>
      </c>
      <c r="H100">
        <v>2048.424</v>
      </c>
      <c r="I100">
        <v>13160.67</v>
      </c>
      <c r="J100">
        <v>310.62700000000001</v>
      </c>
      <c r="K100">
        <v>1158.644</v>
      </c>
      <c r="L100">
        <v>2754.6579000000002</v>
      </c>
      <c r="M100">
        <v>8972.9</v>
      </c>
      <c r="N100">
        <v>3168.03</v>
      </c>
      <c r="O100">
        <v>2335.17</v>
      </c>
      <c r="P100">
        <v>4051.2</v>
      </c>
      <c r="Q100">
        <v>1958.404</v>
      </c>
    </row>
    <row r="101" spans="1:17" x14ac:dyDescent="0.25">
      <c r="A101">
        <v>-100</v>
      </c>
      <c r="B101" s="1">
        <f ca="1">EOMONTH(TODAY(),Table13[[#This Row],[Range_Month]])+1</f>
        <v>42064</v>
      </c>
      <c r="C101">
        <v>0</v>
      </c>
      <c r="D101" s="1">
        <f ca="1">WORKDAY(Table13[[#This Row],[Date]],-(1+Table13[[#This Row],[Add_Day]]))</f>
        <v>42062</v>
      </c>
      <c r="E101">
        <f>COUNTIFS(Table13[[#This Row],[SHCOMP Index]:[SZCOMP Index]],"*N/A*")</f>
        <v>0</v>
      </c>
      <c r="F101">
        <v>3310.3029999999999</v>
      </c>
      <c r="G101">
        <v>3468.6990000000001</v>
      </c>
      <c r="H101">
        <v>1703.6479999999999</v>
      </c>
      <c r="I101">
        <v>11757.68</v>
      </c>
      <c r="J101">
        <v>296.02499999999998</v>
      </c>
      <c r="K101">
        <v>1107.249</v>
      </c>
      <c r="L101">
        <v>2474.5949999999998</v>
      </c>
      <c r="M101">
        <v>7947.05</v>
      </c>
      <c r="N101">
        <v>2797.32</v>
      </c>
      <c r="O101">
        <v>1928.04</v>
      </c>
      <c r="P101">
        <v>3572.84</v>
      </c>
      <c r="Q101">
        <v>1630.0519999999999</v>
      </c>
    </row>
    <row r="102" spans="1:17" x14ac:dyDescent="0.25">
      <c r="A102">
        <v>-101</v>
      </c>
      <c r="B102" s="1">
        <f ca="1">EOMONTH(TODAY(),Table13[[#This Row],[Range_Month]])+1</f>
        <v>42036</v>
      </c>
      <c r="C102">
        <v>0</v>
      </c>
      <c r="D102" s="1">
        <f ca="1">WORKDAY(Table13[[#This Row],[Date]],-(1+Table13[[#This Row],[Add_Day]]))</f>
        <v>42034</v>
      </c>
      <c r="E102">
        <f>COUNTIFS(Table13[[#This Row],[SHCOMP Index]:[SZCOMP Index]],"*N/A*")</f>
        <v>0</v>
      </c>
      <c r="F102">
        <v>3210.3629999999998</v>
      </c>
      <c r="G102">
        <v>3363.8690000000001</v>
      </c>
      <c r="H102">
        <v>1580.2739999999999</v>
      </c>
      <c r="I102">
        <v>11150.69</v>
      </c>
      <c r="J102">
        <v>289.74599999999998</v>
      </c>
      <c r="K102">
        <v>1070.0360000000001</v>
      </c>
      <c r="L102">
        <v>2405.3796000000002</v>
      </c>
      <c r="M102">
        <v>7667.46</v>
      </c>
      <c r="N102">
        <v>2712.73</v>
      </c>
      <c r="O102">
        <v>1680.58</v>
      </c>
      <c r="P102">
        <v>3434.39</v>
      </c>
      <c r="Q102">
        <v>1512.3889999999999</v>
      </c>
    </row>
    <row r="103" spans="1:17" x14ac:dyDescent="0.25">
      <c r="A103">
        <v>-102</v>
      </c>
      <c r="B103" s="1">
        <f ca="1">EOMONTH(TODAY(),Table13[[#This Row],[Range_Month]])+1</f>
        <v>42005</v>
      </c>
      <c r="C103">
        <v>0</v>
      </c>
      <c r="D103" s="1">
        <f ca="1">WORKDAY(Table13[[#This Row],[Date]],-(1+Table13[[#This Row],[Add_Day]]))</f>
        <v>42004</v>
      </c>
      <c r="E103">
        <f>COUNTIFS(Table13[[#This Row],[SHCOMP Index]:[SZCOMP Index]],"*N/A*")</f>
        <v>0</v>
      </c>
      <c r="F103">
        <v>3234.6779999999999</v>
      </c>
      <c r="G103">
        <v>3389.395</v>
      </c>
      <c r="H103">
        <v>1478.4549999999999</v>
      </c>
      <c r="I103">
        <v>11014.63</v>
      </c>
      <c r="J103">
        <v>290.75799999999998</v>
      </c>
      <c r="K103">
        <v>1028.8130000000001</v>
      </c>
      <c r="L103">
        <v>2581.5666000000001</v>
      </c>
      <c r="M103">
        <v>8044.5</v>
      </c>
      <c r="N103">
        <v>2733.3</v>
      </c>
      <c r="O103">
        <v>1471.76</v>
      </c>
      <c r="P103">
        <v>3533.71</v>
      </c>
      <c r="Q103">
        <v>1415.192</v>
      </c>
    </row>
    <row r="104" spans="1:17" x14ac:dyDescent="0.25">
      <c r="A104">
        <v>-103</v>
      </c>
      <c r="B104" s="1">
        <f ca="1">EOMONTH(TODAY(),Table13[[#This Row],[Range_Month]])+1</f>
        <v>41974</v>
      </c>
      <c r="C104">
        <v>0</v>
      </c>
      <c r="D104" s="1">
        <f ca="1">WORKDAY(Table13[[#This Row],[Date]],-(1+Table13[[#This Row],[Add_Day]]))</f>
        <v>41971</v>
      </c>
      <c r="E104">
        <f>COUNTIFS(Table13[[#This Row],[SHCOMP Index]:[SZCOMP Index]],"*N/A*")</f>
        <v>0</v>
      </c>
      <c r="F104">
        <v>2682.835</v>
      </c>
      <c r="G104">
        <v>2809.6320000000001</v>
      </c>
      <c r="H104">
        <v>1484.2280000000001</v>
      </c>
      <c r="I104">
        <v>9002.23</v>
      </c>
      <c r="J104">
        <v>277.48</v>
      </c>
      <c r="K104">
        <v>989.35900000000004</v>
      </c>
      <c r="L104">
        <v>1914.4399000000001</v>
      </c>
      <c r="M104">
        <v>6222.95</v>
      </c>
      <c r="N104">
        <v>2265.54</v>
      </c>
      <c r="O104">
        <v>1570.85</v>
      </c>
      <c r="P104">
        <v>2808.82</v>
      </c>
      <c r="Q104">
        <v>1420.32</v>
      </c>
    </row>
    <row r="105" spans="1:17" x14ac:dyDescent="0.25">
      <c r="A105">
        <v>-104</v>
      </c>
      <c r="B105" s="1">
        <f ca="1">EOMONTH(TODAY(),Table13[[#This Row],[Range_Month]])+1</f>
        <v>41944</v>
      </c>
      <c r="C105">
        <v>0</v>
      </c>
      <c r="D105" s="1">
        <f ca="1">WORKDAY(Table13[[#This Row],[Date]],-(1+Table13[[#This Row],[Add_Day]]))</f>
        <v>41943</v>
      </c>
      <c r="E105">
        <f>COUNTIFS(Table13[[#This Row],[SHCOMP Index]:[SZCOMP Index]],"*N/A*")</f>
        <v>0</v>
      </c>
      <c r="F105">
        <v>2420.1779999999999</v>
      </c>
      <c r="G105">
        <v>2534.0650000000001</v>
      </c>
      <c r="H105">
        <v>1410.9</v>
      </c>
      <c r="I105">
        <v>8225.61</v>
      </c>
      <c r="J105">
        <v>262.041</v>
      </c>
      <c r="K105">
        <v>977.95100000000002</v>
      </c>
      <c r="L105">
        <v>1657.2861</v>
      </c>
      <c r="M105">
        <v>5478.62</v>
      </c>
      <c r="N105">
        <v>2043.19</v>
      </c>
      <c r="O105">
        <v>1513.27</v>
      </c>
      <c r="P105">
        <v>2508.3200000000002</v>
      </c>
      <c r="Q105">
        <v>1350.498</v>
      </c>
    </row>
    <row r="106" spans="1:17" x14ac:dyDescent="0.25">
      <c r="A106">
        <v>-105</v>
      </c>
      <c r="B106" s="1">
        <f ca="1">EOMONTH(TODAY(),Table13[[#This Row],[Range_Month]])+1</f>
        <v>41913</v>
      </c>
      <c r="C106">
        <v>0</v>
      </c>
      <c r="D106" s="1">
        <f ca="1">WORKDAY(Table13[[#This Row],[Date]],-(1+Table13[[#This Row],[Add_Day]]))</f>
        <v>41912</v>
      </c>
      <c r="E106">
        <f>COUNTIFS(Table13[[#This Row],[SHCOMP Index]:[SZCOMP Index]],"*N/A*")</f>
        <v>0</v>
      </c>
      <c r="F106">
        <v>2363.87</v>
      </c>
      <c r="G106">
        <v>2474.5880000000002</v>
      </c>
      <c r="H106">
        <v>1393.0070000000001</v>
      </c>
      <c r="I106">
        <v>8080.35</v>
      </c>
      <c r="J106">
        <v>268.16500000000002</v>
      </c>
      <c r="K106">
        <v>979.62800000000004</v>
      </c>
      <c r="L106">
        <v>1619.6968999999999</v>
      </c>
      <c r="M106">
        <v>5341.61</v>
      </c>
      <c r="N106">
        <v>1995.16</v>
      </c>
      <c r="O106">
        <v>1540.87</v>
      </c>
      <c r="P106">
        <v>2450.9899999999998</v>
      </c>
      <c r="Q106">
        <v>1333.5039999999999</v>
      </c>
    </row>
    <row r="107" spans="1:17" x14ac:dyDescent="0.25">
      <c r="A107">
        <v>-106</v>
      </c>
      <c r="B107" s="1">
        <f ca="1">EOMONTH(TODAY(),Table13[[#This Row],[Range_Month]])+1</f>
        <v>41883</v>
      </c>
      <c r="C107">
        <v>0</v>
      </c>
      <c r="D107" s="1">
        <f ca="1">WORKDAY(Table13[[#This Row],[Date]],-(1+Table13[[#This Row],[Add_Day]]))</f>
        <v>41880</v>
      </c>
      <c r="E107">
        <f>COUNTIFS(Table13[[#This Row],[SHCOMP Index]:[SZCOMP Index]],"*N/A*")</f>
        <v>0</v>
      </c>
      <c r="F107">
        <v>2217.1999999999998</v>
      </c>
      <c r="G107">
        <v>2320.9859999999999</v>
      </c>
      <c r="H107">
        <v>1265.8510000000001</v>
      </c>
      <c r="I107">
        <v>7841.7</v>
      </c>
      <c r="J107">
        <v>252.953</v>
      </c>
      <c r="K107">
        <v>940.20299999999997</v>
      </c>
      <c r="L107">
        <v>1581.2842000000001</v>
      </c>
      <c r="M107">
        <v>5107.1000000000004</v>
      </c>
      <c r="N107">
        <v>1871.33</v>
      </c>
      <c r="O107">
        <v>1424.47</v>
      </c>
      <c r="P107">
        <v>2338.29</v>
      </c>
      <c r="Q107">
        <v>1212.2570000000001</v>
      </c>
    </row>
    <row r="108" spans="1:17" x14ac:dyDescent="0.25">
      <c r="A108">
        <v>-107</v>
      </c>
      <c r="B108" s="1">
        <f ca="1">EOMONTH(TODAY(),Table13[[#This Row],[Range_Month]])+1</f>
        <v>41852</v>
      </c>
      <c r="C108">
        <v>0</v>
      </c>
      <c r="D108" s="1">
        <f ca="1">WORKDAY(Table13[[#This Row],[Date]],-(1+Table13[[#This Row],[Add_Day]]))</f>
        <v>41851</v>
      </c>
      <c r="E108">
        <f>COUNTIFS(Table13[[#This Row],[SHCOMP Index]:[SZCOMP Index]],"*N/A*")</f>
        <v>0</v>
      </c>
      <c r="F108">
        <v>2201.5619999999999</v>
      </c>
      <c r="G108">
        <v>2305.2130000000002</v>
      </c>
      <c r="H108">
        <v>1211.058</v>
      </c>
      <c r="I108">
        <v>7956.91</v>
      </c>
      <c r="J108">
        <v>237.36</v>
      </c>
      <c r="K108">
        <v>923.495</v>
      </c>
      <c r="L108">
        <v>1621.8467000000001</v>
      </c>
      <c r="M108">
        <v>5155.0600000000004</v>
      </c>
      <c r="N108">
        <v>1858.72</v>
      </c>
      <c r="O108">
        <v>1344.54</v>
      </c>
      <c r="P108">
        <v>2350.25</v>
      </c>
      <c r="Q108">
        <v>1160.0129999999999</v>
      </c>
    </row>
    <row r="109" spans="1:17" x14ac:dyDescent="0.25">
      <c r="A109">
        <v>-108</v>
      </c>
      <c r="B109" s="1">
        <f ca="1">EOMONTH(TODAY(),Table13[[#This Row],[Range_Month]])+1</f>
        <v>41821</v>
      </c>
      <c r="C109">
        <v>0</v>
      </c>
      <c r="D109" s="1">
        <f ca="1">WORKDAY(Table13[[#This Row],[Date]],-(1+Table13[[#This Row],[Add_Day]]))</f>
        <v>41820</v>
      </c>
      <c r="E109">
        <f>COUNTIFS(Table13[[#This Row],[SHCOMP Index]:[SZCOMP Index]],"*N/A*")</f>
        <v>0</v>
      </c>
      <c r="F109">
        <v>2048.3270000000002</v>
      </c>
      <c r="G109">
        <v>2144.7449999999999</v>
      </c>
      <c r="H109">
        <v>1145.3599999999999</v>
      </c>
      <c r="I109">
        <v>7343.27</v>
      </c>
      <c r="J109">
        <v>221.273</v>
      </c>
      <c r="K109">
        <v>842.56600000000003</v>
      </c>
      <c r="L109">
        <v>1482.4049</v>
      </c>
      <c r="M109">
        <v>4729.21</v>
      </c>
      <c r="N109">
        <v>1729.41</v>
      </c>
      <c r="O109">
        <v>1404.71</v>
      </c>
      <c r="P109">
        <v>2165.12</v>
      </c>
      <c r="Q109">
        <v>1096.7850000000001</v>
      </c>
    </row>
    <row r="110" spans="1:17" x14ac:dyDescent="0.25">
      <c r="A110">
        <v>-109</v>
      </c>
      <c r="B110" s="1">
        <f ca="1">EOMONTH(TODAY(),Table13[[#This Row],[Range_Month]])+1</f>
        <v>41791</v>
      </c>
      <c r="C110">
        <v>0</v>
      </c>
      <c r="D110" s="1">
        <f ca="1">WORKDAY(Table13[[#This Row],[Date]],-(1+Table13[[#This Row],[Add_Day]]))</f>
        <v>41789</v>
      </c>
      <c r="E110">
        <f>COUNTIFS(Table13[[#This Row],[SHCOMP Index]:[SZCOMP Index]],"*N/A*")</f>
        <v>0</v>
      </c>
      <c r="F110">
        <v>2039.213</v>
      </c>
      <c r="G110">
        <v>2135.087</v>
      </c>
      <c r="H110">
        <v>1100.5070000000001</v>
      </c>
      <c r="I110">
        <v>7364.83</v>
      </c>
      <c r="J110">
        <v>222.92500000000001</v>
      </c>
      <c r="K110">
        <v>803.14800000000002</v>
      </c>
      <c r="L110">
        <v>1482.0958000000001</v>
      </c>
      <c r="M110">
        <v>4711.72</v>
      </c>
      <c r="N110">
        <v>1721.72</v>
      </c>
      <c r="O110">
        <v>1318.13</v>
      </c>
      <c r="P110">
        <v>2156.46</v>
      </c>
      <c r="Q110">
        <v>1053.752</v>
      </c>
    </row>
    <row r="111" spans="1:17" x14ac:dyDescent="0.25">
      <c r="A111">
        <v>-110</v>
      </c>
      <c r="B111" s="1">
        <f ca="1">EOMONTH(TODAY(),Table13[[#This Row],[Range_Month]])+1</f>
        <v>41760</v>
      </c>
      <c r="C111">
        <v>0</v>
      </c>
      <c r="D111" s="1">
        <f ca="1">WORKDAY(Table13[[#This Row],[Date]],-(1+Table13[[#This Row],[Add_Day]]))</f>
        <v>41759</v>
      </c>
      <c r="E111">
        <f>COUNTIFS(Table13[[#This Row],[SHCOMP Index]:[SZCOMP Index]],"*N/A*")</f>
        <v>0</v>
      </c>
      <c r="F111">
        <v>2026.3579999999999</v>
      </c>
      <c r="G111">
        <v>2121.413</v>
      </c>
      <c r="H111">
        <v>1072.6089999999999</v>
      </c>
      <c r="I111">
        <v>7312.86</v>
      </c>
      <c r="J111">
        <v>226.43899999999999</v>
      </c>
      <c r="K111">
        <v>828.57</v>
      </c>
      <c r="L111">
        <v>1494.8079</v>
      </c>
      <c r="M111">
        <v>4726.88</v>
      </c>
      <c r="N111">
        <v>1710.7</v>
      </c>
      <c r="O111">
        <v>1283.21</v>
      </c>
      <c r="P111">
        <v>2158.66</v>
      </c>
      <c r="Q111">
        <v>1027.575</v>
      </c>
    </row>
    <row r="112" spans="1:17" x14ac:dyDescent="0.25">
      <c r="A112">
        <v>-111</v>
      </c>
      <c r="B112" s="1">
        <f ca="1">EOMONTH(TODAY(),Table13[[#This Row],[Range_Month]])+1</f>
        <v>41730</v>
      </c>
      <c r="C112">
        <v>0</v>
      </c>
      <c r="D112" s="1">
        <f ca="1">WORKDAY(Table13[[#This Row],[Date]],-(1+Table13[[#This Row],[Add_Day]]))</f>
        <v>41729</v>
      </c>
      <c r="E112">
        <f>COUNTIFS(Table13[[#This Row],[SHCOMP Index]:[SZCOMP Index]],"*N/A*")</f>
        <v>0</v>
      </c>
      <c r="F112">
        <v>2033.306</v>
      </c>
      <c r="G112">
        <v>2128.7849999999999</v>
      </c>
      <c r="H112">
        <v>1085.6790000000001</v>
      </c>
      <c r="I112">
        <v>7189.58</v>
      </c>
      <c r="J112">
        <v>224.98500000000001</v>
      </c>
      <c r="K112">
        <v>820.351</v>
      </c>
      <c r="L112">
        <v>1465.7827</v>
      </c>
      <c r="M112">
        <v>4694.38</v>
      </c>
      <c r="N112">
        <v>1716.64</v>
      </c>
      <c r="O112">
        <v>1327.8</v>
      </c>
      <c r="P112">
        <v>2146.3000000000002</v>
      </c>
      <c r="Q112">
        <v>1039.8800000000001</v>
      </c>
    </row>
    <row r="113" spans="1:17" x14ac:dyDescent="0.25">
      <c r="A113">
        <v>-112</v>
      </c>
      <c r="B113" s="1">
        <f ca="1">EOMONTH(TODAY(),Table13[[#This Row],[Range_Month]])+1</f>
        <v>41699</v>
      </c>
      <c r="C113">
        <v>0</v>
      </c>
      <c r="D113" s="1">
        <f ca="1">WORKDAY(Table13[[#This Row],[Date]],-(1+Table13[[#This Row],[Add_Day]]))</f>
        <v>41698</v>
      </c>
      <c r="E113">
        <f>COUNTIFS(Table13[[#This Row],[SHCOMP Index]:[SZCOMP Index]],"*N/A*")</f>
        <v>0</v>
      </c>
      <c r="F113">
        <v>2056.3020000000001</v>
      </c>
      <c r="G113">
        <v>2152.8009999999999</v>
      </c>
      <c r="H113">
        <v>1139.2929999999999</v>
      </c>
      <c r="I113">
        <v>7365.93</v>
      </c>
      <c r="J113">
        <v>228.90700000000001</v>
      </c>
      <c r="K113">
        <v>830.11199999999997</v>
      </c>
      <c r="L113">
        <v>1464.3208999999999</v>
      </c>
      <c r="M113">
        <v>4732.96</v>
      </c>
      <c r="N113">
        <v>1736.01</v>
      </c>
      <c r="O113">
        <v>1434.89</v>
      </c>
      <c r="P113">
        <v>2178.9699999999998</v>
      </c>
      <c r="Q113">
        <v>1090.866</v>
      </c>
    </row>
    <row r="114" spans="1:17" x14ac:dyDescent="0.25">
      <c r="A114">
        <v>-113</v>
      </c>
      <c r="B114" s="1">
        <f ca="1">EOMONTH(TODAY(),Table13[[#This Row],[Range_Month]])+1</f>
        <v>41671</v>
      </c>
      <c r="C114">
        <v>1</v>
      </c>
      <c r="D114" s="1">
        <f ca="1">WORKDAY(Table13[[#This Row],[Date]],-(1+Table13[[#This Row],[Add_Day]]))</f>
        <v>41669</v>
      </c>
      <c r="E114">
        <f>COUNTIFS(Table13[[#This Row],[SHCOMP Index]:[SZCOMP Index]],"*N/A*")</f>
        <v>0</v>
      </c>
      <c r="F114">
        <v>2033.0830000000001</v>
      </c>
      <c r="G114">
        <v>2127.6170000000002</v>
      </c>
      <c r="H114">
        <v>1128.9179999999999</v>
      </c>
      <c r="I114">
        <v>7572.63</v>
      </c>
      <c r="J114">
        <v>246.32300000000001</v>
      </c>
      <c r="K114">
        <v>850.10699999999997</v>
      </c>
      <c r="L114">
        <v>1477.3453999999999</v>
      </c>
      <c r="M114">
        <v>4782.29</v>
      </c>
      <c r="N114">
        <v>1715.74</v>
      </c>
      <c r="O114">
        <v>1495.98</v>
      </c>
      <c r="P114">
        <v>2202.4499999999998</v>
      </c>
      <c r="Q114">
        <v>1081.269</v>
      </c>
    </row>
    <row r="115" spans="1:17" x14ac:dyDescent="0.25">
      <c r="A115">
        <v>-114</v>
      </c>
      <c r="B115" s="1">
        <f ca="1">EOMONTH(TODAY(),Table13[[#This Row],[Range_Month]])+1</f>
        <v>41640</v>
      </c>
      <c r="C115">
        <v>0</v>
      </c>
      <c r="D115" s="1">
        <f ca="1">WORKDAY(Table13[[#This Row],[Date]],-(1+Table13[[#This Row],[Add_Day]]))</f>
        <v>41639</v>
      </c>
      <c r="E115">
        <f>COUNTIFS(Table13[[#This Row],[SHCOMP Index]:[SZCOMP Index]],"*N/A*")</f>
        <v>0</v>
      </c>
      <c r="F115">
        <v>2115.9780000000001</v>
      </c>
      <c r="G115">
        <v>2214.4870000000001</v>
      </c>
      <c r="H115">
        <v>1103.807</v>
      </c>
      <c r="I115">
        <v>8121.79</v>
      </c>
      <c r="J115">
        <v>253.62700000000001</v>
      </c>
      <c r="K115">
        <v>868.11199999999997</v>
      </c>
      <c r="L115">
        <v>1574.7810999999999</v>
      </c>
      <c r="M115">
        <v>5040.2700000000004</v>
      </c>
      <c r="N115">
        <v>1785.83</v>
      </c>
      <c r="O115">
        <v>1304.44</v>
      </c>
      <c r="P115">
        <v>2330.0300000000002</v>
      </c>
      <c r="Q115">
        <v>1057.6659999999999</v>
      </c>
    </row>
    <row r="116" spans="1:17" x14ac:dyDescent="0.25">
      <c r="A116">
        <v>-115</v>
      </c>
      <c r="B116" s="1">
        <f ca="1">EOMONTH(TODAY(),Table13[[#This Row],[Range_Month]])+1</f>
        <v>41609</v>
      </c>
      <c r="C116">
        <v>0</v>
      </c>
      <c r="D116" s="1">
        <f ca="1">WORKDAY(Table13[[#This Row],[Date]],-(1+Table13[[#This Row],[Add_Day]]))</f>
        <v>41607</v>
      </c>
      <c r="E116">
        <f>COUNTIFS(Table13[[#This Row],[SHCOMP Index]:[SZCOMP Index]],"*N/A*")</f>
        <v>0</v>
      </c>
      <c r="F116">
        <v>2220.5039999999999</v>
      </c>
      <c r="G116">
        <v>2324.3490000000002</v>
      </c>
      <c r="H116">
        <v>1137.318</v>
      </c>
      <c r="I116">
        <v>8542.61</v>
      </c>
      <c r="J116">
        <v>255.548</v>
      </c>
      <c r="K116">
        <v>881.09199999999998</v>
      </c>
      <c r="L116">
        <v>1661.4093</v>
      </c>
      <c r="M116">
        <v>5295.08</v>
      </c>
      <c r="N116">
        <v>1874.62</v>
      </c>
      <c r="O116">
        <v>1366.83</v>
      </c>
      <c r="P116">
        <v>2438.94</v>
      </c>
      <c r="Q116">
        <v>1089.604</v>
      </c>
    </row>
    <row r="117" spans="1:17" x14ac:dyDescent="0.25">
      <c r="A117">
        <v>-116</v>
      </c>
      <c r="B117" s="1">
        <f ca="1">EOMONTH(TODAY(),Table13[[#This Row],[Range_Month]])+1</f>
        <v>41579</v>
      </c>
      <c r="C117">
        <v>0</v>
      </c>
      <c r="D117" s="1">
        <f ca="1">WORKDAY(Table13[[#This Row],[Date]],-(1+Table13[[#This Row],[Add_Day]]))</f>
        <v>41578</v>
      </c>
      <c r="E117">
        <f>COUNTIFS(Table13[[#This Row],[SHCOMP Index]:[SZCOMP Index]],"*N/A*")</f>
        <v>0</v>
      </c>
      <c r="F117">
        <v>2141.614</v>
      </c>
      <c r="G117">
        <v>2241.6410000000001</v>
      </c>
      <c r="H117">
        <v>1065.701</v>
      </c>
      <c r="I117">
        <v>8444.41</v>
      </c>
      <c r="J117">
        <v>249.31100000000001</v>
      </c>
      <c r="K117">
        <v>829.61599999999999</v>
      </c>
      <c r="L117">
        <v>1631.0468000000001</v>
      </c>
      <c r="M117">
        <v>5127.42</v>
      </c>
      <c r="N117">
        <v>1807.87</v>
      </c>
      <c r="O117">
        <v>1235.56</v>
      </c>
      <c r="P117">
        <v>2373.7199999999998</v>
      </c>
      <c r="Q117">
        <v>1021.043</v>
      </c>
    </row>
    <row r="118" spans="1:17" x14ac:dyDescent="0.25">
      <c r="A118">
        <v>-117</v>
      </c>
      <c r="B118" s="1">
        <f ca="1">EOMONTH(TODAY(),Table13[[#This Row],[Range_Month]])+1</f>
        <v>41548</v>
      </c>
      <c r="C118">
        <v>0</v>
      </c>
      <c r="D118" s="1">
        <f ca="1">WORKDAY(Table13[[#This Row],[Date]],-(1+Table13[[#This Row],[Add_Day]]))</f>
        <v>41547</v>
      </c>
      <c r="E118">
        <f>COUNTIFS(Table13[[#This Row],[SHCOMP Index]:[SZCOMP Index]],"*N/A*")</f>
        <v>0</v>
      </c>
      <c r="F118">
        <v>2174.665</v>
      </c>
      <c r="G118">
        <v>2276.2649999999999</v>
      </c>
      <c r="H118">
        <v>1103.183</v>
      </c>
      <c r="I118">
        <v>8514.57</v>
      </c>
      <c r="J118">
        <v>252.553</v>
      </c>
      <c r="K118">
        <v>827.64200000000005</v>
      </c>
      <c r="L118">
        <v>1643.0551</v>
      </c>
      <c r="M118">
        <v>5213.53</v>
      </c>
      <c r="N118">
        <v>1836.01</v>
      </c>
      <c r="O118">
        <v>1367.91</v>
      </c>
      <c r="P118">
        <v>2409.04</v>
      </c>
      <c r="Q118">
        <v>1056.5519999999999</v>
      </c>
    </row>
    <row r="119" spans="1:17" x14ac:dyDescent="0.25">
      <c r="A119">
        <v>-118</v>
      </c>
      <c r="B119" s="1">
        <f ca="1">EOMONTH(TODAY(),Table13[[#This Row],[Range_Month]])+1</f>
        <v>41518</v>
      </c>
      <c r="C119">
        <v>0</v>
      </c>
      <c r="D119" s="1">
        <f ca="1">WORKDAY(Table13[[#This Row],[Date]],-(1+Table13[[#This Row],[Add_Day]]))</f>
        <v>41516</v>
      </c>
      <c r="E119">
        <f>COUNTIFS(Table13[[#This Row],[SHCOMP Index]:[SZCOMP Index]],"*N/A*")</f>
        <v>0</v>
      </c>
      <c r="F119">
        <v>2098.3820000000001</v>
      </c>
      <c r="G119">
        <v>2196.3829999999998</v>
      </c>
      <c r="H119">
        <v>1040.1949999999999</v>
      </c>
      <c r="I119">
        <v>8202.48</v>
      </c>
      <c r="J119">
        <v>244.40199999999999</v>
      </c>
      <c r="K119">
        <v>816.947</v>
      </c>
      <c r="L119">
        <v>1589.7765999999999</v>
      </c>
      <c r="M119">
        <v>5013.33</v>
      </c>
      <c r="N119">
        <v>1771.46</v>
      </c>
      <c r="O119">
        <v>1185.1500000000001</v>
      </c>
      <c r="P119">
        <v>2313.91</v>
      </c>
      <c r="Q119">
        <v>996.70100000000002</v>
      </c>
    </row>
    <row r="120" spans="1:17" x14ac:dyDescent="0.25">
      <c r="A120">
        <v>-119</v>
      </c>
      <c r="B120" s="1">
        <f ca="1">EOMONTH(TODAY(),Table13[[#This Row],[Range_Month]])+1</f>
        <v>41487</v>
      </c>
      <c r="C120">
        <v>0</v>
      </c>
      <c r="D120" s="1">
        <f ca="1">WORKDAY(Table13[[#This Row],[Date]],-(1+Table13[[#This Row],[Add_Day]]))</f>
        <v>41486</v>
      </c>
      <c r="E120">
        <f>COUNTIFS(Table13[[#This Row],[SHCOMP Index]:[SZCOMP Index]],"*N/A*")</f>
        <v>0</v>
      </c>
      <c r="F120">
        <v>1993.799</v>
      </c>
      <c r="G120">
        <v>2086.7020000000002</v>
      </c>
      <c r="H120">
        <v>984.077</v>
      </c>
      <c r="I120">
        <v>7765.4</v>
      </c>
      <c r="J120">
        <v>236.762</v>
      </c>
      <c r="K120">
        <v>775.68100000000004</v>
      </c>
      <c r="L120">
        <v>1504.1674</v>
      </c>
      <c r="M120">
        <v>4749.83</v>
      </c>
      <c r="N120">
        <v>1682.61</v>
      </c>
      <c r="O120">
        <v>1134.02</v>
      </c>
      <c r="P120">
        <v>2193.02</v>
      </c>
      <c r="Q120">
        <v>942.96600000000001</v>
      </c>
    </row>
    <row r="121" spans="1:17" x14ac:dyDescent="0.25">
      <c r="A121">
        <v>-120</v>
      </c>
      <c r="B121" s="1">
        <f ca="1">EOMONTH(TODAY(),Table13[[#This Row],[Range_Month]])+1</f>
        <v>41456</v>
      </c>
      <c r="C121">
        <v>0</v>
      </c>
      <c r="D121" s="1">
        <f ca="1">WORKDAY(Table13[[#This Row],[Date]],-(1+Table13[[#This Row],[Add_Day]]))</f>
        <v>41453</v>
      </c>
      <c r="E121">
        <f>COUNTIFS(Table13[[#This Row],[SHCOMP Index]:[SZCOMP Index]],"*N/A*")</f>
        <v>0</v>
      </c>
      <c r="F121">
        <v>1979.2059999999999</v>
      </c>
      <c r="G121">
        <v>2071.259</v>
      </c>
      <c r="H121">
        <v>925.74599999999998</v>
      </c>
      <c r="I121">
        <v>7694.47</v>
      </c>
      <c r="J121">
        <v>238.66300000000001</v>
      </c>
      <c r="K121">
        <v>775.93899999999996</v>
      </c>
      <c r="L121">
        <v>1552.3827000000001</v>
      </c>
      <c r="M121">
        <v>4788.8500000000004</v>
      </c>
      <c r="N121">
        <v>1670.14</v>
      </c>
      <c r="O121">
        <v>1011.66</v>
      </c>
      <c r="P121">
        <v>2200.64</v>
      </c>
      <c r="Q121">
        <v>887.68</v>
      </c>
    </row>
    <row r="122" spans="1:17" x14ac:dyDescent="0.25">
      <c r="A122">
        <v>-121</v>
      </c>
      <c r="B122" s="1">
        <f ca="1">EOMONTH(TODAY(),Table13[[#This Row],[Range_Month]])+1</f>
        <v>41426</v>
      </c>
      <c r="C122">
        <v>0</v>
      </c>
      <c r="D122" s="1">
        <f ca="1">WORKDAY(Table13[[#This Row],[Date]],-(1+Table13[[#This Row],[Add_Day]]))</f>
        <v>41425</v>
      </c>
      <c r="E122">
        <f>COUNTIFS(Table13[[#This Row],[SHCOMP Index]:[SZCOMP Index]],"*N/A*")</f>
        <v>0</v>
      </c>
      <c r="F122">
        <v>2300.5949999999998</v>
      </c>
      <c r="G122">
        <v>2408.2460000000001</v>
      </c>
      <c r="H122">
        <v>1080.627</v>
      </c>
      <c r="I122">
        <v>9257.9500000000007</v>
      </c>
      <c r="J122">
        <v>263.56</v>
      </c>
      <c r="K122">
        <v>875.94399999999996</v>
      </c>
      <c r="L122">
        <v>1841.3658</v>
      </c>
      <c r="M122">
        <v>5649.97</v>
      </c>
      <c r="N122">
        <v>1944.76</v>
      </c>
      <c r="O122">
        <v>1073.02</v>
      </c>
      <c r="P122">
        <v>2606.4299999999998</v>
      </c>
      <c r="Q122">
        <v>1035.8009999999999</v>
      </c>
    </row>
    <row r="123" spans="1:17" x14ac:dyDescent="0.25">
      <c r="A123">
        <v>-122</v>
      </c>
      <c r="B123" s="1">
        <f ca="1">EOMONTH(TODAY(),Table13[[#This Row],[Range_Month]])+1</f>
        <v>41395</v>
      </c>
      <c r="C123">
        <v>2</v>
      </c>
      <c r="D123" s="1">
        <f ca="1">WORKDAY(Table13[[#This Row],[Date]],-(1+Table13[[#This Row],[Add_Day]]))</f>
        <v>41390</v>
      </c>
      <c r="E123">
        <f>COUNTIFS(Table13[[#This Row],[SHCOMP Index]:[SZCOMP Index]],"*N/A*")</f>
        <v>0</v>
      </c>
      <c r="F123">
        <v>2177.9119999999998</v>
      </c>
      <c r="G123">
        <v>2279.54</v>
      </c>
      <c r="H123">
        <v>951.56700000000001</v>
      </c>
      <c r="I123">
        <v>8691.39</v>
      </c>
      <c r="J123">
        <v>255.50200000000001</v>
      </c>
      <c r="K123">
        <v>810.55499999999995</v>
      </c>
      <c r="L123">
        <v>1766.0371</v>
      </c>
      <c r="M123">
        <v>5337.29</v>
      </c>
      <c r="N123">
        <v>1841.35</v>
      </c>
      <c r="O123">
        <v>889.38</v>
      </c>
      <c r="P123">
        <v>2447.31</v>
      </c>
      <c r="Q123">
        <v>912.61800000000005</v>
      </c>
    </row>
    <row r="124" spans="1:17" x14ac:dyDescent="0.25">
      <c r="A124">
        <v>-123</v>
      </c>
      <c r="B124" s="1">
        <f ca="1">EOMONTH(TODAY(),Table13[[#This Row],[Range_Month]])+1</f>
        <v>41365</v>
      </c>
      <c r="C124">
        <v>0</v>
      </c>
      <c r="D124" s="1">
        <f ca="1">WORKDAY(Table13[[#This Row],[Date]],-(1+Table13[[#This Row],[Add_Day]]))</f>
        <v>41362</v>
      </c>
      <c r="E124">
        <f>COUNTIFS(Table13[[#This Row],[SHCOMP Index]:[SZCOMP Index]],"*N/A*")</f>
        <v>0</v>
      </c>
      <c r="F124">
        <v>2236.6210000000001</v>
      </c>
      <c r="G124">
        <v>2340.922</v>
      </c>
      <c r="H124">
        <v>967.96299999999997</v>
      </c>
      <c r="I124">
        <v>8889.77</v>
      </c>
      <c r="J124">
        <v>263.79500000000002</v>
      </c>
      <c r="K124">
        <v>791.255</v>
      </c>
      <c r="L124">
        <v>1793.194</v>
      </c>
      <c r="M124">
        <v>5421.62</v>
      </c>
      <c r="N124">
        <v>1890.8</v>
      </c>
      <c r="O124">
        <v>866.46</v>
      </c>
      <c r="P124">
        <v>2495.08</v>
      </c>
      <c r="Q124">
        <v>927.89499999999998</v>
      </c>
    </row>
    <row r="125" spans="1:17" x14ac:dyDescent="0.25">
      <c r="A125">
        <v>-124</v>
      </c>
      <c r="B125" s="1">
        <f ca="1">EOMONTH(TODAY(),Table13[[#This Row],[Range_Month]])+1</f>
        <v>41334</v>
      </c>
      <c r="C125">
        <v>0</v>
      </c>
      <c r="D125" s="1">
        <f ca="1">WORKDAY(Table13[[#This Row],[Date]],-(1+Table13[[#This Row],[Add_Day]]))</f>
        <v>41333</v>
      </c>
      <c r="E125">
        <f>COUNTIFS(Table13[[#This Row],[SHCOMP Index]:[SZCOMP Index]],"*N/A*")</f>
        <v>0</v>
      </c>
      <c r="F125">
        <v>2365.5929999999998</v>
      </c>
      <c r="G125">
        <v>2475.9740000000002</v>
      </c>
      <c r="H125">
        <v>1007.869</v>
      </c>
      <c r="I125">
        <v>9641.44</v>
      </c>
      <c r="J125">
        <v>277.62400000000002</v>
      </c>
      <c r="K125">
        <v>843.53399999999999</v>
      </c>
      <c r="L125">
        <v>1956.6061</v>
      </c>
      <c r="M125">
        <v>5845.61</v>
      </c>
      <c r="N125">
        <v>2000.27</v>
      </c>
      <c r="O125">
        <v>861.1</v>
      </c>
      <c r="P125">
        <v>2673.33</v>
      </c>
      <c r="Q125">
        <v>966.41700000000003</v>
      </c>
    </row>
    <row r="126" spans="1:17" x14ac:dyDescent="0.25">
      <c r="A126">
        <v>-125</v>
      </c>
      <c r="B126" s="1">
        <f ca="1">EOMONTH(TODAY(),Table13[[#This Row],[Range_Month]])+1</f>
        <v>41306</v>
      </c>
      <c r="C126">
        <v>0</v>
      </c>
      <c r="D126" s="1">
        <f ca="1">WORKDAY(Table13[[#This Row],[Date]],-(1+Table13[[#This Row],[Add_Day]]))</f>
        <v>41305</v>
      </c>
      <c r="E126">
        <f>COUNTIFS(Table13[[#This Row],[SHCOMP Index]:[SZCOMP Index]],"*N/A*")</f>
        <v>0</v>
      </c>
      <c r="F126">
        <v>2385.422</v>
      </c>
      <c r="G126">
        <v>2496.8330000000001</v>
      </c>
      <c r="H126">
        <v>975.60299999999995</v>
      </c>
      <c r="I126">
        <v>9667.67</v>
      </c>
      <c r="J126">
        <v>277.77300000000002</v>
      </c>
      <c r="K126">
        <v>870.18299999999999</v>
      </c>
      <c r="L126">
        <v>1993.2514000000001</v>
      </c>
      <c r="M126">
        <v>5910.27</v>
      </c>
      <c r="N126">
        <v>2017.96</v>
      </c>
      <c r="O126">
        <v>776.01</v>
      </c>
      <c r="P126">
        <v>2686.88</v>
      </c>
      <c r="Q126">
        <v>936.20799999999997</v>
      </c>
    </row>
    <row r="127" spans="1:17" x14ac:dyDescent="0.25">
      <c r="A127">
        <v>-126</v>
      </c>
      <c r="B127" s="1">
        <f ca="1">EOMONTH(TODAY(),Table13[[#This Row],[Range_Month]])+1</f>
        <v>41275</v>
      </c>
      <c r="C127">
        <v>0</v>
      </c>
      <c r="D127" s="1">
        <f ca="1">WORKDAY(Table13[[#This Row],[Date]],-(1+Table13[[#This Row],[Add_Day]]))</f>
        <v>41274</v>
      </c>
      <c r="E127">
        <f>COUNTIFS(Table13[[#This Row],[SHCOMP Index]:[SZCOMP Index]],"*N/A*")</f>
        <v>0</v>
      </c>
      <c r="F127">
        <v>2269.1280000000002</v>
      </c>
      <c r="G127">
        <v>2376.0390000000002</v>
      </c>
      <c r="H127">
        <v>919.8</v>
      </c>
      <c r="I127">
        <v>9116.48</v>
      </c>
      <c r="J127">
        <v>244.91499999999999</v>
      </c>
      <c r="K127">
        <v>711.23400000000004</v>
      </c>
      <c r="L127">
        <v>1857.6797999999999</v>
      </c>
      <c r="M127">
        <v>5550.09</v>
      </c>
      <c r="N127">
        <v>1919.99</v>
      </c>
      <c r="O127">
        <v>713.86</v>
      </c>
      <c r="P127">
        <v>2522.9499999999998</v>
      </c>
      <c r="Q127">
        <v>881.17</v>
      </c>
    </row>
    <row r="128" spans="1:17" x14ac:dyDescent="0.25">
      <c r="A128">
        <v>-127</v>
      </c>
      <c r="B128" s="1">
        <f ca="1">EOMONTH(TODAY(),Table13[[#This Row],[Range_Month]])+1</f>
        <v>41244</v>
      </c>
      <c r="C128">
        <v>0</v>
      </c>
      <c r="D128" s="1">
        <f ca="1">WORKDAY(Table13[[#This Row],[Date]],-(1+Table13[[#This Row],[Add_Day]]))</f>
        <v>41243</v>
      </c>
      <c r="E128">
        <f>COUNTIFS(Table13[[#This Row],[SHCOMP Index]:[SZCOMP Index]],"*N/A*")</f>
        <v>0</v>
      </c>
      <c r="F128">
        <v>1980.117</v>
      </c>
      <c r="G128">
        <v>2073.2440000000001</v>
      </c>
      <c r="H128">
        <v>785.81899999999996</v>
      </c>
      <c r="I128">
        <v>7903.25</v>
      </c>
      <c r="J128">
        <v>217.26599999999999</v>
      </c>
      <c r="K128">
        <v>608.08299999999997</v>
      </c>
      <c r="L128">
        <v>1547.7591</v>
      </c>
      <c r="M128">
        <v>4666.74</v>
      </c>
      <c r="N128">
        <v>1675.3</v>
      </c>
      <c r="O128">
        <v>606.77</v>
      </c>
      <c r="P128">
        <v>2139.66</v>
      </c>
      <c r="Q128">
        <v>752.84100000000001</v>
      </c>
    </row>
    <row r="129" spans="1:17" x14ac:dyDescent="0.25">
      <c r="A129">
        <v>-128</v>
      </c>
      <c r="B129" s="1">
        <f ca="1">EOMONTH(TODAY(),Table13[[#This Row],[Range_Month]])+1</f>
        <v>41214</v>
      </c>
      <c r="C129">
        <v>0</v>
      </c>
      <c r="D129" s="1">
        <f ca="1">WORKDAY(Table13[[#This Row],[Date]],-(1+Table13[[#This Row],[Add_Day]]))</f>
        <v>41213</v>
      </c>
      <c r="E129">
        <f>COUNTIFS(Table13[[#This Row],[SHCOMP Index]:[SZCOMP Index]],"*N/A*")</f>
        <v>0</v>
      </c>
      <c r="F129">
        <v>2068.88</v>
      </c>
      <c r="G129">
        <v>2166.4879999999998</v>
      </c>
      <c r="H129">
        <v>883.33900000000006</v>
      </c>
      <c r="I129">
        <v>8469.7999999999993</v>
      </c>
      <c r="J129">
        <v>220.53700000000001</v>
      </c>
      <c r="K129">
        <v>591.798</v>
      </c>
      <c r="L129">
        <v>1587.0518999999999</v>
      </c>
      <c r="M129">
        <v>4857.8100000000004</v>
      </c>
      <c r="N129">
        <v>1750.1</v>
      </c>
      <c r="O129">
        <v>691.65</v>
      </c>
      <c r="P129">
        <v>2254.8200000000002</v>
      </c>
      <c r="Q129">
        <v>844.8</v>
      </c>
    </row>
    <row r="130" spans="1:17" x14ac:dyDescent="0.25">
      <c r="A130">
        <v>-129</v>
      </c>
      <c r="B130" s="1">
        <f ca="1">EOMONTH(TODAY(),Table13[[#This Row],[Range_Month]])+1</f>
        <v>41183</v>
      </c>
      <c r="C130">
        <v>0</v>
      </c>
      <c r="D130" s="1">
        <f ca="1">WORKDAY(Table13[[#This Row],[Date]],-(1+Table13[[#This Row],[Add_Day]]))</f>
        <v>41180</v>
      </c>
      <c r="E130">
        <f>COUNTIFS(Table13[[#This Row],[SHCOMP Index]:[SZCOMP Index]],"*N/A*")</f>
        <v>0</v>
      </c>
      <c r="F130">
        <v>2086.1689999999999</v>
      </c>
      <c r="G130">
        <v>2184.7049999999999</v>
      </c>
      <c r="H130">
        <v>893.197</v>
      </c>
      <c r="I130">
        <v>8679.2199999999993</v>
      </c>
      <c r="J130">
        <v>219.99600000000001</v>
      </c>
      <c r="K130">
        <v>573.42700000000002</v>
      </c>
      <c r="L130">
        <v>1613.0922</v>
      </c>
      <c r="M130">
        <v>4934.33</v>
      </c>
      <c r="N130">
        <v>1764.88</v>
      </c>
      <c r="O130">
        <v>689.64</v>
      </c>
      <c r="P130">
        <v>2293.11</v>
      </c>
      <c r="Q130">
        <v>853.82600000000002</v>
      </c>
    </row>
    <row r="131" spans="1:17" x14ac:dyDescent="0.25">
      <c r="A131">
        <v>-130</v>
      </c>
      <c r="B131" s="1">
        <f ca="1">EOMONTH(TODAY(),Table13[[#This Row],[Range_Month]])+1</f>
        <v>41153</v>
      </c>
      <c r="C131">
        <v>0</v>
      </c>
      <c r="D131" s="1">
        <f ca="1">WORKDAY(Table13[[#This Row],[Date]],-(1+Table13[[#This Row],[Add_Day]]))</f>
        <v>41152</v>
      </c>
      <c r="E131">
        <f>COUNTIFS(Table13[[#This Row],[SHCOMP Index]:[SZCOMP Index]],"*N/A*")</f>
        <v>0</v>
      </c>
      <c r="F131">
        <v>2047.5219999999999</v>
      </c>
      <c r="G131">
        <v>2144.3040000000001</v>
      </c>
      <c r="H131">
        <v>877.04200000000003</v>
      </c>
      <c r="I131">
        <v>8210.99</v>
      </c>
      <c r="J131">
        <v>214.43299999999999</v>
      </c>
      <c r="K131">
        <v>572.24900000000002</v>
      </c>
      <c r="L131">
        <v>1551.1991</v>
      </c>
      <c r="M131">
        <v>4750.2299999999996</v>
      </c>
      <c r="N131">
        <v>1732.1</v>
      </c>
      <c r="O131">
        <v>706.63</v>
      </c>
      <c r="P131">
        <v>2204.87</v>
      </c>
      <c r="Q131">
        <v>838.53200000000004</v>
      </c>
    </row>
    <row r="132" spans="1:17" x14ac:dyDescent="0.25">
      <c r="A132">
        <v>-131</v>
      </c>
      <c r="B132" s="1">
        <f ca="1">EOMONTH(TODAY(),Table13[[#This Row],[Range_Month]])+1</f>
        <v>41122</v>
      </c>
      <c r="C132">
        <v>0</v>
      </c>
      <c r="D132" s="1">
        <f ca="1">WORKDAY(Table13[[#This Row],[Date]],-(1+Table13[[#This Row],[Add_Day]]))</f>
        <v>41121</v>
      </c>
      <c r="E132">
        <f>COUNTIFS(Table13[[#This Row],[SHCOMP Index]:[SZCOMP Index]],"*N/A*")</f>
        <v>0</v>
      </c>
      <c r="F132">
        <v>2103.6350000000002</v>
      </c>
      <c r="G132">
        <v>2203.8870000000002</v>
      </c>
      <c r="H132">
        <v>889.26700000000005</v>
      </c>
      <c r="I132">
        <v>9059.2199999999993</v>
      </c>
      <c r="J132">
        <v>203.34</v>
      </c>
      <c r="K132">
        <v>564.01800000000003</v>
      </c>
      <c r="L132">
        <v>1631.885</v>
      </c>
      <c r="M132">
        <v>4996.97</v>
      </c>
      <c r="N132">
        <v>1780.76</v>
      </c>
      <c r="O132">
        <v>676.96</v>
      </c>
      <c r="P132">
        <v>2332.92</v>
      </c>
      <c r="Q132">
        <v>849.95699999999999</v>
      </c>
    </row>
    <row r="133" spans="1:17" x14ac:dyDescent="0.25">
      <c r="A133">
        <v>-132</v>
      </c>
      <c r="B133" s="1">
        <f ca="1">EOMONTH(TODAY(),Table13[[#This Row],[Range_Month]])+1</f>
        <v>41091</v>
      </c>
      <c r="C133">
        <v>0</v>
      </c>
      <c r="D133" s="1">
        <f ca="1">WORKDAY(Table13[[#This Row],[Date]],-(1+Table13[[#This Row],[Add_Day]]))</f>
        <v>41089</v>
      </c>
      <c r="E133">
        <f>COUNTIFS(Table13[[#This Row],[SHCOMP Index]:[SZCOMP Index]],"*N/A*")</f>
        <v>0</v>
      </c>
      <c r="F133">
        <v>2225.431</v>
      </c>
      <c r="G133">
        <v>2330.498</v>
      </c>
      <c r="H133">
        <v>963.74</v>
      </c>
      <c r="I133">
        <v>9500.32</v>
      </c>
      <c r="J133">
        <v>235.63499999999999</v>
      </c>
      <c r="K133">
        <v>627.46</v>
      </c>
      <c r="L133">
        <v>1708.8558</v>
      </c>
      <c r="M133">
        <v>5279.95</v>
      </c>
      <c r="N133">
        <v>1882.54</v>
      </c>
      <c r="O133">
        <v>726.68</v>
      </c>
      <c r="P133">
        <v>2461.61</v>
      </c>
      <c r="Q133">
        <v>921.40499999999997</v>
      </c>
    </row>
    <row r="134" spans="1:17" x14ac:dyDescent="0.25">
      <c r="A134">
        <v>-133</v>
      </c>
      <c r="B134" s="1">
        <f ca="1">EOMONTH(TODAY(),Table13[[#This Row],[Range_Month]])+1</f>
        <v>41061</v>
      </c>
      <c r="C134">
        <v>0</v>
      </c>
      <c r="D134" s="1">
        <f ca="1">WORKDAY(Table13[[#This Row],[Date]],-(1+Table13[[#This Row],[Add_Day]]))</f>
        <v>41060</v>
      </c>
      <c r="E134">
        <f>COUNTIFS(Table13[[#This Row],[SHCOMP Index]:[SZCOMP Index]],"*N/A*")</f>
        <v>0</v>
      </c>
      <c r="F134">
        <v>2372.2339999999999</v>
      </c>
      <c r="G134">
        <v>2484.9079999999999</v>
      </c>
      <c r="H134">
        <v>1012.188</v>
      </c>
      <c r="I134">
        <v>10141.41</v>
      </c>
      <c r="J134">
        <v>237.21700000000001</v>
      </c>
      <c r="K134">
        <v>650.49300000000005</v>
      </c>
      <c r="L134">
        <v>1804.5930000000001</v>
      </c>
      <c r="M134">
        <v>5632.06</v>
      </c>
      <c r="N134">
        <v>2007.56</v>
      </c>
      <c r="O134">
        <v>734.45</v>
      </c>
      <c r="P134">
        <v>2632.04</v>
      </c>
      <c r="Q134">
        <v>967.58500000000004</v>
      </c>
    </row>
    <row r="135" spans="1:17" x14ac:dyDescent="0.25">
      <c r="A135">
        <v>-134</v>
      </c>
      <c r="B135" s="1">
        <f ca="1">EOMONTH(TODAY(),Table13[[#This Row],[Range_Month]])+1</f>
        <v>41030</v>
      </c>
      <c r="C135">
        <v>1</v>
      </c>
      <c r="D135" s="1">
        <f ca="1">WORKDAY(Table13[[#This Row],[Date]],-(1+Table13[[#This Row],[Add_Day]]))</f>
        <v>41026</v>
      </c>
      <c r="E135">
        <f>COUNTIFS(Table13[[#This Row],[SHCOMP Index]:[SZCOMP Index]],"*N/A*")</f>
        <v>0</v>
      </c>
      <c r="F135">
        <v>2396.3159999999998</v>
      </c>
      <c r="G135">
        <v>2509.71</v>
      </c>
      <c r="H135">
        <v>983.00099999999998</v>
      </c>
      <c r="I135">
        <v>10180.39</v>
      </c>
      <c r="J135">
        <v>248.37200000000001</v>
      </c>
      <c r="K135">
        <v>671.24300000000005</v>
      </c>
      <c r="L135">
        <v>1822.5418</v>
      </c>
      <c r="M135">
        <v>5630.8</v>
      </c>
      <c r="N135">
        <v>2027.92</v>
      </c>
      <c r="O135">
        <v>685.13</v>
      </c>
      <c r="P135">
        <v>2626.16</v>
      </c>
      <c r="Q135">
        <v>940.35199999999998</v>
      </c>
    </row>
    <row r="136" spans="1:17" x14ac:dyDescent="0.25">
      <c r="A136">
        <v>-135</v>
      </c>
      <c r="B136" s="1">
        <f ca="1">EOMONTH(TODAY(),Table13[[#This Row],[Range_Month]])+1</f>
        <v>41000</v>
      </c>
      <c r="C136">
        <v>0</v>
      </c>
      <c r="D136" s="1">
        <f ca="1">WORKDAY(Table13[[#This Row],[Date]],-(1+Table13[[#This Row],[Add_Day]]))</f>
        <v>40998</v>
      </c>
      <c r="E136">
        <f>COUNTIFS(Table13[[#This Row],[SHCOMP Index]:[SZCOMP Index]],"*N/A*")</f>
        <v>0</v>
      </c>
      <c r="F136">
        <v>2262.7890000000002</v>
      </c>
      <c r="G136">
        <v>2370.0700000000002</v>
      </c>
      <c r="H136">
        <v>932.22799999999995</v>
      </c>
      <c r="I136">
        <v>9410.26</v>
      </c>
      <c r="J136">
        <v>230.333</v>
      </c>
      <c r="K136">
        <v>640.12900000000002</v>
      </c>
      <c r="L136">
        <v>1705.6327000000001</v>
      </c>
      <c r="M136">
        <v>5262.41</v>
      </c>
      <c r="N136">
        <v>1914.9</v>
      </c>
      <c r="O136">
        <v>678.52</v>
      </c>
      <c r="P136">
        <v>2454.9</v>
      </c>
      <c r="Q136">
        <v>891.84400000000005</v>
      </c>
    </row>
    <row r="137" spans="1:17" x14ac:dyDescent="0.25">
      <c r="A137">
        <v>-136</v>
      </c>
      <c r="B137" s="1">
        <f ca="1">EOMONTH(TODAY(),Table13[[#This Row],[Range_Month]])+1</f>
        <v>40969</v>
      </c>
      <c r="C137">
        <v>0</v>
      </c>
      <c r="D137" s="1">
        <f ca="1">WORKDAY(Table13[[#This Row],[Date]],-(1+Table13[[#This Row],[Add_Day]]))</f>
        <v>40968</v>
      </c>
      <c r="E137">
        <f>COUNTIFS(Table13[[#This Row],[SHCOMP Index]:[SZCOMP Index]],"*N/A*")</f>
        <v>0</v>
      </c>
      <c r="F137">
        <v>2428.4870000000001</v>
      </c>
      <c r="G137">
        <v>2543.89</v>
      </c>
      <c r="H137">
        <v>1000.7140000000001</v>
      </c>
      <c r="I137">
        <v>10054.85</v>
      </c>
      <c r="J137">
        <v>241.77</v>
      </c>
      <c r="K137">
        <v>665.57399999999996</v>
      </c>
      <c r="L137">
        <v>1822.7687000000001</v>
      </c>
      <c r="M137">
        <v>5649.05</v>
      </c>
      <c r="N137">
        <v>2054.92</v>
      </c>
      <c r="O137">
        <v>735.34</v>
      </c>
      <c r="P137">
        <v>2634.14</v>
      </c>
      <c r="Q137">
        <v>956.99199999999996</v>
      </c>
    </row>
    <row r="138" spans="1:17" x14ac:dyDescent="0.25">
      <c r="A138">
        <v>-137</v>
      </c>
      <c r="B138" s="1">
        <f ca="1">EOMONTH(TODAY(),Table13[[#This Row],[Range_Month]])+1</f>
        <v>40940</v>
      </c>
      <c r="C138">
        <v>0</v>
      </c>
      <c r="D138" s="1">
        <f ca="1">WORKDAY(Table13[[#This Row],[Date]],-(1+Table13[[#This Row],[Add_Day]]))</f>
        <v>40939</v>
      </c>
      <c r="E138">
        <f>COUNTIFS(Table13[[#This Row],[SHCOMP Index]:[SZCOMP Index]],"*N/A*")</f>
        <v>0</v>
      </c>
      <c r="F138">
        <v>2292.61</v>
      </c>
      <c r="G138">
        <v>2401.8739999999998</v>
      </c>
      <c r="H138">
        <v>894.34299999999996</v>
      </c>
      <c r="I138">
        <v>9303.65</v>
      </c>
      <c r="J138">
        <v>221.79300000000001</v>
      </c>
      <c r="K138">
        <v>590.80399999999997</v>
      </c>
      <c r="L138">
        <v>1744.7080000000001</v>
      </c>
      <c r="M138">
        <v>5321.34</v>
      </c>
      <c r="N138">
        <v>1940.31</v>
      </c>
      <c r="O138">
        <v>648.67999999999995</v>
      </c>
      <c r="P138">
        <v>2464.2600000000002</v>
      </c>
      <c r="Q138">
        <v>855.2</v>
      </c>
    </row>
    <row r="139" spans="1:17" x14ac:dyDescent="0.25">
      <c r="A139">
        <v>-138</v>
      </c>
      <c r="B139" s="1">
        <f ca="1">EOMONTH(TODAY(),Table13[[#This Row],[Range_Month]])+1</f>
        <v>40909</v>
      </c>
      <c r="C139">
        <v>0</v>
      </c>
      <c r="D139" s="1">
        <f ca="1">WORKDAY(Table13[[#This Row],[Date]],-(1+Table13[[#This Row],[Add_Day]]))</f>
        <v>40907</v>
      </c>
      <c r="E139">
        <f>COUNTIFS(Table13[[#This Row],[SHCOMP Index]:[SZCOMP Index]],"*N/A*")</f>
        <v>0</v>
      </c>
      <c r="F139">
        <v>2199.4169999999999</v>
      </c>
      <c r="G139">
        <v>2304.116</v>
      </c>
      <c r="H139">
        <v>906.90899999999999</v>
      </c>
      <c r="I139">
        <v>8918.82</v>
      </c>
      <c r="J139">
        <v>215.26400000000001</v>
      </c>
      <c r="K139">
        <v>567.03599999999994</v>
      </c>
      <c r="L139">
        <v>1617.6132</v>
      </c>
      <c r="M139">
        <v>5009.28</v>
      </c>
      <c r="N139">
        <v>1861.02</v>
      </c>
      <c r="O139">
        <v>729.5</v>
      </c>
      <c r="P139">
        <v>2345.7399999999998</v>
      </c>
      <c r="Q139">
        <v>866.65300000000002</v>
      </c>
    </row>
    <row r="140" spans="1:17" x14ac:dyDescent="0.25">
      <c r="A140">
        <v>-139</v>
      </c>
      <c r="B140" s="1">
        <f ca="1">EOMONTH(TODAY(),Table13[[#This Row],[Range_Month]])+1</f>
        <v>40878</v>
      </c>
      <c r="C140">
        <v>0</v>
      </c>
      <c r="D140" s="1">
        <f ca="1">WORKDAY(Table13[[#This Row],[Date]],-(1+Table13[[#This Row],[Add_Day]]))</f>
        <v>40877</v>
      </c>
      <c r="E140">
        <f>COUNTIFS(Table13[[#This Row],[SHCOMP Index]:[SZCOMP Index]],"*N/A*")</f>
        <v>0</v>
      </c>
      <c r="F140">
        <v>2333.4140000000002</v>
      </c>
      <c r="G140">
        <v>2444.451</v>
      </c>
      <c r="H140">
        <v>1041.6210000000001</v>
      </c>
      <c r="I140">
        <v>9693.39</v>
      </c>
      <c r="J140">
        <v>229.155</v>
      </c>
      <c r="K140">
        <v>574.01300000000003</v>
      </c>
      <c r="L140">
        <v>1662.7481</v>
      </c>
      <c r="M140">
        <v>5315.46</v>
      </c>
      <c r="N140">
        <v>1973.42</v>
      </c>
      <c r="O140">
        <v>838.11</v>
      </c>
      <c r="P140">
        <v>2521.52</v>
      </c>
      <c r="Q140">
        <v>994.02</v>
      </c>
    </row>
    <row r="141" spans="1:17" x14ac:dyDescent="0.25">
      <c r="A141">
        <v>-140</v>
      </c>
      <c r="B141" s="1">
        <f ca="1">EOMONTH(TODAY(),Table13[[#This Row],[Range_Month]])+1</f>
        <v>40848</v>
      </c>
      <c r="C141">
        <v>0</v>
      </c>
      <c r="D141" s="1">
        <f ca="1">WORKDAY(Table13[[#This Row],[Date]],-(1+Table13[[#This Row],[Add_Day]]))</f>
        <v>40847</v>
      </c>
      <c r="E141">
        <f>COUNTIFS(Table13[[#This Row],[SHCOMP Index]:[SZCOMP Index]],"*N/A*")</f>
        <v>0</v>
      </c>
      <c r="F141">
        <v>2468.25</v>
      </c>
      <c r="G141">
        <v>2585.1019999999999</v>
      </c>
      <c r="H141">
        <v>1090.57</v>
      </c>
      <c r="I141">
        <v>10480.91</v>
      </c>
      <c r="J141">
        <v>254.346</v>
      </c>
      <c r="K141">
        <v>611.91999999999996</v>
      </c>
      <c r="L141">
        <v>1792.0506</v>
      </c>
      <c r="M141">
        <v>5704.49</v>
      </c>
      <c r="N141">
        <v>2087.06</v>
      </c>
      <c r="O141">
        <v>852.8</v>
      </c>
      <c r="P141">
        <v>2695.31</v>
      </c>
      <c r="Q141">
        <v>1040.9290000000001</v>
      </c>
    </row>
    <row r="142" spans="1:17" x14ac:dyDescent="0.25">
      <c r="A142">
        <v>-141</v>
      </c>
      <c r="B142" s="1">
        <f ca="1">EOMONTH(TODAY(),Table13[[#This Row],[Range_Month]])+1</f>
        <v>40817</v>
      </c>
      <c r="C142">
        <v>0</v>
      </c>
      <c r="D142" s="1">
        <f ca="1">WORKDAY(Table13[[#This Row],[Date]],-(1+Table13[[#This Row],[Add_Day]]))</f>
        <v>40816</v>
      </c>
      <c r="E142">
        <f>COUNTIFS(Table13[[#This Row],[SHCOMP Index]:[SZCOMP Index]],"*N/A*")</f>
        <v>0</v>
      </c>
      <c r="F142">
        <v>2359.2199999999998</v>
      </c>
      <c r="G142">
        <v>2471.1010000000001</v>
      </c>
      <c r="H142">
        <v>1053.135</v>
      </c>
      <c r="I142">
        <v>10292.33</v>
      </c>
      <c r="J142">
        <v>239.33</v>
      </c>
      <c r="K142">
        <v>553.41999999999996</v>
      </c>
      <c r="L142">
        <v>1684.4971</v>
      </c>
      <c r="M142">
        <v>5402.77</v>
      </c>
      <c r="N142">
        <v>1994.47</v>
      </c>
      <c r="O142">
        <v>791.13</v>
      </c>
      <c r="P142">
        <v>2581.35</v>
      </c>
      <c r="Q142">
        <v>1004.519</v>
      </c>
    </row>
    <row r="143" spans="1:17" x14ac:dyDescent="0.25">
      <c r="A143">
        <v>-142</v>
      </c>
      <c r="B143" s="1">
        <f ca="1">EOMONTH(TODAY(),Table13[[#This Row],[Range_Month]])+1</f>
        <v>40787</v>
      </c>
      <c r="C143">
        <v>0</v>
      </c>
      <c r="D143" s="1">
        <f ca="1">WORKDAY(Table13[[#This Row],[Date]],-(1+Table13[[#This Row],[Add_Day]]))</f>
        <v>40786</v>
      </c>
      <c r="E143">
        <f>COUNTIFS(Table13[[#This Row],[SHCOMP Index]:[SZCOMP Index]],"*N/A*")</f>
        <v>0</v>
      </c>
      <c r="F143">
        <v>2567.34</v>
      </c>
      <c r="G143">
        <v>2689.0819999999999</v>
      </c>
      <c r="H143">
        <v>1197.701</v>
      </c>
      <c r="I143">
        <v>11397.48</v>
      </c>
      <c r="J143">
        <v>260.63600000000002</v>
      </c>
      <c r="K143">
        <v>680.08299999999997</v>
      </c>
      <c r="L143">
        <v>1841.5392999999999</v>
      </c>
      <c r="M143">
        <v>5936.76</v>
      </c>
      <c r="N143">
        <v>2170.7600000000002</v>
      </c>
      <c r="O143">
        <v>921.5</v>
      </c>
      <c r="P143">
        <v>2846.78</v>
      </c>
      <c r="Q143">
        <v>1143.338</v>
      </c>
    </row>
    <row r="144" spans="1:17" x14ac:dyDescent="0.25">
      <c r="A144">
        <v>-143</v>
      </c>
      <c r="B144" s="1">
        <f ca="1">EOMONTH(TODAY(),Table13[[#This Row],[Range_Month]])+1</f>
        <v>40756</v>
      </c>
      <c r="C144">
        <v>0</v>
      </c>
      <c r="D144" s="1">
        <f ca="1">WORKDAY(Table13[[#This Row],[Date]],-(1+Table13[[#This Row],[Add_Day]]))</f>
        <v>40753</v>
      </c>
      <c r="E144">
        <f>COUNTIFS(Table13[[#This Row],[SHCOMP Index]:[SZCOMP Index]],"*N/A*")</f>
        <v>0</v>
      </c>
      <c r="F144">
        <v>2701.7289999999998</v>
      </c>
      <c r="G144">
        <v>2829.4659999999999</v>
      </c>
      <c r="H144">
        <v>1234.076</v>
      </c>
      <c r="I144">
        <v>11990.43</v>
      </c>
      <c r="J144">
        <v>281.70100000000002</v>
      </c>
      <c r="K144">
        <v>734.5</v>
      </c>
      <c r="L144">
        <v>1908.2128</v>
      </c>
      <c r="M144">
        <v>6204.38</v>
      </c>
      <c r="N144">
        <v>2283.9499999999998</v>
      </c>
      <c r="O144">
        <v>913.28</v>
      </c>
      <c r="P144">
        <v>2972.08</v>
      </c>
      <c r="Q144">
        <v>1178.702</v>
      </c>
    </row>
    <row r="145" spans="1:17" x14ac:dyDescent="0.25">
      <c r="A145">
        <v>-144</v>
      </c>
      <c r="B145" s="1">
        <f ca="1">EOMONTH(TODAY(),Table13[[#This Row],[Range_Month]])+1</f>
        <v>40725</v>
      </c>
      <c r="C145">
        <v>0</v>
      </c>
      <c r="D145" s="1">
        <f ca="1">WORKDAY(Table13[[#This Row],[Date]],-(1+Table13[[#This Row],[Add_Day]]))</f>
        <v>40724</v>
      </c>
      <c r="E145">
        <f>COUNTIFS(Table13[[#This Row],[SHCOMP Index]:[SZCOMP Index]],"*N/A*")</f>
        <v>0</v>
      </c>
      <c r="F145">
        <v>2762.076</v>
      </c>
      <c r="G145">
        <v>2893.53</v>
      </c>
      <c r="H145">
        <v>1210.124</v>
      </c>
      <c r="I145">
        <v>12110.93</v>
      </c>
      <c r="J145">
        <v>271.30700000000002</v>
      </c>
      <c r="K145">
        <v>723.44500000000005</v>
      </c>
      <c r="L145">
        <v>1989.4326000000001</v>
      </c>
      <c r="M145">
        <v>6407.89</v>
      </c>
      <c r="N145">
        <v>2335.63</v>
      </c>
      <c r="O145">
        <v>845.92</v>
      </c>
      <c r="P145">
        <v>3044.09</v>
      </c>
      <c r="Q145">
        <v>1155.8889999999999</v>
      </c>
    </row>
    <row r="146" spans="1:17" x14ac:dyDescent="0.25">
      <c r="A146">
        <v>-145</v>
      </c>
      <c r="B146" s="1">
        <f ca="1">EOMONTH(TODAY(),Table13[[#This Row],[Range_Month]])+1</f>
        <v>40695</v>
      </c>
      <c r="C146">
        <v>0</v>
      </c>
      <c r="D146" s="1">
        <f ca="1">WORKDAY(Table13[[#This Row],[Date]],-(1+Table13[[#This Row],[Add_Day]]))</f>
        <v>40694</v>
      </c>
      <c r="E146">
        <f>COUNTIFS(Table13[[#This Row],[SHCOMP Index]:[SZCOMP Index]],"*N/A*")</f>
        <v>0</v>
      </c>
      <c r="F146">
        <v>2743.4720000000002</v>
      </c>
      <c r="G146">
        <v>2873.0639999999999</v>
      </c>
      <c r="H146">
        <v>1162.989</v>
      </c>
      <c r="I146">
        <v>11665.14</v>
      </c>
      <c r="J146">
        <v>288.39699999999999</v>
      </c>
      <c r="K146">
        <v>747.82600000000002</v>
      </c>
      <c r="L146">
        <v>2010.5643</v>
      </c>
      <c r="M146">
        <v>6377.67</v>
      </c>
      <c r="N146">
        <v>2318.9699999999998</v>
      </c>
      <c r="O146">
        <v>846.32</v>
      </c>
      <c r="P146">
        <v>3001.56</v>
      </c>
      <c r="Q146">
        <v>1111.9000000000001</v>
      </c>
    </row>
    <row r="147" spans="1:17" x14ac:dyDescent="0.25">
      <c r="A147">
        <v>-146</v>
      </c>
      <c r="B147" s="1">
        <f ca="1">EOMONTH(TODAY(),Table13[[#This Row],[Range_Month]])+1</f>
        <v>40664</v>
      </c>
      <c r="C147">
        <v>0</v>
      </c>
      <c r="D147" s="1">
        <f ca="1">WORKDAY(Table13[[#This Row],[Date]],-(1+Table13[[#This Row],[Add_Day]]))</f>
        <v>40662</v>
      </c>
      <c r="E147">
        <f>COUNTIFS(Table13[[#This Row],[SHCOMP Index]:[SZCOMP Index]],"*N/A*")</f>
        <v>0</v>
      </c>
      <c r="F147">
        <v>2911.511</v>
      </c>
      <c r="G147">
        <v>3049.1889999999999</v>
      </c>
      <c r="H147">
        <v>1255.943</v>
      </c>
      <c r="I147">
        <v>12312.99</v>
      </c>
      <c r="J147">
        <v>303.36200000000002</v>
      </c>
      <c r="K147">
        <v>799.98900000000003</v>
      </c>
      <c r="L147">
        <v>2113.8706000000002</v>
      </c>
      <c r="M147">
        <v>6772.46</v>
      </c>
      <c r="N147">
        <v>2460.88</v>
      </c>
      <c r="O147">
        <v>912.72</v>
      </c>
      <c r="P147">
        <v>3192.72</v>
      </c>
      <c r="Q147">
        <v>1200.6220000000001</v>
      </c>
    </row>
    <row r="148" spans="1:17" x14ac:dyDescent="0.25">
      <c r="A148">
        <v>-147</v>
      </c>
      <c r="B148" s="1">
        <f ca="1">EOMONTH(TODAY(),Table13[[#This Row],[Range_Month]])+1</f>
        <v>40634</v>
      </c>
      <c r="C148">
        <v>0</v>
      </c>
      <c r="D148" s="1">
        <f ca="1">WORKDAY(Table13[[#This Row],[Date]],-(1+Table13[[#This Row],[Add_Day]]))</f>
        <v>40633</v>
      </c>
      <c r="E148">
        <f>COUNTIFS(Table13[[#This Row],[SHCOMP Index]:[SZCOMP Index]],"*N/A*")</f>
        <v>0</v>
      </c>
      <c r="F148">
        <v>2928.1109999999999</v>
      </c>
      <c r="G148">
        <v>3065.922</v>
      </c>
      <c r="H148">
        <v>1311.8320000000001</v>
      </c>
      <c r="I148">
        <v>12562.9</v>
      </c>
      <c r="J148">
        <v>317.44499999999999</v>
      </c>
      <c r="K148">
        <v>817.48800000000006</v>
      </c>
      <c r="L148">
        <v>2083.7480999999998</v>
      </c>
      <c r="M148">
        <v>6791.11</v>
      </c>
      <c r="N148">
        <v>2474.71</v>
      </c>
      <c r="O148">
        <v>1008.3</v>
      </c>
      <c r="P148">
        <v>3223.29</v>
      </c>
      <c r="Q148">
        <v>1253.681</v>
      </c>
    </row>
    <row r="149" spans="1:17" x14ac:dyDescent="0.25">
      <c r="A149">
        <v>-148</v>
      </c>
      <c r="B149" s="1">
        <f ca="1">EOMONTH(TODAY(),Table13[[#This Row],[Range_Month]])+1</f>
        <v>40603</v>
      </c>
      <c r="C149">
        <v>0</v>
      </c>
      <c r="D149" s="1">
        <f ca="1">WORKDAY(Table13[[#This Row],[Date]],-(1+Table13[[#This Row],[Add_Day]]))</f>
        <v>40602</v>
      </c>
      <c r="E149">
        <f>COUNTIFS(Table13[[#This Row],[SHCOMP Index]:[SZCOMP Index]],"*N/A*")</f>
        <v>0</v>
      </c>
      <c r="F149">
        <v>2905.0529999999999</v>
      </c>
      <c r="G149">
        <v>3041.7649999999999</v>
      </c>
      <c r="H149">
        <v>1356.4929999999999</v>
      </c>
      <c r="I149">
        <v>12902.44</v>
      </c>
      <c r="J149">
        <v>315.14299999999997</v>
      </c>
      <c r="K149">
        <v>818.53</v>
      </c>
      <c r="L149">
        <v>2021.8495</v>
      </c>
      <c r="M149">
        <v>6730.26</v>
      </c>
      <c r="N149">
        <v>2454.61</v>
      </c>
      <c r="O149">
        <v>1099.78</v>
      </c>
      <c r="P149">
        <v>3239.56</v>
      </c>
      <c r="Q149">
        <v>1295.8130000000001</v>
      </c>
    </row>
    <row r="150" spans="1:17" x14ac:dyDescent="0.25">
      <c r="A150">
        <v>-149</v>
      </c>
      <c r="B150" s="1">
        <f ca="1">EOMONTH(TODAY(),Table13[[#This Row],[Range_Month]])+1</f>
        <v>40575</v>
      </c>
      <c r="C150">
        <v>0</v>
      </c>
      <c r="D150" s="1">
        <f ca="1">WORKDAY(Table13[[#This Row],[Date]],-(1+Table13[[#This Row],[Add_Day]]))</f>
        <v>40574</v>
      </c>
      <c r="E150">
        <f>COUNTIFS(Table13[[#This Row],[SHCOMP Index]:[SZCOMP Index]],"*N/A*")</f>
        <v>0</v>
      </c>
      <c r="F150">
        <v>2790.694</v>
      </c>
      <c r="G150">
        <v>2921.8240000000001</v>
      </c>
      <c r="H150">
        <v>1252.1220000000001</v>
      </c>
      <c r="I150">
        <v>11994.68</v>
      </c>
      <c r="J150">
        <v>306.45</v>
      </c>
      <c r="K150">
        <v>829.75</v>
      </c>
      <c r="L150">
        <v>1964.1061</v>
      </c>
      <c r="M150">
        <v>6464.51</v>
      </c>
      <c r="N150">
        <v>2357.9699999999998</v>
      </c>
      <c r="O150">
        <v>1029.1199999999999</v>
      </c>
      <c r="P150">
        <v>3076.51</v>
      </c>
      <c r="Q150">
        <v>1197.672</v>
      </c>
    </row>
    <row r="151" spans="1:17" x14ac:dyDescent="0.25">
      <c r="A151">
        <v>-150</v>
      </c>
      <c r="B151" s="1">
        <f ca="1">EOMONTH(TODAY(),Table13[[#This Row],[Range_Month]])+1</f>
        <v>40544</v>
      </c>
      <c r="C151">
        <v>0</v>
      </c>
      <c r="D151" s="1">
        <f ca="1">WORKDAY(Table13[[#This Row],[Date]],-(1+Table13[[#This Row],[Add_Day]]))</f>
        <v>40543</v>
      </c>
      <c r="E151">
        <f>COUNTIFS(Table13[[#This Row],[SHCOMP Index]:[SZCOMP Index]],"*N/A*")</f>
        <v>0</v>
      </c>
      <c r="F151">
        <v>2808.0770000000002</v>
      </c>
      <c r="G151">
        <v>2940.2440000000001</v>
      </c>
      <c r="H151">
        <v>1351.143</v>
      </c>
      <c r="I151">
        <v>12458.55</v>
      </c>
      <c r="J151">
        <v>304.346</v>
      </c>
      <c r="K151">
        <v>824.82299999999998</v>
      </c>
      <c r="L151">
        <v>1977.3656000000001</v>
      </c>
      <c r="M151">
        <v>6517.59</v>
      </c>
      <c r="N151">
        <v>2371.75</v>
      </c>
      <c r="O151">
        <v>1137.6600000000001</v>
      </c>
      <c r="P151">
        <v>3128.26</v>
      </c>
      <c r="Q151">
        <v>1290.865</v>
      </c>
    </row>
    <row r="152" spans="1:17" x14ac:dyDescent="0.25">
      <c r="A152">
        <v>-151</v>
      </c>
      <c r="B152" s="1">
        <f ca="1">EOMONTH(TODAY(),Table13[[#This Row],[Range_Month]])+1</f>
        <v>40513</v>
      </c>
      <c r="C152">
        <v>0</v>
      </c>
      <c r="D152" s="1">
        <f ca="1">WORKDAY(Table13[[#This Row],[Date]],-(1+Table13[[#This Row],[Add_Day]]))</f>
        <v>40512</v>
      </c>
      <c r="E152">
        <f>COUNTIFS(Table13[[#This Row],[SHCOMP Index]:[SZCOMP Index]],"*N/A*")</f>
        <v>0</v>
      </c>
      <c r="F152">
        <v>2820.181</v>
      </c>
      <c r="G152">
        <v>2953.3240000000001</v>
      </c>
      <c r="H152">
        <v>1369.499</v>
      </c>
      <c r="I152">
        <v>12336.29</v>
      </c>
      <c r="J152">
        <v>298.30500000000001</v>
      </c>
      <c r="K152">
        <v>810.41200000000003</v>
      </c>
      <c r="L152">
        <v>1979.8910000000001</v>
      </c>
      <c r="M152">
        <v>6532.94</v>
      </c>
      <c r="N152">
        <v>2383.58</v>
      </c>
      <c r="O152">
        <v>1181.5</v>
      </c>
      <c r="P152">
        <v>3136.99</v>
      </c>
      <c r="Q152">
        <v>1307.8330000000001</v>
      </c>
    </row>
    <row r="153" spans="1:17" x14ac:dyDescent="0.25">
      <c r="A153">
        <v>-152</v>
      </c>
      <c r="B153" s="1">
        <f ca="1">EOMONTH(TODAY(),Table13[[#This Row],[Range_Month]])+1</f>
        <v>40483</v>
      </c>
      <c r="C153">
        <v>0</v>
      </c>
      <c r="D153" s="1">
        <f ca="1">WORKDAY(Table13[[#This Row],[Date]],-(1+Table13[[#This Row],[Add_Day]]))</f>
        <v>40480</v>
      </c>
      <c r="E153">
        <f>COUNTIFS(Table13[[#This Row],[SHCOMP Index]:[SZCOMP Index]],"*N/A*")</f>
        <v>0</v>
      </c>
      <c r="F153">
        <v>2978.835</v>
      </c>
      <c r="G153">
        <v>3120.8029999999999</v>
      </c>
      <c r="H153">
        <v>1364.471</v>
      </c>
      <c r="I153">
        <v>13367.24</v>
      </c>
      <c r="J153">
        <v>290.988</v>
      </c>
      <c r="K153">
        <v>844.005</v>
      </c>
      <c r="L153">
        <v>2189.4787999999999</v>
      </c>
      <c r="M153">
        <v>7075.84</v>
      </c>
      <c r="N153">
        <v>2519.98</v>
      </c>
      <c r="O153">
        <v>1064.52</v>
      </c>
      <c r="P153">
        <v>3379.98</v>
      </c>
      <c r="Q153">
        <v>1303.855</v>
      </c>
    </row>
    <row r="154" spans="1:17" x14ac:dyDescent="0.25">
      <c r="A154">
        <v>-153</v>
      </c>
      <c r="B154" s="1">
        <f ca="1">EOMONTH(TODAY(),Table13[[#This Row],[Range_Month]])+1</f>
        <v>40452</v>
      </c>
      <c r="C154">
        <v>0</v>
      </c>
      <c r="D154" s="1">
        <f ca="1">WORKDAY(Table13[[#This Row],[Date]],-(1+Table13[[#This Row],[Add_Day]]))</f>
        <v>40451</v>
      </c>
      <c r="E154">
        <f>COUNTIFS(Table13[[#This Row],[SHCOMP Index]:[SZCOMP Index]],"*N/A*")</f>
        <v>0</v>
      </c>
      <c r="F154">
        <v>2655.6579999999999</v>
      </c>
      <c r="G154">
        <v>2782.0230000000001</v>
      </c>
      <c r="H154">
        <v>1223.25</v>
      </c>
      <c r="I154">
        <v>11468.54</v>
      </c>
      <c r="J154">
        <v>262.77300000000002</v>
      </c>
      <c r="K154">
        <v>761.60500000000002</v>
      </c>
      <c r="L154">
        <v>1913.1085</v>
      </c>
      <c r="M154">
        <v>6150.93</v>
      </c>
      <c r="N154">
        <v>2245.46</v>
      </c>
      <c r="O154">
        <v>942.54</v>
      </c>
      <c r="P154">
        <v>2935.57</v>
      </c>
      <c r="Q154">
        <v>1169.019</v>
      </c>
    </row>
    <row r="155" spans="1:17" x14ac:dyDescent="0.25">
      <c r="A155">
        <v>-154</v>
      </c>
      <c r="B155" s="1">
        <f ca="1">EOMONTH(TODAY(),Table13[[#This Row],[Range_Month]])+1</f>
        <v>40422</v>
      </c>
      <c r="C155">
        <v>0</v>
      </c>
      <c r="D155" s="1">
        <f ca="1">WORKDAY(Table13[[#This Row],[Date]],-(1+Table13[[#This Row],[Add_Day]]))</f>
        <v>40421</v>
      </c>
      <c r="E155">
        <f>COUNTIFS(Table13[[#This Row],[SHCOMP Index]:[SZCOMP Index]],"*N/A*")</f>
        <v>0</v>
      </c>
      <c r="F155">
        <v>2638.7979999999998</v>
      </c>
      <c r="G155">
        <v>2764.5990000000002</v>
      </c>
      <c r="H155">
        <v>1222.4739999999999</v>
      </c>
      <c r="I155">
        <v>11338.71</v>
      </c>
      <c r="J155">
        <v>256.92500000000001</v>
      </c>
      <c r="K155">
        <v>686.98599999999999</v>
      </c>
      <c r="L155">
        <v>1923.9066</v>
      </c>
      <c r="M155">
        <v>6131.26</v>
      </c>
      <c r="N155">
        <v>2231.0300000000002</v>
      </c>
      <c r="O155">
        <v>1025.57</v>
      </c>
      <c r="P155">
        <v>2903.19</v>
      </c>
      <c r="Q155">
        <v>1166.5039999999999</v>
      </c>
    </row>
    <row r="156" spans="1:17" x14ac:dyDescent="0.25">
      <c r="A156">
        <v>-155</v>
      </c>
      <c r="B156" s="1">
        <f ca="1">EOMONTH(TODAY(),Table13[[#This Row],[Range_Month]])+1</f>
        <v>40391</v>
      </c>
      <c r="C156">
        <v>0</v>
      </c>
      <c r="D156" s="1">
        <f ca="1">WORKDAY(Table13[[#This Row],[Date]],-(1+Table13[[#This Row],[Add_Day]]))</f>
        <v>40389</v>
      </c>
      <c r="E156">
        <f>COUNTIFS(Table13[[#This Row],[SHCOMP Index]:[SZCOMP Index]],"*N/A*")</f>
        <v>0</v>
      </c>
      <c r="F156">
        <v>2637.502</v>
      </c>
      <c r="G156">
        <v>2764.3580000000002</v>
      </c>
      <c r="H156">
        <v>1126.45</v>
      </c>
      <c r="I156">
        <v>10785.35</v>
      </c>
      <c r="J156">
        <v>237.59100000000001</v>
      </c>
      <c r="K156">
        <v>656.13599999999997</v>
      </c>
      <c r="L156">
        <v>1986.7599</v>
      </c>
      <c r="M156">
        <v>6175.08</v>
      </c>
      <c r="N156">
        <v>2231.4299999999998</v>
      </c>
      <c r="O156">
        <v>968.43</v>
      </c>
      <c r="P156">
        <v>2868.85</v>
      </c>
      <c r="Q156">
        <v>1075.4449999999999</v>
      </c>
    </row>
    <row r="157" spans="1:17" x14ac:dyDescent="0.25">
      <c r="A157">
        <v>-156</v>
      </c>
      <c r="B157" s="1">
        <f ca="1">EOMONTH(TODAY(),Table13[[#This Row],[Range_Month]])+1</f>
        <v>40360</v>
      </c>
      <c r="C157">
        <v>0</v>
      </c>
      <c r="D157" s="1">
        <f ca="1">WORKDAY(Table13[[#This Row],[Date]],-(1+Table13[[#This Row],[Add_Day]]))</f>
        <v>40359</v>
      </c>
      <c r="E157">
        <f>COUNTIFS(Table13[[#This Row],[SHCOMP Index]:[SZCOMP Index]],"*N/A*")</f>
        <v>0</v>
      </c>
      <c r="F157">
        <v>2398.37</v>
      </c>
      <c r="G157">
        <v>2514.1590000000001</v>
      </c>
      <c r="H157">
        <v>990.43399999999997</v>
      </c>
      <c r="I157">
        <v>9386.94</v>
      </c>
      <c r="J157">
        <v>208.92500000000001</v>
      </c>
      <c r="K157">
        <v>565.16200000000003</v>
      </c>
      <c r="L157">
        <v>1819.1090999999999</v>
      </c>
      <c r="M157">
        <v>5574.23</v>
      </c>
      <c r="N157">
        <v>2029.75</v>
      </c>
      <c r="O157">
        <v>919.31</v>
      </c>
      <c r="P157">
        <v>2563.0700000000002</v>
      </c>
      <c r="Q157">
        <v>945.29300000000001</v>
      </c>
    </row>
    <row r="158" spans="1:17" x14ac:dyDescent="0.25">
      <c r="A158">
        <v>-157</v>
      </c>
      <c r="B158" s="1">
        <f ca="1">EOMONTH(TODAY(),Table13[[#This Row],[Range_Month]])+1</f>
        <v>40330</v>
      </c>
      <c r="C158">
        <v>0</v>
      </c>
      <c r="D158" s="1">
        <f ca="1">WORKDAY(Table13[[#This Row],[Date]],-(1+Table13[[#This Row],[Add_Day]]))</f>
        <v>40329</v>
      </c>
      <c r="E158">
        <f>COUNTIFS(Table13[[#This Row],[SHCOMP Index]:[SZCOMP Index]],"*N/A*")</f>
        <v>1</v>
      </c>
      <c r="F158">
        <v>2592.1469999999999</v>
      </c>
      <c r="G158">
        <v>2718.4209999999998</v>
      </c>
      <c r="H158">
        <v>1084.6020000000001</v>
      </c>
      <c r="I158">
        <v>10204.17</v>
      </c>
      <c r="J158">
        <v>207.535</v>
      </c>
      <c r="K158">
        <v>553.08500000000004</v>
      </c>
      <c r="L158">
        <v>1926.1095</v>
      </c>
      <c r="M158">
        <v>5993.66</v>
      </c>
      <c r="N158">
        <v>2195.5100000000002</v>
      </c>
      <c r="O158" t="s">
        <v>78</v>
      </c>
      <c r="P158">
        <v>2773.26</v>
      </c>
      <c r="Q158">
        <v>1033.4949999999999</v>
      </c>
    </row>
    <row r="159" spans="1:17" x14ac:dyDescent="0.25">
      <c r="A159">
        <v>-158</v>
      </c>
      <c r="B159" s="1">
        <f ca="1">EOMONTH(TODAY(),Table13[[#This Row],[Range_Month]])+1</f>
        <v>40299</v>
      </c>
      <c r="C159">
        <v>0</v>
      </c>
      <c r="D159" s="1">
        <f ca="1">WORKDAY(Table13[[#This Row],[Date]],-(1+Table13[[#This Row],[Add_Day]]))</f>
        <v>40298</v>
      </c>
      <c r="E159">
        <f>COUNTIFS(Table13[[#This Row],[SHCOMP Index]:[SZCOMP Index]],"*N/A*")</f>
        <v>1</v>
      </c>
      <c r="F159">
        <v>2870.6109999999999</v>
      </c>
      <c r="G159">
        <v>3009.366</v>
      </c>
      <c r="H159">
        <v>1167.5050000000001</v>
      </c>
      <c r="I159">
        <v>11162.54</v>
      </c>
      <c r="J159">
        <v>247.29</v>
      </c>
      <c r="K159">
        <v>602.23699999999997</v>
      </c>
      <c r="L159">
        <v>2149.4529000000002</v>
      </c>
      <c r="M159">
        <v>6673.54</v>
      </c>
      <c r="N159">
        <v>2430.9899999999998</v>
      </c>
      <c r="O159" t="s">
        <v>78</v>
      </c>
      <c r="P159">
        <v>3067.37</v>
      </c>
      <c r="Q159">
        <v>1112.68</v>
      </c>
    </row>
    <row r="160" spans="1:17" x14ac:dyDescent="0.25">
      <c r="A160">
        <v>-159</v>
      </c>
      <c r="B160" s="1">
        <f ca="1">EOMONTH(TODAY(),Table13[[#This Row],[Range_Month]])+1</f>
        <v>40269</v>
      </c>
      <c r="C160">
        <v>0</v>
      </c>
      <c r="D160" s="1">
        <f ca="1">WORKDAY(Table13[[#This Row],[Date]],-(1+Table13[[#This Row],[Add_Day]]))</f>
        <v>40268</v>
      </c>
      <c r="E160">
        <f>COUNTIFS(Table13[[#This Row],[SHCOMP Index]:[SZCOMP Index]],"*N/A*")</f>
        <v>1</v>
      </c>
      <c r="F160">
        <v>3109.105</v>
      </c>
      <c r="G160">
        <v>3260.0010000000002</v>
      </c>
      <c r="H160">
        <v>1271.7070000000001</v>
      </c>
      <c r="I160">
        <v>12494.35</v>
      </c>
      <c r="J160">
        <v>258.58499999999998</v>
      </c>
      <c r="K160">
        <v>629.25599999999997</v>
      </c>
      <c r="L160">
        <v>2350.8184000000001</v>
      </c>
      <c r="M160">
        <v>7276.19</v>
      </c>
      <c r="N160">
        <v>2632.3</v>
      </c>
      <c r="O160" t="s">
        <v>78</v>
      </c>
      <c r="P160">
        <v>3345.61</v>
      </c>
      <c r="Q160">
        <v>1211.248</v>
      </c>
    </row>
    <row r="161" spans="1:17" x14ac:dyDescent="0.25">
      <c r="A161">
        <v>-160</v>
      </c>
      <c r="B161" s="1">
        <f ca="1">EOMONTH(TODAY(),Table13[[#This Row],[Range_Month]])+1</f>
        <v>40238</v>
      </c>
      <c r="C161">
        <v>0</v>
      </c>
      <c r="D161" s="1">
        <f ca="1">WORKDAY(Table13[[#This Row],[Date]],-(1+Table13[[#This Row],[Add_Day]]))</f>
        <v>40235</v>
      </c>
      <c r="E161">
        <f>COUNTIFS(Table13[[#This Row],[SHCOMP Index]:[SZCOMP Index]],"*N/A*")</f>
        <v>1</v>
      </c>
      <c r="F161">
        <v>3051.9430000000002</v>
      </c>
      <c r="G161">
        <v>3200.047</v>
      </c>
      <c r="H161">
        <v>1231.0509999999999</v>
      </c>
      <c r="I161">
        <v>12436.66</v>
      </c>
      <c r="J161">
        <v>254.06399999999999</v>
      </c>
      <c r="K161">
        <v>602.82000000000005</v>
      </c>
      <c r="L161">
        <v>2274.3249000000001</v>
      </c>
      <c r="M161">
        <v>7081.67</v>
      </c>
      <c r="N161">
        <v>2583.69</v>
      </c>
      <c r="O161" t="s">
        <v>78</v>
      </c>
      <c r="P161">
        <v>3281.67</v>
      </c>
      <c r="Q161">
        <v>1172.3330000000001</v>
      </c>
    </row>
    <row r="162" spans="1:17" x14ac:dyDescent="0.25">
      <c r="A162">
        <v>-161</v>
      </c>
      <c r="B162" s="1">
        <f ca="1">EOMONTH(TODAY(),Table13[[#This Row],[Range_Month]])+1</f>
        <v>40210</v>
      </c>
      <c r="C162">
        <v>0</v>
      </c>
      <c r="D162" s="1">
        <f ca="1">WORKDAY(Table13[[#This Row],[Date]],-(1+Table13[[#This Row],[Add_Day]]))</f>
        <v>40207</v>
      </c>
      <c r="E162">
        <f>COUNTIFS(Table13[[#This Row],[SHCOMP Index]:[SZCOMP Index]],"*N/A*")</f>
        <v>1</v>
      </c>
      <c r="F162">
        <v>2989.2919999999999</v>
      </c>
      <c r="G162">
        <v>3134.75</v>
      </c>
      <c r="H162">
        <v>1176.048</v>
      </c>
      <c r="I162">
        <v>12137.21</v>
      </c>
      <c r="J162">
        <v>242.631</v>
      </c>
      <c r="K162">
        <v>592.41</v>
      </c>
      <c r="L162">
        <v>2243.9940999999999</v>
      </c>
      <c r="M162">
        <v>6935.84</v>
      </c>
      <c r="N162">
        <v>2531.35</v>
      </c>
      <c r="O162" t="s">
        <v>78</v>
      </c>
      <c r="P162">
        <v>3204.16</v>
      </c>
      <c r="Q162">
        <v>1120.4459999999999</v>
      </c>
    </row>
    <row r="163" spans="1:17" x14ac:dyDescent="0.25">
      <c r="A163">
        <v>-162</v>
      </c>
      <c r="B163" s="1">
        <f ca="1">EOMONTH(TODAY(),Table13[[#This Row],[Range_Month]])+1</f>
        <v>40179</v>
      </c>
      <c r="C163">
        <v>0</v>
      </c>
      <c r="D163" s="1">
        <f ca="1">WORKDAY(Table13[[#This Row],[Date]],-(1+Table13[[#This Row],[Add_Day]]))</f>
        <v>40178</v>
      </c>
      <c r="E163">
        <f>COUNTIFS(Table13[[#This Row],[SHCOMP Index]:[SZCOMP Index]],"*N/A*")</f>
        <v>1</v>
      </c>
      <c r="F163">
        <v>3277.1390000000001</v>
      </c>
      <c r="G163">
        <v>3437.4609999999998</v>
      </c>
      <c r="H163">
        <v>1261.2570000000001</v>
      </c>
      <c r="I163">
        <v>13699.97</v>
      </c>
      <c r="J163">
        <v>252.40700000000001</v>
      </c>
      <c r="K163">
        <v>625.952</v>
      </c>
      <c r="L163">
        <v>2553.7995999999998</v>
      </c>
      <c r="M163">
        <v>7762.92</v>
      </c>
      <c r="N163">
        <v>2776.42</v>
      </c>
      <c r="O163" t="s">
        <v>78</v>
      </c>
      <c r="P163">
        <v>3575.68</v>
      </c>
      <c r="Q163">
        <v>1201.3420000000001</v>
      </c>
    </row>
    <row r="164" spans="1:17" x14ac:dyDescent="0.25">
      <c r="A164">
        <v>-163</v>
      </c>
      <c r="B164" s="1">
        <f ca="1">EOMONTH(TODAY(),Table13[[#This Row],[Range_Month]])+1</f>
        <v>40148</v>
      </c>
      <c r="C164">
        <v>0</v>
      </c>
      <c r="D164" s="1">
        <f ca="1">WORKDAY(Table13[[#This Row],[Date]],-(1+Table13[[#This Row],[Add_Day]]))</f>
        <v>40147</v>
      </c>
      <c r="E164">
        <f>COUNTIFS(Table13[[#This Row],[SHCOMP Index]:[SZCOMP Index]],"*N/A*")</f>
        <v>1</v>
      </c>
      <c r="F164">
        <v>3195.3009999999999</v>
      </c>
      <c r="G164">
        <v>3351.491</v>
      </c>
      <c r="H164">
        <v>1245.2539999999999</v>
      </c>
      <c r="I164">
        <v>13486.77</v>
      </c>
      <c r="J164">
        <v>248.149</v>
      </c>
      <c r="K164">
        <v>613.09199999999998</v>
      </c>
      <c r="L164">
        <v>2467.4778000000001</v>
      </c>
      <c r="M164">
        <v>7621.68</v>
      </c>
      <c r="N164">
        <v>2706.68</v>
      </c>
      <c r="O164" t="s">
        <v>78</v>
      </c>
      <c r="P164">
        <v>3511.67</v>
      </c>
      <c r="Q164">
        <v>1185.943</v>
      </c>
    </row>
    <row r="165" spans="1:17" x14ac:dyDescent="0.25">
      <c r="A165">
        <v>-164</v>
      </c>
      <c r="B165" s="1">
        <f ca="1">EOMONTH(TODAY(),Table13[[#This Row],[Range_Month]])+1</f>
        <v>40118</v>
      </c>
      <c r="C165">
        <v>0</v>
      </c>
      <c r="D165" s="1">
        <f ca="1">WORKDAY(Table13[[#This Row],[Date]],-(1+Table13[[#This Row],[Add_Day]]))</f>
        <v>40116</v>
      </c>
      <c r="E165">
        <f>COUNTIFS(Table13[[#This Row],[SHCOMP Index]:[SZCOMP Index]],"*N/A*")</f>
        <v>1</v>
      </c>
      <c r="F165">
        <v>2995.848</v>
      </c>
      <c r="G165">
        <v>3143.88</v>
      </c>
      <c r="H165">
        <v>1106.9449999999999</v>
      </c>
      <c r="I165">
        <v>12297.16</v>
      </c>
      <c r="J165">
        <v>207.95400000000001</v>
      </c>
      <c r="K165">
        <v>537.39800000000002</v>
      </c>
      <c r="L165">
        <v>2376.0320000000002</v>
      </c>
      <c r="M165">
        <v>7186.21</v>
      </c>
      <c r="N165">
        <v>2540.06</v>
      </c>
      <c r="O165" t="s">
        <v>78</v>
      </c>
      <c r="P165">
        <v>3280.37</v>
      </c>
      <c r="Q165">
        <v>1053.9739999999999</v>
      </c>
    </row>
    <row r="166" spans="1:17" x14ac:dyDescent="0.25">
      <c r="A166">
        <v>-165</v>
      </c>
      <c r="B166" s="1">
        <f ca="1">EOMONTH(TODAY(),Table13[[#This Row],[Range_Month]])+1</f>
        <v>40087</v>
      </c>
      <c r="C166">
        <v>0</v>
      </c>
      <c r="D166" s="1">
        <f ca="1">WORKDAY(Table13[[#This Row],[Date]],-(1+Table13[[#This Row],[Add_Day]]))</f>
        <v>40086</v>
      </c>
      <c r="E166">
        <f>COUNTIFS(Table13[[#This Row],[SHCOMP Index]:[SZCOMP Index]],"*N/A*")</f>
        <v>1</v>
      </c>
      <c r="F166">
        <v>2779.4259999999999</v>
      </c>
      <c r="G166">
        <v>2916.7269999999999</v>
      </c>
      <c r="H166">
        <v>996.26300000000003</v>
      </c>
      <c r="I166">
        <v>11206.85</v>
      </c>
      <c r="J166">
        <v>193.50399999999999</v>
      </c>
      <c r="K166">
        <v>502.80099999999999</v>
      </c>
      <c r="L166">
        <v>2198.4070000000002</v>
      </c>
      <c r="M166">
        <v>6606.56</v>
      </c>
      <c r="N166">
        <v>2356.1999999999998</v>
      </c>
      <c r="O166" t="s">
        <v>78</v>
      </c>
      <c r="P166">
        <v>3004.81</v>
      </c>
      <c r="Q166">
        <v>949.23400000000004</v>
      </c>
    </row>
    <row r="167" spans="1:17" x14ac:dyDescent="0.25">
      <c r="A167">
        <v>-166</v>
      </c>
      <c r="B167" s="1">
        <f ca="1">EOMONTH(TODAY(),Table13[[#This Row],[Range_Month]])+1</f>
        <v>40057</v>
      </c>
      <c r="C167">
        <v>0</v>
      </c>
      <c r="D167" s="1">
        <f ca="1">WORKDAY(Table13[[#This Row],[Date]],-(1+Table13[[#This Row],[Add_Day]]))</f>
        <v>40056</v>
      </c>
      <c r="E167">
        <f>COUNTIFS(Table13[[#This Row],[SHCOMP Index]:[SZCOMP Index]],"*N/A*")</f>
        <v>1</v>
      </c>
      <c r="F167">
        <v>2667.7449999999999</v>
      </c>
      <c r="G167">
        <v>2799.4789999999998</v>
      </c>
      <c r="H167">
        <v>949.88199999999995</v>
      </c>
      <c r="I167">
        <v>10585.09</v>
      </c>
      <c r="J167">
        <v>186.48099999999999</v>
      </c>
      <c r="K167">
        <v>469.18200000000002</v>
      </c>
      <c r="L167">
        <v>2046.5889999999999</v>
      </c>
      <c r="M167">
        <v>6214.53</v>
      </c>
      <c r="N167">
        <v>2260.66</v>
      </c>
      <c r="O167" t="s">
        <v>78</v>
      </c>
      <c r="P167">
        <v>2830.27</v>
      </c>
      <c r="Q167">
        <v>904.702</v>
      </c>
    </row>
    <row r="168" spans="1:17" x14ac:dyDescent="0.25">
      <c r="A168">
        <v>-167</v>
      </c>
      <c r="B168" s="1">
        <f ca="1">EOMONTH(TODAY(),Table13[[#This Row],[Range_Month]])+1</f>
        <v>40026</v>
      </c>
      <c r="C168">
        <v>0</v>
      </c>
      <c r="D168" s="1">
        <f ca="1">WORKDAY(Table13[[#This Row],[Date]],-(1+Table13[[#This Row],[Add_Day]]))</f>
        <v>40025</v>
      </c>
      <c r="E168">
        <f>COUNTIFS(Table13[[#This Row],[SHCOMP Index]:[SZCOMP Index]],"*N/A*")</f>
        <v>1</v>
      </c>
      <c r="F168">
        <v>3412.0619999999999</v>
      </c>
      <c r="G168">
        <v>3581.8589999999999</v>
      </c>
      <c r="H168">
        <v>1174.9549999999999</v>
      </c>
      <c r="I168">
        <v>13670.72</v>
      </c>
      <c r="J168">
        <v>218.607</v>
      </c>
      <c r="K168">
        <v>549.01599999999996</v>
      </c>
      <c r="L168">
        <v>2816.886</v>
      </c>
      <c r="M168">
        <v>8322.99</v>
      </c>
      <c r="N168">
        <v>2896.28</v>
      </c>
      <c r="O168" t="s">
        <v>78</v>
      </c>
      <c r="P168">
        <v>3734.62</v>
      </c>
      <c r="Q168">
        <v>1117.99</v>
      </c>
    </row>
    <row r="169" spans="1:17" x14ac:dyDescent="0.25">
      <c r="A169">
        <v>-168</v>
      </c>
      <c r="B169" s="1">
        <f ca="1">EOMONTH(TODAY(),Table13[[#This Row],[Range_Month]])+1</f>
        <v>39995</v>
      </c>
      <c r="C169">
        <v>0</v>
      </c>
      <c r="D169" s="1">
        <f ca="1">WORKDAY(Table13[[#This Row],[Date]],-(1+Table13[[#This Row],[Add_Day]]))</f>
        <v>39994</v>
      </c>
      <c r="E169">
        <f>COUNTIFS(Table13[[#This Row],[SHCOMP Index]:[SZCOMP Index]],"*N/A*")</f>
        <v>1</v>
      </c>
      <c r="F169">
        <v>2959.3620000000001</v>
      </c>
      <c r="G169">
        <v>3106.5859999999998</v>
      </c>
      <c r="H169">
        <v>1010.4109999999999</v>
      </c>
      <c r="I169">
        <v>11566.61</v>
      </c>
      <c r="J169">
        <v>190.29900000000001</v>
      </c>
      <c r="K169">
        <v>496.21499999999997</v>
      </c>
      <c r="L169">
        <v>2380.8998999999999</v>
      </c>
      <c r="M169">
        <v>7073.51</v>
      </c>
      <c r="N169">
        <v>2511.6</v>
      </c>
      <c r="O169" t="s">
        <v>78</v>
      </c>
      <c r="P169">
        <v>3166.47</v>
      </c>
      <c r="Q169">
        <v>962.26800000000003</v>
      </c>
    </row>
    <row r="170" spans="1:17" x14ac:dyDescent="0.25">
      <c r="A170">
        <v>-169</v>
      </c>
      <c r="B170" s="1">
        <f ca="1">EOMONTH(TODAY(),Table13[[#This Row],[Range_Month]])+1</f>
        <v>39965</v>
      </c>
      <c r="C170">
        <v>2</v>
      </c>
      <c r="D170" s="1">
        <f ca="1">WORKDAY(Table13[[#This Row],[Date]],-(1+Table13[[#This Row],[Add_Day]]))</f>
        <v>39960</v>
      </c>
      <c r="E170">
        <f>COUNTIFS(Table13[[#This Row],[SHCOMP Index]:[SZCOMP Index]],"*N/A*")</f>
        <v>1</v>
      </c>
      <c r="F170">
        <v>2632.93</v>
      </c>
      <c r="G170">
        <v>2763.54</v>
      </c>
      <c r="H170">
        <v>927.149</v>
      </c>
      <c r="I170">
        <v>10127.92</v>
      </c>
      <c r="J170">
        <v>174.89699999999999</v>
      </c>
      <c r="K170">
        <v>421.33300000000003</v>
      </c>
      <c r="L170">
        <v>1991.2851000000001</v>
      </c>
      <c r="M170">
        <v>6115.65</v>
      </c>
      <c r="N170">
        <v>2232.94</v>
      </c>
      <c r="O170" t="s">
        <v>78</v>
      </c>
      <c r="P170">
        <v>2759.71</v>
      </c>
      <c r="Q170">
        <v>881.76700000000005</v>
      </c>
    </row>
    <row r="171" spans="1:17" x14ac:dyDescent="0.25">
      <c r="A171">
        <v>-170</v>
      </c>
      <c r="B171" s="1">
        <f ca="1">EOMONTH(TODAY(),Table13[[#This Row],[Range_Month]])+1</f>
        <v>39934</v>
      </c>
      <c r="C171">
        <v>0</v>
      </c>
      <c r="D171" s="1">
        <f ca="1">WORKDAY(Table13[[#This Row],[Date]],-(1+Table13[[#This Row],[Add_Day]]))</f>
        <v>39933</v>
      </c>
      <c r="E171">
        <f>COUNTIFS(Table13[[#This Row],[SHCOMP Index]:[SZCOMP Index]],"*N/A*")</f>
        <v>1</v>
      </c>
      <c r="F171">
        <v>2477.569</v>
      </c>
      <c r="G171">
        <v>2600.6060000000002</v>
      </c>
      <c r="H171">
        <v>872.80600000000004</v>
      </c>
      <c r="I171">
        <v>9502.52</v>
      </c>
      <c r="J171">
        <v>162.51400000000001</v>
      </c>
      <c r="K171">
        <v>365.11</v>
      </c>
      <c r="L171">
        <v>1895.6999000000001</v>
      </c>
      <c r="M171">
        <v>5819.49</v>
      </c>
      <c r="N171">
        <v>2101.6799999999998</v>
      </c>
      <c r="O171" t="s">
        <v>78</v>
      </c>
      <c r="P171">
        <v>2622.93</v>
      </c>
      <c r="Q171">
        <v>828.96</v>
      </c>
    </row>
    <row r="172" spans="1:17" x14ac:dyDescent="0.25">
      <c r="A172">
        <v>-171</v>
      </c>
      <c r="B172" s="1">
        <f ca="1">EOMONTH(TODAY(),Table13[[#This Row],[Range_Month]])+1</f>
        <v>39904</v>
      </c>
      <c r="C172">
        <v>0</v>
      </c>
      <c r="D172" s="1">
        <f ca="1">WORKDAY(Table13[[#This Row],[Date]],-(1+Table13[[#This Row],[Add_Day]]))</f>
        <v>39903</v>
      </c>
      <c r="E172">
        <f>COUNTIFS(Table13[[#This Row],[SHCOMP Index]:[SZCOMP Index]],"*N/A*")</f>
        <v>1</v>
      </c>
      <c r="F172">
        <v>2373.2130000000002</v>
      </c>
      <c r="G172">
        <v>2490.7080000000001</v>
      </c>
      <c r="H172">
        <v>825.31500000000005</v>
      </c>
      <c r="I172">
        <v>8981.9500000000007</v>
      </c>
      <c r="J172">
        <v>161.05600000000001</v>
      </c>
      <c r="K172">
        <v>351.495</v>
      </c>
      <c r="L172">
        <v>1830.28</v>
      </c>
      <c r="M172">
        <v>5569.99</v>
      </c>
      <c r="N172">
        <v>2014.69</v>
      </c>
      <c r="O172" t="s">
        <v>78</v>
      </c>
      <c r="P172">
        <v>2507.79</v>
      </c>
      <c r="Q172">
        <v>784.07799999999997</v>
      </c>
    </row>
    <row r="173" spans="1:17" x14ac:dyDescent="0.25">
      <c r="A173">
        <v>-172</v>
      </c>
      <c r="B173" s="1">
        <f ca="1">EOMONTH(TODAY(),Table13[[#This Row],[Range_Month]])+1</f>
        <v>39873</v>
      </c>
      <c r="C173">
        <v>0</v>
      </c>
      <c r="D173" s="1">
        <f ca="1">WORKDAY(Table13[[#This Row],[Date]],-(1+Table13[[#This Row],[Add_Day]]))</f>
        <v>39871</v>
      </c>
      <c r="E173">
        <f>COUNTIFS(Table13[[#This Row],[SHCOMP Index]:[SZCOMP Index]],"*N/A*")</f>
        <v>1</v>
      </c>
      <c r="F173">
        <v>2082.8519999999999</v>
      </c>
      <c r="G173">
        <v>2186.634</v>
      </c>
      <c r="H173">
        <v>693.53300000000002</v>
      </c>
      <c r="I173">
        <v>7608.22</v>
      </c>
      <c r="J173">
        <v>131.40799999999999</v>
      </c>
      <c r="K173">
        <v>300.541</v>
      </c>
      <c r="L173">
        <v>1592.01</v>
      </c>
      <c r="M173">
        <v>4750.6099999999997</v>
      </c>
      <c r="N173">
        <v>1769.06</v>
      </c>
      <c r="O173" t="s">
        <v>78</v>
      </c>
      <c r="P173">
        <v>2140.4899999999998</v>
      </c>
      <c r="Q173">
        <v>659.06600000000003</v>
      </c>
    </row>
    <row r="174" spans="1:17" x14ac:dyDescent="0.25">
      <c r="A174">
        <v>-173</v>
      </c>
      <c r="B174" s="1">
        <f ca="1">EOMONTH(TODAY(),Table13[[#This Row],[Range_Month]])+1</f>
        <v>39845</v>
      </c>
      <c r="C174">
        <v>5</v>
      </c>
      <c r="D174" s="1">
        <f ca="1">WORKDAY(Table13[[#This Row],[Date]],-(1+Table13[[#This Row],[Add_Day]]))</f>
        <v>39836</v>
      </c>
      <c r="E174">
        <f>COUNTIFS(Table13[[#This Row],[SHCOMP Index]:[SZCOMP Index]],"*N/A*")</f>
        <v>1</v>
      </c>
      <c r="F174">
        <v>1990.6569999999999</v>
      </c>
      <c r="G174">
        <v>2089.8980000000001</v>
      </c>
      <c r="H174">
        <v>641.97199999999998</v>
      </c>
      <c r="I174">
        <v>7015.24</v>
      </c>
      <c r="J174">
        <v>124.785</v>
      </c>
      <c r="K174">
        <v>284.01100000000002</v>
      </c>
      <c r="L174">
        <v>1538.2728999999999</v>
      </c>
      <c r="M174">
        <v>4553.42</v>
      </c>
      <c r="N174">
        <v>1690.49</v>
      </c>
      <c r="O174" t="s">
        <v>78</v>
      </c>
      <c r="P174">
        <v>2032.68</v>
      </c>
      <c r="Q174">
        <v>610.27499999999998</v>
      </c>
    </row>
    <row r="175" spans="1:17" x14ac:dyDescent="0.25">
      <c r="A175">
        <v>-174</v>
      </c>
      <c r="B175" s="1">
        <f ca="1">EOMONTH(TODAY(),Table13[[#This Row],[Range_Month]])+1</f>
        <v>39814</v>
      </c>
      <c r="C175">
        <v>0</v>
      </c>
      <c r="D175" s="1">
        <f ca="1">WORKDAY(Table13[[#This Row],[Date]],-(1+Table13[[#This Row],[Add_Day]]))</f>
        <v>39813</v>
      </c>
      <c r="E175">
        <f>COUNTIFS(Table13[[#This Row],[SHCOMP Index]:[SZCOMP Index]],"*N/A*")</f>
        <v>1</v>
      </c>
      <c r="F175">
        <v>1820.8050000000001</v>
      </c>
      <c r="G175">
        <v>1911.7929999999999</v>
      </c>
      <c r="H175">
        <v>581.51199999999994</v>
      </c>
      <c r="I175">
        <v>6485.51</v>
      </c>
      <c r="J175">
        <v>110.91800000000001</v>
      </c>
      <c r="K175">
        <v>271.27600000000001</v>
      </c>
      <c r="L175">
        <v>1384.9139</v>
      </c>
      <c r="M175">
        <v>4048</v>
      </c>
      <c r="N175">
        <v>1546.15</v>
      </c>
      <c r="O175" t="s">
        <v>78</v>
      </c>
      <c r="P175">
        <v>1817.72</v>
      </c>
      <c r="Q175">
        <v>553.30200000000002</v>
      </c>
    </row>
    <row r="176" spans="1:17" x14ac:dyDescent="0.25">
      <c r="A176">
        <v>-175</v>
      </c>
      <c r="B176" s="1">
        <f ca="1">EOMONTH(TODAY(),Table13[[#This Row],[Range_Month]])+1</f>
        <v>39783</v>
      </c>
      <c r="C176">
        <v>0</v>
      </c>
      <c r="D176" s="1">
        <f ca="1">WORKDAY(Table13[[#This Row],[Date]],-(1+Table13[[#This Row],[Add_Day]]))</f>
        <v>39780</v>
      </c>
      <c r="E176">
        <f>COUNTIFS(Table13[[#This Row],[SHCOMP Index]:[SZCOMP Index]],"*N/A*")</f>
        <v>1</v>
      </c>
      <c r="F176">
        <v>1871.1559999999999</v>
      </c>
      <c r="G176">
        <v>1965.1890000000001</v>
      </c>
      <c r="H176">
        <v>567.39200000000005</v>
      </c>
      <c r="I176">
        <v>6658.51</v>
      </c>
      <c r="J176">
        <v>106.131</v>
      </c>
      <c r="K176">
        <v>250.78200000000001</v>
      </c>
      <c r="L176">
        <v>1411.1650999999999</v>
      </c>
      <c r="M176">
        <v>4054.33</v>
      </c>
      <c r="N176">
        <v>1590.55</v>
      </c>
      <c r="O176" t="s">
        <v>78</v>
      </c>
      <c r="P176">
        <v>1829.92</v>
      </c>
      <c r="Q176">
        <v>539.36800000000005</v>
      </c>
    </row>
    <row r="177" spans="1:17" x14ac:dyDescent="0.25">
      <c r="A177">
        <v>-176</v>
      </c>
      <c r="B177" s="1">
        <f ca="1">EOMONTH(TODAY(),Table13[[#This Row],[Range_Month]])+1</f>
        <v>39753</v>
      </c>
      <c r="C177">
        <v>0</v>
      </c>
      <c r="D177" s="1">
        <f ca="1">WORKDAY(Table13[[#This Row],[Date]],-(1+Table13[[#This Row],[Add_Day]]))</f>
        <v>39752</v>
      </c>
      <c r="E177">
        <f>COUNTIFS(Table13[[#This Row],[SHCOMP Index]:[SZCOMP Index]],"*N/A*")</f>
        <v>1</v>
      </c>
      <c r="F177">
        <v>1728.7860000000001</v>
      </c>
      <c r="G177">
        <v>1816.3119999999999</v>
      </c>
      <c r="H177">
        <v>495.22399999999999</v>
      </c>
      <c r="I177">
        <v>5839.33</v>
      </c>
      <c r="J177">
        <v>88.465999999999994</v>
      </c>
      <c r="K177">
        <v>222.99199999999999</v>
      </c>
      <c r="L177">
        <v>1327.7049</v>
      </c>
      <c r="M177">
        <v>3742.45</v>
      </c>
      <c r="N177">
        <v>1470.51</v>
      </c>
      <c r="O177" t="s">
        <v>78</v>
      </c>
      <c r="P177">
        <v>1663.66</v>
      </c>
      <c r="Q177">
        <v>470.91199999999998</v>
      </c>
    </row>
    <row r="178" spans="1:17" x14ac:dyDescent="0.25">
      <c r="A178">
        <v>-177</v>
      </c>
      <c r="B178" s="1">
        <f ca="1">EOMONTH(TODAY(),Table13[[#This Row],[Range_Month]])+1</f>
        <v>39722</v>
      </c>
      <c r="C178">
        <v>2</v>
      </c>
      <c r="D178" s="1">
        <f ca="1">WORKDAY(Table13[[#This Row],[Date]],-(1+Table13[[#This Row],[Add_Day]]))</f>
        <v>39717</v>
      </c>
      <c r="E178">
        <f>COUNTIFS(Table13[[#This Row],[SHCOMP Index]:[SZCOMP Index]],"*N/A*")</f>
        <v>1</v>
      </c>
      <c r="F178">
        <v>2293.7840000000001</v>
      </c>
      <c r="G178">
        <v>2408.8780000000002</v>
      </c>
      <c r="H178">
        <v>644.95399999999995</v>
      </c>
      <c r="I178">
        <v>7559.27</v>
      </c>
      <c r="J178">
        <v>132.75899999999999</v>
      </c>
      <c r="K178">
        <v>311.29899999999998</v>
      </c>
      <c r="L178">
        <v>1811.3389999999999</v>
      </c>
      <c r="M178">
        <v>5071.1899999999996</v>
      </c>
      <c r="N178">
        <v>1950.81</v>
      </c>
      <c r="O178" t="s">
        <v>78</v>
      </c>
      <c r="P178">
        <v>2243.66</v>
      </c>
      <c r="Q178">
        <v>614.04200000000003</v>
      </c>
    </row>
    <row r="179" spans="1:17" x14ac:dyDescent="0.25">
      <c r="A179">
        <v>-178</v>
      </c>
      <c r="B179" s="1">
        <f ca="1">EOMONTH(TODAY(),Table13[[#This Row],[Range_Month]])+1</f>
        <v>39692</v>
      </c>
      <c r="C179">
        <v>0</v>
      </c>
      <c r="D179" s="1">
        <f ca="1">WORKDAY(Table13[[#This Row],[Date]],-(1+Table13[[#This Row],[Add_Day]]))</f>
        <v>39689</v>
      </c>
      <c r="E179">
        <f>COUNTIFS(Table13[[#This Row],[SHCOMP Index]:[SZCOMP Index]],"*N/A*")</f>
        <v>1</v>
      </c>
      <c r="F179">
        <v>2397.3690000000001</v>
      </c>
      <c r="G179">
        <v>2516.7809999999999</v>
      </c>
      <c r="H179">
        <v>690.43499999999995</v>
      </c>
      <c r="I179">
        <v>8004.24</v>
      </c>
      <c r="J179">
        <v>151.76300000000001</v>
      </c>
      <c r="K179">
        <v>384.41800000000001</v>
      </c>
      <c r="L179">
        <v>1975.453</v>
      </c>
      <c r="M179">
        <v>5451.21</v>
      </c>
      <c r="N179">
        <v>2038.17</v>
      </c>
      <c r="O179" t="s">
        <v>78</v>
      </c>
      <c r="P179">
        <v>2391.64</v>
      </c>
      <c r="Q179">
        <v>659.18299999999999</v>
      </c>
    </row>
    <row r="180" spans="1:17" x14ac:dyDescent="0.25">
      <c r="A180">
        <v>-179</v>
      </c>
      <c r="B180" s="1">
        <f ca="1">EOMONTH(TODAY(),Table13[[#This Row],[Range_Month]])+1</f>
        <v>39661</v>
      </c>
      <c r="C180">
        <v>0</v>
      </c>
      <c r="D180" s="1">
        <f ca="1">WORKDAY(Table13[[#This Row],[Date]],-(1+Table13[[#This Row],[Add_Day]]))</f>
        <v>39660</v>
      </c>
      <c r="E180">
        <f>COUNTIFS(Table13[[#This Row],[SHCOMP Index]:[SZCOMP Index]],"*N/A*")</f>
        <v>1</v>
      </c>
      <c r="F180">
        <v>2775.7170000000001</v>
      </c>
      <c r="G180">
        <v>2911.6489999999999</v>
      </c>
      <c r="H180">
        <v>867.92200000000003</v>
      </c>
      <c r="I180">
        <v>9470.33</v>
      </c>
      <c r="J180">
        <v>210.04300000000001</v>
      </c>
      <c r="K180">
        <v>454.40899999999999</v>
      </c>
      <c r="L180">
        <v>2164.0801000000001</v>
      </c>
      <c r="M180">
        <v>6297.42</v>
      </c>
      <c r="N180">
        <v>2356.98</v>
      </c>
      <c r="O180" t="s">
        <v>78</v>
      </c>
      <c r="P180">
        <v>2805.21</v>
      </c>
      <c r="Q180">
        <v>827.58799999999997</v>
      </c>
    </row>
    <row r="181" spans="1:17" x14ac:dyDescent="0.25">
      <c r="A181">
        <v>-180</v>
      </c>
      <c r="B181" s="1">
        <f ca="1">EOMONTH(TODAY(),Table13[[#This Row],[Range_Month]])+1</f>
        <v>39630</v>
      </c>
      <c r="C181">
        <v>0</v>
      </c>
      <c r="D181" s="1">
        <f ca="1">WORKDAY(Table13[[#This Row],[Date]],-(1+Table13[[#This Row],[Add_Day]]))</f>
        <v>39629</v>
      </c>
      <c r="E181">
        <f>COUNTIFS(Table13[[#This Row],[SHCOMP Index]:[SZCOMP Index]],"*N/A*")</f>
        <v>1</v>
      </c>
      <c r="F181">
        <v>2736.1030000000001</v>
      </c>
      <c r="G181">
        <v>2869.9369999999999</v>
      </c>
      <c r="H181">
        <v>830.197</v>
      </c>
      <c r="I181">
        <v>9370.7800000000007</v>
      </c>
      <c r="J181">
        <v>209.37200000000001</v>
      </c>
      <c r="K181">
        <v>475.44200000000001</v>
      </c>
      <c r="L181">
        <v>2175.6111000000001</v>
      </c>
      <c r="M181">
        <v>6265.44</v>
      </c>
      <c r="N181">
        <v>2323.58</v>
      </c>
      <c r="O181" t="s">
        <v>78</v>
      </c>
      <c r="P181">
        <v>2791.82</v>
      </c>
      <c r="Q181">
        <v>793.13199999999995</v>
      </c>
    </row>
    <row r="182" spans="1:17" x14ac:dyDescent="0.25">
      <c r="A182">
        <v>-181</v>
      </c>
      <c r="B182" s="1">
        <f ca="1">EOMONTH(TODAY(),Table13[[#This Row],[Range_Month]])+1</f>
        <v>39600</v>
      </c>
      <c r="C182">
        <v>0</v>
      </c>
      <c r="D182" s="1">
        <f ca="1">WORKDAY(Table13[[#This Row],[Date]],-(1+Table13[[#This Row],[Add_Day]]))</f>
        <v>39598</v>
      </c>
      <c r="E182">
        <f>COUNTIFS(Table13[[#This Row],[SHCOMP Index]:[SZCOMP Index]],"*N/A*")</f>
        <v>1</v>
      </c>
      <c r="F182">
        <v>3433.3539999999998</v>
      </c>
      <c r="G182">
        <v>3602.66</v>
      </c>
      <c r="H182">
        <v>1088.5899999999999</v>
      </c>
      <c r="I182">
        <v>12048.24</v>
      </c>
      <c r="J182">
        <v>242.858</v>
      </c>
      <c r="K182">
        <v>544.51700000000005</v>
      </c>
      <c r="L182">
        <v>2800.7910000000002</v>
      </c>
      <c r="M182">
        <v>8090.97</v>
      </c>
      <c r="N182">
        <v>2917</v>
      </c>
      <c r="O182" t="s">
        <v>78</v>
      </c>
      <c r="P182">
        <v>3611.33</v>
      </c>
      <c r="Q182">
        <v>1036.9929999999999</v>
      </c>
    </row>
    <row r="183" spans="1:17" x14ac:dyDescent="0.25">
      <c r="A183">
        <v>-182</v>
      </c>
      <c r="B183" s="1">
        <f ca="1">EOMONTH(TODAY(),Table13[[#This Row],[Range_Month]])+1</f>
        <v>39569</v>
      </c>
      <c r="C183">
        <v>0</v>
      </c>
      <c r="D183" s="1">
        <f ca="1">WORKDAY(Table13[[#This Row],[Date]],-(1+Table13[[#This Row],[Add_Day]]))</f>
        <v>39568</v>
      </c>
      <c r="E183">
        <f>COUNTIFS(Table13[[#This Row],[SHCOMP Index]:[SZCOMP Index]],"*N/A*")</f>
        <v>1</v>
      </c>
      <c r="F183">
        <v>3693.1060000000002</v>
      </c>
      <c r="G183">
        <v>3875.2190000000001</v>
      </c>
      <c r="H183">
        <v>1152.548</v>
      </c>
      <c r="I183">
        <v>13504.89</v>
      </c>
      <c r="J183">
        <v>261.31599999999997</v>
      </c>
      <c r="K183">
        <v>572.13800000000003</v>
      </c>
      <c r="L183">
        <v>3125.5329000000002</v>
      </c>
      <c r="M183">
        <v>8875.7800000000007</v>
      </c>
      <c r="N183">
        <v>3140.27</v>
      </c>
      <c r="O183" t="s">
        <v>78</v>
      </c>
      <c r="P183">
        <v>3959.12</v>
      </c>
      <c r="Q183">
        <v>1097.76</v>
      </c>
    </row>
    <row r="184" spans="1:17" x14ac:dyDescent="0.25">
      <c r="A184">
        <v>-183</v>
      </c>
      <c r="B184" s="1">
        <f ca="1">EOMONTH(TODAY(),Table13[[#This Row],[Range_Month]])+1</f>
        <v>39539</v>
      </c>
      <c r="C184">
        <v>0</v>
      </c>
      <c r="D184" s="1">
        <f ca="1">WORKDAY(Table13[[#This Row],[Date]],-(1+Table13[[#This Row],[Add_Day]]))</f>
        <v>39538</v>
      </c>
      <c r="E184">
        <f>COUNTIFS(Table13[[#This Row],[SHCOMP Index]:[SZCOMP Index]],"*N/A*")</f>
        <v>1</v>
      </c>
      <c r="F184">
        <v>3472.7130000000002</v>
      </c>
      <c r="G184">
        <v>3643.2440000000001</v>
      </c>
      <c r="H184">
        <v>1153.8989999999999</v>
      </c>
      <c r="I184">
        <v>13302.14</v>
      </c>
      <c r="J184">
        <v>255.995</v>
      </c>
      <c r="K184">
        <v>558.87</v>
      </c>
      <c r="L184">
        <v>2823.9751000000001</v>
      </c>
      <c r="M184">
        <v>8343.01</v>
      </c>
      <c r="N184">
        <v>2948.63</v>
      </c>
      <c r="O184" t="s">
        <v>78</v>
      </c>
      <c r="P184">
        <v>3790.53</v>
      </c>
      <c r="Q184">
        <v>1098.4939999999999</v>
      </c>
    </row>
    <row r="185" spans="1:17" x14ac:dyDescent="0.25">
      <c r="A185">
        <v>-184</v>
      </c>
      <c r="B185" s="1">
        <f ca="1">EOMONTH(TODAY(),Table13[[#This Row],[Range_Month]])+1</f>
        <v>39508</v>
      </c>
      <c r="C185">
        <v>0</v>
      </c>
      <c r="D185" s="1">
        <f ca="1">WORKDAY(Table13[[#This Row],[Date]],-(1+Table13[[#This Row],[Add_Day]]))</f>
        <v>39507</v>
      </c>
      <c r="E185">
        <f>COUNTIFS(Table13[[#This Row],[SHCOMP Index]:[SZCOMP Index]],"*N/A*")</f>
        <v>1</v>
      </c>
      <c r="F185">
        <v>4348.5429999999997</v>
      </c>
      <c r="G185">
        <v>4562.7820000000002</v>
      </c>
      <c r="H185">
        <v>1445.904</v>
      </c>
      <c r="I185">
        <v>15823.88</v>
      </c>
      <c r="J185">
        <v>310.59500000000003</v>
      </c>
      <c r="K185">
        <v>634.91800000000001</v>
      </c>
      <c r="L185">
        <v>3470.6021000000001</v>
      </c>
      <c r="M185">
        <v>10289.49</v>
      </c>
      <c r="N185">
        <v>3692.24</v>
      </c>
      <c r="O185" t="s">
        <v>78</v>
      </c>
      <c r="P185">
        <v>4674.55</v>
      </c>
      <c r="Q185">
        <v>1373.89</v>
      </c>
    </row>
    <row r="186" spans="1:17" x14ac:dyDescent="0.25">
      <c r="A186">
        <v>-185</v>
      </c>
      <c r="B186" s="1">
        <f ca="1">EOMONTH(TODAY(),Table13[[#This Row],[Range_Month]])+1</f>
        <v>39479</v>
      </c>
      <c r="C186">
        <v>0</v>
      </c>
      <c r="D186" s="1">
        <f ca="1">WORKDAY(Table13[[#This Row],[Date]],-(1+Table13[[#This Row],[Add_Day]]))</f>
        <v>39478</v>
      </c>
      <c r="E186">
        <f>COUNTIFS(Table13[[#This Row],[SHCOMP Index]:[SZCOMP Index]],"*N/A*")</f>
        <v>1</v>
      </c>
      <c r="F186">
        <v>4383.393</v>
      </c>
      <c r="G186">
        <v>4600.1210000000001</v>
      </c>
      <c r="H186">
        <v>1378.5640000000001</v>
      </c>
      <c r="I186">
        <v>15857.71</v>
      </c>
      <c r="J186">
        <v>302.51299999999998</v>
      </c>
      <c r="K186">
        <v>638.78200000000004</v>
      </c>
      <c r="L186">
        <v>3497.9220999999998</v>
      </c>
      <c r="M186">
        <v>10217.950000000001</v>
      </c>
      <c r="N186">
        <v>3723</v>
      </c>
      <c r="O186" t="s">
        <v>78</v>
      </c>
      <c r="P186">
        <v>4620.3999999999996</v>
      </c>
      <c r="Q186">
        <v>1311.29</v>
      </c>
    </row>
    <row r="187" spans="1:17" x14ac:dyDescent="0.25">
      <c r="A187">
        <v>-186</v>
      </c>
      <c r="B187" s="1">
        <f ca="1">EOMONTH(TODAY(),Table13[[#This Row],[Range_Month]])+1</f>
        <v>39448</v>
      </c>
      <c r="C187">
        <v>1</v>
      </c>
      <c r="D187" s="1">
        <f ca="1">WORKDAY(Table13[[#This Row],[Date]],-(1+Table13[[#This Row],[Add_Day]]))</f>
        <v>39444</v>
      </c>
      <c r="E187">
        <f>COUNTIFS(Table13[[#This Row],[SHCOMP Index]:[SZCOMP Index]],"*N/A*")</f>
        <v>1</v>
      </c>
      <c r="F187">
        <v>5261.5630000000001</v>
      </c>
      <c r="G187">
        <v>5521.49</v>
      </c>
      <c r="H187">
        <v>1520.989</v>
      </c>
      <c r="I187">
        <v>17700.62</v>
      </c>
      <c r="J187">
        <v>365.93</v>
      </c>
      <c r="K187">
        <v>709.68499999999995</v>
      </c>
      <c r="L187">
        <v>4226.7559000000001</v>
      </c>
      <c r="M187">
        <v>12024.61</v>
      </c>
      <c r="N187">
        <v>4470.8999999999996</v>
      </c>
      <c r="O187" t="s">
        <v>78</v>
      </c>
      <c r="P187">
        <v>5338.28</v>
      </c>
      <c r="Q187">
        <v>1447.0250000000001</v>
      </c>
    </row>
    <row r="188" spans="1:17" x14ac:dyDescent="0.25">
      <c r="A188">
        <v>-187</v>
      </c>
      <c r="B188" s="1">
        <f ca="1">EOMONTH(TODAY(),Table13[[#This Row],[Range_Month]])+1</f>
        <v>39417</v>
      </c>
      <c r="C188">
        <v>0</v>
      </c>
      <c r="D188" s="1">
        <f ca="1">WORKDAY(Table13[[#This Row],[Date]],-(1+Table13[[#This Row],[Add_Day]]))</f>
        <v>39416</v>
      </c>
      <c r="E188">
        <f>COUNTIFS(Table13[[#This Row],[SHCOMP Index]:[SZCOMP Index]],"*N/A*")</f>
        <v>1</v>
      </c>
      <c r="F188">
        <v>4871.7780000000002</v>
      </c>
      <c r="G188">
        <v>5112.1270000000004</v>
      </c>
      <c r="H188">
        <v>1295.4280000000001</v>
      </c>
      <c r="I188">
        <v>15637.66</v>
      </c>
      <c r="J188">
        <v>343.01100000000002</v>
      </c>
      <c r="K188">
        <v>690.91</v>
      </c>
      <c r="L188">
        <v>3880.3391000000001</v>
      </c>
      <c r="M188">
        <v>10754.13</v>
      </c>
      <c r="N188">
        <v>4140.95</v>
      </c>
      <c r="O188" t="s">
        <v>78</v>
      </c>
      <c r="P188">
        <v>4737.41</v>
      </c>
      <c r="Q188">
        <v>1236.306</v>
      </c>
    </row>
    <row r="189" spans="1:17" x14ac:dyDescent="0.25">
      <c r="A189">
        <v>-188</v>
      </c>
      <c r="B189" s="1">
        <f ca="1">EOMONTH(TODAY(),Table13[[#This Row],[Range_Month]])+1</f>
        <v>39387</v>
      </c>
      <c r="C189">
        <v>0</v>
      </c>
      <c r="D189" s="1">
        <f ca="1">WORKDAY(Table13[[#This Row],[Date]],-(1+Table13[[#This Row],[Add_Day]]))</f>
        <v>39386</v>
      </c>
      <c r="E189">
        <f>COUNTIFS(Table13[[#This Row],[SHCOMP Index]:[SZCOMP Index]],"*N/A*")</f>
        <v>1</v>
      </c>
      <c r="F189">
        <v>5954.7650000000003</v>
      </c>
      <c r="G189">
        <v>6251.5280000000002</v>
      </c>
      <c r="H189">
        <v>1534.7180000000001</v>
      </c>
      <c r="I189">
        <v>19531.150000000001</v>
      </c>
      <c r="J189">
        <v>380.52199999999999</v>
      </c>
      <c r="K189">
        <v>793.83500000000004</v>
      </c>
      <c r="L189">
        <v>4627.7758999999996</v>
      </c>
      <c r="M189">
        <v>12800.64</v>
      </c>
      <c r="N189">
        <v>5067.75</v>
      </c>
      <c r="O189" t="s">
        <v>78</v>
      </c>
      <c r="P189">
        <v>5688.54</v>
      </c>
      <c r="Q189">
        <v>1463.538</v>
      </c>
    </row>
    <row r="190" spans="1:17" x14ac:dyDescent="0.25">
      <c r="A190">
        <v>-189</v>
      </c>
      <c r="B190" s="1">
        <f ca="1">EOMONTH(TODAY(),Table13[[#This Row],[Range_Month]])+1</f>
        <v>39356</v>
      </c>
      <c r="C190">
        <v>0</v>
      </c>
      <c r="D190" s="1">
        <f ca="1">WORKDAY(Table13[[#This Row],[Date]],-(1+Table13[[#This Row],[Add_Day]]))</f>
        <v>39353</v>
      </c>
      <c r="E190">
        <f>COUNTIFS(Table13[[#This Row],[SHCOMP Index]:[SZCOMP Index]],"*N/A*")</f>
        <v>1</v>
      </c>
      <c r="F190">
        <v>5552.3010000000004</v>
      </c>
      <c r="G190">
        <v>5827.6610000000001</v>
      </c>
      <c r="H190">
        <v>1609.7639999999999</v>
      </c>
      <c r="I190">
        <v>18864.55</v>
      </c>
      <c r="J190">
        <v>367.35</v>
      </c>
      <c r="K190">
        <v>781.11300000000006</v>
      </c>
      <c r="L190">
        <v>4307.4170000000004</v>
      </c>
      <c r="M190">
        <v>12416.01</v>
      </c>
      <c r="N190">
        <v>4714.09</v>
      </c>
      <c r="O190" t="s">
        <v>78</v>
      </c>
      <c r="P190">
        <v>5580.81</v>
      </c>
      <c r="Q190">
        <v>1532.6659999999999</v>
      </c>
    </row>
    <row r="191" spans="1:17" x14ac:dyDescent="0.25">
      <c r="A191">
        <v>-190</v>
      </c>
      <c r="B191" s="1">
        <f ca="1">EOMONTH(TODAY(),Table13[[#This Row],[Range_Month]])+1</f>
        <v>39326</v>
      </c>
      <c r="C191">
        <v>0</v>
      </c>
      <c r="D191" s="1">
        <f ca="1">WORKDAY(Table13[[#This Row],[Date]],-(1+Table13[[#This Row],[Add_Day]]))</f>
        <v>39325</v>
      </c>
      <c r="E191">
        <f>COUNTIFS(Table13[[#This Row],[SHCOMP Index]:[SZCOMP Index]],"*N/A*")</f>
        <v>1</v>
      </c>
      <c r="F191">
        <v>5218.8249999999998</v>
      </c>
      <c r="G191">
        <v>5480.1139999999996</v>
      </c>
      <c r="H191">
        <v>1531.165</v>
      </c>
      <c r="I191">
        <v>17872.11</v>
      </c>
      <c r="J191">
        <v>323.39999999999998</v>
      </c>
      <c r="K191">
        <v>743.10199999999998</v>
      </c>
      <c r="L191">
        <v>4150.1670000000004</v>
      </c>
      <c r="M191">
        <v>11826.03</v>
      </c>
      <c r="N191">
        <v>4436.55</v>
      </c>
      <c r="O191" t="s">
        <v>78</v>
      </c>
      <c r="P191">
        <v>5296.81</v>
      </c>
      <c r="Q191">
        <v>1457.835</v>
      </c>
    </row>
    <row r="192" spans="1:17" x14ac:dyDescent="0.25">
      <c r="A192">
        <v>-191</v>
      </c>
      <c r="B192" s="1">
        <f ca="1">EOMONTH(TODAY(),Table13[[#This Row],[Range_Month]])+1</f>
        <v>39295</v>
      </c>
      <c r="C192">
        <v>0</v>
      </c>
      <c r="D192" s="1">
        <f ca="1">WORKDAY(Table13[[#This Row],[Date]],-(1+Table13[[#This Row],[Add_Day]]))</f>
        <v>39294</v>
      </c>
      <c r="E192">
        <f>COUNTIFS(Table13[[#This Row],[SHCOMP Index]:[SZCOMP Index]],"*N/A*")</f>
        <v>1</v>
      </c>
      <c r="F192">
        <v>4471.0320000000002</v>
      </c>
      <c r="G192">
        <v>4689.085</v>
      </c>
      <c r="H192">
        <v>1349.8309999999999</v>
      </c>
      <c r="I192">
        <v>15199.56</v>
      </c>
      <c r="J192">
        <v>328.09800000000001</v>
      </c>
      <c r="K192">
        <v>780.39499999999998</v>
      </c>
      <c r="L192">
        <v>3391.8579</v>
      </c>
      <c r="M192">
        <v>9861.91</v>
      </c>
      <c r="N192">
        <v>3792.63</v>
      </c>
      <c r="O192" t="s">
        <v>78</v>
      </c>
      <c r="P192">
        <v>4460.5600000000004</v>
      </c>
      <c r="Q192">
        <v>1291.3140000000001</v>
      </c>
    </row>
    <row r="193" spans="1:17" x14ac:dyDescent="0.25">
      <c r="A193">
        <v>-192</v>
      </c>
      <c r="B193" s="1">
        <f ca="1">EOMONTH(TODAY(),Table13[[#This Row],[Range_Month]])+1</f>
        <v>39264</v>
      </c>
      <c r="C193">
        <v>0</v>
      </c>
      <c r="D193" s="1">
        <f ca="1">WORKDAY(Table13[[#This Row],[Date]],-(1+Table13[[#This Row],[Add_Day]]))</f>
        <v>39262</v>
      </c>
      <c r="E193">
        <f>COUNTIFS(Table13[[#This Row],[SHCOMP Index]:[SZCOMP Index]],"*N/A*")</f>
        <v>1</v>
      </c>
      <c r="F193">
        <v>3820.703</v>
      </c>
      <c r="G193">
        <v>4009.9679999999998</v>
      </c>
      <c r="H193">
        <v>1125.6969999999999</v>
      </c>
      <c r="I193">
        <v>12546.45</v>
      </c>
      <c r="J193">
        <v>254.98099999999999</v>
      </c>
      <c r="K193">
        <v>672.19500000000005</v>
      </c>
      <c r="L193">
        <v>2915.8820999999998</v>
      </c>
      <c r="M193">
        <v>8353.4599999999991</v>
      </c>
      <c r="N193">
        <v>3239.55</v>
      </c>
      <c r="O193" t="s">
        <v>78</v>
      </c>
      <c r="P193">
        <v>3764.08</v>
      </c>
      <c r="Q193">
        <v>1077.921</v>
      </c>
    </row>
    <row r="194" spans="1:17" x14ac:dyDescent="0.25">
      <c r="A194">
        <v>-193</v>
      </c>
      <c r="B194" s="1">
        <f ca="1">EOMONTH(TODAY(),Table13[[#This Row],[Range_Month]])+1</f>
        <v>39234</v>
      </c>
      <c r="C194">
        <v>0</v>
      </c>
      <c r="D194" s="1">
        <f ca="1">WORKDAY(Table13[[#This Row],[Date]],-(1+Table13[[#This Row],[Add_Day]]))</f>
        <v>39233</v>
      </c>
      <c r="E194">
        <f>COUNTIFS(Table13[[#This Row],[SHCOMP Index]:[SZCOMP Index]],"*N/A*")</f>
        <v>1</v>
      </c>
      <c r="F194">
        <v>4109.6540000000005</v>
      </c>
      <c r="G194">
        <v>4309.9719999999998</v>
      </c>
      <c r="H194">
        <v>1242.9870000000001</v>
      </c>
      <c r="I194">
        <v>12944.23</v>
      </c>
      <c r="J194">
        <v>301.61700000000002</v>
      </c>
      <c r="K194">
        <v>689.03300000000002</v>
      </c>
      <c r="L194">
        <v>2940.3739999999998</v>
      </c>
      <c r="M194">
        <v>8634.2800000000007</v>
      </c>
      <c r="N194">
        <v>3474.44</v>
      </c>
      <c r="O194" t="s">
        <v>78</v>
      </c>
      <c r="P194">
        <v>3927.95</v>
      </c>
      <c r="Q194">
        <v>1187.509</v>
      </c>
    </row>
    <row r="195" spans="1:17" x14ac:dyDescent="0.25">
      <c r="A195">
        <v>-194</v>
      </c>
      <c r="B195" s="1">
        <f ca="1">EOMONTH(TODAY(),Table13[[#This Row],[Range_Month]])+1</f>
        <v>39203</v>
      </c>
      <c r="C195">
        <v>0</v>
      </c>
      <c r="D195" s="1">
        <f ca="1">WORKDAY(Table13[[#This Row],[Date]],-(1+Table13[[#This Row],[Add_Day]]))</f>
        <v>39202</v>
      </c>
      <c r="E195">
        <f>COUNTIFS(Table13[[#This Row],[SHCOMP Index]:[SZCOMP Index]],"*N/A*")</f>
        <v>1</v>
      </c>
      <c r="F195">
        <v>3841.2719999999999</v>
      </c>
      <c r="G195">
        <v>4035.0859999999998</v>
      </c>
      <c r="H195">
        <v>1114.1400000000001</v>
      </c>
      <c r="I195">
        <v>10865.88</v>
      </c>
      <c r="J195">
        <v>231.13399999999999</v>
      </c>
      <c r="K195">
        <v>624.79700000000003</v>
      </c>
      <c r="L195">
        <v>2757.8269</v>
      </c>
      <c r="M195">
        <v>7997.53</v>
      </c>
      <c r="N195">
        <v>3254.6</v>
      </c>
      <c r="O195" t="s">
        <v>78</v>
      </c>
      <c r="P195">
        <v>3558.71</v>
      </c>
      <c r="Q195">
        <v>1064.7650000000001</v>
      </c>
    </row>
    <row r="196" spans="1:17" x14ac:dyDescent="0.25">
      <c r="A196">
        <v>-195</v>
      </c>
      <c r="B196" s="1">
        <f ca="1">EOMONTH(TODAY(),Table13[[#This Row],[Range_Month]])+1</f>
        <v>39173</v>
      </c>
      <c r="C196">
        <v>0</v>
      </c>
      <c r="D196" s="1">
        <f ca="1">WORKDAY(Table13[[#This Row],[Date]],-(1+Table13[[#This Row],[Add_Day]]))</f>
        <v>39171</v>
      </c>
      <c r="E196">
        <f>COUNTIFS(Table13[[#This Row],[SHCOMP Index]:[SZCOMP Index]],"*N/A*")</f>
        <v>1</v>
      </c>
      <c r="F196">
        <v>3183.9830000000002</v>
      </c>
      <c r="G196">
        <v>3346.3490000000002</v>
      </c>
      <c r="H196">
        <v>861.779</v>
      </c>
      <c r="I196">
        <v>8549.2000000000007</v>
      </c>
      <c r="J196">
        <v>177.79900000000001</v>
      </c>
      <c r="K196">
        <v>523.96600000000001</v>
      </c>
      <c r="L196">
        <v>2288.2629000000002</v>
      </c>
      <c r="M196">
        <v>6375.44</v>
      </c>
      <c r="N196">
        <v>2707.64</v>
      </c>
      <c r="O196" t="s">
        <v>78</v>
      </c>
      <c r="P196">
        <v>2781.78</v>
      </c>
      <c r="Q196">
        <v>825.78800000000001</v>
      </c>
    </row>
    <row r="197" spans="1:17" x14ac:dyDescent="0.25">
      <c r="A197">
        <v>-196</v>
      </c>
      <c r="B197" s="1">
        <f ca="1">EOMONTH(TODAY(),Table13[[#This Row],[Range_Month]])+1</f>
        <v>39142</v>
      </c>
      <c r="C197">
        <v>0</v>
      </c>
      <c r="D197" s="1">
        <f ca="1">WORKDAY(Table13[[#This Row],[Date]],-(1+Table13[[#This Row],[Add_Day]]))</f>
        <v>39141</v>
      </c>
      <c r="E197">
        <f>COUNTIFS(Table13[[#This Row],[SHCOMP Index]:[SZCOMP Index]],"*N/A*")</f>
        <v>1</v>
      </c>
      <c r="F197">
        <v>2881.0729999999999</v>
      </c>
      <c r="G197">
        <v>3025.7510000000002</v>
      </c>
      <c r="H197">
        <v>767.35199999999998</v>
      </c>
      <c r="I197">
        <v>8039.7</v>
      </c>
      <c r="J197">
        <v>178.34100000000001</v>
      </c>
      <c r="K197">
        <v>494.22199999999998</v>
      </c>
      <c r="L197">
        <v>2096.2260999999999</v>
      </c>
      <c r="M197">
        <v>5828.02</v>
      </c>
      <c r="N197">
        <v>2454.44</v>
      </c>
      <c r="O197" t="s">
        <v>78</v>
      </c>
      <c r="P197">
        <v>2544.5700000000002</v>
      </c>
      <c r="Q197">
        <v>736.81299999999999</v>
      </c>
    </row>
    <row r="198" spans="1:17" x14ac:dyDescent="0.25">
      <c r="A198">
        <v>-197</v>
      </c>
      <c r="B198" s="1">
        <f ca="1">EOMONTH(TODAY(),Table13[[#This Row],[Range_Month]])+1</f>
        <v>39114</v>
      </c>
      <c r="C198">
        <v>0</v>
      </c>
      <c r="D198" s="1">
        <f ca="1">WORKDAY(Table13[[#This Row],[Date]],-(1+Table13[[#This Row],[Add_Day]]))</f>
        <v>39113</v>
      </c>
      <c r="E198">
        <f>COUNTIFS(Table13[[#This Row],[SHCOMP Index]:[SZCOMP Index]],"*N/A*")</f>
        <v>1</v>
      </c>
      <c r="F198">
        <v>2786.335</v>
      </c>
      <c r="G198">
        <v>2927.8249999999998</v>
      </c>
      <c r="H198">
        <v>681.56299999999999</v>
      </c>
      <c r="I198">
        <v>7632.94</v>
      </c>
      <c r="J198">
        <v>160.678</v>
      </c>
      <c r="K198">
        <v>458.935</v>
      </c>
      <c r="L198">
        <v>2052.9050000000002</v>
      </c>
      <c r="M198">
        <v>5525.13</v>
      </c>
      <c r="N198">
        <v>2380.9499999999998</v>
      </c>
      <c r="O198" t="s">
        <v>78</v>
      </c>
      <c r="P198">
        <v>2385.34</v>
      </c>
      <c r="Q198">
        <v>655.529</v>
      </c>
    </row>
    <row r="199" spans="1:17" x14ac:dyDescent="0.25">
      <c r="A199">
        <v>-198</v>
      </c>
      <c r="B199" s="1">
        <f ca="1">EOMONTH(TODAY(),Table13[[#This Row],[Range_Month]])+1</f>
        <v>39083</v>
      </c>
      <c r="C199">
        <v>0</v>
      </c>
      <c r="D199" s="1">
        <f ca="1">WORKDAY(Table13[[#This Row],[Date]],-(1+Table13[[#This Row],[Add_Day]]))</f>
        <v>39080</v>
      </c>
      <c r="E199">
        <f>COUNTIFS(Table13[[#This Row],[SHCOMP Index]:[SZCOMP Index]],"*N/A*")</f>
        <v>1</v>
      </c>
      <c r="F199">
        <v>2675.4740000000002</v>
      </c>
      <c r="G199">
        <v>2815.1320000000001</v>
      </c>
      <c r="H199">
        <v>569.57600000000002</v>
      </c>
      <c r="I199">
        <v>6647.14</v>
      </c>
      <c r="J199">
        <v>130.11699999999999</v>
      </c>
      <c r="K199">
        <v>433.31799999999998</v>
      </c>
      <c r="L199">
        <v>1805.3139000000001</v>
      </c>
      <c r="M199">
        <v>4780.2299999999996</v>
      </c>
      <c r="N199">
        <v>2297.0300000000002</v>
      </c>
      <c r="O199" t="s">
        <v>78</v>
      </c>
      <c r="P199">
        <v>2041.05</v>
      </c>
      <c r="Q199">
        <v>550.59299999999996</v>
      </c>
    </row>
    <row r="200" spans="1:17" x14ac:dyDescent="0.25">
      <c r="A200">
        <v>-199</v>
      </c>
      <c r="B200" s="1">
        <f ca="1">EOMONTH(TODAY(),Table13[[#This Row],[Range_Month]])+1</f>
        <v>39052</v>
      </c>
      <c r="C200">
        <v>0</v>
      </c>
      <c r="D200" s="1">
        <f ca="1">WORKDAY(Table13[[#This Row],[Date]],-(1+Table13[[#This Row],[Add_Day]]))</f>
        <v>39051</v>
      </c>
      <c r="E200">
        <f>COUNTIFS(Table13[[#This Row],[SHCOMP Index]:[SZCOMP Index]],"*N/A*")</f>
        <v>1</v>
      </c>
      <c r="F200">
        <v>2099.2890000000002</v>
      </c>
      <c r="G200">
        <v>2206.09</v>
      </c>
      <c r="H200">
        <v>514.06600000000003</v>
      </c>
      <c r="I200">
        <v>5667</v>
      </c>
      <c r="J200">
        <v>120.48099999999999</v>
      </c>
      <c r="K200">
        <v>373.16800000000001</v>
      </c>
      <c r="L200">
        <v>1425.2111</v>
      </c>
      <c r="M200">
        <v>3954.32</v>
      </c>
      <c r="N200">
        <v>1787.78</v>
      </c>
      <c r="O200" t="s">
        <v>78</v>
      </c>
      <c r="P200">
        <v>1714.36</v>
      </c>
      <c r="Q200">
        <v>495.88400000000001</v>
      </c>
    </row>
    <row r="201" spans="1:17" x14ac:dyDescent="0.25">
      <c r="A201">
        <v>-200</v>
      </c>
      <c r="B201" s="1">
        <f ca="1">EOMONTH(TODAY(),Table13[[#This Row],[Range_Month]])+1</f>
        <v>39022</v>
      </c>
      <c r="C201">
        <v>0</v>
      </c>
      <c r="D201" s="1">
        <f ca="1">WORKDAY(Table13[[#This Row],[Date]],-(1+Table13[[#This Row],[Add_Day]]))</f>
        <v>39021</v>
      </c>
      <c r="E201">
        <f>COUNTIFS(Table13[[#This Row],[SHCOMP Index]:[SZCOMP Index]],"*N/A*")</f>
        <v>1</v>
      </c>
      <c r="F201">
        <v>1837.9929999999999</v>
      </c>
      <c r="G201">
        <v>1931.174</v>
      </c>
      <c r="H201">
        <v>462.74900000000002</v>
      </c>
      <c r="I201">
        <v>4621.9799999999996</v>
      </c>
      <c r="J201">
        <v>107.575</v>
      </c>
      <c r="K201">
        <v>337.923</v>
      </c>
      <c r="L201">
        <v>1193.8430000000001</v>
      </c>
      <c r="M201">
        <v>3365.51</v>
      </c>
      <c r="N201">
        <v>1555.07</v>
      </c>
      <c r="O201" t="s">
        <v>78</v>
      </c>
      <c r="P201">
        <v>1464.47</v>
      </c>
      <c r="Q201">
        <v>446.48899999999998</v>
      </c>
    </row>
    <row r="202" spans="1:17" x14ac:dyDescent="0.25">
      <c r="A202">
        <v>-201</v>
      </c>
      <c r="B202" s="1">
        <f ca="1">EOMONTH(TODAY(),Table13[[#This Row],[Range_Month]])+1</f>
        <v>38991</v>
      </c>
      <c r="C202">
        <v>0</v>
      </c>
      <c r="D202" s="1">
        <f ca="1">WORKDAY(Table13[[#This Row],[Date]],-(1+Table13[[#This Row],[Add_Day]]))</f>
        <v>38989</v>
      </c>
      <c r="E202">
        <f>COUNTIFS(Table13[[#This Row],[SHCOMP Index]:[SZCOMP Index]],"*N/A*")</f>
        <v>1</v>
      </c>
      <c r="F202">
        <v>1752.424</v>
      </c>
      <c r="G202">
        <v>1840.3119999999999</v>
      </c>
      <c r="H202">
        <v>455.45400000000001</v>
      </c>
      <c r="I202">
        <v>4326.78</v>
      </c>
      <c r="J202">
        <v>107.798</v>
      </c>
      <c r="K202">
        <v>323.358</v>
      </c>
      <c r="L202">
        <v>1115.7180000000001</v>
      </c>
      <c r="M202">
        <v>3212.12</v>
      </c>
      <c r="N202">
        <v>1467.01</v>
      </c>
      <c r="O202" t="s">
        <v>78</v>
      </c>
      <c r="P202">
        <v>1403.27</v>
      </c>
      <c r="Q202">
        <v>438.89600000000002</v>
      </c>
    </row>
    <row r="203" spans="1:17" x14ac:dyDescent="0.25">
      <c r="A203">
        <v>-202</v>
      </c>
      <c r="B203" s="1">
        <f ca="1">EOMONTH(TODAY(),Table13[[#This Row],[Range_Month]])+1</f>
        <v>38961</v>
      </c>
      <c r="C203">
        <v>0</v>
      </c>
      <c r="D203" s="1">
        <f ca="1">WORKDAY(Table13[[#This Row],[Date]],-(1+Table13[[#This Row],[Add_Day]]))</f>
        <v>38960</v>
      </c>
      <c r="E203">
        <f>COUNTIFS(Table13[[#This Row],[SHCOMP Index]:[SZCOMP Index]],"*N/A*")</f>
        <v>1</v>
      </c>
      <c r="F203">
        <v>1658.6379999999999</v>
      </c>
      <c r="G203">
        <v>1743.7090000000001</v>
      </c>
      <c r="H203">
        <v>438.55799999999999</v>
      </c>
      <c r="I203">
        <v>4178.84</v>
      </c>
      <c r="J203">
        <v>91.784000000000006</v>
      </c>
      <c r="K203">
        <v>292.79500000000002</v>
      </c>
      <c r="L203">
        <v>1048.577</v>
      </c>
      <c r="M203">
        <v>3049.81</v>
      </c>
      <c r="N203">
        <v>1402.94</v>
      </c>
      <c r="O203" t="s">
        <v>78</v>
      </c>
      <c r="P203">
        <v>1338.69</v>
      </c>
      <c r="Q203">
        <v>421.46899999999999</v>
      </c>
    </row>
    <row r="204" spans="1:17" x14ac:dyDescent="0.25">
      <c r="A204">
        <v>-203</v>
      </c>
      <c r="B204" s="1">
        <f ca="1">EOMONTH(TODAY(),Table13[[#This Row],[Range_Month]])+1</f>
        <v>38930</v>
      </c>
      <c r="C204">
        <v>0</v>
      </c>
      <c r="D204" s="1">
        <f ca="1">WORKDAY(Table13[[#This Row],[Date]],-(1+Table13[[#This Row],[Add_Day]]))</f>
        <v>38929</v>
      </c>
      <c r="E204">
        <f>COUNTIFS(Table13[[#This Row],[SHCOMP Index]:[SZCOMP Index]],"*N/A*")</f>
        <v>1</v>
      </c>
      <c r="F204">
        <v>1612.7329999999999</v>
      </c>
      <c r="G204">
        <v>1695.146</v>
      </c>
      <c r="H204">
        <v>422.346</v>
      </c>
      <c r="I204">
        <v>3946.9</v>
      </c>
      <c r="J204">
        <v>90.887</v>
      </c>
      <c r="K204">
        <v>285.31099999999998</v>
      </c>
      <c r="L204">
        <v>1020.5410000000001</v>
      </c>
      <c r="M204">
        <v>2958.13</v>
      </c>
      <c r="N204">
        <v>1364.99</v>
      </c>
      <c r="O204" t="s">
        <v>78</v>
      </c>
      <c r="P204">
        <v>1294.33</v>
      </c>
      <c r="Q204">
        <v>406.09399999999999</v>
      </c>
    </row>
    <row r="205" spans="1:17" x14ac:dyDescent="0.25">
      <c r="A205">
        <v>-204</v>
      </c>
      <c r="B205" s="1">
        <f ca="1">EOMONTH(TODAY(),Table13[[#This Row],[Range_Month]])+1</f>
        <v>38899</v>
      </c>
      <c r="C205">
        <v>0</v>
      </c>
      <c r="D205" s="1">
        <f ca="1">WORKDAY(Table13[[#This Row],[Date]],-(1+Table13[[#This Row],[Add_Day]]))</f>
        <v>38898</v>
      </c>
      <c r="E205">
        <f>COUNTIFS(Table13[[#This Row],[SHCOMP Index]:[SZCOMP Index]],"*N/A*")</f>
        <v>1</v>
      </c>
      <c r="F205">
        <v>1672.211</v>
      </c>
      <c r="G205">
        <v>1758.0619999999999</v>
      </c>
      <c r="H205">
        <v>451.20800000000003</v>
      </c>
      <c r="I205">
        <v>4301.66</v>
      </c>
      <c r="J205">
        <v>92.394000000000005</v>
      </c>
      <c r="K205">
        <v>295.09800000000001</v>
      </c>
      <c r="L205">
        <v>1102.6960999999999</v>
      </c>
      <c r="M205">
        <v>3177.3</v>
      </c>
      <c r="N205">
        <v>1405.11</v>
      </c>
      <c r="O205" t="s">
        <v>78</v>
      </c>
      <c r="P205">
        <v>1393.96</v>
      </c>
      <c r="Q205">
        <v>433.221</v>
      </c>
    </row>
    <row r="206" spans="1:17" x14ac:dyDescent="0.25">
      <c r="A206">
        <v>-205</v>
      </c>
      <c r="B206" s="1">
        <f ca="1">EOMONTH(TODAY(),Table13[[#This Row],[Range_Month]])+1</f>
        <v>38869</v>
      </c>
      <c r="C206">
        <v>0</v>
      </c>
      <c r="D206" s="1">
        <f ca="1">WORKDAY(Table13[[#This Row],[Date]],-(1+Table13[[#This Row],[Add_Day]]))</f>
        <v>38868</v>
      </c>
      <c r="E206">
        <f>COUNTIFS(Table13[[#This Row],[SHCOMP Index]:[SZCOMP Index]],"*N/A*")</f>
        <v>1</v>
      </c>
      <c r="F206">
        <v>1641.3</v>
      </c>
      <c r="G206">
        <v>1724.335</v>
      </c>
      <c r="H206">
        <v>433.14499999999998</v>
      </c>
      <c r="I206">
        <v>4292.1000000000004</v>
      </c>
      <c r="J206">
        <v>96.265000000000001</v>
      </c>
      <c r="K206">
        <v>301.51400000000001</v>
      </c>
      <c r="L206">
        <v>1078.8631</v>
      </c>
      <c r="M206">
        <v>3123.25</v>
      </c>
      <c r="N206">
        <v>1360.98</v>
      </c>
      <c r="O206" t="s">
        <v>78</v>
      </c>
      <c r="P206">
        <v>1365.45</v>
      </c>
      <c r="Q206">
        <v>417.01900000000001</v>
      </c>
    </row>
    <row r="207" spans="1:17" x14ac:dyDescent="0.25">
      <c r="A207">
        <v>-206</v>
      </c>
      <c r="B207" s="1">
        <f ca="1">EOMONTH(TODAY(),Table13[[#This Row],[Range_Month]])+1</f>
        <v>38838</v>
      </c>
      <c r="C207">
        <v>0</v>
      </c>
      <c r="D207" s="1">
        <f ca="1">WORKDAY(Table13[[#This Row],[Date]],-(1+Table13[[#This Row],[Add_Day]]))</f>
        <v>38835</v>
      </c>
      <c r="E207">
        <f>COUNTIFS(Table13[[#This Row],[SHCOMP Index]:[SZCOMP Index]],"*N/A*")</f>
        <v>1</v>
      </c>
      <c r="F207">
        <v>1440.223</v>
      </c>
      <c r="G207">
        <v>1511.71</v>
      </c>
      <c r="H207">
        <v>365.76499999999999</v>
      </c>
      <c r="I207">
        <v>3848.11</v>
      </c>
      <c r="J207">
        <v>90.742999999999995</v>
      </c>
      <c r="K207">
        <v>283.41500000000002</v>
      </c>
      <c r="L207">
        <v>964.44600000000003</v>
      </c>
      <c r="M207">
        <v>2715.26</v>
      </c>
      <c r="N207">
        <v>1188.8</v>
      </c>
      <c r="O207" t="s">
        <v>78</v>
      </c>
      <c r="P207">
        <v>1172.3499999999999</v>
      </c>
      <c r="Q207">
        <v>353.935</v>
      </c>
    </row>
    <row r="208" spans="1:17" x14ac:dyDescent="0.25">
      <c r="A208">
        <v>-207</v>
      </c>
      <c r="B208" s="1">
        <f ca="1">EOMONTH(TODAY(),Table13[[#This Row],[Range_Month]])+1</f>
        <v>38808</v>
      </c>
      <c r="C208">
        <v>0</v>
      </c>
      <c r="D208" s="1">
        <f ca="1">WORKDAY(Table13[[#This Row],[Date]],-(1+Table13[[#This Row],[Add_Day]]))</f>
        <v>38807</v>
      </c>
      <c r="E208">
        <f>COUNTIFS(Table13[[#This Row],[SHCOMP Index]:[SZCOMP Index]],"*N/A*")</f>
        <v>1</v>
      </c>
      <c r="F208">
        <v>1298.2950000000001</v>
      </c>
      <c r="G208">
        <v>1361.326</v>
      </c>
      <c r="H208">
        <v>333.93700000000001</v>
      </c>
      <c r="I208">
        <v>3516.4</v>
      </c>
      <c r="J208">
        <v>88.308000000000007</v>
      </c>
      <c r="K208">
        <v>263.84500000000003</v>
      </c>
      <c r="L208">
        <v>878.36599999999999</v>
      </c>
      <c r="M208">
        <v>2440.37</v>
      </c>
      <c r="N208">
        <v>1081.3499999999999</v>
      </c>
      <c r="O208" t="s">
        <v>78</v>
      </c>
      <c r="P208">
        <v>1061.0899999999999</v>
      </c>
      <c r="Q208">
        <v>323.45299999999997</v>
      </c>
    </row>
    <row r="209" spans="1:17" x14ac:dyDescent="0.25">
      <c r="A209">
        <v>-208</v>
      </c>
      <c r="B209" s="1">
        <f ca="1">EOMONTH(TODAY(),Table13[[#This Row],[Range_Month]])+1</f>
        <v>38777</v>
      </c>
      <c r="C209">
        <v>0</v>
      </c>
      <c r="D209" s="1">
        <f ca="1">WORKDAY(Table13[[#This Row],[Date]],-(1+Table13[[#This Row],[Add_Day]]))</f>
        <v>38776</v>
      </c>
      <c r="E209">
        <f>COUNTIFS(Table13[[#This Row],[SHCOMP Index]:[SZCOMP Index]],"*N/A*")</f>
        <v>1</v>
      </c>
      <c r="F209">
        <v>1299.03</v>
      </c>
      <c r="G209">
        <v>1362.5360000000001</v>
      </c>
      <c r="H209">
        <v>325.98500000000001</v>
      </c>
      <c r="I209">
        <v>3351.64</v>
      </c>
      <c r="J209">
        <v>86.275999999999996</v>
      </c>
      <c r="K209">
        <v>250.06399999999999</v>
      </c>
      <c r="L209">
        <v>892.904</v>
      </c>
      <c r="M209">
        <v>2447.4899999999998</v>
      </c>
      <c r="N209">
        <v>1068.7</v>
      </c>
      <c r="O209" t="s">
        <v>78</v>
      </c>
      <c r="P209">
        <v>1053.01</v>
      </c>
      <c r="Q209">
        <v>315.29500000000002</v>
      </c>
    </row>
    <row r="210" spans="1:17" x14ac:dyDescent="0.25">
      <c r="A210">
        <v>-209</v>
      </c>
      <c r="B210" s="1">
        <f ca="1">EOMONTH(TODAY(),Table13[[#This Row],[Range_Month]])+1</f>
        <v>38749</v>
      </c>
      <c r="C210">
        <v>4</v>
      </c>
      <c r="D210" s="1">
        <f ca="1">WORKDAY(Table13[[#This Row],[Date]],-(1+Table13[[#This Row],[Add_Day]]))</f>
        <v>38742</v>
      </c>
      <c r="E210">
        <f>COUNTIFS(Table13[[#This Row],[SHCOMP Index]:[SZCOMP Index]],"*N/A*")</f>
        <v>1</v>
      </c>
      <c r="F210">
        <v>1258.046</v>
      </c>
      <c r="G210">
        <v>1318.9090000000001</v>
      </c>
      <c r="H210">
        <v>317.363</v>
      </c>
      <c r="I210">
        <v>3242.35</v>
      </c>
      <c r="J210">
        <v>86.515000000000001</v>
      </c>
      <c r="K210">
        <v>246.83600000000001</v>
      </c>
      <c r="L210">
        <v>846.98900000000003</v>
      </c>
      <c r="M210">
        <v>2352.2399999999998</v>
      </c>
      <c r="N210">
        <v>1043.8499999999999</v>
      </c>
      <c r="O210" t="s">
        <v>78</v>
      </c>
      <c r="P210">
        <v>1009.6</v>
      </c>
      <c r="Q210">
        <v>307.108</v>
      </c>
    </row>
    <row r="211" spans="1:17" x14ac:dyDescent="0.25">
      <c r="A211">
        <v>-210</v>
      </c>
      <c r="B211" s="1">
        <f ca="1">EOMONTH(TODAY(),Table13[[#This Row],[Range_Month]])+1</f>
        <v>38718</v>
      </c>
      <c r="C211">
        <v>0</v>
      </c>
      <c r="D211" s="1">
        <f ca="1">WORKDAY(Table13[[#This Row],[Date]],-(1+Table13[[#This Row],[Add_Day]]))</f>
        <v>38716</v>
      </c>
      <c r="E211">
        <f>COUNTIFS(Table13[[#This Row],[SHCOMP Index]:[SZCOMP Index]],"*N/A*")</f>
        <v>2</v>
      </c>
      <c r="F211">
        <v>1161.057</v>
      </c>
      <c r="G211">
        <v>1220.9290000000001</v>
      </c>
      <c r="H211">
        <v>290.06099999999998</v>
      </c>
      <c r="I211">
        <v>2863.61</v>
      </c>
      <c r="J211">
        <v>62.015000000000001</v>
      </c>
      <c r="K211">
        <v>195.613</v>
      </c>
      <c r="L211">
        <v>796.39599999999996</v>
      </c>
      <c r="M211">
        <v>2166.7800000000002</v>
      </c>
      <c r="N211" t="s">
        <v>78</v>
      </c>
      <c r="O211" t="s">
        <v>78</v>
      </c>
      <c r="P211">
        <v>923.45</v>
      </c>
      <c r="Q211">
        <v>278.745</v>
      </c>
    </row>
    <row r="212" spans="1:17" x14ac:dyDescent="0.25">
      <c r="A212">
        <v>-211</v>
      </c>
      <c r="B212" s="1">
        <f ca="1">EOMONTH(TODAY(),Table13[[#This Row],[Range_Month]])+1</f>
        <v>38687</v>
      </c>
      <c r="C212">
        <v>0</v>
      </c>
      <c r="D212" s="1">
        <f ca="1">WORKDAY(Table13[[#This Row],[Date]],-(1+Table13[[#This Row],[Add_Day]]))</f>
        <v>38686</v>
      </c>
      <c r="E212">
        <f>COUNTIFS(Table13[[#This Row],[SHCOMP Index]:[SZCOMP Index]],"*N/A*")</f>
        <v>2</v>
      </c>
      <c r="F212">
        <v>1099.261</v>
      </c>
      <c r="G212">
        <v>1155.4929999999999</v>
      </c>
      <c r="H212">
        <v>277.25299999999999</v>
      </c>
      <c r="I212">
        <v>2676.85</v>
      </c>
      <c r="J212">
        <v>60.930999999999997</v>
      </c>
      <c r="K212">
        <v>193.809</v>
      </c>
      <c r="L212">
        <v>759.63300000000004</v>
      </c>
      <c r="M212">
        <v>2055.08</v>
      </c>
      <c r="N212" t="s">
        <v>78</v>
      </c>
      <c r="O212" t="s">
        <v>78</v>
      </c>
      <c r="P212">
        <v>873.83</v>
      </c>
      <c r="Q212">
        <v>266.86399999999998</v>
      </c>
    </row>
    <row r="213" spans="1:17" x14ac:dyDescent="0.25">
      <c r="A213">
        <v>-212</v>
      </c>
      <c r="B213" s="1">
        <f ca="1">EOMONTH(TODAY(),Table13[[#This Row],[Range_Month]])+1</f>
        <v>38657</v>
      </c>
      <c r="C213">
        <v>0</v>
      </c>
      <c r="D213" s="1">
        <f ca="1">WORKDAY(Table13[[#This Row],[Date]],-(1+Table13[[#This Row],[Add_Day]]))</f>
        <v>38656</v>
      </c>
      <c r="E213">
        <f>COUNTIFS(Table13[[#This Row],[SHCOMP Index]:[SZCOMP Index]],"*N/A*")</f>
        <v>2</v>
      </c>
      <c r="F213">
        <v>1092.817</v>
      </c>
      <c r="G213">
        <v>1148.8820000000001</v>
      </c>
      <c r="H213">
        <v>275.95499999999998</v>
      </c>
      <c r="I213">
        <v>2662.29</v>
      </c>
      <c r="J213">
        <v>59.762999999999998</v>
      </c>
      <c r="K213">
        <v>189.232</v>
      </c>
      <c r="L213">
        <v>759.23900000000003</v>
      </c>
      <c r="M213">
        <v>2062.37</v>
      </c>
      <c r="N213" t="s">
        <v>78</v>
      </c>
      <c r="O213" t="s">
        <v>78</v>
      </c>
      <c r="P213">
        <v>876.28</v>
      </c>
      <c r="Q213">
        <v>265.39499999999998</v>
      </c>
    </row>
    <row r="214" spans="1:17" x14ac:dyDescent="0.25">
      <c r="A214">
        <v>-213</v>
      </c>
      <c r="B214" s="1">
        <f ca="1">EOMONTH(TODAY(),Table13[[#This Row],[Range_Month]])+1</f>
        <v>38626</v>
      </c>
      <c r="C214">
        <v>0</v>
      </c>
      <c r="D214" s="1">
        <f ca="1">WORKDAY(Table13[[#This Row],[Date]],-(1+Table13[[#This Row],[Add_Day]]))</f>
        <v>38625</v>
      </c>
      <c r="E214">
        <f>COUNTIFS(Table13[[#This Row],[SHCOMP Index]:[SZCOMP Index]],"*N/A*")</f>
        <v>2</v>
      </c>
      <c r="F214">
        <v>1155.614</v>
      </c>
      <c r="G214">
        <v>1214.008</v>
      </c>
      <c r="H214">
        <v>291.459</v>
      </c>
      <c r="I214">
        <v>2903.11</v>
      </c>
      <c r="J214">
        <v>67.650000000000006</v>
      </c>
      <c r="K214">
        <v>223.547</v>
      </c>
      <c r="L214">
        <v>793.65200000000004</v>
      </c>
      <c r="M214">
        <v>2173.85</v>
      </c>
      <c r="N214" t="s">
        <v>78</v>
      </c>
      <c r="O214" t="s">
        <v>78</v>
      </c>
      <c r="P214">
        <v>917.39</v>
      </c>
      <c r="Q214">
        <v>281.721</v>
      </c>
    </row>
    <row r="215" spans="1:17" x14ac:dyDescent="0.25">
      <c r="A215">
        <v>-214</v>
      </c>
      <c r="B215" s="1">
        <f ca="1">EOMONTH(TODAY(),Table13[[#This Row],[Range_Month]])+1</f>
        <v>38596</v>
      </c>
      <c r="C215">
        <v>0</v>
      </c>
      <c r="D215" s="1">
        <f ca="1">WORKDAY(Table13[[#This Row],[Date]],-(1+Table13[[#This Row],[Add_Day]]))</f>
        <v>38595</v>
      </c>
      <c r="E215">
        <f>COUNTIFS(Table13[[#This Row],[SHCOMP Index]:[SZCOMP Index]],"*N/A*")</f>
        <v>2</v>
      </c>
      <c r="F215">
        <v>1162.798</v>
      </c>
      <c r="G215">
        <v>1222.1590000000001</v>
      </c>
      <c r="H215">
        <v>288.74799999999999</v>
      </c>
      <c r="I215">
        <v>2950.43</v>
      </c>
      <c r="J215">
        <v>65.046000000000006</v>
      </c>
      <c r="K215">
        <v>219.46600000000001</v>
      </c>
      <c r="L215">
        <v>816.755</v>
      </c>
      <c r="M215">
        <v>2207.7199999999998</v>
      </c>
      <c r="N215" t="s">
        <v>78</v>
      </c>
      <c r="O215" t="s">
        <v>78</v>
      </c>
      <c r="P215">
        <v>927.92</v>
      </c>
      <c r="Q215">
        <v>278.98399999999998</v>
      </c>
    </row>
    <row r="216" spans="1:17" x14ac:dyDescent="0.25">
      <c r="A216">
        <v>-215</v>
      </c>
      <c r="B216" s="1">
        <f ca="1">EOMONTH(TODAY(),Table13[[#This Row],[Range_Month]])+1</f>
        <v>38565</v>
      </c>
      <c r="C216">
        <v>0</v>
      </c>
      <c r="D216" s="1">
        <f ca="1">WORKDAY(Table13[[#This Row],[Date]],-(1+Table13[[#This Row],[Add_Day]]))</f>
        <v>38562</v>
      </c>
      <c r="E216">
        <f>COUNTIFS(Table13[[#This Row],[SHCOMP Index]:[SZCOMP Index]],"*N/A*")</f>
        <v>2</v>
      </c>
      <c r="F216">
        <v>1083.0329999999999</v>
      </c>
      <c r="G216">
        <v>1138.692</v>
      </c>
      <c r="H216">
        <v>262.23399999999998</v>
      </c>
      <c r="I216">
        <v>2887.57</v>
      </c>
      <c r="J216">
        <v>58.686999999999998</v>
      </c>
      <c r="K216">
        <v>218.685</v>
      </c>
      <c r="L216">
        <v>788.63199999999995</v>
      </c>
      <c r="M216">
        <v>2096.6999999999998</v>
      </c>
      <c r="N216" t="s">
        <v>78</v>
      </c>
      <c r="O216" t="s">
        <v>78</v>
      </c>
      <c r="P216">
        <v>888.16</v>
      </c>
      <c r="Q216">
        <v>254.46600000000001</v>
      </c>
    </row>
    <row r="217" spans="1:17" x14ac:dyDescent="0.25">
      <c r="A217">
        <v>-216</v>
      </c>
      <c r="B217" s="1">
        <f ca="1">EOMONTH(TODAY(),Table13[[#This Row],[Range_Month]])+1</f>
        <v>38534</v>
      </c>
      <c r="C217">
        <v>0</v>
      </c>
      <c r="D217" s="1">
        <f ca="1">WORKDAY(Table13[[#This Row],[Date]],-(1+Table13[[#This Row],[Add_Day]]))</f>
        <v>38533</v>
      </c>
      <c r="E217">
        <f>COUNTIFS(Table13[[#This Row],[SHCOMP Index]:[SZCOMP Index]],"*N/A*")</f>
        <v>2</v>
      </c>
      <c r="F217">
        <v>1080.9380000000001</v>
      </c>
      <c r="G217">
        <v>1135.123</v>
      </c>
      <c r="H217">
        <v>269.16699999999997</v>
      </c>
      <c r="I217">
        <v>2760.23</v>
      </c>
      <c r="J217">
        <v>65.304000000000002</v>
      </c>
      <c r="K217">
        <v>216.417</v>
      </c>
      <c r="L217">
        <v>758.71699999999998</v>
      </c>
      <c r="M217">
        <v>2074.4699999999998</v>
      </c>
      <c r="N217" t="s">
        <v>78</v>
      </c>
      <c r="O217" t="s">
        <v>78</v>
      </c>
      <c r="P217">
        <v>878.69</v>
      </c>
      <c r="Q217">
        <v>260.72699999999998</v>
      </c>
    </row>
    <row r="218" spans="1:17" x14ac:dyDescent="0.25">
      <c r="A218">
        <v>-217</v>
      </c>
      <c r="B218" s="1">
        <f ca="1">EOMONTH(TODAY(),Table13[[#This Row],[Range_Month]])+1</f>
        <v>38504</v>
      </c>
      <c r="C218">
        <v>0</v>
      </c>
      <c r="D218" s="1">
        <f ca="1">WORKDAY(Table13[[#This Row],[Date]],-(1+Table13[[#This Row],[Add_Day]]))</f>
        <v>38503</v>
      </c>
      <c r="E218">
        <f>COUNTIFS(Table13[[#This Row],[SHCOMP Index]:[SZCOMP Index]],"*N/A*")</f>
        <v>2</v>
      </c>
      <c r="F218">
        <v>1060.7380000000001</v>
      </c>
      <c r="G218">
        <v>1113.2919999999999</v>
      </c>
      <c r="H218">
        <v>269.93099999999998</v>
      </c>
      <c r="I218">
        <v>2801.66</v>
      </c>
      <c r="J218">
        <v>67.188000000000002</v>
      </c>
      <c r="K218">
        <v>230.66399999999999</v>
      </c>
      <c r="L218">
        <v>730.99699999999996</v>
      </c>
      <c r="M218">
        <v>2016.6</v>
      </c>
      <c r="N218" t="s">
        <v>78</v>
      </c>
      <c r="O218" t="s">
        <v>78</v>
      </c>
      <c r="P218">
        <v>855.95</v>
      </c>
      <c r="Q218">
        <v>262.24900000000002</v>
      </c>
    </row>
    <row r="219" spans="1:17" x14ac:dyDescent="0.25">
      <c r="A219">
        <v>-218</v>
      </c>
      <c r="B219" s="1">
        <f ca="1">EOMONTH(TODAY(),Table13[[#This Row],[Range_Month]])+1</f>
        <v>38473</v>
      </c>
      <c r="C219">
        <v>0</v>
      </c>
      <c r="D219" s="1">
        <f ca="1">WORKDAY(Table13[[#This Row],[Date]],-(1+Table13[[#This Row],[Add_Day]]))</f>
        <v>38471</v>
      </c>
      <c r="E219">
        <f>COUNTIFS(Table13[[#This Row],[SHCOMP Index]:[SZCOMP Index]],"*N/A*")</f>
        <v>2</v>
      </c>
      <c r="F219">
        <v>1159.146</v>
      </c>
      <c r="G219">
        <v>1216.204</v>
      </c>
      <c r="H219">
        <v>291.75900000000001</v>
      </c>
      <c r="I219">
        <v>3156.67</v>
      </c>
      <c r="J219">
        <v>75.263000000000005</v>
      </c>
      <c r="K219">
        <v>251.31899999999999</v>
      </c>
      <c r="L219">
        <v>789.73199999999997</v>
      </c>
      <c r="M219">
        <v>2190.2800000000002</v>
      </c>
      <c r="N219" t="s">
        <v>78</v>
      </c>
      <c r="O219" t="s">
        <v>78</v>
      </c>
      <c r="P219">
        <v>932.4</v>
      </c>
      <c r="Q219">
        <v>283.572</v>
      </c>
    </row>
    <row r="220" spans="1:17" x14ac:dyDescent="0.25">
      <c r="A220">
        <v>-219</v>
      </c>
      <c r="B220" s="1">
        <f ca="1">EOMONTH(TODAY(),Table13[[#This Row],[Range_Month]])+1</f>
        <v>38443</v>
      </c>
      <c r="C220">
        <v>0</v>
      </c>
      <c r="D220" s="1">
        <f ca="1">WORKDAY(Table13[[#This Row],[Date]],-(1+Table13[[#This Row],[Add_Day]]))</f>
        <v>38442</v>
      </c>
      <c r="E220">
        <f>COUNTIFS(Table13[[#This Row],[SHCOMP Index]:[SZCOMP Index]],"*N/A*")</f>
        <v>2</v>
      </c>
      <c r="F220">
        <v>1181.2360000000001</v>
      </c>
      <c r="G220">
        <v>1239.2739999999999</v>
      </c>
      <c r="H220">
        <v>305.642</v>
      </c>
      <c r="I220">
        <v>3170.35</v>
      </c>
      <c r="J220">
        <v>77.224000000000004</v>
      </c>
      <c r="K220">
        <v>257.72500000000002</v>
      </c>
      <c r="L220">
        <v>795.66700000000003</v>
      </c>
      <c r="M220">
        <v>2212.63</v>
      </c>
      <c r="N220" t="s">
        <v>78</v>
      </c>
      <c r="O220" t="s">
        <v>78</v>
      </c>
      <c r="P220">
        <v>942.2</v>
      </c>
      <c r="Q220">
        <v>296.75</v>
      </c>
    </row>
    <row r="221" spans="1:17" x14ac:dyDescent="0.25">
      <c r="A221">
        <v>-220</v>
      </c>
      <c r="B221" s="1">
        <f ca="1">EOMONTH(TODAY(),Table13[[#This Row],[Range_Month]])+1</f>
        <v>38412</v>
      </c>
      <c r="C221">
        <v>0</v>
      </c>
      <c r="D221" s="1">
        <f ca="1">WORKDAY(Table13[[#This Row],[Date]],-(1+Table13[[#This Row],[Add_Day]]))</f>
        <v>38411</v>
      </c>
      <c r="E221">
        <f>COUNTIFS(Table13[[#This Row],[SHCOMP Index]:[SZCOMP Index]],"*N/A*")</f>
        <v>2</v>
      </c>
      <c r="F221">
        <v>1306.0029999999999</v>
      </c>
      <c r="G221">
        <v>1370.972</v>
      </c>
      <c r="H221">
        <v>339.56599999999997</v>
      </c>
      <c r="I221">
        <v>3376.32</v>
      </c>
      <c r="J221">
        <v>81.462999999999994</v>
      </c>
      <c r="K221">
        <v>259.42200000000003</v>
      </c>
      <c r="L221">
        <v>868.88599999999997</v>
      </c>
      <c r="M221">
        <v>2440.86</v>
      </c>
      <c r="N221" t="s">
        <v>78</v>
      </c>
      <c r="O221" t="s">
        <v>78</v>
      </c>
      <c r="P221">
        <v>1039.99</v>
      </c>
      <c r="Q221">
        <v>328.13299999999998</v>
      </c>
    </row>
    <row r="222" spans="1:17" x14ac:dyDescent="0.25">
      <c r="A222">
        <v>-221</v>
      </c>
      <c r="B222" s="1">
        <f ca="1">EOMONTH(TODAY(),Table13[[#This Row],[Range_Month]])+1</f>
        <v>38384</v>
      </c>
      <c r="C222">
        <v>0</v>
      </c>
      <c r="D222" s="1">
        <f ca="1">WORKDAY(Table13[[#This Row],[Date]],-(1+Table13[[#This Row],[Add_Day]]))</f>
        <v>38383</v>
      </c>
      <c r="E222">
        <f>COUNTIFS(Table13[[#This Row],[SHCOMP Index]:[SZCOMP Index]],"*N/A*")</f>
        <v>2</v>
      </c>
      <c r="F222">
        <v>1191.8230000000001</v>
      </c>
      <c r="G222">
        <v>1251.1420000000001</v>
      </c>
      <c r="H222">
        <v>307.62200000000001</v>
      </c>
      <c r="I222">
        <v>3045.48</v>
      </c>
      <c r="J222">
        <v>74.183999999999997</v>
      </c>
      <c r="K222">
        <v>231.33099999999999</v>
      </c>
      <c r="L222">
        <v>813.75300000000004</v>
      </c>
      <c r="M222">
        <v>2254.0300000000002</v>
      </c>
      <c r="N222" t="s">
        <v>78</v>
      </c>
      <c r="O222" t="s">
        <v>78</v>
      </c>
      <c r="P222">
        <v>954.88</v>
      </c>
      <c r="Q222">
        <v>297.05099999999999</v>
      </c>
    </row>
    <row r="223" spans="1:17" x14ac:dyDescent="0.25">
      <c r="A223">
        <v>-222</v>
      </c>
      <c r="B223" s="1">
        <f ca="1">EOMONTH(TODAY(),Table13[[#This Row],[Range_Month]])+1</f>
        <v>38353</v>
      </c>
      <c r="C223">
        <v>0</v>
      </c>
      <c r="D223" s="1">
        <f ca="1">WORKDAY(Table13[[#This Row],[Date]],-(1+Table13[[#This Row],[Add_Day]]))</f>
        <v>38352</v>
      </c>
      <c r="E223">
        <f>COUNTIFS(Table13[[#This Row],[SHCOMP Index]:[SZCOMP Index]],"*N/A*")</f>
        <v>2</v>
      </c>
      <c r="F223">
        <v>1266.4960000000001</v>
      </c>
      <c r="G223">
        <v>1330.1849999999999</v>
      </c>
      <c r="H223">
        <v>328.69200000000001</v>
      </c>
      <c r="I223">
        <v>3067.57</v>
      </c>
      <c r="J223">
        <v>75.652000000000001</v>
      </c>
      <c r="K223">
        <v>219.804</v>
      </c>
      <c r="L223">
        <v>842.72799999999995</v>
      </c>
      <c r="M223">
        <v>2362.06</v>
      </c>
      <c r="N223" t="s">
        <v>78</v>
      </c>
      <c r="O223" t="s">
        <v>78</v>
      </c>
      <c r="P223">
        <v>1000</v>
      </c>
      <c r="Q223">
        <v>315.81200000000001</v>
      </c>
    </row>
    <row r="224" spans="1:17" x14ac:dyDescent="0.25">
      <c r="A224">
        <v>-223</v>
      </c>
      <c r="B224" s="1">
        <f ca="1">EOMONTH(TODAY(),Table13[[#This Row],[Range_Month]])+1</f>
        <v>38322</v>
      </c>
      <c r="C224">
        <v>0</v>
      </c>
      <c r="D224" s="1">
        <f ca="1">WORKDAY(Table13[[#This Row],[Date]],-(1+Table13[[#This Row],[Add_Day]]))</f>
        <v>38321</v>
      </c>
      <c r="E224">
        <f>COUNTIFS(Table13[[#This Row],[SHCOMP Index]:[SZCOMP Index]],"*N/A*")</f>
        <v>2</v>
      </c>
      <c r="F224">
        <v>1340.771</v>
      </c>
      <c r="G224">
        <v>1407.722</v>
      </c>
      <c r="H224">
        <v>355.85500000000002</v>
      </c>
      <c r="I224">
        <v>3226</v>
      </c>
      <c r="J224">
        <v>82.382999999999996</v>
      </c>
      <c r="K224">
        <v>238.881</v>
      </c>
      <c r="L224">
        <v>879.30799999999999</v>
      </c>
      <c r="M224">
        <v>2490.2800000000002</v>
      </c>
      <c r="N224" t="s">
        <v>78</v>
      </c>
      <c r="O224" t="s">
        <v>78</v>
      </c>
      <c r="P224">
        <v>1062.81</v>
      </c>
      <c r="Q224">
        <v>341.959</v>
      </c>
    </row>
    <row r="225" spans="1:17" x14ac:dyDescent="0.25">
      <c r="A225">
        <v>-224</v>
      </c>
      <c r="B225" s="1">
        <f ca="1">EOMONTH(TODAY(),Table13[[#This Row],[Range_Month]])+1</f>
        <v>38292</v>
      </c>
      <c r="C225">
        <v>0</v>
      </c>
      <c r="D225" s="1">
        <f ca="1">WORKDAY(Table13[[#This Row],[Date]],-(1+Table13[[#This Row],[Add_Day]]))</f>
        <v>38289</v>
      </c>
      <c r="E225">
        <f>COUNTIFS(Table13[[#This Row],[SHCOMP Index]:[SZCOMP Index]],"*N/A*")</f>
        <v>2</v>
      </c>
      <c r="F225">
        <v>1320.5360000000001</v>
      </c>
      <c r="G225">
        <v>1385.6679999999999</v>
      </c>
      <c r="H225">
        <v>348.81099999999998</v>
      </c>
      <c r="I225">
        <v>3216.35</v>
      </c>
      <c r="J225">
        <v>85.090999999999994</v>
      </c>
      <c r="K225">
        <v>227.66399999999999</v>
      </c>
      <c r="L225">
        <v>870.79</v>
      </c>
      <c r="M225">
        <v>2452.73</v>
      </c>
      <c r="N225" t="s">
        <v>78</v>
      </c>
      <c r="O225" t="s">
        <v>78</v>
      </c>
      <c r="P225">
        <v>1050.3</v>
      </c>
      <c r="Q225">
        <v>334.81099999999998</v>
      </c>
    </row>
    <row r="226" spans="1:17" x14ac:dyDescent="0.25">
      <c r="A226">
        <v>-225</v>
      </c>
      <c r="B226" s="1">
        <f ca="1">EOMONTH(TODAY(),Table13[[#This Row],[Range_Month]])+1</f>
        <v>38261</v>
      </c>
      <c r="C226">
        <v>0</v>
      </c>
      <c r="D226" s="1">
        <f ca="1">WORKDAY(Table13[[#This Row],[Date]],-(1+Table13[[#This Row],[Add_Day]]))</f>
        <v>38260</v>
      </c>
      <c r="E226">
        <f>COUNTIFS(Table13[[#This Row],[SHCOMP Index]:[SZCOMP Index]],"*N/A*")</f>
        <v>2</v>
      </c>
      <c r="F226">
        <v>1396.7</v>
      </c>
      <c r="G226">
        <v>1465.1849999999999</v>
      </c>
      <c r="H226">
        <v>369.88299999999998</v>
      </c>
      <c r="I226">
        <v>3453.91</v>
      </c>
      <c r="J226">
        <v>91.954999999999998</v>
      </c>
      <c r="K226">
        <v>243.94</v>
      </c>
      <c r="L226">
        <v>924.35500000000002</v>
      </c>
      <c r="M226">
        <v>2591</v>
      </c>
      <c r="N226" t="s">
        <v>78</v>
      </c>
      <c r="O226" t="s">
        <v>78</v>
      </c>
      <c r="P226">
        <v>1109.32</v>
      </c>
      <c r="Q226">
        <v>355.18900000000002</v>
      </c>
    </row>
    <row r="227" spans="1:17" x14ac:dyDescent="0.25">
      <c r="A227">
        <v>-226</v>
      </c>
      <c r="B227" s="1">
        <f ca="1">EOMONTH(TODAY(),Table13[[#This Row],[Range_Month]])+1</f>
        <v>38231</v>
      </c>
      <c r="C227">
        <v>0</v>
      </c>
      <c r="D227" s="1">
        <f ca="1">WORKDAY(Table13[[#This Row],[Date]],-(1+Table13[[#This Row],[Add_Day]]))</f>
        <v>38230</v>
      </c>
      <c r="E227">
        <f>COUNTIFS(Table13[[#This Row],[SHCOMP Index]:[SZCOMP Index]],"*N/A*")</f>
        <v>2</v>
      </c>
      <c r="F227">
        <v>1342.0619999999999</v>
      </c>
      <c r="G227">
        <v>1408.13</v>
      </c>
      <c r="H227">
        <v>347.53500000000003</v>
      </c>
      <c r="I227">
        <v>3175.79</v>
      </c>
      <c r="J227">
        <v>87.078000000000003</v>
      </c>
      <c r="K227">
        <v>222.06800000000001</v>
      </c>
      <c r="L227">
        <v>895.78300000000002</v>
      </c>
      <c r="M227">
        <v>2479.16</v>
      </c>
      <c r="N227" t="s">
        <v>78</v>
      </c>
      <c r="O227" t="s">
        <v>78</v>
      </c>
      <c r="P227">
        <v>1055.97</v>
      </c>
      <c r="Q227">
        <v>333.32900000000001</v>
      </c>
    </row>
    <row r="228" spans="1:17" x14ac:dyDescent="0.25">
      <c r="A228">
        <v>-227</v>
      </c>
      <c r="B228" s="1">
        <f ca="1">EOMONTH(TODAY(),Table13[[#This Row],[Range_Month]])+1</f>
        <v>38200</v>
      </c>
      <c r="C228">
        <v>0</v>
      </c>
      <c r="D228" s="1">
        <f ca="1">WORKDAY(Table13[[#This Row],[Date]],-(1+Table13[[#This Row],[Add_Day]]))</f>
        <v>38198</v>
      </c>
      <c r="E228">
        <f>COUNTIFS(Table13[[#This Row],[SHCOMP Index]:[SZCOMP Index]],"*N/A*")</f>
        <v>2</v>
      </c>
      <c r="F228">
        <v>1386.202</v>
      </c>
      <c r="G228">
        <v>1454.3040000000001</v>
      </c>
      <c r="H228">
        <v>366.31200000000001</v>
      </c>
      <c r="I228">
        <v>3283.37</v>
      </c>
      <c r="J228">
        <v>90.613</v>
      </c>
      <c r="K228">
        <v>244.04900000000001</v>
      </c>
      <c r="L228">
        <v>906.26499999999999</v>
      </c>
      <c r="M228">
        <v>2548.4899999999998</v>
      </c>
      <c r="N228" t="s">
        <v>78</v>
      </c>
      <c r="O228" t="s">
        <v>78</v>
      </c>
      <c r="P228">
        <v>1088.68</v>
      </c>
      <c r="Q228">
        <v>351.923</v>
      </c>
    </row>
    <row r="229" spans="1:17" x14ac:dyDescent="0.25">
      <c r="A229">
        <v>-228</v>
      </c>
      <c r="B229" s="1">
        <f ca="1">EOMONTH(TODAY(),Table13[[#This Row],[Range_Month]])+1</f>
        <v>38169</v>
      </c>
      <c r="C229">
        <v>0</v>
      </c>
      <c r="D229" s="1">
        <f ca="1">WORKDAY(Table13[[#This Row],[Date]],-(1+Table13[[#This Row],[Add_Day]]))</f>
        <v>38168</v>
      </c>
      <c r="E229">
        <f>COUNTIFS(Table13[[#This Row],[SHCOMP Index]:[SZCOMP Index]],"*N/A*")</f>
        <v>2</v>
      </c>
      <c r="F229">
        <v>1399.162</v>
      </c>
      <c r="G229">
        <v>1468.8409999999999</v>
      </c>
      <c r="H229">
        <v>368.822</v>
      </c>
      <c r="I229">
        <v>3275.85</v>
      </c>
      <c r="J229">
        <v>86.846000000000004</v>
      </c>
      <c r="K229">
        <v>248.75700000000001</v>
      </c>
      <c r="L229">
        <v>897.70699999999999</v>
      </c>
      <c r="M229">
        <v>2528.44</v>
      </c>
      <c r="N229" t="s">
        <v>78</v>
      </c>
      <c r="O229" t="s">
        <v>78</v>
      </c>
      <c r="P229">
        <v>1078.48</v>
      </c>
      <c r="Q229">
        <v>354.51299999999998</v>
      </c>
    </row>
    <row r="230" spans="1:17" x14ac:dyDescent="0.25">
      <c r="A230">
        <v>-229</v>
      </c>
      <c r="B230" s="1">
        <f ca="1">EOMONTH(TODAY(),Table13[[#This Row],[Range_Month]])+1</f>
        <v>38139</v>
      </c>
      <c r="C230">
        <v>0</v>
      </c>
      <c r="D230" s="1">
        <f ca="1">WORKDAY(Table13[[#This Row],[Date]],-(1+Table13[[#This Row],[Add_Day]]))</f>
        <v>38138</v>
      </c>
      <c r="E230">
        <f>COUNTIFS(Table13[[#This Row],[SHCOMP Index]:[SZCOMP Index]],"*N/A*")</f>
        <v>2</v>
      </c>
      <c r="F230">
        <v>1555.9059999999999</v>
      </c>
      <c r="G230">
        <v>1631.6559999999999</v>
      </c>
      <c r="H230">
        <v>417.738</v>
      </c>
      <c r="I230">
        <v>3577.65</v>
      </c>
      <c r="J230">
        <v>105.02200000000001</v>
      </c>
      <c r="K230">
        <v>266.19799999999998</v>
      </c>
      <c r="L230">
        <v>1001.194</v>
      </c>
      <c r="M230">
        <v>2828.69</v>
      </c>
      <c r="N230" t="s">
        <v>78</v>
      </c>
      <c r="O230" t="s">
        <v>78</v>
      </c>
      <c r="P230">
        <v>1206.8399999999999</v>
      </c>
      <c r="Q230">
        <v>400.62</v>
      </c>
    </row>
    <row r="231" spans="1:17" x14ac:dyDescent="0.25">
      <c r="A231">
        <v>-230</v>
      </c>
      <c r="B231" s="1">
        <f ca="1">EOMONTH(TODAY(),Table13[[#This Row],[Range_Month]])+1</f>
        <v>38108</v>
      </c>
      <c r="C231">
        <v>0</v>
      </c>
      <c r="D231" s="1">
        <f ca="1">WORKDAY(Table13[[#This Row],[Date]],-(1+Table13[[#This Row],[Add_Day]]))</f>
        <v>38107</v>
      </c>
      <c r="E231">
        <f>COUNTIFS(Table13[[#This Row],[SHCOMP Index]:[SZCOMP Index]],"*N/A*")</f>
        <v>2</v>
      </c>
      <c r="F231">
        <v>1595.587</v>
      </c>
      <c r="G231">
        <v>1673.414</v>
      </c>
      <c r="H231">
        <v>425.59</v>
      </c>
      <c r="I231">
        <v>3613.17</v>
      </c>
      <c r="J231">
        <v>107.024</v>
      </c>
      <c r="K231">
        <v>261.31099999999998</v>
      </c>
      <c r="L231">
        <v>1025.954</v>
      </c>
      <c r="M231">
        <v>2912.81</v>
      </c>
      <c r="N231" t="s">
        <v>78</v>
      </c>
      <c r="O231" t="s">
        <v>78</v>
      </c>
      <c r="P231">
        <v>1239.72</v>
      </c>
      <c r="Q231">
        <v>407.55500000000001</v>
      </c>
    </row>
    <row r="232" spans="1:17" x14ac:dyDescent="0.25">
      <c r="A232">
        <v>-231</v>
      </c>
      <c r="B232" s="1">
        <f ca="1">EOMONTH(TODAY(),Table13[[#This Row],[Range_Month]])+1</f>
        <v>38078</v>
      </c>
      <c r="C232">
        <v>0</v>
      </c>
      <c r="D232" s="1">
        <f ca="1">WORKDAY(Table13[[#This Row],[Date]],-(1+Table13[[#This Row],[Add_Day]]))</f>
        <v>38077</v>
      </c>
      <c r="E232">
        <f>COUNTIFS(Table13[[#This Row],[SHCOMP Index]:[SZCOMP Index]],"*N/A*")</f>
        <v>2</v>
      </c>
      <c r="F232">
        <v>1741.623</v>
      </c>
      <c r="G232">
        <v>1826.5039999999999</v>
      </c>
      <c r="H232">
        <v>478.47699999999998</v>
      </c>
      <c r="I232">
        <v>4060.14</v>
      </c>
      <c r="J232">
        <v>117.163</v>
      </c>
      <c r="K232">
        <v>298.89400000000001</v>
      </c>
      <c r="L232">
        <v>1108.5400999999999</v>
      </c>
      <c r="M232">
        <v>3213.48</v>
      </c>
      <c r="N232" t="s">
        <v>78</v>
      </c>
      <c r="O232" t="s">
        <v>78</v>
      </c>
      <c r="P232">
        <v>1384.95</v>
      </c>
      <c r="Q232">
        <v>458.49099999999999</v>
      </c>
    </row>
    <row r="233" spans="1:17" x14ac:dyDescent="0.25">
      <c r="A233">
        <v>-232</v>
      </c>
      <c r="B233" s="1">
        <f ca="1">EOMONTH(TODAY(),Table13[[#This Row],[Range_Month]])+1</f>
        <v>38047</v>
      </c>
      <c r="C233">
        <v>0</v>
      </c>
      <c r="D233" s="1">
        <f ca="1">WORKDAY(Table13[[#This Row],[Date]],-(1+Table13[[#This Row],[Add_Day]]))</f>
        <v>38044</v>
      </c>
      <c r="E233">
        <f>COUNTIFS(Table13[[#This Row],[SHCOMP Index]:[SZCOMP Index]],"*N/A*")</f>
        <v>2</v>
      </c>
      <c r="F233">
        <v>1675.067</v>
      </c>
      <c r="G233">
        <v>1755.4259999999999</v>
      </c>
      <c r="H233">
        <v>460.762</v>
      </c>
      <c r="I233">
        <v>3919.92</v>
      </c>
      <c r="J233">
        <v>118.87</v>
      </c>
      <c r="K233">
        <v>298.10000000000002</v>
      </c>
      <c r="L233">
        <v>1088.7249999999999</v>
      </c>
      <c r="M233">
        <v>3140.53</v>
      </c>
      <c r="N233" t="s">
        <v>78</v>
      </c>
      <c r="O233" t="s">
        <v>78</v>
      </c>
      <c r="P233">
        <v>1351.61</v>
      </c>
      <c r="Q233">
        <v>442.13799999999998</v>
      </c>
    </row>
    <row r="234" spans="1:17" x14ac:dyDescent="0.25">
      <c r="A234">
        <v>-233</v>
      </c>
      <c r="B234" s="1">
        <f ca="1">EOMONTH(TODAY(),Table13[[#This Row],[Range_Month]])+1</f>
        <v>38018</v>
      </c>
      <c r="C234">
        <v>0</v>
      </c>
      <c r="D234" s="1">
        <f ca="1">WORKDAY(Table13[[#This Row],[Date]],-(1+Table13[[#This Row],[Add_Day]]))</f>
        <v>38016</v>
      </c>
      <c r="E234">
        <f>COUNTIFS(Table13[[#This Row],[SHCOMP Index]:[SZCOMP Index]],"*N/A*")</f>
        <v>2</v>
      </c>
      <c r="F234">
        <v>1590.729</v>
      </c>
      <c r="G234">
        <v>1666.6890000000001</v>
      </c>
      <c r="H234">
        <v>420.52499999999998</v>
      </c>
      <c r="I234">
        <v>3716.87</v>
      </c>
      <c r="J234">
        <v>114.58799999999999</v>
      </c>
      <c r="K234">
        <v>290.22699999999998</v>
      </c>
      <c r="L234">
        <v>1067.5530000000001</v>
      </c>
      <c r="M234">
        <v>3019.04</v>
      </c>
      <c r="N234" t="s">
        <v>78</v>
      </c>
      <c r="O234" t="s">
        <v>78</v>
      </c>
      <c r="P234">
        <v>1281.33</v>
      </c>
      <c r="Q234">
        <v>404.62900000000002</v>
      </c>
    </row>
    <row r="235" spans="1:17" x14ac:dyDescent="0.25">
      <c r="A235">
        <v>-234</v>
      </c>
      <c r="B235" s="1">
        <f ca="1">EOMONTH(TODAY(),Table13[[#This Row],[Range_Month]])+1</f>
        <v>37987</v>
      </c>
      <c r="C235">
        <v>0</v>
      </c>
      <c r="D235" s="1">
        <f ca="1">WORKDAY(Table13[[#This Row],[Date]],-(1+Table13[[#This Row],[Add_Day]]))</f>
        <v>37986</v>
      </c>
      <c r="E235">
        <f>COUNTIFS(Table13[[#This Row],[SHCOMP Index]:[SZCOMP Index]],"*N/A*")</f>
        <v>2</v>
      </c>
      <c r="F235">
        <v>1497.0440000000001</v>
      </c>
      <c r="G235">
        <v>1569.127</v>
      </c>
      <c r="H235">
        <v>393.47199999999998</v>
      </c>
      <c r="I235">
        <v>3479.8</v>
      </c>
      <c r="J235">
        <v>104.938</v>
      </c>
      <c r="K235">
        <v>272.04899999999998</v>
      </c>
      <c r="L235">
        <v>1000</v>
      </c>
      <c r="M235">
        <v>2828.8</v>
      </c>
      <c r="N235" t="s">
        <v>78</v>
      </c>
      <c r="O235" t="s">
        <v>78</v>
      </c>
      <c r="P235">
        <v>1194.74</v>
      </c>
      <c r="Q235">
        <v>378.62900000000002</v>
      </c>
    </row>
    <row r="236" spans="1:17" x14ac:dyDescent="0.25">
      <c r="A236">
        <v>-235</v>
      </c>
      <c r="B236" s="1">
        <f ca="1">EOMONTH(TODAY(),Table13[[#This Row],[Range_Month]])+1</f>
        <v>37956</v>
      </c>
      <c r="C236">
        <v>0</v>
      </c>
      <c r="D236" s="1">
        <f ca="1">WORKDAY(Table13[[#This Row],[Date]],-(1+Table13[[#This Row],[Add_Day]]))</f>
        <v>37953</v>
      </c>
      <c r="E236">
        <f>COUNTIFS(Table13[[#This Row],[SHCOMP Index]:[SZCOMP Index]],"*N/A*")</f>
        <v>3</v>
      </c>
      <c r="F236">
        <v>1397.2249999999999</v>
      </c>
      <c r="G236">
        <v>1461.94</v>
      </c>
      <c r="H236">
        <v>385.83499999999998</v>
      </c>
      <c r="I236">
        <v>3267.94</v>
      </c>
      <c r="J236">
        <v>110.374</v>
      </c>
      <c r="K236">
        <v>266.38400000000001</v>
      </c>
      <c r="L236" t="s">
        <v>78</v>
      </c>
      <c r="M236">
        <v>2681.86</v>
      </c>
      <c r="N236" t="s">
        <v>78</v>
      </c>
      <c r="O236" t="s">
        <v>78</v>
      </c>
      <c r="P236">
        <v>1142.97</v>
      </c>
      <c r="Q236">
        <v>371.25</v>
      </c>
    </row>
    <row r="237" spans="1:17" x14ac:dyDescent="0.25">
      <c r="A237">
        <v>-236</v>
      </c>
      <c r="B237" s="1">
        <f ca="1">EOMONTH(TODAY(),Table13[[#This Row],[Range_Month]])+1</f>
        <v>37926</v>
      </c>
      <c r="C237">
        <v>0</v>
      </c>
      <c r="D237" s="1">
        <f ca="1">WORKDAY(Table13[[#This Row],[Date]],-(1+Table13[[#This Row],[Add_Day]]))</f>
        <v>37925</v>
      </c>
      <c r="E237">
        <f>COUNTIFS(Table13[[#This Row],[SHCOMP Index]:[SZCOMP Index]],"*N/A*")</f>
        <v>3</v>
      </c>
      <c r="F237">
        <v>1348.3030000000001</v>
      </c>
      <c r="G237">
        <v>1410.7750000000001</v>
      </c>
      <c r="H237">
        <v>379.05399999999997</v>
      </c>
      <c r="I237">
        <v>3167.34</v>
      </c>
      <c r="J237">
        <v>106.477</v>
      </c>
      <c r="K237">
        <v>263.47399999999999</v>
      </c>
      <c r="L237" t="s">
        <v>78</v>
      </c>
      <c r="M237">
        <v>2592.19</v>
      </c>
      <c r="N237" t="s">
        <v>78</v>
      </c>
      <c r="O237" t="s">
        <v>78</v>
      </c>
      <c r="P237">
        <v>1111.6199999999999</v>
      </c>
      <c r="Q237">
        <v>364.803</v>
      </c>
    </row>
    <row r="238" spans="1:17" x14ac:dyDescent="0.25">
      <c r="A238">
        <v>-237</v>
      </c>
      <c r="B238" s="1">
        <f ca="1">EOMONTH(TODAY(),Table13[[#This Row],[Range_Month]])+1</f>
        <v>37895</v>
      </c>
      <c r="C238">
        <v>0</v>
      </c>
      <c r="D238" s="1">
        <f ca="1">WORKDAY(Table13[[#This Row],[Date]],-(1+Table13[[#This Row],[Add_Day]]))</f>
        <v>37894</v>
      </c>
      <c r="E238">
        <f>COUNTIFS(Table13[[#This Row],[SHCOMP Index]:[SZCOMP Index]],"*N/A*")</f>
        <v>3</v>
      </c>
      <c r="F238">
        <v>1367.1610000000001</v>
      </c>
      <c r="G238">
        <v>1432.356</v>
      </c>
      <c r="H238">
        <v>392.23</v>
      </c>
      <c r="I238">
        <v>3054.9</v>
      </c>
      <c r="J238">
        <v>99.123000000000005</v>
      </c>
      <c r="K238">
        <v>227.48500000000001</v>
      </c>
      <c r="L238" t="s">
        <v>78</v>
      </c>
      <c r="M238">
        <v>2619.23</v>
      </c>
      <c r="N238" t="s">
        <v>78</v>
      </c>
      <c r="O238" t="s">
        <v>78</v>
      </c>
      <c r="P238">
        <v>1127.1400000000001</v>
      </c>
      <c r="Q238">
        <v>374.81799999999998</v>
      </c>
    </row>
    <row r="239" spans="1:17" x14ac:dyDescent="0.25">
      <c r="A239">
        <v>-238</v>
      </c>
      <c r="B239" s="1">
        <f ca="1">EOMONTH(TODAY(),Table13[[#This Row],[Range_Month]])+1</f>
        <v>37865</v>
      </c>
      <c r="C239">
        <v>0</v>
      </c>
      <c r="D239" s="1">
        <f ca="1">WORKDAY(Table13[[#This Row],[Date]],-(1+Table13[[#This Row],[Add_Day]]))</f>
        <v>37862</v>
      </c>
      <c r="E239">
        <f>COUNTIFS(Table13[[#This Row],[SHCOMP Index]:[SZCOMP Index]],"*N/A*")</f>
        <v>3</v>
      </c>
      <c r="F239">
        <v>1421.9829999999999</v>
      </c>
      <c r="G239">
        <v>1490.4010000000001</v>
      </c>
      <c r="H239">
        <v>410.69900000000001</v>
      </c>
      <c r="I239">
        <v>3192.37</v>
      </c>
      <c r="J239">
        <v>100.202</v>
      </c>
      <c r="K239">
        <v>225.54300000000001</v>
      </c>
      <c r="L239" t="s">
        <v>78</v>
      </c>
      <c r="M239">
        <v>2741.57</v>
      </c>
      <c r="N239" t="s">
        <v>78</v>
      </c>
      <c r="O239" t="s">
        <v>78</v>
      </c>
      <c r="P239">
        <v>1178.57</v>
      </c>
      <c r="Q239">
        <v>391.71600000000001</v>
      </c>
    </row>
    <row r="240" spans="1:17" x14ac:dyDescent="0.25">
      <c r="A240">
        <v>-239</v>
      </c>
      <c r="B240" s="1">
        <f ca="1">EOMONTH(TODAY(),Table13[[#This Row],[Range_Month]])+1</f>
        <v>37834</v>
      </c>
      <c r="C240">
        <v>0</v>
      </c>
      <c r="D240" s="1">
        <f ca="1">WORKDAY(Table13[[#This Row],[Date]],-(1+Table13[[#This Row],[Add_Day]]))</f>
        <v>37833</v>
      </c>
      <c r="E240">
        <f>COUNTIFS(Table13[[#This Row],[SHCOMP Index]:[SZCOMP Index]],"*N/A*")</f>
        <v>3</v>
      </c>
      <c r="F240">
        <v>1476.742</v>
      </c>
      <c r="G240">
        <v>1546.1379999999999</v>
      </c>
      <c r="H240">
        <v>420.70499999999998</v>
      </c>
      <c r="I240">
        <v>3318.42</v>
      </c>
      <c r="J240">
        <v>111.843</v>
      </c>
      <c r="K240">
        <v>229.97800000000001</v>
      </c>
      <c r="L240" t="s">
        <v>78</v>
      </c>
      <c r="M240">
        <v>2861.76</v>
      </c>
      <c r="N240" t="s">
        <v>78</v>
      </c>
      <c r="O240" t="s">
        <v>78</v>
      </c>
      <c r="P240">
        <v>1222.74</v>
      </c>
      <c r="Q240">
        <v>401.19600000000003</v>
      </c>
    </row>
    <row r="241" spans="1:17" x14ac:dyDescent="0.25">
      <c r="A241">
        <v>-240</v>
      </c>
      <c r="B241" s="1">
        <f ca="1">EOMONTH(TODAY(),Table13[[#This Row],[Range_Month]])+1</f>
        <v>37803</v>
      </c>
      <c r="C241">
        <v>0</v>
      </c>
      <c r="D241" s="1">
        <f ca="1">WORKDAY(Table13[[#This Row],[Date]],-(1+Table13[[#This Row],[Add_Day]]))</f>
        <v>37802</v>
      </c>
      <c r="E241">
        <f>COUNTIFS(Table13[[#This Row],[SHCOMP Index]:[SZCOMP Index]],"*N/A*")</f>
        <v>3</v>
      </c>
      <c r="F241">
        <v>1486.0239999999999</v>
      </c>
      <c r="G241">
        <v>1555.9059999999999</v>
      </c>
      <c r="H241">
        <v>428.31599999999997</v>
      </c>
      <c r="I241">
        <v>3224.81</v>
      </c>
      <c r="J241">
        <v>112.301</v>
      </c>
      <c r="K241">
        <v>215.739</v>
      </c>
      <c r="L241" t="s">
        <v>78</v>
      </c>
      <c r="M241">
        <v>2833.19</v>
      </c>
      <c r="N241" t="s">
        <v>78</v>
      </c>
      <c r="O241" t="s">
        <v>78</v>
      </c>
      <c r="P241">
        <v>1214.55</v>
      </c>
      <c r="Q241">
        <v>407.35700000000003</v>
      </c>
    </row>
    <row r="242" spans="1:17" x14ac:dyDescent="0.25">
      <c r="A242">
        <v>-241</v>
      </c>
      <c r="B242" s="1">
        <f ca="1">EOMONTH(TODAY(),Table13[[#This Row],[Range_Month]])+1</f>
        <v>37773</v>
      </c>
      <c r="C242">
        <v>0</v>
      </c>
      <c r="D242" s="1">
        <f ca="1">WORKDAY(Table13[[#This Row],[Date]],-(1+Table13[[#This Row],[Add_Day]]))</f>
        <v>37771</v>
      </c>
      <c r="E242">
        <f>COUNTIFS(Table13[[#This Row],[SHCOMP Index]:[SZCOMP Index]],"*N/A*")</f>
        <v>3</v>
      </c>
      <c r="F242">
        <v>1576.261</v>
      </c>
      <c r="G242">
        <v>1650.3009999999999</v>
      </c>
      <c r="H242">
        <v>464.4</v>
      </c>
      <c r="I242">
        <v>3503.69</v>
      </c>
      <c r="J242">
        <v>119.502</v>
      </c>
      <c r="K242">
        <v>225.57</v>
      </c>
      <c r="L242" t="s">
        <v>78</v>
      </c>
      <c r="M242">
        <v>3013.32</v>
      </c>
      <c r="N242" t="s">
        <v>78</v>
      </c>
      <c r="O242" t="s">
        <v>78</v>
      </c>
      <c r="P242">
        <v>1300.8699999999999</v>
      </c>
      <c r="Q242">
        <v>441.19200000000001</v>
      </c>
    </row>
    <row r="243" spans="1:17" x14ac:dyDescent="0.25">
      <c r="A243">
        <v>-242</v>
      </c>
      <c r="B243" s="1">
        <f ca="1">EOMONTH(TODAY(),Table13[[#This Row],[Range_Month]])+1</f>
        <v>37742</v>
      </c>
      <c r="C243">
        <v>0</v>
      </c>
      <c r="D243" s="1">
        <f ca="1">WORKDAY(Table13[[#This Row],[Date]],-(1+Table13[[#This Row],[Add_Day]]))</f>
        <v>37741</v>
      </c>
      <c r="E243">
        <f>COUNTIFS(Table13[[#This Row],[SHCOMP Index]:[SZCOMP Index]],"*N/A*")</f>
        <v>3</v>
      </c>
      <c r="F243">
        <v>1521.444</v>
      </c>
      <c r="G243">
        <v>1592.1959999999999</v>
      </c>
      <c r="H243">
        <v>440.798</v>
      </c>
      <c r="I243">
        <v>3260.75</v>
      </c>
      <c r="J243">
        <v>118.614</v>
      </c>
      <c r="K243">
        <v>212.36600000000001</v>
      </c>
      <c r="L243" t="s">
        <v>78</v>
      </c>
      <c r="M243">
        <v>2890.03</v>
      </c>
      <c r="N243" t="s">
        <v>78</v>
      </c>
      <c r="O243" t="s">
        <v>78</v>
      </c>
      <c r="P243">
        <v>1239.95</v>
      </c>
      <c r="Q243">
        <v>418.66800000000001</v>
      </c>
    </row>
    <row r="244" spans="1:17" x14ac:dyDescent="0.25">
      <c r="A244">
        <v>-243</v>
      </c>
      <c r="B244" s="1">
        <f ca="1">EOMONTH(TODAY(),Table13[[#This Row],[Range_Month]])+1</f>
        <v>37712</v>
      </c>
      <c r="C244">
        <v>0</v>
      </c>
      <c r="D244" s="1">
        <f ca="1">WORKDAY(Table13[[#This Row],[Date]],-(1+Table13[[#This Row],[Add_Day]]))</f>
        <v>37711</v>
      </c>
      <c r="E244">
        <f>COUNTIFS(Table13[[#This Row],[SHCOMP Index]:[SZCOMP Index]],"*N/A*")</f>
        <v>3</v>
      </c>
      <c r="F244">
        <v>1510.578</v>
      </c>
      <c r="G244">
        <v>1579.797</v>
      </c>
      <c r="H244">
        <v>446.971</v>
      </c>
      <c r="I244">
        <v>3101.86</v>
      </c>
      <c r="J244">
        <v>122.465</v>
      </c>
      <c r="K244">
        <v>203.072</v>
      </c>
      <c r="L244" t="s">
        <v>78</v>
      </c>
      <c r="M244">
        <v>2815.61</v>
      </c>
      <c r="N244" t="s">
        <v>78</v>
      </c>
      <c r="O244" t="s">
        <v>78</v>
      </c>
      <c r="P244">
        <v>1215.17</v>
      </c>
      <c r="Q244">
        <v>423.815</v>
      </c>
    </row>
    <row r="245" spans="1:17" x14ac:dyDescent="0.25">
      <c r="A245">
        <v>-244</v>
      </c>
      <c r="B245" s="1">
        <f ca="1">EOMONTH(TODAY(),Table13[[#This Row],[Range_Month]])+1</f>
        <v>37681</v>
      </c>
      <c r="C245">
        <v>0</v>
      </c>
      <c r="D245" s="1">
        <f ca="1">WORKDAY(Table13[[#This Row],[Date]],-(1+Table13[[#This Row],[Add_Day]]))</f>
        <v>37680</v>
      </c>
      <c r="E245">
        <f>COUNTIFS(Table13[[#This Row],[SHCOMP Index]:[SZCOMP Index]],"*N/A*")</f>
        <v>3</v>
      </c>
      <c r="F245">
        <v>1511.932</v>
      </c>
      <c r="G245">
        <v>1580.53</v>
      </c>
      <c r="H245">
        <v>454.85300000000001</v>
      </c>
      <c r="I245">
        <v>3057.24</v>
      </c>
      <c r="J245">
        <v>125.688</v>
      </c>
      <c r="K245">
        <v>206.72800000000001</v>
      </c>
      <c r="L245" t="s">
        <v>78</v>
      </c>
      <c r="M245">
        <v>2799.88</v>
      </c>
      <c r="N245" t="s">
        <v>78</v>
      </c>
      <c r="O245" t="s">
        <v>78</v>
      </c>
      <c r="P245">
        <v>1213.8599999999999</v>
      </c>
      <c r="Q245">
        <v>431.29300000000001</v>
      </c>
    </row>
    <row r="246" spans="1:17" x14ac:dyDescent="0.25">
      <c r="A246">
        <v>-245</v>
      </c>
      <c r="B246" s="1">
        <f ca="1">EOMONTH(TODAY(),Table13[[#This Row],[Range_Month]])+1</f>
        <v>37653</v>
      </c>
      <c r="C246">
        <v>2</v>
      </c>
      <c r="D246" s="1">
        <f ca="1">WORKDAY(Table13[[#This Row],[Date]],-(1+Table13[[#This Row],[Add_Day]]))</f>
        <v>37650</v>
      </c>
      <c r="E246">
        <f>COUNTIFS(Table13[[#This Row],[SHCOMP Index]:[SZCOMP Index]],"*N/A*")</f>
        <v>3</v>
      </c>
      <c r="F246">
        <v>1499.8150000000001</v>
      </c>
      <c r="G246">
        <v>1567.2929999999999</v>
      </c>
      <c r="H246">
        <v>449.63400000000001</v>
      </c>
      <c r="I246">
        <v>3051.22</v>
      </c>
      <c r="J246">
        <v>127.274</v>
      </c>
      <c r="K246">
        <v>209.30199999999999</v>
      </c>
      <c r="L246" t="s">
        <v>78</v>
      </c>
      <c r="M246">
        <v>2794.97</v>
      </c>
      <c r="N246" t="s">
        <v>78</v>
      </c>
      <c r="O246" t="s">
        <v>78</v>
      </c>
      <c r="P246">
        <v>1207.5999999999999</v>
      </c>
      <c r="Q246">
        <v>426.63299999999998</v>
      </c>
    </row>
    <row r="247" spans="1:17" x14ac:dyDescent="0.25">
      <c r="A247">
        <v>-246</v>
      </c>
      <c r="B247" s="1">
        <f ca="1">EOMONTH(TODAY(),Table13[[#This Row],[Range_Month]])+1</f>
        <v>37622</v>
      </c>
      <c r="C247">
        <v>0</v>
      </c>
      <c r="D247" s="1">
        <f ca="1">WORKDAY(Table13[[#This Row],[Date]],-(1+Table13[[#This Row],[Add_Day]]))</f>
        <v>37621</v>
      </c>
      <c r="E247">
        <f>COUNTIFS(Table13[[#This Row],[SHCOMP Index]:[SZCOMP Index]],"*N/A*")</f>
        <v>3</v>
      </c>
      <c r="F247">
        <v>1357.654</v>
      </c>
      <c r="G247">
        <v>1419.117</v>
      </c>
      <c r="H247">
        <v>409.95</v>
      </c>
      <c r="I247">
        <v>2759.3</v>
      </c>
      <c r="J247">
        <v>113.51</v>
      </c>
      <c r="K247">
        <v>186.97900000000001</v>
      </c>
      <c r="L247" t="s">
        <v>78</v>
      </c>
      <c r="M247">
        <v>2549.6</v>
      </c>
      <c r="N247" t="s">
        <v>78</v>
      </c>
      <c r="O247" t="s">
        <v>78</v>
      </c>
      <c r="P247">
        <v>1103.6400000000001</v>
      </c>
      <c r="Q247">
        <v>388.755</v>
      </c>
    </row>
    <row r="248" spans="1:17" x14ac:dyDescent="0.25">
      <c r="A248">
        <v>-247</v>
      </c>
      <c r="B248" s="1">
        <f ca="1">EOMONTH(TODAY(),Table13[[#This Row],[Range_Month]])+1</f>
        <v>37591</v>
      </c>
      <c r="C248">
        <v>0</v>
      </c>
      <c r="D248" s="1">
        <f ca="1">WORKDAY(Table13[[#This Row],[Date]],-(1+Table13[[#This Row],[Add_Day]]))</f>
        <v>37589</v>
      </c>
      <c r="E248">
        <f>COUNTIFS(Table13[[#This Row],[SHCOMP Index]:[SZCOMP Index]],"*N/A*")</f>
        <v>3</v>
      </c>
      <c r="F248">
        <v>1434.182</v>
      </c>
      <c r="G248">
        <v>1499.36</v>
      </c>
      <c r="H248">
        <v>430.959</v>
      </c>
      <c r="I248">
        <v>2920.72</v>
      </c>
      <c r="J248">
        <v>118.75</v>
      </c>
      <c r="K248">
        <v>194.84700000000001</v>
      </c>
      <c r="L248" t="s">
        <v>78</v>
      </c>
      <c r="M248">
        <v>2689.82</v>
      </c>
      <c r="N248" t="s">
        <v>78</v>
      </c>
      <c r="O248" t="s">
        <v>78</v>
      </c>
      <c r="P248">
        <v>1164.6199999999999</v>
      </c>
      <c r="Q248">
        <v>408.577</v>
      </c>
    </row>
    <row r="249" spans="1:17" x14ac:dyDescent="0.25">
      <c r="A249">
        <v>-248</v>
      </c>
      <c r="B249" s="1">
        <f ca="1">EOMONTH(TODAY(),Table13[[#This Row],[Range_Month]])+1</f>
        <v>37561</v>
      </c>
      <c r="C249">
        <v>0</v>
      </c>
      <c r="D249" s="1">
        <f ca="1">WORKDAY(Table13[[#This Row],[Date]],-(1+Table13[[#This Row],[Add_Day]]))</f>
        <v>37560</v>
      </c>
      <c r="E249">
        <f>COUNTIFS(Table13[[#This Row],[SHCOMP Index]:[SZCOMP Index]],"*N/A*")</f>
        <v>3</v>
      </c>
      <c r="F249">
        <v>1507.4960000000001</v>
      </c>
      <c r="G249">
        <v>1574.9290000000001</v>
      </c>
      <c r="H249">
        <v>464.33600000000001</v>
      </c>
      <c r="I249">
        <v>3036.18</v>
      </c>
      <c r="J249">
        <v>129.69800000000001</v>
      </c>
      <c r="K249">
        <v>200.102</v>
      </c>
      <c r="L249" t="s">
        <v>78</v>
      </c>
      <c r="M249">
        <v>2817.64</v>
      </c>
      <c r="N249" t="s">
        <v>78</v>
      </c>
      <c r="O249" t="s">
        <v>78</v>
      </c>
      <c r="P249">
        <v>1225.3399999999999</v>
      </c>
      <c r="Q249">
        <v>439.65</v>
      </c>
    </row>
    <row r="250" spans="1:17" x14ac:dyDescent="0.25">
      <c r="A250">
        <v>-249</v>
      </c>
      <c r="B250" s="1">
        <f ca="1">EOMONTH(TODAY(),Table13[[#This Row],[Range_Month]])+1</f>
        <v>37530</v>
      </c>
      <c r="C250">
        <v>1</v>
      </c>
      <c r="D250" s="1">
        <f ca="1">WORKDAY(Table13[[#This Row],[Date]],-(1+Table13[[#This Row],[Add_Day]]))</f>
        <v>37526</v>
      </c>
      <c r="E250">
        <f>COUNTIFS(Table13[[#This Row],[SHCOMP Index]:[SZCOMP Index]],"*N/A*")</f>
        <v>3</v>
      </c>
      <c r="F250">
        <v>1581.6179999999999</v>
      </c>
      <c r="G250">
        <v>1650.4829999999999</v>
      </c>
      <c r="H250">
        <v>487.29599999999999</v>
      </c>
      <c r="I250">
        <v>3243.93</v>
      </c>
      <c r="J250">
        <v>144.57499999999999</v>
      </c>
      <c r="K250">
        <v>231.60599999999999</v>
      </c>
      <c r="L250" t="s">
        <v>78</v>
      </c>
      <c r="M250">
        <v>2953.91</v>
      </c>
      <c r="N250" t="s">
        <v>78</v>
      </c>
      <c r="O250" t="s">
        <v>78</v>
      </c>
      <c r="P250">
        <v>1285.6500000000001</v>
      </c>
      <c r="Q250">
        <v>462.65100000000001</v>
      </c>
    </row>
    <row r="251" spans="1:17" x14ac:dyDescent="0.25">
      <c r="A251">
        <v>-250</v>
      </c>
      <c r="B251" s="1">
        <f ca="1">EOMONTH(TODAY(),Table13[[#This Row],[Range_Month]])+1</f>
        <v>37500</v>
      </c>
      <c r="C251">
        <v>0</v>
      </c>
      <c r="D251" s="1">
        <f ca="1">WORKDAY(Table13[[#This Row],[Date]],-(1+Table13[[#This Row],[Add_Day]]))</f>
        <v>37498</v>
      </c>
      <c r="E251">
        <f>COUNTIFS(Table13[[#This Row],[SHCOMP Index]:[SZCOMP Index]],"*N/A*")</f>
        <v>3</v>
      </c>
      <c r="F251">
        <v>1666.6179999999999</v>
      </c>
      <c r="G251">
        <v>1739.3440000000001</v>
      </c>
      <c r="H251">
        <v>517.31899999999996</v>
      </c>
      <c r="I251">
        <v>3436.84</v>
      </c>
      <c r="J251">
        <v>151.642</v>
      </c>
      <c r="K251">
        <v>243.464</v>
      </c>
      <c r="L251" t="s">
        <v>78</v>
      </c>
      <c r="M251">
        <v>3124.83</v>
      </c>
      <c r="N251" t="s">
        <v>78</v>
      </c>
      <c r="O251" t="s">
        <v>78</v>
      </c>
      <c r="P251">
        <v>1361.3</v>
      </c>
      <c r="Q251">
        <v>491.01499999999999</v>
      </c>
    </row>
    <row r="252" spans="1:17" x14ac:dyDescent="0.25">
      <c r="A252">
        <v>-251</v>
      </c>
      <c r="B252" s="1">
        <f ca="1">EOMONTH(TODAY(),Table13[[#This Row],[Range_Month]])+1</f>
        <v>37469</v>
      </c>
      <c r="C252">
        <v>0</v>
      </c>
      <c r="D252" s="1">
        <f ca="1">WORKDAY(Table13[[#This Row],[Date]],-(1+Table13[[#This Row],[Add_Day]]))</f>
        <v>37468</v>
      </c>
      <c r="E252">
        <f>COUNTIFS(Table13[[#This Row],[SHCOMP Index]:[SZCOMP Index]],"*N/A*")</f>
        <v>3</v>
      </c>
      <c r="F252">
        <v>1651.5940000000001</v>
      </c>
      <c r="G252">
        <v>1723.5609999999999</v>
      </c>
      <c r="H252">
        <v>512.66099999999994</v>
      </c>
      <c r="I252">
        <v>3405.7</v>
      </c>
      <c r="J252">
        <v>150.71600000000001</v>
      </c>
      <c r="K252">
        <v>242.393</v>
      </c>
      <c r="L252" t="s">
        <v>78</v>
      </c>
      <c r="M252">
        <v>3117.08</v>
      </c>
      <c r="N252" t="s">
        <v>78</v>
      </c>
      <c r="O252" t="s">
        <v>78</v>
      </c>
      <c r="P252">
        <v>1358.16</v>
      </c>
      <c r="Q252">
        <v>486.65800000000002</v>
      </c>
    </row>
    <row r="253" spans="1:17" x14ac:dyDescent="0.25">
      <c r="A253">
        <v>-252</v>
      </c>
      <c r="B253" s="1">
        <f ca="1">EOMONTH(TODAY(),Table13[[#This Row],[Range_Month]])+1</f>
        <v>37438</v>
      </c>
      <c r="C253">
        <v>0</v>
      </c>
      <c r="D253" s="1">
        <f ca="1">WORKDAY(Table13[[#This Row],[Date]],-(1+Table13[[#This Row],[Add_Day]]))</f>
        <v>37435</v>
      </c>
      <c r="E253">
        <f>COUNTIFS(Table13[[#This Row],[SHCOMP Index]:[SZCOMP Index]],"*N/A*")</f>
        <v>3</v>
      </c>
      <c r="F253">
        <v>1732.7550000000001</v>
      </c>
      <c r="G253">
        <v>1809.961</v>
      </c>
      <c r="H253">
        <v>534.96799999999996</v>
      </c>
      <c r="I253">
        <v>3551.33</v>
      </c>
      <c r="J253">
        <v>150.792</v>
      </c>
      <c r="K253">
        <v>238.459</v>
      </c>
      <c r="L253" t="s">
        <v>78</v>
      </c>
      <c r="M253">
        <v>3299.06</v>
      </c>
      <c r="N253" t="s">
        <v>78</v>
      </c>
      <c r="O253" t="s">
        <v>78</v>
      </c>
      <c r="P253">
        <v>1431.18</v>
      </c>
      <c r="Q253">
        <v>506.99700000000001</v>
      </c>
    </row>
    <row r="254" spans="1:17" x14ac:dyDescent="0.25">
      <c r="A254">
        <v>-253</v>
      </c>
      <c r="B254" s="1">
        <f ca="1">EOMONTH(TODAY(),Table13[[#This Row],[Range_Month]])+1</f>
        <v>37408</v>
      </c>
      <c r="C254">
        <v>0</v>
      </c>
      <c r="D254" s="1">
        <f ca="1">WORKDAY(Table13[[#This Row],[Date]],-(1+Table13[[#This Row],[Add_Day]]))</f>
        <v>37407</v>
      </c>
      <c r="E254">
        <f>COUNTIFS(Table13[[#This Row],[SHCOMP Index]:[SZCOMP Index]],"*N/A*")</f>
        <v>4</v>
      </c>
      <c r="F254">
        <v>1515.7329999999999</v>
      </c>
      <c r="G254">
        <v>1581.82</v>
      </c>
      <c r="H254">
        <v>472.43799999999999</v>
      </c>
      <c r="I254">
        <v>3037</v>
      </c>
      <c r="J254">
        <v>138.16800000000001</v>
      </c>
      <c r="K254">
        <v>207.642</v>
      </c>
      <c r="L254" t="s">
        <v>78</v>
      </c>
      <c r="M254" t="s">
        <v>78</v>
      </c>
      <c r="N254" t="s">
        <v>78</v>
      </c>
      <c r="O254" t="s">
        <v>78</v>
      </c>
      <c r="P254">
        <v>1238.58</v>
      </c>
      <c r="Q254">
        <v>447.565</v>
      </c>
    </row>
    <row r="255" spans="1:17" x14ac:dyDescent="0.25">
      <c r="A255">
        <v>-254</v>
      </c>
      <c r="B255" s="1">
        <f ca="1">EOMONTH(TODAY(),Table13[[#This Row],[Range_Month]])+1</f>
        <v>37377</v>
      </c>
      <c r="C255">
        <v>0</v>
      </c>
      <c r="D255" s="1">
        <f ca="1">WORKDAY(Table13[[#This Row],[Date]],-(1+Table13[[#This Row],[Add_Day]]))</f>
        <v>37376</v>
      </c>
      <c r="E255">
        <f>COUNTIFS(Table13[[#This Row],[SHCOMP Index]:[SZCOMP Index]],"*N/A*")</f>
        <v>4</v>
      </c>
      <c r="F255">
        <v>1667.749</v>
      </c>
      <c r="G255">
        <v>1742.0239999999999</v>
      </c>
      <c r="H255">
        <v>512.02800000000002</v>
      </c>
      <c r="I255">
        <v>3253.46</v>
      </c>
      <c r="J255">
        <v>145.27600000000001</v>
      </c>
      <c r="K255">
        <v>228.678</v>
      </c>
      <c r="L255" t="s">
        <v>78</v>
      </c>
      <c r="M255" t="s">
        <v>78</v>
      </c>
      <c r="N255" t="s">
        <v>78</v>
      </c>
      <c r="O255" t="s">
        <v>78</v>
      </c>
      <c r="P255">
        <v>1353.61</v>
      </c>
      <c r="Q255">
        <v>485.28300000000002</v>
      </c>
    </row>
    <row r="256" spans="1:17" x14ac:dyDescent="0.25">
      <c r="A256">
        <v>-255</v>
      </c>
      <c r="B256" s="1">
        <f ca="1">EOMONTH(TODAY(),Table13[[#This Row],[Range_Month]])+1</f>
        <v>37347</v>
      </c>
      <c r="C256">
        <v>0</v>
      </c>
      <c r="D256" s="1">
        <f ca="1">WORKDAY(Table13[[#This Row],[Date]],-(1+Table13[[#This Row],[Add_Day]]))</f>
        <v>37344</v>
      </c>
      <c r="E256">
        <f>COUNTIFS(Table13[[#This Row],[SHCOMP Index]:[SZCOMP Index]],"*N/A*")</f>
        <v>4</v>
      </c>
      <c r="F256">
        <v>1603.905</v>
      </c>
      <c r="G256">
        <v>1672.643</v>
      </c>
      <c r="H256">
        <v>491.69200000000001</v>
      </c>
      <c r="I256">
        <v>3173.9</v>
      </c>
      <c r="J256">
        <v>151.191</v>
      </c>
      <c r="K256">
        <v>228.749</v>
      </c>
      <c r="L256" t="s">
        <v>78</v>
      </c>
      <c r="M256" t="s">
        <v>78</v>
      </c>
      <c r="N256" t="s">
        <v>78</v>
      </c>
      <c r="O256" t="s">
        <v>78</v>
      </c>
      <c r="P256">
        <v>1313.47</v>
      </c>
      <c r="Q256">
        <v>466.54399999999998</v>
      </c>
    </row>
    <row r="257" spans="1:17" x14ac:dyDescent="0.25">
      <c r="A257">
        <v>-256</v>
      </c>
      <c r="B257" s="1">
        <f ca="1">EOMONTH(TODAY(),Table13[[#This Row],[Range_Month]])+1</f>
        <v>37316</v>
      </c>
      <c r="C257">
        <v>0</v>
      </c>
      <c r="D257" s="1">
        <f ca="1">WORKDAY(Table13[[#This Row],[Date]],-(1+Table13[[#This Row],[Add_Day]]))</f>
        <v>37315</v>
      </c>
      <c r="E257">
        <f>COUNTIFS(Table13[[#This Row],[SHCOMP Index]:[SZCOMP Index]],"*N/A*")</f>
        <v>4</v>
      </c>
      <c r="F257">
        <v>1524.701</v>
      </c>
      <c r="G257">
        <v>1590.183</v>
      </c>
      <c r="H257">
        <v>457.18700000000001</v>
      </c>
      <c r="I257">
        <v>3029.49</v>
      </c>
      <c r="J257">
        <v>143.15</v>
      </c>
      <c r="K257">
        <v>220.39400000000001</v>
      </c>
      <c r="L257" t="s">
        <v>78</v>
      </c>
      <c r="M257" t="s">
        <v>78</v>
      </c>
      <c r="N257" t="s">
        <v>78</v>
      </c>
      <c r="O257" t="s">
        <v>78</v>
      </c>
      <c r="P257">
        <v>1244.5999999999999</v>
      </c>
      <c r="Q257">
        <v>434.26600000000002</v>
      </c>
    </row>
    <row r="258" spans="1:17" x14ac:dyDescent="0.25">
      <c r="A258">
        <v>-257</v>
      </c>
      <c r="B258" s="1">
        <f ca="1">EOMONTH(TODAY(),Table13[[#This Row],[Range_Month]])+1</f>
        <v>37288</v>
      </c>
      <c r="C258">
        <v>0</v>
      </c>
      <c r="D258" s="1">
        <f ca="1">WORKDAY(Table13[[#This Row],[Date]],-(1+Table13[[#This Row],[Add_Day]]))</f>
        <v>37287</v>
      </c>
      <c r="E258">
        <f>COUNTIFS(Table13[[#This Row],[SHCOMP Index]:[SZCOMP Index]],"*N/A*")</f>
        <v>4</v>
      </c>
      <c r="F258">
        <v>1491.665</v>
      </c>
      <c r="G258">
        <v>1555.0809999999999</v>
      </c>
      <c r="H258">
        <v>442.30700000000002</v>
      </c>
      <c r="I258">
        <v>2982.7</v>
      </c>
      <c r="J258">
        <v>142.714</v>
      </c>
      <c r="K258">
        <v>209.95599999999999</v>
      </c>
      <c r="L258" t="s">
        <v>78</v>
      </c>
      <c r="M258" t="s">
        <v>78</v>
      </c>
      <c r="N258" t="s">
        <v>78</v>
      </c>
      <c r="O258" t="s">
        <v>78</v>
      </c>
      <c r="P258">
        <v>1221.76</v>
      </c>
      <c r="Q258">
        <v>419.93700000000001</v>
      </c>
    </row>
    <row r="259" spans="1:17" x14ac:dyDescent="0.25">
      <c r="A259">
        <v>-258</v>
      </c>
      <c r="B259" s="1">
        <f ca="1">EOMONTH(TODAY(),Table13[[#This Row],[Range_Month]])+1</f>
        <v>37257</v>
      </c>
      <c r="C259">
        <v>0</v>
      </c>
      <c r="D259" s="1">
        <f ca="1">WORKDAY(Table13[[#This Row],[Date]],-(1+Table13[[#This Row],[Add_Day]]))</f>
        <v>37256</v>
      </c>
      <c r="E259">
        <f>COUNTIFS(Table13[[#This Row],[SHCOMP Index]:[SZCOMP Index]],"*N/A*")</f>
        <v>5</v>
      </c>
      <c r="F259">
        <v>1645.971</v>
      </c>
      <c r="G259">
        <v>1712.5409999999999</v>
      </c>
      <c r="H259">
        <v>499.39400000000001</v>
      </c>
      <c r="I259">
        <v>3325.66</v>
      </c>
      <c r="J259">
        <v>171.53100000000001</v>
      </c>
      <c r="K259">
        <v>265.67500000000001</v>
      </c>
      <c r="L259" t="s">
        <v>78</v>
      </c>
      <c r="M259" t="s">
        <v>78</v>
      </c>
      <c r="N259" t="s">
        <v>78</v>
      </c>
      <c r="O259" t="s">
        <v>78</v>
      </c>
      <c r="P259" t="s">
        <v>78</v>
      </c>
      <c r="Q259">
        <v>475.94299999999998</v>
      </c>
    </row>
    <row r="260" spans="1:17" x14ac:dyDescent="0.25">
      <c r="A260">
        <v>-259</v>
      </c>
      <c r="B260" s="1">
        <f ca="1">EOMONTH(TODAY(),Table13[[#This Row],[Range_Month]])+1</f>
        <v>37226</v>
      </c>
      <c r="C260">
        <v>0</v>
      </c>
      <c r="D260" s="1">
        <f ca="1">WORKDAY(Table13[[#This Row],[Date]],-(1+Table13[[#This Row],[Add_Day]]))</f>
        <v>37225</v>
      </c>
      <c r="E260">
        <f>COUNTIFS(Table13[[#This Row],[SHCOMP Index]:[SZCOMP Index]],"*N/A*")</f>
        <v>5</v>
      </c>
      <c r="F260">
        <v>1747.9929999999999</v>
      </c>
      <c r="G260">
        <v>1822.8430000000001</v>
      </c>
      <c r="H260">
        <v>533.39700000000005</v>
      </c>
      <c r="I260">
        <v>3513.75</v>
      </c>
      <c r="J260">
        <v>165.31299999999999</v>
      </c>
      <c r="K260">
        <v>264.62900000000002</v>
      </c>
      <c r="L260" t="s">
        <v>78</v>
      </c>
      <c r="M260" t="s">
        <v>78</v>
      </c>
      <c r="N260" t="s">
        <v>78</v>
      </c>
      <c r="O260" t="s">
        <v>78</v>
      </c>
      <c r="P260" t="s">
        <v>78</v>
      </c>
      <c r="Q260">
        <v>507.01299999999998</v>
      </c>
    </row>
    <row r="261" spans="1:17" x14ac:dyDescent="0.25">
      <c r="A261">
        <v>-260</v>
      </c>
      <c r="B261" s="1">
        <f ca="1">EOMONTH(TODAY(),Table13[[#This Row],[Range_Month]])+1</f>
        <v>37196</v>
      </c>
      <c r="C261">
        <v>0</v>
      </c>
      <c r="D261" s="1">
        <f ca="1">WORKDAY(Table13[[#This Row],[Date]],-(1+Table13[[#This Row],[Add_Day]]))</f>
        <v>37195</v>
      </c>
      <c r="E261">
        <f>COUNTIFS(Table13[[#This Row],[SHCOMP Index]:[SZCOMP Index]],"*N/A*")</f>
        <v>5</v>
      </c>
      <c r="F261">
        <v>1689.17</v>
      </c>
      <c r="G261">
        <v>1762.355</v>
      </c>
      <c r="H261">
        <v>512.44500000000005</v>
      </c>
      <c r="I261">
        <v>3438.53</v>
      </c>
      <c r="J261">
        <v>156.34899999999999</v>
      </c>
      <c r="K261">
        <v>250.85599999999999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>
        <v>486.86</v>
      </c>
    </row>
    <row r="262" spans="1:17" x14ac:dyDescent="0.25">
      <c r="A262">
        <v>-261</v>
      </c>
      <c r="B262" s="1">
        <f ca="1">EOMONTH(TODAY(),Table13[[#This Row],[Range_Month]])+1</f>
        <v>37165</v>
      </c>
      <c r="C262">
        <v>0</v>
      </c>
      <c r="D262" s="1">
        <f ca="1">WORKDAY(Table13[[#This Row],[Date]],-(1+Table13[[#This Row],[Add_Day]]))</f>
        <v>37162</v>
      </c>
      <c r="E262">
        <f>COUNTIFS(Table13[[#This Row],[SHCOMP Index]:[SZCOMP Index]],"*N/A*")</f>
        <v>5</v>
      </c>
      <c r="F262">
        <v>1764.867</v>
      </c>
      <c r="G262">
        <v>1844.29</v>
      </c>
      <c r="H262">
        <v>541.60900000000004</v>
      </c>
      <c r="I262">
        <v>3498.63</v>
      </c>
      <c r="J262">
        <v>151.55099999999999</v>
      </c>
      <c r="K262">
        <v>241.83199999999999</v>
      </c>
      <c r="L262" t="s">
        <v>78</v>
      </c>
      <c r="M262" t="s">
        <v>78</v>
      </c>
      <c r="N262" t="s">
        <v>78</v>
      </c>
      <c r="O262" t="s">
        <v>78</v>
      </c>
      <c r="P262" t="s">
        <v>78</v>
      </c>
      <c r="Q262">
        <v>512.96799999999996</v>
      </c>
    </row>
    <row r="263" spans="1:17" x14ac:dyDescent="0.25">
      <c r="A263">
        <v>-262</v>
      </c>
      <c r="B263" s="1">
        <f ca="1">EOMONTH(TODAY(),Table13[[#This Row],[Range_Month]])+1</f>
        <v>37135</v>
      </c>
      <c r="C263">
        <v>0</v>
      </c>
      <c r="D263" s="1">
        <f ca="1">WORKDAY(Table13[[#This Row],[Date]],-(1+Table13[[#This Row],[Add_Day]]))</f>
        <v>37134</v>
      </c>
      <c r="E263">
        <f>COUNTIFS(Table13[[#This Row],[SHCOMP Index]:[SZCOMP Index]],"*N/A*")</f>
        <v>5</v>
      </c>
      <c r="F263">
        <v>1834.1379999999999</v>
      </c>
      <c r="G263">
        <v>1916.43</v>
      </c>
      <c r="H263">
        <v>578.01900000000001</v>
      </c>
      <c r="I263">
        <v>3860.22</v>
      </c>
      <c r="J263">
        <v>158.75800000000001</v>
      </c>
      <c r="K263">
        <v>273.05900000000003</v>
      </c>
      <c r="L263" t="s">
        <v>78</v>
      </c>
      <c r="M263" t="s">
        <v>78</v>
      </c>
      <c r="N263" t="s">
        <v>78</v>
      </c>
      <c r="O263" t="s">
        <v>78</v>
      </c>
      <c r="P263" t="s">
        <v>78</v>
      </c>
      <c r="Q263">
        <v>548.47799999999995</v>
      </c>
    </row>
    <row r="264" spans="1:17" x14ac:dyDescent="0.25">
      <c r="A264">
        <v>-263</v>
      </c>
      <c r="B264" s="1">
        <f ca="1">EOMONTH(TODAY(),Table13[[#This Row],[Range_Month]])+1</f>
        <v>37104</v>
      </c>
      <c r="C264">
        <v>0</v>
      </c>
      <c r="D264" s="1">
        <f ca="1">WORKDAY(Table13[[#This Row],[Date]],-(1+Table13[[#This Row],[Add_Day]]))</f>
        <v>37103</v>
      </c>
      <c r="E264">
        <f>COUNTIFS(Table13[[#This Row],[SHCOMP Index]:[SZCOMP Index]],"*N/A*")</f>
        <v>5</v>
      </c>
      <c r="F264">
        <v>1920.318</v>
      </c>
      <c r="G264">
        <v>2006.328</v>
      </c>
      <c r="H264">
        <v>597.54399999999998</v>
      </c>
      <c r="I264">
        <v>4059.01</v>
      </c>
      <c r="J264">
        <v>164.86199999999999</v>
      </c>
      <c r="K264">
        <v>275.11200000000002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>
        <v>566.505</v>
      </c>
    </row>
    <row r="265" spans="1:17" x14ac:dyDescent="0.25">
      <c r="A265">
        <v>-264</v>
      </c>
      <c r="B265" s="1">
        <f ca="1">EOMONTH(TODAY(),Table13[[#This Row],[Range_Month]])+1</f>
        <v>37073</v>
      </c>
      <c r="C265">
        <v>0</v>
      </c>
      <c r="D265" s="1">
        <f ca="1">WORKDAY(Table13[[#This Row],[Date]],-(1+Table13[[#This Row],[Add_Day]]))</f>
        <v>37071</v>
      </c>
      <c r="E265">
        <f>COUNTIFS(Table13[[#This Row],[SHCOMP Index]:[SZCOMP Index]],"*N/A*")</f>
        <v>5</v>
      </c>
      <c r="F265">
        <v>2218.029</v>
      </c>
      <c r="G265">
        <v>2309.9929999999999</v>
      </c>
      <c r="H265">
        <v>690.80200000000002</v>
      </c>
      <c r="I265">
        <v>4716.8999999999996</v>
      </c>
      <c r="J265">
        <v>217.345</v>
      </c>
      <c r="K265">
        <v>369.35399999999998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>
        <v>658.27099999999996</v>
      </c>
    </row>
    <row r="266" spans="1:17" x14ac:dyDescent="0.25">
      <c r="A266">
        <v>-265</v>
      </c>
      <c r="B266" s="1">
        <f ca="1">EOMONTH(TODAY(),Table13[[#This Row],[Range_Month]])+1</f>
        <v>37043</v>
      </c>
      <c r="C266">
        <v>0</v>
      </c>
      <c r="D266" s="1">
        <f ca="1">WORKDAY(Table13[[#This Row],[Date]],-(1+Table13[[#This Row],[Add_Day]]))</f>
        <v>37042</v>
      </c>
      <c r="E266">
        <f>COUNTIFS(Table13[[#This Row],[SHCOMP Index]:[SZCOMP Index]],"*N/A*")</f>
        <v>5</v>
      </c>
      <c r="F266">
        <v>2214.2570000000001</v>
      </c>
      <c r="G266">
        <v>2299.7060000000001</v>
      </c>
      <c r="H266">
        <v>688.18600000000004</v>
      </c>
      <c r="I266">
        <v>4857.47</v>
      </c>
      <c r="J266">
        <v>239.73099999999999</v>
      </c>
      <c r="K266">
        <v>425.50599999999997</v>
      </c>
      <c r="L266" t="s">
        <v>78</v>
      </c>
      <c r="M266" t="s">
        <v>78</v>
      </c>
      <c r="N266" t="s">
        <v>78</v>
      </c>
      <c r="O266" t="s">
        <v>78</v>
      </c>
      <c r="P266" t="s">
        <v>78</v>
      </c>
      <c r="Q266">
        <v>659.36199999999997</v>
      </c>
    </row>
    <row r="267" spans="1:17" x14ac:dyDescent="0.25">
      <c r="A267">
        <v>-266</v>
      </c>
      <c r="B267" s="1">
        <f ca="1">EOMONTH(TODAY(),Table13[[#This Row],[Range_Month]])+1</f>
        <v>37012</v>
      </c>
      <c r="C267">
        <v>0</v>
      </c>
      <c r="D267" s="1">
        <f ca="1">WORKDAY(Table13[[#This Row],[Date]],-(1+Table13[[#This Row],[Add_Day]]))</f>
        <v>37011</v>
      </c>
      <c r="E267">
        <f>COUNTIFS(Table13[[#This Row],[SHCOMP Index]:[SZCOMP Index]],"*N/A*")</f>
        <v>5</v>
      </c>
      <c r="F267">
        <v>2119.1840000000002</v>
      </c>
      <c r="G267">
        <v>2214.4859999999999</v>
      </c>
      <c r="H267">
        <v>666.46</v>
      </c>
      <c r="I267">
        <v>4802.59</v>
      </c>
      <c r="J267">
        <v>181.47</v>
      </c>
      <c r="K267">
        <v>377.36700000000002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>
        <v>636.31700000000001</v>
      </c>
    </row>
    <row r="268" spans="1:17" x14ac:dyDescent="0.25">
      <c r="A268">
        <v>-267</v>
      </c>
      <c r="B268" s="1">
        <f ca="1">EOMONTH(TODAY(),Table13[[#This Row],[Range_Month]])+1</f>
        <v>36982</v>
      </c>
      <c r="C268">
        <v>0</v>
      </c>
      <c r="D268" s="1">
        <f ca="1">WORKDAY(Table13[[#This Row],[Date]],-(1+Table13[[#This Row],[Add_Day]]))</f>
        <v>36980</v>
      </c>
      <c r="E268">
        <f>COUNTIFS(Table13[[#This Row],[SHCOMP Index]:[SZCOMP Index]],"*N/A*")</f>
        <v>5</v>
      </c>
      <c r="F268">
        <v>2112.7750000000001</v>
      </c>
      <c r="G268">
        <v>2214.694</v>
      </c>
      <c r="H268">
        <v>675.553</v>
      </c>
      <c r="I268">
        <v>4965.99</v>
      </c>
      <c r="J268">
        <v>156.87899999999999</v>
      </c>
      <c r="K268">
        <v>336.392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>
        <v>642.11800000000005</v>
      </c>
    </row>
    <row r="269" spans="1:17" x14ac:dyDescent="0.25">
      <c r="A269">
        <v>-268</v>
      </c>
      <c r="B269" s="1">
        <f ca="1">EOMONTH(TODAY(),Table13[[#This Row],[Range_Month]])+1</f>
        <v>36951</v>
      </c>
      <c r="C269">
        <v>0</v>
      </c>
      <c r="D269" s="1">
        <f ca="1">WORKDAY(Table13[[#This Row],[Date]],-(1+Table13[[#This Row],[Add_Day]]))</f>
        <v>36950</v>
      </c>
      <c r="E269">
        <f>COUNTIFS(Table13[[#This Row],[SHCOMP Index]:[SZCOMP Index]],"*N/A*")</f>
        <v>5</v>
      </c>
      <c r="F269">
        <v>1959.18</v>
      </c>
      <c r="G269">
        <v>2069.5610000000001</v>
      </c>
      <c r="H269">
        <v>627.77099999999996</v>
      </c>
      <c r="I269">
        <v>4453.1400000000003</v>
      </c>
      <c r="J269">
        <v>91.423000000000002</v>
      </c>
      <c r="K269">
        <v>140.09100000000001</v>
      </c>
      <c r="L269" t="s">
        <v>78</v>
      </c>
      <c r="M269" t="s">
        <v>78</v>
      </c>
      <c r="N269" t="s">
        <v>78</v>
      </c>
      <c r="O269" t="s">
        <v>78</v>
      </c>
      <c r="P269" t="s">
        <v>78</v>
      </c>
      <c r="Q269">
        <v>585.41099999999994</v>
      </c>
    </row>
    <row r="270" spans="1:17" x14ac:dyDescent="0.25">
      <c r="A270">
        <v>-269</v>
      </c>
      <c r="B270" s="1">
        <f ca="1">EOMONTH(TODAY(),Table13[[#This Row],[Range_Month]])+1</f>
        <v>36923</v>
      </c>
      <c r="C270">
        <v>8</v>
      </c>
      <c r="D270" s="1">
        <f ca="1">WORKDAY(Table13[[#This Row],[Date]],-(1+Table13[[#This Row],[Add_Day]]))</f>
        <v>36910</v>
      </c>
      <c r="E270">
        <f>COUNTIFS(Table13[[#This Row],[SHCOMP Index]:[SZCOMP Index]],"*N/A*")</f>
        <v>5</v>
      </c>
      <c r="F270">
        <v>2065.6060000000002</v>
      </c>
      <c r="G270">
        <v>2185.1959999999999</v>
      </c>
      <c r="H270">
        <v>672.3</v>
      </c>
      <c r="I270">
        <v>4743.37</v>
      </c>
      <c r="J270">
        <v>85.564999999999998</v>
      </c>
      <c r="K270">
        <v>136.274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>
        <v>626.17499999999995</v>
      </c>
    </row>
    <row r="271" spans="1:17" x14ac:dyDescent="0.25">
      <c r="A271">
        <v>-270</v>
      </c>
      <c r="B271" s="1">
        <f ca="1">EOMONTH(TODAY(),Table13[[#This Row],[Range_Month]])+1</f>
        <v>36892</v>
      </c>
      <c r="C271">
        <v>0</v>
      </c>
      <c r="D271" s="1">
        <f ca="1">WORKDAY(Table13[[#This Row],[Date]],-(1+Table13[[#This Row],[Add_Day]]))</f>
        <v>36889</v>
      </c>
      <c r="E271">
        <f>COUNTIFS(Table13[[#This Row],[SHCOMP Index]:[SZCOMP Index]],"*N/A*")</f>
        <v>5</v>
      </c>
      <c r="F271">
        <v>2073.4769999999999</v>
      </c>
      <c r="G271">
        <v>2192.3780000000002</v>
      </c>
      <c r="H271">
        <v>682.60699999999997</v>
      </c>
      <c r="I271">
        <v>4752.75</v>
      </c>
      <c r="J271">
        <v>89.55</v>
      </c>
      <c r="K271">
        <v>137.68600000000001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>
        <v>635.73099999999999</v>
      </c>
    </row>
    <row r="272" spans="1:17" x14ac:dyDescent="0.25">
      <c r="A272">
        <v>-271</v>
      </c>
      <c r="B272" s="1">
        <f ca="1">EOMONTH(TODAY(),Table13[[#This Row],[Range_Month]])+1</f>
        <v>36861</v>
      </c>
      <c r="C272">
        <v>0</v>
      </c>
      <c r="D272" s="1">
        <f ca="1">WORKDAY(Table13[[#This Row],[Date]],-(1+Table13[[#This Row],[Add_Day]]))</f>
        <v>36860</v>
      </c>
      <c r="E272">
        <f>COUNTIFS(Table13[[#This Row],[SHCOMP Index]:[SZCOMP Index]],"*N/A*")</f>
        <v>5</v>
      </c>
      <c r="F272">
        <v>2070.6129999999998</v>
      </c>
      <c r="G272">
        <v>2194.1439999999998</v>
      </c>
      <c r="H272">
        <v>687.68899999999996</v>
      </c>
      <c r="I272">
        <v>4829.99</v>
      </c>
      <c r="J272">
        <v>74.503</v>
      </c>
      <c r="K272">
        <v>119.408</v>
      </c>
      <c r="L272" t="s">
        <v>78</v>
      </c>
      <c r="M272" t="s">
        <v>78</v>
      </c>
      <c r="N272" t="s">
        <v>78</v>
      </c>
      <c r="O272" t="s">
        <v>78</v>
      </c>
      <c r="P272" t="s">
        <v>78</v>
      </c>
      <c r="Q272">
        <v>639.22299999999996</v>
      </c>
    </row>
    <row r="273" spans="1:17" x14ac:dyDescent="0.25">
      <c r="A273">
        <v>-272</v>
      </c>
      <c r="B273" s="1">
        <f ca="1">EOMONTH(TODAY(),Table13[[#This Row],[Range_Month]])+1</f>
        <v>36831</v>
      </c>
      <c r="C273">
        <v>0</v>
      </c>
      <c r="D273" s="1">
        <f ca="1">WORKDAY(Table13[[#This Row],[Date]],-(1+Table13[[#This Row],[Add_Day]]))</f>
        <v>36830</v>
      </c>
      <c r="E273">
        <f>COUNTIFS(Table13[[#This Row],[SHCOMP Index]:[SZCOMP Index]],"*N/A*")</f>
        <v>5</v>
      </c>
      <c r="F273">
        <v>1961.287</v>
      </c>
      <c r="G273">
        <v>2078.6480000000001</v>
      </c>
      <c r="H273">
        <v>650.70399999999995</v>
      </c>
      <c r="I273">
        <v>4573.22</v>
      </c>
      <c r="J273">
        <v>69.552999999999997</v>
      </c>
      <c r="K273">
        <v>115.514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>
        <v>605.01499999999999</v>
      </c>
    </row>
    <row r="274" spans="1:17" x14ac:dyDescent="0.25">
      <c r="A274">
        <v>-273</v>
      </c>
      <c r="B274" s="1">
        <f ca="1">EOMONTH(TODAY(),Table13[[#This Row],[Range_Month]])+1</f>
        <v>36800</v>
      </c>
      <c r="C274">
        <v>0</v>
      </c>
      <c r="D274" s="1">
        <f ca="1">WORKDAY(Table13[[#This Row],[Date]],-(1+Table13[[#This Row],[Add_Day]]))</f>
        <v>36798</v>
      </c>
      <c r="E274">
        <f>COUNTIFS(Table13[[#This Row],[SHCOMP Index]:[SZCOMP Index]],"*N/A*")</f>
        <v>5</v>
      </c>
      <c r="F274">
        <v>1910.1610000000001</v>
      </c>
      <c r="G274">
        <v>2026.364</v>
      </c>
      <c r="H274">
        <v>635.33699999999999</v>
      </c>
      <c r="I274">
        <v>4523.66</v>
      </c>
      <c r="J274">
        <v>62.128</v>
      </c>
      <c r="K274">
        <v>107.318</v>
      </c>
      <c r="L274" t="s">
        <v>78</v>
      </c>
      <c r="M274" t="s">
        <v>78</v>
      </c>
      <c r="N274" t="s">
        <v>78</v>
      </c>
      <c r="O274" t="s">
        <v>78</v>
      </c>
      <c r="P274" t="s">
        <v>78</v>
      </c>
      <c r="Q274">
        <v>590.37199999999996</v>
      </c>
    </row>
    <row r="275" spans="1:17" x14ac:dyDescent="0.25">
      <c r="A275">
        <v>-274</v>
      </c>
      <c r="B275" s="1">
        <f ca="1">EOMONTH(TODAY(),Table13[[#This Row],[Range_Month]])+1</f>
        <v>36770</v>
      </c>
      <c r="C275">
        <v>0</v>
      </c>
      <c r="D275" s="1">
        <f ca="1">WORKDAY(Table13[[#This Row],[Date]],-(1+Table13[[#This Row],[Add_Day]]))</f>
        <v>36769</v>
      </c>
      <c r="E275">
        <f>COUNTIFS(Table13[[#This Row],[SHCOMP Index]:[SZCOMP Index]],"*N/A*")</f>
        <v>5</v>
      </c>
      <c r="F275">
        <v>2021.1990000000001</v>
      </c>
      <c r="G275">
        <v>2144.0070000000001</v>
      </c>
      <c r="H275">
        <v>664</v>
      </c>
      <c r="I275">
        <v>4826.3</v>
      </c>
      <c r="J275">
        <v>66.180000000000007</v>
      </c>
      <c r="K275">
        <v>119.41200000000001</v>
      </c>
      <c r="L275" t="s">
        <v>78</v>
      </c>
      <c r="M275" t="s">
        <v>78</v>
      </c>
      <c r="N275" t="s">
        <v>78</v>
      </c>
      <c r="O275" t="s">
        <v>78</v>
      </c>
      <c r="P275" t="s">
        <v>78</v>
      </c>
      <c r="Q275">
        <v>617.41700000000003</v>
      </c>
    </row>
    <row r="276" spans="1:17" x14ac:dyDescent="0.25">
      <c r="A276">
        <v>-275</v>
      </c>
      <c r="B276" s="1">
        <f ca="1">EOMONTH(TODAY(),Table13[[#This Row],[Range_Month]])+1</f>
        <v>36739</v>
      </c>
      <c r="C276">
        <v>0</v>
      </c>
      <c r="D276" s="1">
        <f ca="1">WORKDAY(Table13[[#This Row],[Date]],-(1+Table13[[#This Row],[Add_Day]]))</f>
        <v>36738</v>
      </c>
      <c r="E276">
        <f>COUNTIFS(Table13[[#This Row],[SHCOMP Index]:[SZCOMP Index]],"*N/A*")</f>
        <v>5</v>
      </c>
      <c r="F276">
        <v>2023.539</v>
      </c>
      <c r="G276">
        <v>2148.0340000000001</v>
      </c>
      <c r="H276">
        <v>672.45100000000002</v>
      </c>
      <c r="I276">
        <v>4894.13</v>
      </c>
      <c r="J276">
        <v>61.774999999999999</v>
      </c>
      <c r="K276">
        <v>114.997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>
        <v>624.89499999999998</v>
      </c>
    </row>
    <row r="277" spans="1:17" x14ac:dyDescent="0.25">
      <c r="A277">
        <v>-276</v>
      </c>
      <c r="B277" s="1">
        <f ca="1">EOMONTH(TODAY(),Table13[[#This Row],[Range_Month]])+1</f>
        <v>36708</v>
      </c>
      <c r="C277">
        <v>0</v>
      </c>
      <c r="D277" s="1">
        <f ca="1">WORKDAY(Table13[[#This Row],[Date]],-(1+Table13[[#This Row],[Add_Day]]))</f>
        <v>36707</v>
      </c>
      <c r="E277">
        <f>COUNTIFS(Table13[[#This Row],[SHCOMP Index]:[SZCOMP Index]],"*N/A*")</f>
        <v>5</v>
      </c>
      <c r="F277">
        <v>1928.106</v>
      </c>
      <c r="G277">
        <v>2047.6969999999999</v>
      </c>
      <c r="H277">
        <v>647.62699999999995</v>
      </c>
      <c r="I277">
        <v>4830.67</v>
      </c>
      <c r="J277">
        <v>56.017000000000003</v>
      </c>
      <c r="K277">
        <v>114.736</v>
      </c>
      <c r="L277" t="s">
        <v>78</v>
      </c>
      <c r="M277" t="s">
        <v>78</v>
      </c>
      <c r="N277" t="s">
        <v>78</v>
      </c>
      <c r="O277" t="s">
        <v>78</v>
      </c>
      <c r="P277" t="s">
        <v>78</v>
      </c>
      <c r="Q277">
        <v>602.06200000000001</v>
      </c>
    </row>
    <row r="278" spans="1:17" x14ac:dyDescent="0.25">
      <c r="A278">
        <v>-277</v>
      </c>
      <c r="B278" s="1">
        <f ca="1">EOMONTH(TODAY(),Table13[[#This Row],[Range_Month]])+1</f>
        <v>36678</v>
      </c>
      <c r="C278">
        <v>0</v>
      </c>
      <c r="D278" s="1">
        <f ca="1">WORKDAY(Table13[[#This Row],[Date]],-(1+Table13[[#This Row],[Add_Day]]))</f>
        <v>36677</v>
      </c>
      <c r="E278">
        <f>COUNTIFS(Table13[[#This Row],[SHCOMP Index]:[SZCOMP Index]],"*N/A*")</f>
        <v>5</v>
      </c>
      <c r="F278">
        <v>1894.5540000000001</v>
      </c>
      <c r="G278">
        <v>2012.0250000000001</v>
      </c>
      <c r="H278">
        <v>628.63499999999999</v>
      </c>
      <c r="I278">
        <v>4643.1499999999996</v>
      </c>
      <c r="J278">
        <v>55.145000000000003</v>
      </c>
      <c r="K278">
        <v>110.041</v>
      </c>
      <c r="L278" t="s">
        <v>78</v>
      </c>
      <c r="M278" t="s">
        <v>78</v>
      </c>
      <c r="N278" t="s">
        <v>78</v>
      </c>
      <c r="O278" t="s">
        <v>78</v>
      </c>
      <c r="P278" t="s">
        <v>78</v>
      </c>
      <c r="Q278">
        <v>584.21299999999997</v>
      </c>
    </row>
    <row r="279" spans="1:17" x14ac:dyDescent="0.25">
      <c r="A279">
        <v>-278</v>
      </c>
      <c r="B279" s="1">
        <f ca="1">EOMONTH(TODAY(),Table13[[#This Row],[Range_Month]])+1</f>
        <v>36647</v>
      </c>
      <c r="C279">
        <v>0</v>
      </c>
      <c r="D279" s="1">
        <f ca="1">WORKDAY(Table13[[#This Row],[Date]],-(1+Table13[[#This Row],[Add_Day]]))</f>
        <v>36644</v>
      </c>
      <c r="E279">
        <f>COUNTIFS(Table13[[#This Row],[SHCOMP Index]:[SZCOMP Index]],"*N/A*")</f>
        <v>5</v>
      </c>
      <c r="F279">
        <v>1836.3209999999999</v>
      </c>
      <c r="G279">
        <v>1953.865</v>
      </c>
      <c r="H279">
        <v>610.83500000000004</v>
      </c>
      <c r="I279">
        <v>4683.17</v>
      </c>
      <c r="J279">
        <v>43.097000000000001</v>
      </c>
      <c r="K279">
        <v>90.052999999999997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>
        <v>566.75300000000004</v>
      </c>
    </row>
    <row r="280" spans="1:17" x14ac:dyDescent="0.25">
      <c r="A280">
        <v>-279</v>
      </c>
      <c r="B280" s="1">
        <f ca="1">EOMONTH(TODAY(),Table13[[#This Row],[Range_Month]])+1</f>
        <v>36617</v>
      </c>
      <c r="C280">
        <v>0</v>
      </c>
      <c r="D280" s="1">
        <f ca="1">WORKDAY(Table13[[#This Row],[Date]],-(1+Table13[[#This Row],[Add_Day]]))</f>
        <v>36616</v>
      </c>
      <c r="E280">
        <f>COUNTIFS(Table13[[#This Row],[SHCOMP Index]:[SZCOMP Index]],"*N/A*")</f>
        <v>5</v>
      </c>
      <c r="F280">
        <v>1800.2249999999999</v>
      </c>
      <c r="G280">
        <v>1915.6010000000001</v>
      </c>
      <c r="H280">
        <v>604.05100000000004</v>
      </c>
      <c r="I280">
        <v>4532.3100000000004</v>
      </c>
      <c r="J280">
        <v>41.853000000000002</v>
      </c>
      <c r="K280">
        <v>93.968999999999994</v>
      </c>
      <c r="L280" t="s">
        <v>78</v>
      </c>
      <c r="M280" t="s">
        <v>78</v>
      </c>
      <c r="N280" t="s">
        <v>78</v>
      </c>
      <c r="O280" t="s">
        <v>78</v>
      </c>
      <c r="P280" t="s">
        <v>78</v>
      </c>
      <c r="Q280">
        <v>560.98400000000004</v>
      </c>
    </row>
    <row r="281" spans="1:17" x14ac:dyDescent="0.25">
      <c r="A281">
        <v>-280</v>
      </c>
      <c r="B281" s="1">
        <f ca="1">EOMONTH(TODAY(),Table13[[#This Row],[Range_Month]])+1</f>
        <v>36586</v>
      </c>
      <c r="C281">
        <v>0</v>
      </c>
      <c r="D281" s="1">
        <f ca="1">WORKDAY(Table13[[#This Row],[Date]],-(1+Table13[[#This Row],[Add_Day]]))</f>
        <v>36585</v>
      </c>
      <c r="E281">
        <f>COUNTIFS(Table13[[#This Row],[SHCOMP Index]:[SZCOMP Index]],"*N/A*")</f>
        <v>5</v>
      </c>
      <c r="F281">
        <v>1714.578</v>
      </c>
      <c r="G281">
        <v>1825.0709999999999</v>
      </c>
      <c r="H281">
        <v>565.03099999999995</v>
      </c>
      <c r="I281">
        <v>4484.17</v>
      </c>
      <c r="J281">
        <v>38.218000000000004</v>
      </c>
      <c r="K281">
        <v>86.152000000000001</v>
      </c>
      <c r="L281" t="s">
        <v>78</v>
      </c>
      <c r="M281" t="s">
        <v>78</v>
      </c>
      <c r="N281" t="s">
        <v>78</v>
      </c>
      <c r="O281" t="s">
        <v>78</v>
      </c>
      <c r="P281" t="s">
        <v>78</v>
      </c>
      <c r="Q281">
        <v>524.63699999999994</v>
      </c>
    </row>
    <row r="282" spans="1:17" x14ac:dyDescent="0.25">
      <c r="A282">
        <v>-281</v>
      </c>
      <c r="B282" s="1">
        <f ca="1">EOMONTH(TODAY(),Table13[[#This Row],[Range_Month]])+1</f>
        <v>36557</v>
      </c>
      <c r="C282">
        <v>1</v>
      </c>
      <c r="D282" s="1">
        <f ca="1">WORKDAY(Table13[[#This Row],[Date]],-(1+Table13[[#This Row],[Add_Day]]))</f>
        <v>36553</v>
      </c>
      <c r="E282">
        <f>COUNTIFS(Table13[[#This Row],[SHCOMP Index]:[SZCOMP Index]],"*N/A*")</f>
        <v>5</v>
      </c>
      <c r="F282">
        <v>1534.9970000000001</v>
      </c>
      <c r="G282">
        <v>1631.5239999999999</v>
      </c>
      <c r="H282">
        <v>505.024</v>
      </c>
      <c r="I282">
        <v>3952.41</v>
      </c>
      <c r="J282">
        <v>40.716999999999999</v>
      </c>
      <c r="K282">
        <v>88.382000000000005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>
        <v>469.649</v>
      </c>
    </row>
    <row r="283" spans="1:17" x14ac:dyDescent="0.25">
      <c r="A283">
        <v>-282</v>
      </c>
      <c r="B283" s="1">
        <f ca="1">EOMONTH(TODAY(),Table13[[#This Row],[Range_Month]])+1</f>
        <v>36526</v>
      </c>
      <c r="C283">
        <v>1</v>
      </c>
      <c r="D283" s="1">
        <f ca="1">WORKDAY(Table13[[#This Row],[Date]],-(1+Table13[[#This Row],[Add_Day]]))</f>
        <v>36524</v>
      </c>
      <c r="E283">
        <f>COUNTIFS(Table13[[#This Row],[SHCOMP Index]:[SZCOMP Index]],"*N/A*")</f>
        <v>5</v>
      </c>
      <c r="F283">
        <v>1366.58</v>
      </c>
      <c r="G283">
        <v>1451.9</v>
      </c>
      <c r="H283">
        <v>431.83600000000001</v>
      </c>
      <c r="I283">
        <v>3369.61</v>
      </c>
      <c r="J283">
        <v>37.911000000000001</v>
      </c>
      <c r="K283">
        <v>84.662000000000006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>
        <v>402.18299999999999</v>
      </c>
    </row>
    <row r="284" spans="1:17" x14ac:dyDescent="0.25">
      <c r="A284">
        <v>-283</v>
      </c>
      <c r="B284" s="1">
        <f ca="1">EOMONTH(TODAY(),Table13[[#This Row],[Range_Month]])+1</f>
        <v>36495</v>
      </c>
      <c r="C284">
        <v>0</v>
      </c>
      <c r="D284" s="1">
        <f ca="1">WORKDAY(Table13[[#This Row],[Date]],-(1+Table13[[#This Row],[Add_Day]]))</f>
        <v>36494</v>
      </c>
      <c r="E284">
        <f>COUNTIFS(Table13[[#This Row],[SHCOMP Index]:[SZCOMP Index]],"*N/A*")</f>
        <v>5</v>
      </c>
      <c r="F284">
        <v>1434.973</v>
      </c>
      <c r="G284">
        <v>1525.1959999999999</v>
      </c>
      <c r="H284">
        <v>455.66899999999998</v>
      </c>
      <c r="I284">
        <v>3533.98</v>
      </c>
      <c r="J284">
        <v>38.155000000000001</v>
      </c>
      <c r="K284">
        <v>81.819999999999993</v>
      </c>
      <c r="L284" t="s">
        <v>78</v>
      </c>
      <c r="M284" t="s">
        <v>78</v>
      </c>
      <c r="N284" t="s">
        <v>78</v>
      </c>
      <c r="O284" t="s">
        <v>78</v>
      </c>
      <c r="P284" t="s">
        <v>78</v>
      </c>
      <c r="Q284">
        <v>423.93599999999998</v>
      </c>
    </row>
    <row r="285" spans="1:17" x14ac:dyDescent="0.25">
      <c r="A285">
        <v>-284</v>
      </c>
      <c r="B285" s="1">
        <f ca="1">EOMONTH(TODAY(),Table13[[#This Row],[Range_Month]])+1</f>
        <v>36465</v>
      </c>
      <c r="C285">
        <v>0</v>
      </c>
      <c r="D285" s="1">
        <f ca="1">WORKDAY(Table13[[#This Row],[Date]],-(1+Table13[[#This Row],[Add_Day]]))</f>
        <v>36462</v>
      </c>
      <c r="E285">
        <f>COUNTIFS(Table13[[#This Row],[SHCOMP Index]:[SZCOMP Index]],"*N/A*")</f>
        <v>5</v>
      </c>
      <c r="F285">
        <v>1504.5630000000001</v>
      </c>
      <c r="G285">
        <v>1599.0419999999999</v>
      </c>
      <c r="H285">
        <v>475.51600000000002</v>
      </c>
      <c r="I285">
        <v>3742.01</v>
      </c>
      <c r="J285">
        <v>40.454000000000001</v>
      </c>
      <c r="K285">
        <v>80.084999999999994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>
        <v>442.065</v>
      </c>
    </row>
    <row r="286" spans="1:17" x14ac:dyDescent="0.25">
      <c r="A286">
        <v>-285</v>
      </c>
      <c r="B286" s="1">
        <f ca="1">EOMONTH(TODAY(),Table13[[#This Row],[Range_Month]])+1</f>
        <v>36434</v>
      </c>
      <c r="C286">
        <v>0</v>
      </c>
      <c r="D286" s="1">
        <f ca="1">WORKDAY(Table13[[#This Row],[Date]],-(1+Table13[[#This Row],[Add_Day]]))</f>
        <v>36433</v>
      </c>
      <c r="E286">
        <f>COUNTIFS(Table13[[#This Row],[SHCOMP Index]:[SZCOMP Index]],"*N/A*")</f>
        <v>5</v>
      </c>
      <c r="F286">
        <v>1570.702</v>
      </c>
      <c r="G286">
        <v>1668.913</v>
      </c>
      <c r="H286">
        <v>499.53399999999999</v>
      </c>
      <c r="I286">
        <v>3967.84</v>
      </c>
      <c r="J286">
        <v>43.295999999999999</v>
      </c>
      <c r="K286">
        <v>87.233999999999995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>
        <v>464.74200000000002</v>
      </c>
    </row>
    <row r="287" spans="1:17" x14ac:dyDescent="0.25">
      <c r="A287">
        <v>-286</v>
      </c>
      <c r="B287" s="1">
        <f ca="1">EOMONTH(TODAY(),Table13[[#This Row],[Range_Month]])+1</f>
        <v>36404</v>
      </c>
      <c r="C287">
        <v>0</v>
      </c>
      <c r="D287" s="1">
        <f ca="1">WORKDAY(Table13[[#This Row],[Date]],-(1+Table13[[#This Row],[Add_Day]]))</f>
        <v>36403</v>
      </c>
      <c r="E287">
        <f>COUNTIFS(Table13[[#This Row],[SHCOMP Index]:[SZCOMP Index]],"*N/A*")</f>
        <v>5</v>
      </c>
      <c r="F287">
        <v>1627.116</v>
      </c>
      <c r="G287">
        <v>1728.617</v>
      </c>
      <c r="H287">
        <v>509.87</v>
      </c>
      <c r="I287">
        <v>4154.2</v>
      </c>
      <c r="J287">
        <v>45.459000000000003</v>
      </c>
      <c r="K287">
        <v>89.408000000000001</v>
      </c>
      <c r="L287" t="s">
        <v>78</v>
      </c>
      <c r="M287" t="s">
        <v>78</v>
      </c>
      <c r="N287" t="s">
        <v>78</v>
      </c>
      <c r="O287" t="s">
        <v>78</v>
      </c>
      <c r="P287" t="s">
        <v>78</v>
      </c>
      <c r="Q287">
        <v>474.38099999999997</v>
      </c>
    </row>
    <row r="288" spans="1:17" x14ac:dyDescent="0.25">
      <c r="A288">
        <v>-287</v>
      </c>
      <c r="B288" s="1">
        <f ca="1">EOMONTH(TODAY(),Table13[[#This Row],[Range_Month]])+1</f>
        <v>36373</v>
      </c>
      <c r="C288">
        <v>0</v>
      </c>
      <c r="D288" s="1">
        <f ca="1">WORKDAY(Table13[[#This Row],[Date]],-(1+Table13[[#This Row],[Add_Day]]))</f>
        <v>36371</v>
      </c>
      <c r="E288">
        <f>COUNTIFS(Table13[[#This Row],[SHCOMP Index]:[SZCOMP Index]],"*N/A*")</f>
        <v>5</v>
      </c>
      <c r="F288">
        <v>1601.4590000000001</v>
      </c>
      <c r="G288">
        <v>1700.2449999999999</v>
      </c>
      <c r="H288">
        <v>507.46199999999999</v>
      </c>
      <c r="I288">
        <v>4039.64</v>
      </c>
      <c r="J288">
        <v>47.524999999999999</v>
      </c>
      <c r="K288">
        <v>97.515000000000001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>
        <v>472.73200000000003</v>
      </c>
    </row>
    <row r="289" spans="1:17" x14ac:dyDescent="0.25">
      <c r="A289">
        <v>-288</v>
      </c>
      <c r="B289" s="1">
        <f ca="1">EOMONTH(TODAY(),Table13[[#This Row],[Range_Month]])+1</f>
        <v>36342</v>
      </c>
      <c r="C289">
        <v>0</v>
      </c>
      <c r="D289" s="1">
        <f ca="1">WORKDAY(Table13[[#This Row],[Date]],-(1+Table13[[#This Row],[Add_Day]]))</f>
        <v>36341</v>
      </c>
      <c r="E289">
        <f>COUNTIFS(Table13[[#This Row],[SHCOMP Index]:[SZCOMP Index]],"*N/A*")</f>
        <v>5</v>
      </c>
      <c r="F289">
        <v>1689.4280000000001</v>
      </c>
      <c r="G289">
        <v>1790.212</v>
      </c>
      <c r="H289">
        <v>542.55499999999995</v>
      </c>
      <c r="I289">
        <v>4702.7700000000004</v>
      </c>
      <c r="J289">
        <v>58.595999999999997</v>
      </c>
      <c r="K289">
        <v>118.265</v>
      </c>
      <c r="L289" t="s">
        <v>78</v>
      </c>
      <c r="M289" t="s">
        <v>78</v>
      </c>
      <c r="N289" t="s">
        <v>78</v>
      </c>
      <c r="O289" t="s">
        <v>78</v>
      </c>
      <c r="P289" t="s">
        <v>78</v>
      </c>
      <c r="Q289">
        <v>507.166</v>
      </c>
    </row>
    <row r="290" spans="1:17" x14ac:dyDescent="0.25">
      <c r="A290">
        <v>-289</v>
      </c>
      <c r="B290" s="1">
        <f ca="1">EOMONTH(TODAY(),Table13[[#This Row],[Range_Month]])+1</f>
        <v>36312</v>
      </c>
      <c r="C290">
        <v>0</v>
      </c>
      <c r="D290" s="1">
        <f ca="1">WORKDAY(Table13[[#This Row],[Date]],-(1+Table13[[#This Row],[Add_Day]]))</f>
        <v>36311</v>
      </c>
      <c r="E290">
        <f>COUNTIFS(Table13[[#This Row],[SHCOMP Index]:[SZCOMP Index]],"*N/A*")</f>
        <v>5</v>
      </c>
      <c r="F290">
        <v>1279.326</v>
      </c>
      <c r="G290">
        <v>1357.9459999999999</v>
      </c>
      <c r="H290">
        <v>397.68299999999999</v>
      </c>
      <c r="I290">
        <v>3270.35</v>
      </c>
      <c r="J290">
        <v>38.712000000000003</v>
      </c>
      <c r="K290">
        <v>71.957999999999998</v>
      </c>
      <c r="L290" t="s">
        <v>78</v>
      </c>
      <c r="M290" t="s">
        <v>78</v>
      </c>
      <c r="N290" t="s">
        <v>78</v>
      </c>
      <c r="O290" t="s">
        <v>78</v>
      </c>
      <c r="P290" t="s">
        <v>78</v>
      </c>
      <c r="Q290">
        <v>370.60899999999998</v>
      </c>
    </row>
    <row r="291" spans="1:17" x14ac:dyDescent="0.25">
      <c r="A291">
        <v>-290</v>
      </c>
      <c r="B291" s="1">
        <f ca="1">EOMONTH(TODAY(),Table13[[#This Row],[Range_Month]])+1</f>
        <v>36281</v>
      </c>
      <c r="C291">
        <v>0</v>
      </c>
      <c r="D291" s="1">
        <f ca="1">WORKDAY(Table13[[#This Row],[Date]],-(1+Table13[[#This Row],[Add_Day]]))</f>
        <v>36280</v>
      </c>
      <c r="E291">
        <f>COUNTIFS(Table13[[#This Row],[SHCOMP Index]:[SZCOMP Index]],"*N/A*")</f>
        <v>5</v>
      </c>
      <c r="F291">
        <v>1120.9269999999999</v>
      </c>
      <c r="G291">
        <v>1192.674</v>
      </c>
      <c r="H291">
        <v>361.67899999999997</v>
      </c>
      <c r="I291">
        <v>2793.46</v>
      </c>
      <c r="J291">
        <v>26.907</v>
      </c>
      <c r="K291">
        <v>55.354999999999997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>
        <v>336.29899999999998</v>
      </c>
    </row>
    <row r="292" spans="1:17" x14ac:dyDescent="0.25">
      <c r="A292">
        <v>-291</v>
      </c>
      <c r="B292" s="1">
        <f ca="1">EOMONTH(TODAY(),Table13[[#This Row],[Range_Month]])+1</f>
        <v>36251</v>
      </c>
      <c r="C292">
        <v>0</v>
      </c>
      <c r="D292" s="1">
        <f ca="1">WORKDAY(Table13[[#This Row],[Date]],-(1+Table13[[#This Row],[Add_Day]]))</f>
        <v>36250</v>
      </c>
      <c r="E292">
        <f>COUNTIFS(Table13[[#This Row],[SHCOMP Index]:[SZCOMP Index]],"*N/A*")</f>
        <v>5</v>
      </c>
      <c r="F292">
        <v>1158.0540000000001</v>
      </c>
      <c r="G292">
        <v>1232.6949999999999</v>
      </c>
      <c r="H292">
        <v>375.13600000000002</v>
      </c>
      <c r="I292">
        <v>2872.15</v>
      </c>
      <c r="J292">
        <v>26.545000000000002</v>
      </c>
      <c r="K292">
        <v>50.911999999999999</v>
      </c>
      <c r="L292" t="s">
        <v>78</v>
      </c>
      <c r="M292" t="s">
        <v>78</v>
      </c>
      <c r="N292" t="s">
        <v>78</v>
      </c>
      <c r="O292" t="s">
        <v>78</v>
      </c>
      <c r="P292" t="s">
        <v>78</v>
      </c>
      <c r="Q292">
        <v>348.24400000000003</v>
      </c>
    </row>
    <row r="293" spans="1:17" x14ac:dyDescent="0.25">
      <c r="A293">
        <v>-292</v>
      </c>
      <c r="B293" s="1">
        <f ca="1">EOMONTH(TODAY(),Table13[[#This Row],[Range_Month]])+1</f>
        <v>36220</v>
      </c>
      <c r="C293">
        <v>13</v>
      </c>
      <c r="D293" s="1">
        <f ca="1">WORKDAY(Table13[[#This Row],[Date]],-(1+Table13[[#This Row],[Add_Day]]))</f>
        <v>36200</v>
      </c>
      <c r="E293">
        <f>COUNTIFS(Table13[[#This Row],[SHCOMP Index]:[SZCOMP Index]],"*N/A*")</f>
        <v>5</v>
      </c>
      <c r="F293">
        <v>1090.087</v>
      </c>
      <c r="G293">
        <v>1160.5809999999999</v>
      </c>
      <c r="H293">
        <v>349.38099999999997</v>
      </c>
      <c r="I293">
        <v>2755.3</v>
      </c>
      <c r="J293">
        <v>24.442</v>
      </c>
      <c r="K293">
        <v>45.850999999999999</v>
      </c>
      <c r="L293" t="s">
        <v>78</v>
      </c>
      <c r="M293" t="s">
        <v>78</v>
      </c>
      <c r="N293" t="s">
        <v>78</v>
      </c>
      <c r="O293" t="s">
        <v>78</v>
      </c>
      <c r="P293" t="s">
        <v>78</v>
      </c>
      <c r="Q293">
        <v>324.21499999999997</v>
      </c>
    </row>
    <row r="294" spans="1:17" x14ac:dyDescent="0.25">
      <c r="A294">
        <v>-293</v>
      </c>
      <c r="B294" s="1">
        <f ca="1">EOMONTH(TODAY(),Table13[[#This Row],[Range_Month]])+1</f>
        <v>36192</v>
      </c>
      <c r="C294">
        <v>0</v>
      </c>
      <c r="D294" s="1">
        <f ca="1">WORKDAY(Table13[[#This Row],[Date]],-(1+Table13[[#This Row],[Add_Day]]))</f>
        <v>36189</v>
      </c>
      <c r="E294">
        <f>COUNTIFS(Table13[[#This Row],[SHCOMP Index]:[SZCOMP Index]],"*N/A*")</f>
        <v>5</v>
      </c>
      <c r="F294">
        <v>1134.673</v>
      </c>
      <c r="G294">
        <v>1208.133</v>
      </c>
      <c r="H294">
        <v>367.17399999999998</v>
      </c>
      <c r="I294">
        <v>2920.39</v>
      </c>
      <c r="J294">
        <v>25.24</v>
      </c>
      <c r="K294">
        <v>47.698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>
        <v>340.68900000000002</v>
      </c>
    </row>
    <row r="295" spans="1:17" x14ac:dyDescent="0.25">
      <c r="A295">
        <v>-294</v>
      </c>
      <c r="B295" s="1">
        <f ca="1">EOMONTH(TODAY(),Table13[[#This Row],[Range_Month]])+1</f>
        <v>36161</v>
      </c>
      <c r="C295">
        <v>0</v>
      </c>
      <c r="D295" s="1">
        <f ca="1">WORKDAY(Table13[[#This Row],[Date]],-(1+Table13[[#This Row],[Add_Day]]))</f>
        <v>36160</v>
      </c>
      <c r="E295">
        <f>COUNTIFS(Table13[[#This Row],[SHCOMP Index]:[SZCOMP Index]],"*N/A*")</f>
        <v>5</v>
      </c>
      <c r="F295">
        <v>1146.7</v>
      </c>
      <c r="G295">
        <v>1219.636</v>
      </c>
      <c r="H295">
        <v>370.12400000000002</v>
      </c>
      <c r="I295">
        <v>2949.32</v>
      </c>
      <c r="J295">
        <v>28.710999999999999</v>
      </c>
      <c r="K295">
        <v>53.581000000000003</v>
      </c>
      <c r="L295" t="s">
        <v>78</v>
      </c>
      <c r="M295" t="s">
        <v>78</v>
      </c>
      <c r="N295" t="s">
        <v>78</v>
      </c>
      <c r="O295" t="s">
        <v>78</v>
      </c>
      <c r="P295" t="s">
        <v>78</v>
      </c>
      <c r="Q295">
        <v>343.85300000000001</v>
      </c>
    </row>
    <row r="296" spans="1:17" x14ac:dyDescent="0.25">
      <c r="A296">
        <v>-295</v>
      </c>
      <c r="B296" s="1">
        <f ca="1">EOMONTH(TODAY(),Table13[[#This Row],[Range_Month]])+1</f>
        <v>36130</v>
      </c>
      <c r="C296">
        <v>0</v>
      </c>
      <c r="D296" s="1">
        <f ca="1">WORKDAY(Table13[[#This Row],[Date]],-(1+Table13[[#This Row],[Add_Day]]))</f>
        <v>36129</v>
      </c>
      <c r="E296">
        <f>COUNTIFS(Table13[[#This Row],[SHCOMP Index]:[SZCOMP Index]],"*N/A*")</f>
        <v>5</v>
      </c>
      <c r="F296">
        <v>1247.4169999999999</v>
      </c>
      <c r="G296">
        <v>1327.106</v>
      </c>
      <c r="H296">
        <v>404.44400000000002</v>
      </c>
      <c r="I296">
        <v>3201.3</v>
      </c>
      <c r="J296">
        <v>30.373999999999999</v>
      </c>
      <c r="K296">
        <v>58.445</v>
      </c>
      <c r="L296" t="s">
        <v>78</v>
      </c>
      <c r="M296" t="s">
        <v>78</v>
      </c>
      <c r="N296" t="s">
        <v>78</v>
      </c>
      <c r="O296" t="s">
        <v>78</v>
      </c>
      <c r="P296" t="s">
        <v>78</v>
      </c>
      <c r="Q296">
        <v>375.72399999999999</v>
      </c>
    </row>
    <row r="297" spans="1:17" x14ac:dyDescent="0.25">
      <c r="A297">
        <v>-296</v>
      </c>
      <c r="B297" s="1">
        <f ca="1">EOMONTH(TODAY(),Table13[[#This Row],[Range_Month]])+1</f>
        <v>36100</v>
      </c>
      <c r="C297">
        <v>0</v>
      </c>
      <c r="D297" s="1">
        <f ca="1">WORKDAY(Table13[[#This Row],[Date]],-(1+Table13[[#This Row],[Add_Day]]))</f>
        <v>36098</v>
      </c>
      <c r="E297">
        <f>COUNTIFS(Table13[[#This Row],[SHCOMP Index]:[SZCOMP Index]],"*N/A*")</f>
        <v>5</v>
      </c>
      <c r="F297">
        <v>1217.316</v>
      </c>
      <c r="G297">
        <v>1293.5920000000001</v>
      </c>
      <c r="H297">
        <v>399.346</v>
      </c>
      <c r="I297">
        <v>3112.54</v>
      </c>
      <c r="J297">
        <v>33.225000000000001</v>
      </c>
      <c r="K297">
        <v>62.753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>
        <v>371.37700000000001</v>
      </c>
    </row>
    <row r="298" spans="1:17" x14ac:dyDescent="0.25">
      <c r="A298">
        <v>-297</v>
      </c>
      <c r="B298" s="1">
        <f ca="1">EOMONTH(TODAY(),Table13[[#This Row],[Range_Month]])+1</f>
        <v>36069</v>
      </c>
      <c r="C298">
        <v>0</v>
      </c>
      <c r="D298" s="1">
        <f ca="1">WORKDAY(Table13[[#This Row],[Date]],-(1+Table13[[#This Row],[Add_Day]]))</f>
        <v>36068</v>
      </c>
      <c r="E298">
        <f>COUNTIFS(Table13[[#This Row],[SHCOMP Index]:[SZCOMP Index]],"*N/A*")</f>
        <v>5</v>
      </c>
      <c r="F298">
        <v>1242.896</v>
      </c>
      <c r="G298">
        <v>1320.9659999999999</v>
      </c>
      <c r="H298">
        <v>399.28800000000001</v>
      </c>
      <c r="I298">
        <v>3283.37</v>
      </c>
      <c r="J298">
        <v>33.494</v>
      </c>
      <c r="K298">
        <v>67.188000000000002</v>
      </c>
      <c r="L298" t="s">
        <v>78</v>
      </c>
      <c r="M298" t="s">
        <v>78</v>
      </c>
      <c r="N298" t="s">
        <v>78</v>
      </c>
      <c r="O298" t="s">
        <v>78</v>
      </c>
      <c r="P298" t="s">
        <v>78</v>
      </c>
      <c r="Q298">
        <v>371.68799999999999</v>
      </c>
    </row>
    <row r="299" spans="1:17" x14ac:dyDescent="0.25">
      <c r="A299">
        <v>-298</v>
      </c>
      <c r="B299" s="1">
        <f ca="1">EOMONTH(TODAY(),Table13[[#This Row],[Range_Month]])+1</f>
        <v>36039</v>
      </c>
      <c r="C299">
        <v>0</v>
      </c>
      <c r="D299" s="1">
        <f ca="1">WORKDAY(Table13[[#This Row],[Date]],-(1+Table13[[#This Row],[Add_Day]]))</f>
        <v>36038</v>
      </c>
      <c r="E299">
        <f>COUNTIFS(Table13[[#This Row],[SHCOMP Index]:[SZCOMP Index]],"*N/A*")</f>
        <v>5</v>
      </c>
      <c r="F299">
        <v>1150.223</v>
      </c>
      <c r="G299">
        <v>1224.076</v>
      </c>
      <c r="H299">
        <v>369.88900000000001</v>
      </c>
      <c r="I299">
        <v>3255.5</v>
      </c>
      <c r="J299">
        <v>27.231000000000002</v>
      </c>
      <c r="K299">
        <v>54.433999999999997</v>
      </c>
      <c r="L299" t="s">
        <v>78</v>
      </c>
      <c r="M299" t="s">
        <v>78</v>
      </c>
      <c r="N299" t="s">
        <v>78</v>
      </c>
      <c r="O299" t="s">
        <v>78</v>
      </c>
      <c r="P299" t="s">
        <v>78</v>
      </c>
      <c r="Q299">
        <v>343.721</v>
      </c>
    </row>
    <row r="300" spans="1:17" x14ac:dyDescent="0.25">
      <c r="A300">
        <v>-299</v>
      </c>
      <c r="B300" s="1">
        <f ca="1">EOMONTH(TODAY(),Table13[[#This Row],[Range_Month]])+1</f>
        <v>36008</v>
      </c>
      <c r="C300">
        <v>0</v>
      </c>
      <c r="D300" s="1">
        <f ca="1">WORKDAY(Table13[[#This Row],[Date]],-(1+Table13[[#This Row],[Add_Day]]))</f>
        <v>36007</v>
      </c>
      <c r="E300">
        <f>COUNTIFS(Table13[[#This Row],[SHCOMP Index]:[SZCOMP Index]],"*N/A*")</f>
        <v>5</v>
      </c>
      <c r="F300">
        <v>1316.9190000000001</v>
      </c>
      <c r="G300">
        <v>1401.925</v>
      </c>
      <c r="H300">
        <v>425.06599999999997</v>
      </c>
      <c r="I300">
        <v>3744</v>
      </c>
      <c r="J300">
        <v>30.135000000000002</v>
      </c>
      <c r="K300">
        <v>63.31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>
        <v>395.48700000000002</v>
      </c>
    </row>
    <row r="301" spans="1:17" x14ac:dyDescent="0.25">
      <c r="A301">
        <v>-300</v>
      </c>
      <c r="B301" s="1">
        <f ca="1">EOMONTH(TODAY(),Table13[[#This Row],[Range_Month]])+1</f>
        <v>35977</v>
      </c>
      <c r="C301">
        <v>0</v>
      </c>
      <c r="D301" s="1">
        <f ca="1">WORKDAY(Table13[[#This Row],[Date]],-(1+Table13[[#This Row],[Add_Day]]))</f>
        <v>35976</v>
      </c>
      <c r="E301">
        <f>COUNTIFS(Table13[[#This Row],[SHCOMP Index]:[SZCOMP Index]],"*N/A*")</f>
        <v>5</v>
      </c>
      <c r="F301">
        <v>1339.202</v>
      </c>
      <c r="G301">
        <v>1421.242</v>
      </c>
      <c r="H301">
        <v>431.93900000000002</v>
      </c>
      <c r="I301">
        <v>3737.14</v>
      </c>
      <c r="J301">
        <v>40.767000000000003</v>
      </c>
      <c r="K301">
        <v>81.641000000000005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>
        <v>403.363</v>
      </c>
    </row>
    <row r="302" spans="1:17" x14ac:dyDescent="0.25">
      <c r="A302">
        <v>-301</v>
      </c>
      <c r="B302" s="1">
        <f ca="1">EOMONTH(TODAY(),Table13[[#This Row],[Range_Month]])+1</f>
        <v>35947</v>
      </c>
      <c r="C302">
        <v>0</v>
      </c>
      <c r="D302" s="1">
        <f ca="1">WORKDAY(Table13[[#This Row],[Date]],-(1+Table13[[#This Row],[Add_Day]]))</f>
        <v>35944</v>
      </c>
      <c r="E302">
        <f>COUNTIFS(Table13[[#This Row],[SHCOMP Index]:[SZCOMP Index]],"*N/A*")</f>
        <v>5</v>
      </c>
      <c r="F302">
        <v>1411.2059999999999</v>
      </c>
      <c r="G302">
        <v>1496.326</v>
      </c>
      <c r="H302">
        <v>466.82400000000001</v>
      </c>
      <c r="I302">
        <v>4185.07</v>
      </c>
      <c r="J302">
        <v>46.014000000000003</v>
      </c>
      <c r="K302">
        <v>92.585999999999999</v>
      </c>
      <c r="L302" t="s">
        <v>78</v>
      </c>
      <c r="M302" t="s">
        <v>78</v>
      </c>
      <c r="N302" t="s">
        <v>78</v>
      </c>
      <c r="O302" t="s">
        <v>78</v>
      </c>
      <c r="P302" t="s">
        <v>78</v>
      </c>
      <c r="Q302">
        <v>436.32799999999997</v>
      </c>
    </row>
    <row r="303" spans="1:17" x14ac:dyDescent="0.25">
      <c r="A303">
        <v>-302</v>
      </c>
      <c r="B303" s="1">
        <f ca="1">EOMONTH(TODAY(),Table13[[#This Row],[Range_Month]])+1</f>
        <v>35916</v>
      </c>
      <c r="C303">
        <v>0</v>
      </c>
      <c r="D303" s="1">
        <f ca="1">WORKDAY(Table13[[#This Row],[Date]],-(1+Table13[[#This Row],[Add_Day]]))</f>
        <v>35915</v>
      </c>
      <c r="E303">
        <f>COUNTIFS(Table13[[#This Row],[SHCOMP Index]:[SZCOMP Index]],"*N/A*")</f>
        <v>5</v>
      </c>
      <c r="F303">
        <v>1343.4480000000001</v>
      </c>
      <c r="G303">
        <v>1421.07</v>
      </c>
      <c r="H303">
        <v>442.29199999999997</v>
      </c>
      <c r="I303">
        <v>4180.95</v>
      </c>
      <c r="J303">
        <v>51.613999999999997</v>
      </c>
      <c r="K303">
        <v>85.86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>
        <v>413.27100000000002</v>
      </c>
    </row>
    <row r="304" spans="1:17" x14ac:dyDescent="0.25">
      <c r="A304">
        <v>-303</v>
      </c>
      <c r="B304" s="1">
        <f ca="1">EOMONTH(TODAY(),Table13[[#This Row],[Range_Month]])+1</f>
        <v>35886</v>
      </c>
      <c r="C304">
        <v>0</v>
      </c>
      <c r="D304" s="1">
        <f ca="1">WORKDAY(Table13[[#This Row],[Date]],-(1+Table13[[#This Row],[Add_Day]]))</f>
        <v>35885</v>
      </c>
      <c r="E304">
        <f>COUNTIFS(Table13[[#This Row],[SHCOMP Index]:[SZCOMP Index]],"*N/A*")</f>
        <v>5</v>
      </c>
      <c r="F304">
        <v>1242.2249999999999</v>
      </c>
      <c r="G304">
        <v>1311.2570000000001</v>
      </c>
      <c r="H304">
        <v>404.36799999999999</v>
      </c>
      <c r="I304">
        <v>4063.29</v>
      </c>
      <c r="J304">
        <v>53.975999999999999</v>
      </c>
      <c r="K304">
        <v>93.1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>
        <v>378.84199999999998</v>
      </c>
    </row>
    <row r="305" spans="1:17" x14ac:dyDescent="0.25">
      <c r="A305">
        <v>-304</v>
      </c>
      <c r="B305" s="1">
        <f ca="1">EOMONTH(TODAY(),Table13[[#This Row],[Range_Month]])+1</f>
        <v>35855</v>
      </c>
      <c r="C305">
        <v>0</v>
      </c>
      <c r="D305" s="1">
        <f ca="1">WORKDAY(Table13[[#This Row],[Date]],-(1+Table13[[#This Row],[Add_Day]]))</f>
        <v>35853</v>
      </c>
      <c r="E305">
        <f>COUNTIFS(Table13[[#This Row],[SHCOMP Index]:[SZCOMP Index]],"*N/A*")</f>
        <v>5</v>
      </c>
      <c r="F305">
        <v>1206.53</v>
      </c>
      <c r="G305">
        <v>1270.6400000000001</v>
      </c>
      <c r="H305">
        <v>399.06</v>
      </c>
      <c r="I305">
        <v>4081.69</v>
      </c>
      <c r="J305">
        <v>58.734000000000002</v>
      </c>
      <c r="K305">
        <v>97.94</v>
      </c>
      <c r="L305" t="s">
        <v>78</v>
      </c>
      <c r="M305" t="s">
        <v>78</v>
      </c>
      <c r="N305" t="s">
        <v>78</v>
      </c>
      <c r="O305" t="s">
        <v>78</v>
      </c>
      <c r="P305" t="s">
        <v>78</v>
      </c>
      <c r="Q305">
        <v>374.40600000000001</v>
      </c>
    </row>
    <row r="306" spans="1:17" x14ac:dyDescent="0.25">
      <c r="A306">
        <v>-305</v>
      </c>
      <c r="B306" s="1">
        <f ca="1">EOMONTH(TODAY(),Table13[[#This Row],[Range_Month]])+1</f>
        <v>35827</v>
      </c>
      <c r="C306">
        <v>5</v>
      </c>
      <c r="D306" s="1">
        <f ca="1">WORKDAY(Table13[[#This Row],[Date]],-(1+Table13[[#This Row],[Add_Day]]))</f>
        <v>35818</v>
      </c>
      <c r="E306">
        <f>COUNTIFS(Table13[[#This Row],[SHCOMP Index]:[SZCOMP Index]],"*N/A*")</f>
        <v>5</v>
      </c>
      <c r="F306">
        <v>1222.913</v>
      </c>
      <c r="G306">
        <v>1293.7819999999999</v>
      </c>
      <c r="H306">
        <v>410.44299999999998</v>
      </c>
      <c r="I306">
        <v>4165.28</v>
      </c>
      <c r="J306">
        <v>46.926000000000002</v>
      </c>
      <c r="K306">
        <v>84.694000000000003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>
        <v>383.66</v>
      </c>
    </row>
    <row r="307" spans="1:17" x14ac:dyDescent="0.25">
      <c r="A307">
        <v>-306</v>
      </c>
      <c r="B307" s="1">
        <f ca="1">EOMONTH(TODAY(),Table13[[#This Row],[Range_Month]])+1</f>
        <v>35796</v>
      </c>
      <c r="C307">
        <v>0</v>
      </c>
      <c r="D307" s="1">
        <f ca="1">WORKDAY(Table13[[#This Row],[Date]],-(1+Table13[[#This Row],[Add_Day]]))</f>
        <v>35795</v>
      </c>
      <c r="E307">
        <f>COUNTIFS(Table13[[#This Row],[SHCOMP Index]:[SZCOMP Index]],"*N/A*")</f>
        <v>5</v>
      </c>
      <c r="F307">
        <v>1194.0999999999999</v>
      </c>
      <c r="G307">
        <v>1258.49</v>
      </c>
      <c r="H307">
        <v>406.452</v>
      </c>
      <c r="I307">
        <v>4184.84</v>
      </c>
      <c r="J307">
        <v>55.88</v>
      </c>
      <c r="K307">
        <v>98.968000000000004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>
        <v>381.29199999999997</v>
      </c>
    </row>
    <row r="308" spans="1:17" x14ac:dyDescent="0.25">
      <c r="A308">
        <v>-307</v>
      </c>
      <c r="B308" s="1">
        <f ca="1">EOMONTH(TODAY(),Table13[[#This Row],[Range_Month]])+1</f>
        <v>35765</v>
      </c>
      <c r="C308">
        <v>0</v>
      </c>
      <c r="D308" s="1">
        <f ca="1">WORKDAY(Table13[[#This Row],[Date]],-(1+Table13[[#This Row],[Add_Day]]))</f>
        <v>35762</v>
      </c>
      <c r="E308">
        <f>COUNTIFS(Table13[[#This Row],[SHCOMP Index]:[SZCOMP Index]],"*N/A*")</f>
        <v>5</v>
      </c>
      <c r="F308">
        <v>1139.6300000000001</v>
      </c>
      <c r="G308">
        <v>1200.71</v>
      </c>
      <c r="H308">
        <v>391.024</v>
      </c>
      <c r="I308">
        <v>4268.49</v>
      </c>
      <c r="J308">
        <v>54.2</v>
      </c>
      <c r="K308">
        <v>97.754999999999995</v>
      </c>
      <c r="L308" t="s">
        <v>78</v>
      </c>
      <c r="M308" t="s">
        <v>78</v>
      </c>
      <c r="N308" t="s">
        <v>78</v>
      </c>
      <c r="O308" t="s">
        <v>78</v>
      </c>
      <c r="P308" t="s">
        <v>78</v>
      </c>
      <c r="Q308">
        <v>366.88600000000002</v>
      </c>
    </row>
    <row r="309" spans="1:17" x14ac:dyDescent="0.25">
      <c r="A309">
        <v>-308</v>
      </c>
      <c r="B309" s="1">
        <f ca="1">EOMONTH(TODAY(),Table13[[#This Row],[Range_Month]])+1</f>
        <v>35735</v>
      </c>
      <c r="C309">
        <v>0</v>
      </c>
      <c r="D309" s="1">
        <f ca="1">WORKDAY(Table13[[#This Row],[Date]],-(1+Table13[[#This Row],[Add_Day]]))</f>
        <v>35734</v>
      </c>
      <c r="E309">
        <f>COUNTIFS(Table13[[#This Row],[SHCOMP Index]:[SZCOMP Index]],"*N/A*")</f>
        <v>5</v>
      </c>
      <c r="F309">
        <v>1180.3900000000001</v>
      </c>
      <c r="G309">
        <v>1239.76</v>
      </c>
      <c r="H309">
        <v>415.81</v>
      </c>
      <c r="I309">
        <v>4523.3100000000004</v>
      </c>
      <c r="J309">
        <v>63.99</v>
      </c>
      <c r="K309">
        <v>113.27200000000001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>
        <v>390.99799999999999</v>
      </c>
    </row>
    <row r="310" spans="1:17" x14ac:dyDescent="0.25">
      <c r="A310">
        <v>-309</v>
      </c>
      <c r="B310" s="1">
        <f ca="1">EOMONTH(TODAY(),Table13[[#This Row],[Range_Month]])+1</f>
        <v>35704</v>
      </c>
      <c r="C310">
        <v>0</v>
      </c>
      <c r="D310" s="1">
        <f ca="1">WORKDAY(Table13[[#This Row],[Date]],-(1+Table13[[#This Row],[Add_Day]]))</f>
        <v>35703</v>
      </c>
      <c r="E310">
        <f>COUNTIFS(Table13[[#This Row],[SHCOMP Index]:[SZCOMP Index]],"*N/A*")</f>
        <v>5</v>
      </c>
      <c r="F310">
        <v>1097.3800000000001</v>
      </c>
      <c r="G310">
        <v>1144.67</v>
      </c>
      <c r="H310">
        <v>348.40300000000002</v>
      </c>
      <c r="I310">
        <v>3916.96</v>
      </c>
      <c r="J310">
        <v>76.31</v>
      </c>
      <c r="K310">
        <v>130.21700000000001</v>
      </c>
      <c r="L310" t="s">
        <v>78</v>
      </c>
      <c r="M310" t="s">
        <v>78</v>
      </c>
      <c r="N310" t="s">
        <v>78</v>
      </c>
      <c r="O310" t="s">
        <v>78</v>
      </c>
      <c r="P310" t="s">
        <v>78</v>
      </c>
      <c r="Q310">
        <v>330.79599999999999</v>
      </c>
    </row>
    <row r="311" spans="1:17" x14ac:dyDescent="0.25">
      <c r="A311">
        <v>-310</v>
      </c>
      <c r="B311" s="1">
        <f ca="1">EOMONTH(TODAY(),Table13[[#This Row],[Range_Month]])+1</f>
        <v>35674</v>
      </c>
      <c r="C311">
        <v>0</v>
      </c>
      <c r="D311" s="1">
        <f ca="1">WORKDAY(Table13[[#This Row],[Date]],-(1+Table13[[#This Row],[Add_Day]]))</f>
        <v>35671</v>
      </c>
      <c r="E311">
        <f>COUNTIFS(Table13[[#This Row],[SHCOMP Index]:[SZCOMP Index]],"*N/A*")</f>
        <v>5</v>
      </c>
      <c r="F311">
        <v>1221.06</v>
      </c>
      <c r="G311">
        <v>1274.47</v>
      </c>
      <c r="H311">
        <v>393.245</v>
      </c>
      <c r="I311">
        <v>4398.7299999999996</v>
      </c>
      <c r="J311">
        <v>83.55</v>
      </c>
      <c r="K311">
        <v>143.69999999999999</v>
      </c>
      <c r="L311" t="s">
        <v>78</v>
      </c>
      <c r="M311" t="s">
        <v>78</v>
      </c>
      <c r="N311" t="s">
        <v>78</v>
      </c>
      <c r="O311" t="s">
        <v>78</v>
      </c>
      <c r="P311" t="s">
        <v>78</v>
      </c>
      <c r="Q311">
        <v>373.29300000000001</v>
      </c>
    </row>
    <row r="312" spans="1:17" x14ac:dyDescent="0.25">
      <c r="A312">
        <v>-311</v>
      </c>
      <c r="B312" s="1">
        <f ca="1">EOMONTH(TODAY(),Table13[[#This Row],[Range_Month]])+1</f>
        <v>35643</v>
      </c>
      <c r="C312">
        <v>0</v>
      </c>
      <c r="D312" s="1">
        <f ca="1">WORKDAY(Table13[[#This Row],[Date]],-(1+Table13[[#This Row],[Add_Day]]))</f>
        <v>35642</v>
      </c>
      <c r="E312">
        <f>COUNTIFS(Table13[[#This Row],[SHCOMP Index]:[SZCOMP Index]],"*N/A*")</f>
        <v>5</v>
      </c>
      <c r="F312">
        <v>1189.76</v>
      </c>
      <c r="G312">
        <v>1245.58</v>
      </c>
      <c r="H312">
        <v>407.49400000000003</v>
      </c>
      <c r="I312">
        <v>4533.62</v>
      </c>
      <c r="J312">
        <v>72.900000000000006</v>
      </c>
      <c r="K312">
        <v>129.60499999999999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>
        <v>385.45400000000001</v>
      </c>
    </row>
    <row r="313" spans="1:17" x14ac:dyDescent="0.25">
      <c r="A313">
        <v>-312</v>
      </c>
      <c r="B313" s="1">
        <f ca="1">EOMONTH(TODAY(),Table13[[#This Row],[Range_Month]])+1</f>
        <v>35612</v>
      </c>
      <c r="C313">
        <v>1</v>
      </c>
      <c r="D313" s="1">
        <f ca="1">WORKDAY(Table13[[#This Row],[Date]],-(1+Table13[[#This Row],[Add_Day]]))</f>
        <v>35608</v>
      </c>
      <c r="E313">
        <f>COUNTIFS(Table13[[#This Row],[SHCOMP Index]:[SZCOMP Index]],"*N/A*")</f>
        <v>5</v>
      </c>
      <c r="F313">
        <v>1250.27</v>
      </c>
      <c r="G313">
        <v>1306.78</v>
      </c>
      <c r="H313">
        <v>449.42500000000001</v>
      </c>
      <c r="I313">
        <v>5081.45</v>
      </c>
      <c r="J313">
        <v>81.477999999999994</v>
      </c>
      <c r="K313">
        <v>144.715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>
        <v>425.86599999999999</v>
      </c>
    </row>
    <row r="314" spans="1:17" x14ac:dyDescent="0.25">
      <c r="A314">
        <v>-313</v>
      </c>
      <c r="B314" s="1">
        <f ca="1">EOMONTH(TODAY(),Table13[[#This Row],[Range_Month]])+1</f>
        <v>35582</v>
      </c>
      <c r="C314">
        <v>0</v>
      </c>
      <c r="D314" s="1">
        <f ca="1">WORKDAY(Table13[[#This Row],[Date]],-(1+Table13[[#This Row],[Add_Day]]))</f>
        <v>35580</v>
      </c>
      <c r="E314">
        <f>COUNTIFS(Table13[[#This Row],[SHCOMP Index]:[SZCOMP Index]],"*N/A*")</f>
        <v>5</v>
      </c>
      <c r="F314">
        <v>1285.18</v>
      </c>
      <c r="G314">
        <v>1341.86</v>
      </c>
      <c r="H314">
        <v>443.90899999999999</v>
      </c>
      <c r="I314">
        <v>4844.2</v>
      </c>
      <c r="J314">
        <v>86.87</v>
      </c>
      <c r="K314">
        <v>153.07300000000001</v>
      </c>
      <c r="L314" t="s">
        <v>78</v>
      </c>
      <c r="M314" t="s">
        <v>78</v>
      </c>
      <c r="N314" t="s">
        <v>78</v>
      </c>
      <c r="O314" t="s">
        <v>78</v>
      </c>
      <c r="P314" t="s">
        <v>78</v>
      </c>
      <c r="Q314">
        <v>421.43799999999999</v>
      </c>
    </row>
    <row r="315" spans="1:17" x14ac:dyDescent="0.25">
      <c r="A315">
        <v>-314</v>
      </c>
      <c r="B315" s="1">
        <f ca="1">EOMONTH(TODAY(),Table13[[#This Row],[Range_Month]])+1</f>
        <v>35551</v>
      </c>
      <c r="C315">
        <v>0</v>
      </c>
      <c r="D315" s="1">
        <f ca="1">WORKDAY(Table13[[#This Row],[Date]],-(1+Table13[[#This Row],[Add_Day]]))</f>
        <v>35550</v>
      </c>
      <c r="E315">
        <f>COUNTIFS(Table13[[#This Row],[SHCOMP Index]:[SZCOMP Index]],"*N/A*")</f>
        <v>5</v>
      </c>
      <c r="F315">
        <v>1393.75</v>
      </c>
      <c r="G315">
        <v>1456.5</v>
      </c>
      <c r="H315">
        <v>489.22</v>
      </c>
      <c r="I315">
        <v>5210.74</v>
      </c>
      <c r="J315">
        <v>91.22</v>
      </c>
      <c r="K315">
        <v>176.27099999999999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>
        <v>465.21600000000001</v>
      </c>
    </row>
    <row r="316" spans="1:17" x14ac:dyDescent="0.25">
      <c r="A316">
        <v>-315</v>
      </c>
      <c r="B316" s="1">
        <f ca="1">EOMONTH(TODAY(),Table13[[#This Row],[Range_Month]])+1</f>
        <v>35521</v>
      </c>
      <c r="C316">
        <v>0</v>
      </c>
      <c r="D316" s="1">
        <f ca="1">WORKDAY(Table13[[#This Row],[Date]],-(1+Table13[[#This Row],[Add_Day]]))</f>
        <v>35520</v>
      </c>
      <c r="E316">
        <f>COUNTIFS(Table13[[#This Row],[SHCOMP Index]:[SZCOMP Index]],"*N/A*")</f>
        <v>9</v>
      </c>
      <c r="F316">
        <v>1234.6199999999999</v>
      </c>
      <c r="G316">
        <v>1293.3599999999999</v>
      </c>
      <c r="H316" t="s">
        <v>78</v>
      </c>
      <c r="I316" t="s">
        <v>78</v>
      </c>
      <c r="J316">
        <v>73.53</v>
      </c>
      <c r="K316" t="s">
        <v>78</v>
      </c>
      <c r="L316" t="s">
        <v>78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</row>
    <row r="317" spans="1:17" x14ac:dyDescent="0.25">
      <c r="A317">
        <v>-316</v>
      </c>
      <c r="B317" s="1">
        <f ca="1">EOMONTH(TODAY(),Table13[[#This Row],[Range_Month]])+1</f>
        <v>35490</v>
      </c>
      <c r="C317">
        <v>0</v>
      </c>
      <c r="D317" s="1">
        <f ca="1">WORKDAY(Table13[[#This Row],[Date]],-(1+Table13[[#This Row],[Add_Day]]))</f>
        <v>35489</v>
      </c>
      <c r="E317">
        <f>COUNTIFS(Table13[[#This Row],[SHCOMP Index]:[SZCOMP Index]],"*N/A*")</f>
        <v>5</v>
      </c>
      <c r="F317">
        <v>1040.27</v>
      </c>
      <c r="G317">
        <v>1087.42</v>
      </c>
      <c r="H317">
        <v>382.63</v>
      </c>
      <c r="I317">
        <v>3769.47</v>
      </c>
      <c r="J317">
        <v>67.16</v>
      </c>
      <c r="K317">
        <v>153.14599999999999</v>
      </c>
      <c r="L317" t="s">
        <v>78</v>
      </c>
      <c r="M317" t="s">
        <v>78</v>
      </c>
      <c r="N317" t="s">
        <v>78</v>
      </c>
      <c r="O317" t="s">
        <v>78</v>
      </c>
      <c r="P317" t="s">
        <v>78</v>
      </c>
      <c r="Q317">
        <v>365.30399999999997</v>
      </c>
    </row>
    <row r="318" spans="1:17" x14ac:dyDescent="0.25">
      <c r="A318">
        <v>-317</v>
      </c>
      <c r="B318" s="1">
        <f ca="1">EOMONTH(TODAY(),Table13[[#This Row],[Range_Month]])+1</f>
        <v>35462</v>
      </c>
      <c r="C318">
        <v>0</v>
      </c>
      <c r="D318" s="1">
        <f ca="1">WORKDAY(Table13[[#This Row],[Date]],-(1+Table13[[#This Row],[Add_Day]]))</f>
        <v>35461</v>
      </c>
      <c r="E318">
        <f>COUNTIFS(Table13[[#This Row],[SHCOMP Index]:[SZCOMP Index]],"*N/A*")</f>
        <v>9</v>
      </c>
      <c r="F318">
        <v>964.74</v>
      </c>
      <c r="G318">
        <v>1006.36</v>
      </c>
      <c r="H318" t="s">
        <v>78</v>
      </c>
      <c r="I318" t="s">
        <v>78</v>
      </c>
      <c r="J318">
        <v>66.849999999999994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</row>
    <row r="319" spans="1:17" x14ac:dyDescent="0.25">
      <c r="A319">
        <v>-318</v>
      </c>
      <c r="B319" s="1">
        <f ca="1">EOMONTH(TODAY(),Table13[[#This Row],[Range_Month]])+1</f>
        <v>35431</v>
      </c>
      <c r="C319">
        <v>0</v>
      </c>
      <c r="D319" s="1">
        <f ca="1">WORKDAY(Table13[[#This Row],[Date]],-(1+Table13[[#This Row],[Add_Day]]))</f>
        <v>35430</v>
      </c>
      <c r="E319">
        <f>COUNTIFS(Table13[[#This Row],[SHCOMP Index]:[SZCOMP Index]],"*N/A*")</f>
        <v>5</v>
      </c>
      <c r="F319">
        <v>917.01800000000003</v>
      </c>
      <c r="G319">
        <v>954.98</v>
      </c>
      <c r="H319">
        <v>341.81</v>
      </c>
      <c r="I319">
        <v>3215.83</v>
      </c>
      <c r="J319">
        <v>67.03</v>
      </c>
      <c r="K319">
        <v>145.48099999999999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>
        <v>327.34199999999998</v>
      </c>
    </row>
    <row r="320" spans="1:17" x14ac:dyDescent="0.25">
      <c r="A320">
        <v>-319</v>
      </c>
      <c r="B320" s="1">
        <f ca="1">EOMONTH(TODAY(),Table13[[#This Row],[Range_Month]])+1</f>
        <v>35400</v>
      </c>
      <c r="C320">
        <v>0</v>
      </c>
      <c r="D320" s="1">
        <f ca="1">WORKDAY(Table13[[#This Row],[Date]],-(1+Table13[[#This Row],[Add_Day]]))</f>
        <v>35398</v>
      </c>
      <c r="E320">
        <f>COUNTIFS(Table13[[#This Row],[SHCOMP Index]:[SZCOMP Index]],"*N/A*")</f>
        <v>5</v>
      </c>
      <c r="F320">
        <v>1032.9469999999999</v>
      </c>
      <c r="G320">
        <v>1085</v>
      </c>
      <c r="H320">
        <v>445.416</v>
      </c>
      <c r="I320">
        <v>4078.43</v>
      </c>
      <c r="J320">
        <v>53.420999999999999</v>
      </c>
      <c r="K320">
        <v>142.71100000000001</v>
      </c>
      <c r="L320" t="s">
        <v>78</v>
      </c>
      <c r="M320" t="s">
        <v>78</v>
      </c>
      <c r="N320" t="s">
        <v>78</v>
      </c>
      <c r="O320" t="s">
        <v>78</v>
      </c>
      <c r="P320" t="s">
        <v>78</v>
      </c>
      <c r="Q320">
        <v>419.63600000000002</v>
      </c>
    </row>
    <row r="321" spans="1:17" x14ac:dyDescent="0.25">
      <c r="A321">
        <v>-320</v>
      </c>
      <c r="B321" s="1">
        <f ca="1">EOMONTH(TODAY(),Table13[[#This Row],[Range_Month]])+1</f>
        <v>35370</v>
      </c>
      <c r="C321">
        <v>0</v>
      </c>
      <c r="D321" s="1">
        <f ca="1">WORKDAY(Table13[[#This Row],[Date]],-(1+Table13[[#This Row],[Add_Day]]))</f>
        <v>35369</v>
      </c>
      <c r="E321">
        <f>COUNTIFS(Table13[[#This Row],[SHCOMP Index]:[SZCOMP Index]],"*N/A*")</f>
        <v>5</v>
      </c>
      <c r="F321">
        <v>976.71</v>
      </c>
      <c r="G321">
        <v>1028.54</v>
      </c>
      <c r="H321">
        <v>397.846</v>
      </c>
      <c r="I321">
        <v>3591.39</v>
      </c>
      <c r="J321">
        <v>47.08</v>
      </c>
      <c r="K321">
        <v>91.194000000000003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>
        <v>370.05599999999998</v>
      </c>
    </row>
    <row r="322" spans="1:17" x14ac:dyDescent="0.25">
      <c r="A322">
        <v>-321</v>
      </c>
      <c r="B322" s="1">
        <f ca="1">EOMONTH(TODAY(),Table13[[#This Row],[Range_Month]])+1</f>
        <v>35339</v>
      </c>
      <c r="C322">
        <v>1</v>
      </c>
      <c r="D322" s="1">
        <f ca="1">WORKDAY(Table13[[#This Row],[Date]],-(1+Table13[[#This Row],[Add_Day]]))</f>
        <v>35335</v>
      </c>
      <c r="E322">
        <f>COUNTIFS(Table13[[#This Row],[SHCOMP Index]:[SZCOMP Index]],"*N/A*")</f>
        <v>5</v>
      </c>
      <c r="F322">
        <v>875.52499999999998</v>
      </c>
      <c r="G322">
        <v>918.95</v>
      </c>
      <c r="H322">
        <v>282.91399999999999</v>
      </c>
      <c r="I322">
        <v>2764.04</v>
      </c>
      <c r="J322">
        <v>48.9</v>
      </c>
      <c r="K322">
        <v>89.575999999999993</v>
      </c>
      <c r="L322" t="s">
        <v>78</v>
      </c>
      <c r="M322" t="s">
        <v>78</v>
      </c>
      <c r="N322" t="s">
        <v>78</v>
      </c>
      <c r="O322" t="s">
        <v>78</v>
      </c>
      <c r="P322" t="s">
        <v>78</v>
      </c>
      <c r="Q322">
        <v>266.846</v>
      </c>
    </row>
    <row r="323" spans="1:17" x14ac:dyDescent="0.25">
      <c r="A323">
        <v>-322</v>
      </c>
      <c r="B323" s="1">
        <f ca="1">EOMONTH(TODAY(),Table13[[#This Row],[Range_Month]])+1</f>
        <v>35309</v>
      </c>
      <c r="C323">
        <v>0</v>
      </c>
      <c r="D323" s="1">
        <f ca="1">WORKDAY(Table13[[#This Row],[Date]],-(1+Table13[[#This Row],[Add_Day]]))</f>
        <v>35307</v>
      </c>
      <c r="E323">
        <f>COUNTIFS(Table13[[#This Row],[SHCOMP Index]:[SZCOMP Index]],"*N/A*")</f>
        <v>5</v>
      </c>
      <c r="F323">
        <v>809.93799999999999</v>
      </c>
      <c r="G323">
        <v>847.21</v>
      </c>
      <c r="H323">
        <v>276.54599999999999</v>
      </c>
      <c r="I323">
        <v>2711.94</v>
      </c>
      <c r="J323">
        <v>51.41</v>
      </c>
      <c r="K323">
        <v>88.525000000000006</v>
      </c>
      <c r="L323" t="s">
        <v>78</v>
      </c>
      <c r="M323" t="s">
        <v>78</v>
      </c>
      <c r="N323" t="s">
        <v>78</v>
      </c>
      <c r="O323" t="s">
        <v>78</v>
      </c>
      <c r="P323" t="s">
        <v>78</v>
      </c>
      <c r="Q323">
        <v>260.98200000000003</v>
      </c>
    </row>
    <row r="324" spans="1:17" x14ac:dyDescent="0.25">
      <c r="A324">
        <v>-323</v>
      </c>
      <c r="B324" s="1">
        <f ca="1">EOMONTH(TODAY(),Table13[[#This Row],[Range_Month]])+1</f>
        <v>35278</v>
      </c>
      <c r="C324">
        <v>0</v>
      </c>
      <c r="D324" s="1">
        <f ca="1">WORKDAY(Table13[[#This Row],[Date]],-(1+Table13[[#This Row],[Add_Day]]))</f>
        <v>35277</v>
      </c>
      <c r="E324">
        <f>COUNTIFS(Table13[[#This Row],[SHCOMP Index]:[SZCOMP Index]],"*N/A*")</f>
        <v>5</v>
      </c>
      <c r="F324">
        <v>822.47699999999998</v>
      </c>
      <c r="G324">
        <v>860.98</v>
      </c>
      <c r="H324">
        <v>270.25900000000001</v>
      </c>
      <c r="I324">
        <v>2587.81</v>
      </c>
      <c r="J324">
        <v>50.64</v>
      </c>
      <c r="K324">
        <v>97.778999999999996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>
        <v>257.43299999999999</v>
      </c>
    </row>
    <row r="325" spans="1:17" x14ac:dyDescent="0.25">
      <c r="A325">
        <v>-324</v>
      </c>
      <c r="B325" s="1">
        <f ca="1">EOMONTH(TODAY(),Table13[[#This Row],[Range_Month]])+1</f>
        <v>35247</v>
      </c>
      <c r="C325">
        <v>0</v>
      </c>
      <c r="D325" s="1">
        <f ca="1">WORKDAY(Table13[[#This Row],[Date]],-(1+Table13[[#This Row],[Add_Day]]))</f>
        <v>35244</v>
      </c>
      <c r="E325">
        <f>COUNTIFS(Table13[[#This Row],[SHCOMP Index]:[SZCOMP Index]],"*N/A*")</f>
        <v>5</v>
      </c>
      <c r="F325">
        <v>804.25099999999998</v>
      </c>
      <c r="G325">
        <v>840.99</v>
      </c>
      <c r="H325">
        <v>199.37799999999999</v>
      </c>
      <c r="I325">
        <v>2059.13</v>
      </c>
      <c r="J325">
        <v>51.53</v>
      </c>
      <c r="K325">
        <v>85.369</v>
      </c>
      <c r="L325" t="s">
        <v>78</v>
      </c>
      <c r="M325" t="s">
        <v>78</v>
      </c>
      <c r="N325" t="s">
        <v>78</v>
      </c>
      <c r="O325" t="s">
        <v>78</v>
      </c>
      <c r="P325" t="s">
        <v>78</v>
      </c>
      <c r="Q325">
        <v>191.672</v>
      </c>
    </row>
    <row r="326" spans="1:17" x14ac:dyDescent="0.25">
      <c r="A326">
        <v>-325</v>
      </c>
      <c r="B326" s="1">
        <f ca="1">EOMONTH(TODAY(),Table13[[#This Row],[Range_Month]])+1</f>
        <v>35217</v>
      </c>
      <c r="C326">
        <v>0</v>
      </c>
      <c r="D326" s="1">
        <f ca="1">WORKDAY(Table13[[#This Row],[Date]],-(1+Table13[[#This Row],[Add_Day]]))</f>
        <v>35216</v>
      </c>
      <c r="E326">
        <f>COUNTIFS(Table13[[#This Row],[SHCOMP Index]:[SZCOMP Index]],"*N/A*")</f>
        <v>5</v>
      </c>
      <c r="F326">
        <v>643.65</v>
      </c>
      <c r="G326">
        <v>669.5</v>
      </c>
      <c r="H326">
        <v>171.15799999999999</v>
      </c>
      <c r="I326">
        <v>1735.38</v>
      </c>
      <c r="J326">
        <v>48.98</v>
      </c>
      <c r="K326">
        <v>70.813999999999993</v>
      </c>
      <c r="L326" t="s">
        <v>78</v>
      </c>
      <c r="M326" t="s">
        <v>78</v>
      </c>
      <c r="N326" t="s">
        <v>78</v>
      </c>
      <c r="O326" t="s">
        <v>78</v>
      </c>
      <c r="P326" t="s">
        <v>78</v>
      </c>
      <c r="Q326">
        <v>164.04400000000001</v>
      </c>
    </row>
    <row r="327" spans="1:17" x14ac:dyDescent="0.25">
      <c r="A327">
        <v>-326</v>
      </c>
      <c r="B327" s="1">
        <f ca="1">EOMONTH(TODAY(),Table13[[#This Row],[Range_Month]])+1</f>
        <v>35186</v>
      </c>
      <c r="C327">
        <v>0</v>
      </c>
      <c r="D327" s="1">
        <f ca="1">WORKDAY(Table13[[#This Row],[Date]],-(1+Table13[[#This Row],[Add_Day]]))</f>
        <v>35185</v>
      </c>
      <c r="E327">
        <f>COUNTIFS(Table13[[#This Row],[SHCOMP Index]:[SZCOMP Index]],"*N/A*")</f>
        <v>5</v>
      </c>
      <c r="F327">
        <v>681.16</v>
      </c>
      <c r="G327">
        <v>708.43</v>
      </c>
      <c r="H327">
        <v>168.124</v>
      </c>
      <c r="I327">
        <v>1525.54</v>
      </c>
      <c r="J327">
        <v>51.97</v>
      </c>
      <c r="K327">
        <v>65.747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>
        <v>160.54599999999999</v>
      </c>
    </row>
    <row r="328" spans="1:17" x14ac:dyDescent="0.25">
      <c r="A328">
        <v>-327</v>
      </c>
      <c r="B328" s="1">
        <f ca="1">EOMONTH(TODAY(),Table13[[#This Row],[Range_Month]])+1</f>
        <v>35156</v>
      </c>
      <c r="C328">
        <v>0</v>
      </c>
      <c r="D328" s="1">
        <f ca="1">WORKDAY(Table13[[#This Row],[Date]],-(1+Table13[[#This Row],[Add_Day]]))</f>
        <v>35153</v>
      </c>
      <c r="E328">
        <f>COUNTIFS(Table13[[#This Row],[SHCOMP Index]:[SZCOMP Index]],"*N/A*")</f>
        <v>5</v>
      </c>
      <c r="F328">
        <v>556.39</v>
      </c>
      <c r="G328">
        <v>575.03</v>
      </c>
      <c r="H328">
        <v>115.366</v>
      </c>
      <c r="I328">
        <v>1015.01</v>
      </c>
      <c r="J328">
        <v>50.36</v>
      </c>
      <c r="K328">
        <v>60.743000000000002</v>
      </c>
      <c r="L328" t="s">
        <v>78</v>
      </c>
      <c r="M328" t="s">
        <v>78</v>
      </c>
      <c r="N328" t="s">
        <v>78</v>
      </c>
      <c r="O328" t="s">
        <v>78</v>
      </c>
      <c r="P328" t="s">
        <v>78</v>
      </c>
      <c r="Q328">
        <v>111.96899999999999</v>
      </c>
    </row>
    <row r="329" spans="1:17" x14ac:dyDescent="0.25">
      <c r="A329">
        <v>-328</v>
      </c>
      <c r="B329" s="1">
        <f ca="1">EOMONTH(TODAY(),Table13[[#This Row],[Range_Month]])+1</f>
        <v>35125</v>
      </c>
      <c r="C329">
        <v>9</v>
      </c>
      <c r="D329" s="1">
        <f ca="1">WORKDAY(Table13[[#This Row],[Date]],-(1+Table13[[#This Row],[Add_Day]]))</f>
        <v>35111</v>
      </c>
      <c r="E329">
        <f>COUNTIFS(Table13[[#This Row],[SHCOMP Index]:[SZCOMP Index]],"*N/A*")</f>
        <v>5</v>
      </c>
      <c r="F329">
        <v>552.94000000000005</v>
      </c>
      <c r="G329">
        <v>570.38</v>
      </c>
      <c r="H329">
        <v>115.587</v>
      </c>
      <c r="I329">
        <v>1011.23</v>
      </c>
      <c r="J329">
        <v>52.38</v>
      </c>
      <c r="K329">
        <v>62.198</v>
      </c>
      <c r="L329" t="s">
        <v>78</v>
      </c>
      <c r="M329" t="s">
        <v>78</v>
      </c>
      <c r="N329" t="s">
        <v>78</v>
      </c>
      <c r="O329" t="s">
        <v>78</v>
      </c>
      <c r="P329" t="s">
        <v>78</v>
      </c>
      <c r="Q329">
        <v>112.374</v>
      </c>
    </row>
    <row r="330" spans="1:17" x14ac:dyDescent="0.25">
      <c r="A330">
        <v>-329</v>
      </c>
      <c r="B330" s="1">
        <f ca="1">EOMONTH(TODAY(),Table13[[#This Row],[Range_Month]])+1</f>
        <v>35096</v>
      </c>
      <c r="C330">
        <v>0</v>
      </c>
      <c r="D330" s="1">
        <f ca="1">WORKDAY(Table13[[#This Row],[Date]],-(1+Table13[[#This Row],[Add_Day]]))</f>
        <v>35095</v>
      </c>
      <c r="E330">
        <f>COUNTIFS(Table13[[#This Row],[SHCOMP Index]:[SZCOMP Index]],"*N/A*")</f>
        <v>5</v>
      </c>
      <c r="F330">
        <v>537.35</v>
      </c>
      <c r="G330">
        <v>554.03</v>
      </c>
      <c r="H330">
        <v>112.194</v>
      </c>
      <c r="I330">
        <v>958.7</v>
      </c>
      <c r="J330">
        <v>51.48</v>
      </c>
      <c r="K330">
        <v>60.923000000000002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>
        <v>109.145</v>
      </c>
    </row>
    <row r="331" spans="1:17" x14ac:dyDescent="0.25">
      <c r="A331">
        <v>-330</v>
      </c>
      <c r="B331" s="1">
        <f ca="1">EOMONTH(TODAY(),Table13[[#This Row],[Range_Month]])+1</f>
        <v>35065</v>
      </c>
      <c r="C331">
        <v>0</v>
      </c>
      <c r="D331" s="1">
        <f ca="1">WORKDAY(Table13[[#This Row],[Date]],-(1+Table13[[#This Row],[Add_Day]]))</f>
        <v>35062</v>
      </c>
      <c r="E331">
        <f>COUNTIFS(Table13[[#This Row],[SHCOMP Index]:[SZCOMP Index]],"*N/A*")</f>
        <v>5</v>
      </c>
      <c r="F331">
        <v>555.29</v>
      </c>
      <c r="G331">
        <v>575.17999999999995</v>
      </c>
      <c r="H331">
        <v>117.017</v>
      </c>
      <c r="I331">
        <v>987.75</v>
      </c>
      <c r="J331">
        <v>47.68</v>
      </c>
      <c r="K331">
        <v>59.481000000000002</v>
      </c>
      <c r="L331" t="s">
        <v>78</v>
      </c>
      <c r="M331" t="s">
        <v>78</v>
      </c>
      <c r="N331" t="s">
        <v>78</v>
      </c>
      <c r="O331" t="s">
        <v>78</v>
      </c>
      <c r="P331" t="s">
        <v>78</v>
      </c>
      <c r="Q331">
        <v>113.249</v>
      </c>
    </row>
    <row r="332" spans="1:17" x14ac:dyDescent="0.25">
      <c r="A332">
        <v>-331</v>
      </c>
      <c r="B332" s="1">
        <f ca="1">EOMONTH(TODAY(),Table13[[#This Row],[Range_Month]])+1</f>
        <v>35034</v>
      </c>
      <c r="C332">
        <v>0</v>
      </c>
      <c r="D332" s="1">
        <f ca="1">WORKDAY(Table13[[#This Row],[Date]],-(1+Table13[[#This Row],[Add_Day]]))</f>
        <v>35033</v>
      </c>
      <c r="E332">
        <f>COUNTIFS(Table13[[#This Row],[SHCOMP Index]:[SZCOMP Index]],"*N/A*")</f>
        <v>5</v>
      </c>
      <c r="F332">
        <v>641.14</v>
      </c>
      <c r="G332">
        <v>666.23</v>
      </c>
      <c r="H332">
        <v>130.61799999999999</v>
      </c>
      <c r="I332">
        <v>1086.18</v>
      </c>
      <c r="J332">
        <v>50.64</v>
      </c>
      <c r="K332">
        <v>62.716000000000001</v>
      </c>
      <c r="L332" t="s">
        <v>78</v>
      </c>
      <c r="M332" t="s">
        <v>78</v>
      </c>
      <c r="N332" t="s">
        <v>78</v>
      </c>
      <c r="O332" t="s">
        <v>78</v>
      </c>
      <c r="P332" t="s">
        <v>78</v>
      </c>
      <c r="Q332">
        <v>126.172</v>
      </c>
    </row>
    <row r="333" spans="1:17" x14ac:dyDescent="0.25">
      <c r="A333">
        <v>-332</v>
      </c>
      <c r="B333" s="1">
        <f ca="1">EOMONTH(TODAY(),Table13[[#This Row],[Range_Month]])+1</f>
        <v>35004</v>
      </c>
      <c r="C333">
        <v>0</v>
      </c>
      <c r="D333" s="1">
        <f ca="1">WORKDAY(Table13[[#This Row],[Date]],-(1+Table13[[#This Row],[Add_Day]]))</f>
        <v>35003</v>
      </c>
      <c r="E333">
        <f>COUNTIFS(Table13[[#This Row],[SHCOMP Index]:[SZCOMP Index]],"*N/A*")</f>
        <v>8</v>
      </c>
      <c r="F333">
        <v>717.32</v>
      </c>
      <c r="G333">
        <v>746.19</v>
      </c>
      <c r="H333" t="s">
        <v>78</v>
      </c>
      <c r="I333">
        <v>1153.73</v>
      </c>
      <c r="J333">
        <v>55.04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</row>
    <row r="334" spans="1:17" x14ac:dyDescent="0.25">
      <c r="A334">
        <v>-333</v>
      </c>
      <c r="B334" s="1">
        <f ca="1">EOMONTH(TODAY(),Table13[[#This Row],[Range_Month]])+1</f>
        <v>34973</v>
      </c>
      <c r="C334">
        <v>0</v>
      </c>
      <c r="D334" s="1">
        <f ca="1">WORKDAY(Table13[[#This Row],[Date]],-(1+Table13[[#This Row],[Add_Day]]))</f>
        <v>34971</v>
      </c>
      <c r="E334">
        <f>COUNTIFS(Table13[[#This Row],[SHCOMP Index]:[SZCOMP Index]],"*N/A*")</f>
        <v>5</v>
      </c>
      <c r="F334">
        <v>722.43</v>
      </c>
      <c r="G334">
        <v>750.13</v>
      </c>
      <c r="H334">
        <v>137.38200000000001</v>
      </c>
      <c r="I334">
        <v>1164.96</v>
      </c>
      <c r="J334">
        <v>58.32</v>
      </c>
      <c r="K334">
        <v>70.775000000000006</v>
      </c>
      <c r="L334" t="s">
        <v>78</v>
      </c>
      <c r="M334" t="s">
        <v>78</v>
      </c>
      <c r="N334" t="s">
        <v>78</v>
      </c>
      <c r="O334" t="s">
        <v>78</v>
      </c>
      <c r="P334" t="s">
        <v>78</v>
      </c>
      <c r="Q334">
        <v>133.36000000000001</v>
      </c>
    </row>
    <row r="335" spans="1:17" x14ac:dyDescent="0.25">
      <c r="A335">
        <v>-334</v>
      </c>
      <c r="B335" s="1">
        <f ca="1">EOMONTH(TODAY(),Table13[[#This Row],[Range_Month]])+1</f>
        <v>34943</v>
      </c>
      <c r="C335">
        <v>0</v>
      </c>
      <c r="D335" s="1">
        <f ca="1">WORKDAY(Table13[[#This Row],[Date]],-(1+Table13[[#This Row],[Add_Day]]))</f>
        <v>34942</v>
      </c>
      <c r="E335">
        <f>COUNTIFS(Table13[[#This Row],[SHCOMP Index]:[SZCOMP Index]],"*N/A*")</f>
        <v>5</v>
      </c>
      <c r="F335">
        <v>723.87</v>
      </c>
      <c r="G335">
        <v>750.29</v>
      </c>
      <c r="H335">
        <v>139.137</v>
      </c>
      <c r="I335">
        <v>1171.82</v>
      </c>
      <c r="J335">
        <v>61.13</v>
      </c>
      <c r="K335">
        <v>72.846999999999994</v>
      </c>
      <c r="L335" t="s">
        <v>78</v>
      </c>
      <c r="M335" t="s">
        <v>78</v>
      </c>
      <c r="N335" t="s">
        <v>78</v>
      </c>
      <c r="O335" t="s">
        <v>78</v>
      </c>
      <c r="P335" t="s">
        <v>78</v>
      </c>
      <c r="Q335">
        <v>135.23099999999999</v>
      </c>
    </row>
    <row r="336" spans="1:17" x14ac:dyDescent="0.25">
      <c r="A336">
        <v>-335</v>
      </c>
      <c r="B336" s="1">
        <f ca="1">EOMONTH(TODAY(),Table13[[#This Row],[Range_Month]])+1</f>
        <v>34912</v>
      </c>
      <c r="C336">
        <v>0</v>
      </c>
      <c r="D336" s="1">
        <f ca="1">WORKDAY(Table13[[#This Row],[Date]],-(1+Table13[[#This Row],[Add_Day]]))</f>
        <v>34911</v>
      </c>
      <c r="E336">
        <f>COUNTIFS(Table13[[#This Row],[SHCOMP Index]:[SZCOMP Index]],"*N/A*")</f>
        <v>5</v>
      </c>
      <c r="F336">
        <v>695.55</v>
      </c>
      <c r="G336">
        <v>721</v>
      </c>
      <c r="H336">
        <v>132.518</v>
      </c>
      <c r="I336">
        <v>1083.06</v>
      </c>
      <c r="J336">
        <v>58.62</v>
      </c>
      <c r="K336">
        <v>68.632999999999996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>
        <v>128.797</v>
      </c>
    </row>
    <row r="337" spans="1:17" x14ac:dyDescent="0.25">
      <c r="A337">
        <v>-336</v>
      </c>
      <c r="B337" s="1">
        <f ca="1">EOMONTH(TODAY(),Table13[[#This Row],[Range_Month]])+1</f>
        <v>34881</v>
      </c>
      <c r="C337">
        <v>0</v>
      </c>
      <c r="D337" s="1">
        <f ca="1">WORKDAY(Table13[[#This Row],[Date]],-(1+Table13[[#This Row],[Add_Day]]))</f>
        <v>34880</v>
      </c>
      <c r="E337">
        <f>COUNTIFS(Table13[[#This Row],[SHCOMP Index]:[SZCOMP Index]],"*N/A*")</f>
        <v>5</v>
      </c>
      <c r="F337">
        <v>630.58000000000004</v>
      </c>
      <c r="G337">
        <v>653.54</v>
      </c>
      <c r="H337">
        <v>128.43700000000001</v>
      </c>
      <c r="I337">
        <v>1050.72</v>
      </c>
      <c r="J337">
        <v>53.42</v>
      </c>
      <c r="K337">
        <v>66.364000000000004</v>
      </c>
      <c r="L337" t="s">
        <v>78</v>
      </c>
      <c r="M337" t="s">
        <v>78</v>
      </c>
      <c r="N337" t="s">
        <v>78</v>
      </c>
      <c r="O337" t="s">
        <v>78</v>
      </c>
      <c r="P337" t="s">
        <v>78</v>
      </c>
      <c r="Q337">
        <v>124.78400000000001</v>
      </c>
    </row>
    <row r="338" spans="1:17" x14ac:dyDescent="0.25">
      <c r="A338">
        <v>-337</v>
      </c>
      <c r="B338" s="1">
        <f ca="1">EOMONTH(TODAY(),Table13[[#This Row],[Range_Month]])+1</f>
        <v>34851</v>
      </c>
      <c r="C338">
        <v>0</v>
      </c>
      <c r="D338" s="1">
        <f ca="1">WORKDAY(Table13[[#This Row],[Date]],-(1+Table13[[#This Row],[Add_Day]]))</f>
        <v>34850</v>
      </c>
      <c r="E338">
        <f>COUNTIFS(Table13[[#This Row],[SHCOMP Index]:[SZCOMP Index]],"*N/A*")</f>
        <v>5</v>
      </c>
      <c r="F338">
        <v>700.51</v>
      </c>
      <c r="G338">
        <v>728.06</v>
      </c>
      <c r="H338">
        <v>139.17400000000001</v>
      </c>
      <c r="I338">
        <v>1130.18</v>
      </c>
      <c r="J338">
        <v>55.14</v>
      </c>
      <c r="K338">
        <v>67.454999999999998</v>
      </c>
      <c r="L338" t="s">
        <v>78</v>
      </c>
      <c r="M338" t="s">
        <v>78</v>
      </c>
      <c r="N338" t="s">
        <v>78</v>
      </c>
      <c r="O338" t="s">
        <v>78</v>
      </c>
      <c r="P338" t="s">
        <v>78</v>
      </c>
      <c r="Q338">
        <v>134.851</v>
      </c>
    </row>
    <row r="339" spans="1:17" x14ac:dyDescent="0.25">
      <c r="A339">
        <v>-338</v>
      </c>
      <c r="B339" s="1">
        <f ca="1">EOMONTH(TODAY(),Table13[[#This Row],[Range_Month]])+1</f>
        <v>34820</v>
      </c>
      <c r="C339">
        <v>0</v>
      </c>
      <c r="D339" s="1">
        <f ca="1">WORKDAY(Table13[[#This Row],[Date]],-(1+Table13[[#This Row],[Add_Day]]))</f>
        <v>34817</v>
      </c>
      <c r="E339">
        <f>COUNTIFS(Table13[[#This Row],[SHCOMP Index]:[SZCOMP Index]],"*N/A*")</f>
        <v>5</v>
      </c>
      <c r="F339">
        <v>579.92999999999995</v>
      </c>
      <c r="G339">
        <v>600.53</v>
      </c>
      <c r="H339">
        <v>124.282</v>
      </c>
      <c r="I339">
        <v>1062.78</v>
      </c>
      <c r="J339">
        <v>50.25</v>
      </c>
      <c r="K339">
        <v>70.807000000000002</v>
      </c>
      <c r="L339" t="s">
        <v>78</v>
      </c>
      <c r="M339" t="s">
        <v>78</v>
      </c>
      <c r="N339" t="s">
        <v>78</v>
      </c>
      <c r="O339" t="s">
        <v>78</v>
      </c>
      <c r="P339" t="s">
        <v>78</v>
      </c>
      <c r="Q339">
        <v>121.26900000000001</v>
      </c>
    </row>
    <row r="340" spans="1:17" x14ac:dyDescent="0.25">
      <c r="A340">
        <v>-339</v>
      </c>
      <c r="B340" s="1">
        <f ca="1">EOMONTH(TODAY(),Table13[[#This Row],[Range_Month]])+1</f>
        <v>34790</v>
      </c>
      <c r="C340">
        <v>0</v>
      </c>
      <c r="D340" s="1">
        <f ca="1">WORKDAY(Table13[[#This Row],[Date]],-(1+Table13[[#This Row],[Add_Day]]))</f>
        <v>34789</v>
      </c>
      <c r="E340">
        <f>COUNTIFS(Table13[[#This Row],[SHCOMP Index]:[SZCOMP Index]],"*N/A*")</f>
        <v>5</v>
      </c>
      <c r="F340">
        <v>646.91999999999996</v>
      </c>
      <c r="G340">
        <v>669.35</v>
      </c>
      <c r="H340">
        <v>139.12200000000001</v>
      </c>
      <c r="I340">
        <v>1210.0999999999999</v>
      </c>
      <c r="J340">
        <v>57.17</v>
      </c>
      <c r="K340">
        <v>74.123999999999995</v>
      </c>
      <c r="L340" t="s">
        <v>78</v>
      </c>
      <c r="M340" t="s">
        <v>78</v>
      </c>
      <c r="N340" t="s">
        <v>78</v>
      </c>
      <c r="O340" t="s">
        <v>78</v>
      </c>
      <c r="P340" t="s">
        <v>78</v>
      </c>
      <c r="Q340">
        <v>135.29599999999999</v>
      </c>
    </row>
    <row r="341" spans="1:17" x14ac:dyDescent="0.25">
      <c r="A341">
        <v>-340</v>
      </c>
      <c r="B341" s="1">
        <f ca="1">EOMONTH(TODAY(),Table13[[#This Row],[Range_Month]])+1</f>
        <v>34759</v>
      </c>
      <c r="C341">
        <v>0</v>
      </c>
      <c r="D341" s="1">
        <f ca="1">WORKDAY(Table13[[#This Row],[Date]],-(1+Table13[[#This Row],[Add_Day]]))</f>
        <v>34758</v>
      </c>
      <c r="E341">
        <f>COUNTIFS(Table13[[#This Row],[SHCOMP Index]:[SZCOMP Index]],"*N/A*")</f>
        <v>5</v>
      </c>
      <c r="F341">
        <v>549.26</v>
      </c>
      <c r="G341">
        <v>564.52</v>
      </c>
      <c r="H341">
        <v>129.209</v>
      </c>
      <c r="I341">
        <v>1159.83</v>
      </c>
      <c r="J341">
        <v>56.2</v>
      </c>
      <c r="K341">
        <v>73.459999999999994</v>
      </c>
      <c r="L341" t="s">
        <v>78</v>
      </c>
      <c r="M341" t="s">
        <v>78</v>
      </c>
      <c r="N341" t="s">
        <v>78</v>
      </c>
      <c r="O341" t="s">
        <v>78</v>
      </c>
      <c r="P341" t="s">
        <v>78</v>
      </c>
      <c r="Q341">
        <v>126.04600000000001</v>
      </c>
    </row>
    <row r="342" spans="1:17" x14ac:dyDescent="0.25">
      <c r="A342">
        <v>-341</v>
      </c>
      <c r="B342" s="1">
        <f ca="1">EOMONTH(TODAY(),Table13[[#This Row],[Range_Month]])+1</f>
        <v>34731</v>
      </c>
      <c r="C342">
        <v>2</v>
      </c>
      <c r="D342" s="1">
        <f ca="1">WORKDAY(Table13[[#This Row],[Date]],-(1+Table13[[#This Row],[Add_Day]]))</f>
        <v>34726</v>
      </c>
      <c r="E342">
        <f>COUNTIFS(Table13[[#This Row],[SHCOMP Index]:[SZCOMP Index]],"*N/A*")</f>
        <v>5</v>
      </c>
      <c r="F342">
        <v>562.59</v>
      </c>
      <c r="G342">
        <v>580.94000000000005</v>
      </c>
      <c r="H342">
        <v>128.19</v>
      </c>
      <c r="I342">
        <v>1156.6500000000001</v>
      </c>
      <c r="J342">
        <v>52.45</v>
      </c>
      <c r="K342">
        <v>82.242000000000004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>
        <v>125.857</v>
      </c>
    </row>
    <row r="343" spans="1:17" x14ac:dyDescent="0.25">
      <c r="A343">
        <v>-342</v>
      </c>
      <c r="B343" s="1">
        <f ca="1">EOMONTH(TODAY(),Table13[[#This Row],[Range_Month]])+1</f>
        <v>34700</v>
      </c>
      <c r="C343">
        <v>0</v>
      </c>
      <c r="D343" s="1">
        <f ca="1">WORKDAY(Table13[[#This Row],[Date]],-(1+Table13[[#This Row],[Add_Day]]))</f>
        <v>34698</v>
      </c>
      <c r="E343">
        <f>COUNTIFS(Table13[[#This Row],[SHCOMP Index]:[SZCOMP Index]],"*N/A*")</f>
        <v>5</v>
      </c>
      <c r="F343">
        <v>647.87</v>
      </c>
      <c r="G343">
        <v>667.77</v>
      </c>
      <c r="H343">
        <v>143.72999999999999</v>
      </c>
      <c r="I343">
        <v>1271.05</v>
      </c>
      <c r="J343">
        <v>62.8</v>
      </c>
      <c r="K343">
        <v>86.66</v>
      </c>
      <c r="L343" t="s">
        <v>78</v>
      </c>
      <c r="M343" t="s">
        <v>78</v>
      </c>
      <c r="N343" t="s">
        <v>78</v>
      </c>
      <c r="O343" t="s">
        <v>78</v>
      </c>
      <c r="P343" t="s">
        <v>78</v>
      </c>
      <c r="Q343">
        <v>140.63</v>
      </c>
    </row>
    <row r="344" spans="1:17" x14ac:dyDescent="0.25">
      <c r="A344">
        <v>-343</v>
      </c>
      <c r="B344" s="1">
        <f ca="1">EOMONTH(TODAY(),Table13[[#This Row],[Range_Month]])+1</f>
        <v>34669</v>
      </c>
      <c r="C344">
        <v>0</v>
      </c>
      <c r="D344" s="1">
        <f ca="1">WORKDAY(Table13[[#This Row],[Date]],-(1+Table13[[#This Row],[Add_Day]]))</f>
        <v>34668</v>
      </c>
      <c r="E344">
        <f>COUNTIFS(Table13[[#This Row],[SHCOMP Index]:[SZCOMP Index]],"*N/A*")</f>
        <v>5</v>
      </c>
      <c r="F344">
        <v>683.59</v>
      </c>
      <c r="G344">
        <v>704.63</v>
      </c>
      <c r="H344">
        <v>151.34</v>
      </c>
      <c r="I344">
        <v>1365.63</v>
      </c>
      <c r="J344">
        <v>66.33</v>
      </c>
      <c r="K344">
        <v>101.78</v>
      </c>
      <c r="L344" t="s">
        <v>78</v>
      </c>
      <c r="M344" t="s">
        <v>78</v>
      </c>
      <c r="N344" t="s">
        <v>78</v>
      </c>
      <c r="O344" t="s">
        <v>78</v>
      </c>
      <c r="P344" t="s">
        <v>78</v>
      </c>
      <c r="Q344">
        <v>149.02000000000001</v>
      </c>
    </row>
    <row r="345" spans="1:17" x14ac:dyDescent="0.25">
      <c r="A345">
        <v>-344</v>
      </c>
      <c r="B345" s="1">
        <f ca="1">EOMONTH(TODAY(),Table13[[#This Row],[Range_Month]])+1</f>
        <v>34639</v>
      </c>
      <c r="C345">
        <v>0</v>
      </c>
      <c r="D345" s="1">
        <f ca="1">WORKDAY(Table13[[#This Row],[Date]],-(1+Table13[[#This Row],[Add_Day]]))</f>
        <v>34638</v>
      </c>
      <c r="E345">
        <f>COUNTIFS(Table13[[#This Row],[SHCOMP Index]:[SZCOMP Index]],"*N/A*")</f>
        <v>5</v>
      </c>
      <c r="F345">
        <v>654.98</v>
      </c>
      <c r="G345">
        <v>668.63</v>
      </c>
      <c r="H345">
        <v>150.78</v>
      </c>
      <c r="I345">
        <v>1387.08</v>
      </c>
      <c r="J345">
        <v>78.39</v>
      </c>
      <c r="K345">
        <v>114.83</v>
      </c>
      <c r="L345" t="s">
        <v>78</v>
      </c>
      <c r="M345" t="s">
        <v>78</v>
      </c>
      <c r="N345" t="s">
        <v>78</v>
      </c>
      <c r="O345" t="s">
        <v>78</v>
      </c>
      <c r="P345" t="s">
        <v>78</v>
      </c>
      <c r="Q345">
        <v>149.58000000000001</v>
      </c>
    </row>
    <row r="346" spans="1:17" x14ac:dyDescent="0.25">
      <c r="A346">
        <v>-345</v>
      </c>
      <c r="B346" s="1">
        <f ca="1">EOMONTH(TODAY(),Table13[[#This Row],[Range_Month]])+1</f>
        <v>34608</v>
      </c>
      <c r="C346">
        <v>0</v>
      </c>
      <c r="D346" s="1">
        <f ca="1">WORKDAY(Table13[[#This Row],[Date]],-(1+Table13[[#This Row],[Add_Day]]))</f>
        <v>34607</v>
      </c>
      <c r="E346">
        <f>COUNTIFS(Table13[[#This Row],[SHCOMP Index]:[SZCOMP Index]],"*N/A*")</f>
        <v>5</v>
      </c>
      <c r="F346">
        <v>791.15</v>
      </c>
      <c r="G346">
        <v>813.48</v>
      </c>
      <c r="H346">
        <v>193.09</v>
      </c>
      <c r="I346">
        <v>1720.6</v>
      </c>
      <c r="J346">
        <v>81.5</v>
      </c>
      <c r="K346">
        <v>118.65</v>
      </c>
      <c r="L346" t="s">
        <v>78</v>
      </c>
      <c r="M346" t="s">
        <v>78</v>
      </c>
      <c r="N346" t="s">
        <v>78</v>
      </c>
      <c r="O346" t="s">
        <v>78</v>
      </c>
      <c r="P346" t="s">
        <v>78</v>
      </c>
      <c r="Q346">
        <v>188.25</v>
      </c>
    </row>
    <row r="347" spans="1:17" x14ac:dyDescent="0.25">
      <c r="A347">
        <v>-346</v>
      </c>
      <c r="B347" s="1">
        <f ca="1">EOMONTH(TODAY(),Table13[[#This Row],[Range_Month]])+1</f>
        <v>34578</v>
      </c>
      <c r="C347">
        <v>0</v>
      </c>
      <c r="D347" s="1">
        <f ca="1">WORKDAY(Table13[[#This Row],[Date]],-(1+Table13[[#This Row],[Add_Day]]))</f>
        <v>34577</v>
      </c>
      <c r="E347">
        <f>COUNTIFS(Table13[[#This Row],[SHCOMP Index]:[SZCOMP Index]],"*N/A*")</f>
        <v>5</v>
      </c>
      <c r="F347">
        <v>785.33</v>
      </c>
      <c r="G347">
        <v>807.87</v>
      </c>
      <c r="H347">
        <v>162.28</v>
      </c>
      <c r="I347">
        <v>1517.01</v>
      </c>
      <c r="J347">
        <v>80.05</v>
      </c>
      <c r="K347">
        <v>113.37</v>
      </c>
      <c r="L347" t="s">
        <v>78</v>
      </c>
      <c r="M347" t="s">
        <v>78</v>
      </c>
      <c r="N347" t="s">
        <v>78</v>
      </c>
      <c r="O347" t="s">
        <v>78</v>
      </c>
      <c r="P347" t="s">
        <v>78</v>
      </c>
      <c r="Q347">
        <v>159.46</v>
      </c>
    </row>
    <row r="348" spans="1:17" x14ac:dyDescent="0.25">
      <c r="A348">
        <v>-347</v>
      </c>
      <c r="B348" s="1">
        <f ca="1">EOMONTH(TODAY(),Table13[[#This Row],[Range_Month]])+1</f>
        <v>34547</v>
      </c>
      <c r="C348">
        <v>0</v>
      </c>
      <c r="D348" s="1">
        <f ca="1">WORKDAY(Table13[[#This Row],[Date]],-(1+Table13[[#This Row],[Add_Day]]))</f>
        <v>34544</v>
      </c>
      <c r="E348">
        <f>COUNTIFS(Table13[[#This Row],[SHCOMP Index]:[SZCOMP Index]],"*N/A*")</f>
        <v>5</v>
      </c>
      <c r="F348">
        <v>333.92</v>
      </c>
      <c r="G348">
        <v>328.85</v>
      </c>
      <c r="H348">
        <v>95.26</v>
      </c>
      <c r="I348">
        <v>970.48</v>
      </c>
      <c r="J348">
        <v>71.13</v>
      </c>
      <c r="K348">
        <v>99.67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>
        <v>96.56</v>
      </c>
    </row>
    <row r="349" spans="1:17" x14ac:dyDescent="0.25">
      <c r="A349">
        <v>-348</v>
      </c>
      <c r="B349" s="1">
        <f ca="1">EOMONTH(TODAY(),Table13[[#This Row],[Range_Month]])+1</f>
        <v>34516</v>
      </c>
      <c r="C349">
        <v>0</v>
      </c>
      <c r="D349" s="1">
        <f ca="1">WORKDAY(Table13[[#This Row],[Date]],-(1+Table13[[#This Row],[Add_Day]]))</f>
        <v>34515</v>
      </c>
      <c r="E349">
        <f>COUNTIFS(Table13[[#This Row],[SHCOMP Index]:[SZCOMP Index]],"*N/A*")</f>
        <v>5</v>
      </c>
      <c r="F349">
        <v>469.29</v>
      </c>
      <c r="G349">
        <v>474.83</v>
      </c>
      <c r="H349">
        <v>120.16</v>
      </c>
      <c r="I349">
        <v>1143.3399999999999</v>
      </c>
      <c r="J349">
        <v>67.569999999999993</v>
      </c>
      <c r="K349">
        <v>104.43</v>
      </c>
      <c r="L349" t="s">
        <v>78</v>
      </c>
      <c r="M349" t="s">
        <v>78</v>
      </c>
      <c r="N349" t="s">
        <v>78</v>
      </c>
      <c r="O349" t="s">
        <v>78</v>
      </c>
      <c r="P349" t="s">
        <v>78</v>
      </c>
      <c r="Q349">
        <v>119.89</v>
      </c>
    </row>
    <row r="350" spans="1:17" x14ac:dyDescent="0.25">
      <c r="A350">
        <v>-349</v>
      </c>
      <c r="B350" s="1">
        <f ca="1">EOMONTH(TODAY(),Table13[[#This Row],[Range_Month]])+1</f>
        <v>34486</v>
      </c>
      <c r="C350">
        <v>0</v>
      </c>
      <c r="D350" s="1">
        <f ca="1">WORKDAY(Table13[[#This Row],[Date]],-(1+Table13[[#This Row],[Add_Day]]))</f>
        <v>34485</v>
      </c>
      <c r="E350">
        <f>COUNTIFS(Table13[[#This Row],[SHCOMP Index]:[SZCOMP Index]],"*N/A*")</f>
        <v>5</v>
      </c>
      <c r="F350">
        <v>556.26</v>
      </c>
      <c r="G350">
        <v>565.08000000000004</v>
      </c>
      <c r="H350">
        <v>147.19</v>
      </c>
      <c r="I350">
        <v>1330.86</v>
      </c>
      <c r="J350">
        <v>74.069999999999993</v>
      </c>
      <c r="K350">
        <v>108.43</v>
      </c>
      <c r="L350" t="s">
        <v>78</v>
      </c>
      <c r="M350" t="s">
        <v>78</v>
      </c>
      <c r="N350" t="s">
        <v>78</v>
      </c>
      <c r="O350" t="s">
        <v>78</v>
      </c>
      <c r="P350" t="s">
        <v>78</v>
      </c>
      <c r="Q350">
        <v>145.05000000000001</v>
      </c>
    </row>
    <row r="351" spans="1:17" x14ac:dyDescent="0.25">
      <c r="A351">
        <v>-350</v>
      </c>
      <c r="B351" s="1">
        <f ca="1">EOMONTH(TODAY(),Table13[[#This Row],[Range_Month]])+1</f>
        <v>34455</v>
      </c>
      <c r="C351">
        <v>0</v>
      </c>
      <c r="D351" s="1">
        <f ca="1">WORKDAY(Table13[[#This Row],[Date]],-(1+Table13[[#This Row],[Add_Day]]))</f>
        <v>34453</v>
      </c>
      <c r="E351">
        <f>COUNTIFS(Table13[[#This Row],[SHCOMP Index]:[SZCOMP Index]],"*N/A*")</f>
        <v>5</v>
      </c>
      <c r="F351">
        <v>592.55999999999995</v>
      </c>
      <c r="G351">
        <v>607.72</v>
      </c>
      <c r="H351">
        <v>153.36000000000001</v>
      </c>
      <c r="I351">
        <v>1356.61</v>
      </c>
      <c r="J351">
        <v>63.27</v>
      </c>
      <c r="K351">
        <v>104.19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>
        <v>150.35</v>
      </c>
    </row>
    <row r="352" spans="1:17" x14ac:dyDescent="0.25">
      <c r="A352">
        <v>-351</v>
      </c>
      <c r="B352" s="1">
        <f ca="1">EOMONTH(TODAY(),Table13[[#This Row],[Range_Month]])+1</f>
        <v>34425</v>
      </c>
      <c r="C352">
        <v>0</v>
      </c>
      <c r="D352" s="1">
        <f ca="1">WORKDAY(Table13[[#This Row],[Date]],-(1+Table13[[#This Row],[Add_Day]]))</f>
        <v>34424</v>
      </c>
      <c r="E352">
        <f>COUNTIFS(Table13[[#This Row],[SHCOMP Index]:[SZCOMP Index]],"*N/A*")</f>
        <v>5</v>
      </c>
      <c r="F352">
        <v>704.46</v>
      </c>
      <c r="G352">
        <v>726.37</v>
      </c>
      <c r="H352">
        <v>182.61</v>
      </c>
      <c r="I352">
        <v>1560.59</v>
      </c>
      <c r="J352">
        <v>64.86</v>
      </c>
      <c r="K352">
        <v>112.12</v>
      </c>
      <c r="L352" t="s">
        <v>78</v>
      </c>
      <c r="M352" t="s">
        <v>78</v>
      </c>
      <c r="N352" t="s">
        <v>78</v>
      </c>
      <c r="O352" t="s">
        <v>78</v>
      </c>
      <c r="P352" t="s">
        <v>78</v>
      </c>
      <c r="Q352">
        <v>177.84</v>
      </c>
    </row>
    <row r="353" spans="1:17" x14ac:dyDescent="0.25">
      <c r="A353">
        <v>-352</v>
      </c>
      <c r="B353" s="1">
        <f ca="1">EOMONTH(TODAY(),Table13[[#This Row],[Range_Month]])+1</f>
        <v>34394</v>
      </c>
      <c r="C353">
        <v>0</v>
      </c>
      <c r="D353" s="1">
        <f ca="1">WORKDAY(Table13[[#This Row],[Date]],-(1+Table13[[#This Row],[Add_Day]]))</f>
        <v>34393</v>
      </c>
      <c r="E353">
        <f>COUNTIFS(Table13[[#This Row],[SHCOMP Index]:[SZCOMP Index]],"*N/A*")</f>
        <v>5</v>
      </c>
      <c r="F353">
        <v>770.98</v>
      </c>
      <c r="G353">
        <v>790.65</v>
      </c>
      <c r="H353">
        <v>218.64</v>
      </c>
      <c r="I353">
        <v>1875.57</v>
      </c>
      <c r="J353">
        <v>81.760000000000005</v>
      </c>
      <c r="K353">
        <v>124.08</v>
      </c>
      <c r="L353" t="s">
        <v>78</v>
      </c>
      <c r="M353" t="s">
        <v>78</v>
      </c>
      <c r="N353" t="s">
        <v>78</v>
      </c>
      <c r="O353" t="s">
        <v>78</v>
      </c>
      <c r="P353" t="s">
        <v>78</v>
      </c>
      <c r="Q353">
        <v>211.9</v>
      </c>
    </row>
    <row r="354" spans="1:17" x14ac:dyDescent="0.25">
      <c r="A354">
        <v>-353</v>
      </c>
      <c r="B354" s="1">
        <f ca="1">EOMONTH(TODAY(),Table13[[#This Row],[Range_Month]])+1</f>
        <v>34366</v>
      </c>
      <c r="C354">
        <v>0</v>
      </c>
      <c r="D354" s="1">
        <f ca="1">WORKDAY(Table13[[#This Row],[Date]],-(1+Table13[[#This Row],[Add_Day]]))</f>
        <v>34365</v>
      </c>
      <c r="E354">
        <f>COUNTIFS(Table13[[#This Row],[SHCOMP Index]:[SZCOMP Index]],"*N/A*")</f>
        <v>5</v>
      </c>
      <c r="F354">
        <v>770.25</v>
      </c>
      <c r="G354">
        <v>790.25</v>
      </c>
      <c r="H354">
        <v>204.89</v>
      </c>
      <c r="I354">
        <v>1843.89</v>
      </c>
      <c r="J354">
        <v>81.069999999999993</v>
      </c>
      <c r="K354">
        <v>130.19999999999999</v>
      </c>
      <c r="L354" t="s">
        <v>78</v>
      </c>
      <c r="M354" t="s">
        <v>78</v>
      </c>
      <c r="N354" t="s">
        <v>78</v>
      </c>
      <c r="O354" t="s">
        <v>78</v>
      </c>
      <c r="P354" t="s">
        <v>78</v>
      </c>
      <c r="Q354">
        <v>199.98</v>
      </c>
    </row>
    <row r="355" spans="1:17" x14ac:dyDescent="0.25">
      <c r="A355">
        <v>-354</v>
      </c>
      <c r="B355" s="1">
        <f ca="1">EOMONTH(TODAY(),Table13[[#This Row],[Range_Month]])+1</f>
        <v>34335</v>
      </c>
      <c r="C355">
        <v>0</v>
      </c>
      <c r="D355" s="1">
        <f ca="1">WORKDAY(Table13[[#This Row],[Date]],-(1+Table13[[#This Row],[Add_Day]]))</f>
        <v>34334</v>
      </c>
      <c r="E355">
        <f>COUNTIFS(Table13[[#This Row],[SHCOMP Index]:[SZCOMP Index]],"*N/A*")</f>
        <v>5</v>
      </c>
      <c r="F355">
        <v>833.8</v>
      </c>
      <c r="G355">
        <v>847.75</v>
      </c>
      <c r="H355">
        <v>245.69</v>
      </c>
      <c r="I355">
        <v>2225.38</v>
      </c>
      <c r="J355">
        <v>103.15</v>
      </c>
      <c r="K355">
        <v>141.44</v>
      </c>
      <c r="L355" t="s">
        <v>78</v>
      </c>
      <c r="M355" t="s">
        <v>78</v>
      </c>
      <c r="N355" t="s">
        <v>78</v>
      </c>
      <c r="O355" t="s">
        <v>78</v>
      </c>
      <c r="P355" t="s">
        <v>78</v>
      </c>
      <c r="Q355">
        <v>238.28</v>
      </c>
    </row>
    <row r="356" spans="1:17" x14ac:dyDescent="0.25">
      <c r="A356">
        <v>-355</v>
      </c>
      <c r="B356" s="1">
        <f ca="1">EOMONTH(TODAY(),Table13[[#This Row],[Range_Month]])+1</f>
        <v>34304</v>
      </c>
      <c r="C356">
        <v>0</v>
      </c>
      <c r="D356" s="1">
        <f ca="1">WORKDAY(Table13[[#This Row],[Date]],-(1+Table13[[#This Row],[Add_Day]]))</f>
        <v>34303</v>
      </c>
      <c r="E356">
        <f>COUNTIFS(Table13[[#This Row],[SHCOMP Index]:[SZCOMP Index]],"*N/A*")</f>
        <v>5</v>
      </c>
      <c r="F356">
        <v>984.93</v>
      </c>
      <c r="G356">
        <v>1020.53</v>
      </c>
      <c r="H356">
        <v>267.74</v>
      </c>
      <c r="I356">
        <v>2288.87</v>
      </c>
      <c r="J356">
        <v>81.290000000000006</v>
      </c>
      <c r="K356">
        <v>137.05000000000001</v>
      </c>
      <c r="L356" t="s">
        <v>78</v>
      </c>
      <c r="M356" t="s">
        <v>78</v>
      </c>
      <c r="N356" t="s">
        <v>78</v>
      </c>
      <c r="O356" t="s">
        <v>78</v>
      </c>
      <c r="P356" t="s">
        <v>78</v>
      </c>
      <c r="Q356">
        <v>257.75</v>
      </c>
    </row>
    <row r="357" spans="1:17" x14ac:dyDescent="0.25">
      <c r="A357">
        <v>-356</v>
      </c>
      <c r="B357" s="1">
        <f ca="1">EOMONTH(TODAY(),Table13[[#This Row],[Range_Month]])+1</f>
        <v>34274</v>
      </c>
      <c r="C357">
        <v>0</v>
      </c>
      <c r="D357" s="1">
        <f ca="1">WORKDAY(Table13[[#This Row],[Date]],-(1+Table13[[#This Row],[Add_Day]]))</f>
        <v>34271</v>
      </c>
      <c r="E357">
        <f>COUNTIFS(Table13[[#This Row],[SHCOMP Index]:[SZCOMP Index]],"*N/A*")</f>
        <v>5</v>
      </c>
      <c r="F357">
        <v>814.74</v>
      </c>
      <c r="G357">
        <v>842.73</v>
      </c>
      <c r="H357">
        <v>246.82</v>
      </c>
      <c r="I357">
        <v>2121.61</v>
      </c>
      <c r="J357">
        <v>69.95</v>
      </c>
      <c r="K357">
        <v>113.12</v>
      </c>
      <c r="L357" t="s">
        <v>78</v>
      </c>
      <c r="M357" t="s">
        <v>78</v>
      </c>
      <c r="N357" t="s">
        <v>78</v>
      </c>
      <c r="O357" t="s">
        <v>78</v>
      </c>
      <c r="P357" t="s">
        <v>78</v>
      </c>
      <c r="Q357">
        <v>235.81</v>
      </c>
    </row>
    <row r="358" spans="1:17" x14ac:dyDescent="0.25">
      <c r="A358">
        <v>-357</v>
      </c>
      <c r="B358" s="1">
        <f ca="1">EOMONTH(TODAY(),Table13[[#This Row],[Range_Month]])+1</f>
        <v>34243</v>
      </c>
      <c r="C358">
        <v>0</v>
      </c>
      <c r="D358" s="1">
        <f ca="1">WORKDAY(Table13[[#This Row],[Date]],-(1+Table13[[#This Row],[Add_Day]]))</f>
        <v>34242</v>
      </c>
      <c r="E358">
        <f>COUNTIFS(Table13[[#This Row],[SHCOMP Index]:[SZCOMP Index]],"*N/A*")</f>
        <v>5</v>
      </c>
      <c r="F358">
        <v>890.27</v>
      </c>
      <c r="G358">
        <v>921.87</v>
      </c>
      <c r="H358">
        <v>268.82</v>
      </c>
      <c r="I358">
        <v>2226.59</v>
      </c>
      <c r="J358">
        <v>73.36</v>
      </c>
      <c r="K358">
        <v>108.54</v>
      </c>
      <c r="L358" t="s">
        <v>78</v>
      </c>
      <c r="M358" t="s">
        <v>78</v>
      </c>
      <c r="N358" t="s">
        <v>78</v>
      </c>
      <c r="O358" t="s">
        <v>78</v>
      </c>
      <c r="P358" t="s">
        <v>78</v>
      </c>
      <c r="Q358">
        <v>254.54</v>
      </c>
    </row>
    <row r="359" spans="1:17" x14ac:dyDescent="0.25">
      <c r="A359">
        <v>-358</v>
      </c>
      <c r="B359" s="1">
        <f ca="1">EOMONTH(TODAY(),Table13[[#This Row],[Range_Month]])+1</f>
        <v>34213</v>
      </c>
      <c r="C359">
        <v>0</v>
      </c>
      <c r="D359" s="1">
        <f ca="1">WORKDAY(Table13[[#This Row],[Date]],-(1+Table13[[#This Row],[Add_Day]]))</f>
        <v>34212</v>
      </c>
      <c r="E359">
        <f>COUNTIFS(Table13[[#This Row],[SHCOMP Index]:[SZCOMP Index]],"*N/A*")</f>
        <v>5</v>
      </c>
      <c r="F359">
        <v>895.68</v>
      </c>
      <c r="G359">
        <v>929.03</v>
      </c>
      <c r="H359">
        <v>290.77</v>
      </c>
      <c r="I359">
        <v>2330.29</v>
      </c>
      <c r="J359">
        <v>69.319999999999993</v>
      </c>
      <c r="K359">
        <v>101.34</v>
      </c>
      <c r="L359" t="s">
        <v>78</v>
      </c>
      <c r="M359" t="s">
        <v>78</v>
      </c>
      <c r="N359" t="s">
        <v>78</v>
      </c>
      <c r="O359" t="s">
        <v>78</v>
      </c>
      <c r="P359" t="s">
        <v>78</v>
      </c>
      <c r="Q359">
        <v>272.49</v>
      </c>
    </row>
    <row r="360" spans="1:17" x14ac:dyDescent="0.25">
      <c r="A360">
        <v>-359</v>
      </c>
      <c r="B360" s="1">
        <f ca="1">EOMONTH(TODAY(),Table13[[#This Row],[Range_Month]])+1</f>
        <v>34182</v>
      </c>
      <c r="C360">
        <v>0</v>
      </c>
      <c r="D360" s="1">
        <f ca="1">WORKDAY(Table13[[#This Row],[Date]],-(1+Table13[[#This Row],[Add_Day]]))</f>
        <v>34180</v>
      </c>
      <c r="E360">
        <f>COUNTIFS(Table13[[#This Row],[SHCOMP Index]:[SZCOMP Index]],"*N/A*")</f>
        <v>5</v>
      </c>
      <c r="F360">
        <v>881.07</v>
      </c>
      <c r="G360">
        <v>920.49</v>
      </c>
      <c r="H360">
        <v>260.20999999999998</v>
      </c>
      <c r="I360">
        <v>2089.02</v>
      </c>
      <c r="J360">
        <v>52.33</v>
      </c>
      <c r="K360">
        <v>86.34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>
        <v>242.62</v>
      </c>
    </row>
    <row r="361" spans="1:17" x14ac:dyDescent="0.25">
      <c r="A361">
        <v>-360</v>
      </c>
      <c r="B361" s="1">
        <f ca="1">EOMONTH(TODAY(),Table13[[#This Row],[Range_Month]])+1</f>
        <v>34151</v>
      </c>
      <c r="C361">
        <v>0</v>
      </c>
      <c r="D361" s="1">
        <f ca="1">WORKDAY(Table13[[#This Row],[Date]],-(1+Table13[[#This Row],[Add_Day]]))</f>
        <v>34150</v>
      </c>
      <c r="E361">
        <f>COUNTIFS(Table13[[#This Row],[SHCOMP Index]:[SZCOMP Index]],"*N/A*")</f>
        <v>5</v>
      </c>
      <c r="F361">
        <v>1007.05</v>
      </c>
      <c r="G361">
        <v>1052.8499999999999</v>
      </c>
      <c r="H361">
        <v>279.16000000000003</v>
      </c>
      <c r="I361">
        <v>2338.1799999999998</v>
      </c>
      <c r="J361">
        <v>58.29</v>
      </c>
      <c r="K361">
        <v>98.31</v>
      </c>
      <c r="L361" t="s">
        <v>78</v>
      </c>
      <c r="M361" t="s">
        <v>78</v>
      </c>
      <c r="N361" t="s">
        <v>78</v>
      </c>
      <c r="O361" t="s">
        <v>78</v>
      </c>
      <c r="P361" t="s">
        <v>78</v>
      </c>
      <c r="Q361">
        <v>261.58</v>
      </c>
    </row>
    <row r="362" spans="1:17" x14ac:dyDescent="0.25">
      <c r="A362">
        <v>-361</v>
      </c>
      <c r="B362" s="1">
        <f ca="1">EOMONTH(TODAY(),Table13[[#This Row],[Range_Month]])+1</f>
        <v>34121</v>
      </c>
      <c r="C362">
        <v>0</v>
      </c>
      <c r="D362" s="1">
        <f ca="1">WORKDAY(Table13[[#This Row],[Date]],-(1+Table13[[#This Row],[Add_Day]]))</f>
        <v>34120</v>
      </c>
      <c r="E362">
        <f>COUNTIFS(Table13[[#This Row],[SHCOMP Index]:[SZCOMP Index]],"*N/A*")</f>
        <v>5</v>
      </c>
      <c r="F362">
        <v>935.48</v>
      </c>
      <c r="G362">
        <v>972.27</v>
      </c>
      <c r="H362">
        <v>300.16000000000003</v>
      </c>
      <c r="I362">
        <v>2510.31</v>
      </c>
      <c r="J362">
        <v>68.08</v>
      </c>
      <c r="K362">
        <v>113.79</v>
      </c>
      <c r="L362" t="s">
        <v>78</v>
      </c>
      <c r="M362" t="s">
        <v>78</v>
      </c>
      <c r="N362" t="s">
        <v>78</v>
      </c>
      <c r="O362" t="s">
        <v>78</v>
      </c>
      <c r="P362" t="s">
        <v>78</v>
      </c>
      <c r="Q362">
        <v>282.3</v>
      </c>
    </row>
    <row r="363" spans="1:17" x14ac:dyDescent="0.25">
      <c r="A363">
        <v>-362</v>
      </c>
      <c r="B363" s="1">
        <f ca="1">EOMONTH(TODAY(),Table13[[#This Row],[Range_Month]])+1</f>
        <v>34090</v>
      </c>
      <c r="C363">
        <v>0</v>
      </c>
      <c r="D363" s="1">
        <f ca="1">WORKDAY(Table13[[#This Row],[Date]],-(1+Table13[[#This Row],[Add_Day]]))</f>
        <v>34089</v>
      </c>
      <c r="E363">
        <f>COUNTIFS(Table13[[#This Row],[SHCOMP Index]:[SZCOMP Index]],"*N/A*")</f>
        <v>5</v>
      </c>
      <c r="F363">
        <v>1358.78</v>
      </c>
      <c r="G363">
        <v>1419.13</v>
      </c>
      <c r="H363">
        <v>359.35</v>
      </c>
      <c r="I363">
        <v>2894.67</v>
      </c>
      <c r="J363">
        <v>81.040000000000006</v>
      </c>
      <c r="K363">
        <v>122.01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>
        <v>337.09</v>
      </c>
    </row>
    <row r="364" spans="1:17" x14ac:dyDescent="0.25">
      <c r="A364">
        <v>-363</v>
      </c>
      <c r="B364" s="1">
        <f ca="1">EOMONTH(TODAY(),Table13[[#This Row],[Range_Month]])+1</f>
        <v>34060</v>
      </c>
      <c r="C364">
        <v>0</v>
      </c>
      <c r="D364" s="1">
        <f ca="1">WORKDAY(Table13[[#This Row],[Date]],-(1+Table13[[#This Row],[Add_Day]]))</f>
        <v>34059</v>
      </c>
      <c r="E364">
        <f>COUNTIFS(Table13[[#This Row],[SHCOMP Index]:[SZCOMP Index]],"*N/A*")</f>
        <v>5</v>
      </c>
      <c r="F364">
        <v>925.91</v>
      </c>
      <c r="G364">
        <v>952.41</v>
      </c>
      <c r="H364">
        <v>333.52</v>
      </c>
      <c r="I364">
        <v>2908.97</v>
      </c>
      <c r="J364">
        <v>81.99</v>
      </c>
      <c r="K364">
        <v>136.97999999999999</v>
      </c>
      <c r="L364" t="s">
        <v>78</v>
      </c>
      <c r="M364" t="s">
        <v>78</v>
      </c>
      <c r="N364" t="s">
        <v>78</v>
      </c>
      <c r="O364" t="s">
        <v>78</v>
      </c>
      <c r="P364" t="s">
        <v>78</v>
      </c>
      <c r="Q364">
        <v>315.37</v>
      </c>
    </row>
    <row r="365" spans="1:17" x14ac:dyDescent="0.25">
      <c r="A365">
        <v>-364</v>
      </c>
      <c r="B365" s="1">
        <f ca="1">EOMONTH(TODAY(),Table13[[#This Row],[Range_Month]])+1</f>
        <v>34029</v>
      </c>
      <c r="C365">
        <v>0</v>
      </c>
      <c r="D365" s="1">
        <f ca="1">WORKDAY(Table13[[#This Row],[Date]],-(1+Table13[[#This Row],[Add_Day]]))</f>
        <v>34026</v>
      </c>
      <c r="E365">
        <f>COUNTIFS(Table13[[#This Row],[SHCOMP Index]:[SZCOMP Index]],"*N/A*")</f>
        <v>5</v>
      </c>
      <c r="F365">
        <v>1339.88</v>
      </c>
      <c r="G365">
        <v>1393.99</v>
      </c>
      <c r="H365">
        <v>365.83</v>
      </c>
      <c r="I365">
        <v>3185.6</v>
      </c>
      <c r="J365">
        <v>94.92</v>
      </c>
      <c r="K365">
        <v>162.6</v>
      </c>
      <c r="L365" t="s">
        <v>78</v>
      </c>
      <c r="M365" t="s">
        <v>78</v>
      </c>
      <c r="N365" t="s">
        <v>78</v>
      </c>
      <c r="O365" t="s">
        <v>78</v>
      </c>
      <c r="P365" t="s">
        <v>78</v>
      </c>
      <c r="Q365">
        <v>347.47</v>
      </c>
    </row>
    <row r="366" spans="1:17" x14ac:dyDescent="0.25">
      <c r="A366">
        <v>-365</v>
      </c>
      <c r="B366" s="1">
        <f ca="1">EOMONTH(TODAY(),Table13[[#This Row],[Range_Month]])+1</f>
        <v>34001</v>
      </c>
      <c r="C366">
        <v>0</v>
      </c>
      <c r="D366" s="1">
        <f ca="1">WORKDAY(Table13[[#This Row],[Date]],-(1+Table13[[#This Row],[Add_Day]]))</f>
        <v>33998</v>
      </c>
      <c r="E366">
        <f>COUNTIFS(Table13[[#This Row],[SHCOMP Index]:[SZCOMP Index]],"*N/A*")</f>
        <v>9</v>
      </c>
      <c r="F366">
        <v>1198.48</v>
      </c>
      <c r="G366">
        <v>1245.21</v>
      </c>
      <c r="H366" t="s">
        <v>78</v>
      </c>
      <c r="I366" t="s">
        <v>78</v>
      </c>
      <c r="J366">
        <v>85.1</v>
      </c>
      <c r="K366" t="s">
        <v>78</v>
      </c>
      <c r="L366" t="s">
        <v>78</v>
      </c>
      <c r="M366" t="s">
        <v>78</v>
      </c>
      <c r="N366" t="s">
        <v>78</v>
      </c>
      <c r="O366" t="s">
        <v>78</v>
      </c>
      <c r="P366" t="s">
        <v>78</v>
      </c>
      <c r="Q366" t="s">
        <v>78</v>
      </c>
    </row>
    <row r="367" spans="1:17" x14ac:dyDescent="0.25">
      <c r="A367">
        <v>-366</v>
      </c>
      <c r="B367" s="1">
        <f ca="1">EOMONTH(TODAY(),Table13[[#This Row],[Range_Month]])+1</f>
        <v>33970</v>
      </c>
      <c r="C367">
        <v>0</v>
      </c>
      <c r="D367" s="1">
        <f ca="1">WORKDAY(Table13[[#This Row],[Date]],-(1+Table13[[#This Row],[Add_Day]]))</f>
        <v>33969</v>
      </c>
      <c r="E367">
        <f>COUNTIFS(Table13[[#This Row],[SHCOMP Index]:[SZCOMP Index]],"*N/A*")</f>
        <v>5</v>
      </c>
      <c r="F367">
        <v>780.39</v>
      </c>
      <c r="G367">
        <v>815.8</v>
      </c>
      <c r="H367">
        <v>255.05</v>
      </c>
      <c r="I367">
        <v>2309.77</v>
      </c>
      <c r="J367">
        <v>66.22</v>
      </c>
      <c r="K367">
        <v>111.87</v>
      </c>
      <c r="L367" t="s">
        <v>78</v>
      </c>
      <c r="M367" t="s">
        <v>78</v>
      </c>
      <c r="N367" t="s">
        <v>78</v>
      </c>
      <c r="O367" t="s">
        <v>78</v>
      </c>
      <c r="P367" t="s">
        <v>78</v>
      </c>
      <c r="Q367">
        <v>241.21</v>
      </c>
    </row>
    <row r="368" spans="1:17" x14ac:dyDescent="0.25">
      <c r="A368">
        <v>-367</v>
      </c>
      <c r="B368" s="1">
        <f ca="1">EOMONTH(TODAY(),Table13[[#This Row],[Range_Month]])+1</f>
        <v>33939</v>
      </c>
      <c r="C368">
        <v>0</v>
      </c>
      <c r="D368" s="1">
        <f ca="1">WORKDAY(Table13[[#This Row],[Date]],-(1+Table13[[#This Row],[Add_Day]]))</f>
        <v>33938</v>
      </c>
      <c r="E368">
        <f>COUNTIFS(Table13[[#This Row],[SHCOMP Index]:[SZCOMP Index]],"*N/A*")</f>
        <v>5</v>
      </c>
      <c r="F368">
        <v>724.6</v>
      </c>
      <c r="G368">
        <v>750.82</v>
      </c>
      <c r="H368">
        <v>228.45</v>
      </c>
      <c r="I368">
        <v>2072.1799999999998</v>
      </c>
      <c r="J368">
        <v>66.95</v>
      </c>
      <c r="K368">
        <v>109.2</v>
      </c>
      <c r="L368" t="s">
        <v>78</v>
      </c>
      <c r="M368" t="s">
        <v>78</v>
      </c>
      <c r="N368" t="s">
        <v>78</v>
      </c>
      <c r="O368" t="s">
        <v>78</v>
      </c>
      <c r="P368" t="s">
        <v>78</v>
      </c>
      <c r="Q368">
        <v>217.65</v>
      </c>
    </row>
    <row r="369" spans="1:17" x14ac:dyDescent="0.25">
      <c r="A369">
        <v>-368</v>
      </c>
      <c r="B369" s="1">
        <f ca="1">EOMONTH(TODAY(),Table13[[#This Row],[Range_Month]])+1</f>
        <v>33909</v>
      </c>
      <c r="C369">
        <v>0</v>
      </c>
      <c r="D369" s="1">
        <f ca="1">WORKDAY(Table13[[#This Row],[Date]],-(1+Table13[[#This Row],[Add_Day]]))</f>
        <v>33907</v>
      </c>
      <c r="E369">
        <f>COUNTIFS(Table13[[#This Row],[SHCOMP Index]:[SZCOMP Index]],"*N/A*")</f>
        <v>5</v>
      </c>
      <c r="F369">
        <v>507.25</v>
      </c>
      <c r="G369">
        <v>512.1</v>
      </c>
      <c r="H369">
        <v>243.69</v>
      </c>
      <c r="I369">
        <v>2196.02</v>
      </c>
      <c r="J369">
        <v>63.92</v>
      </c>
      <c r="K369">
        <v>121.11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>
        <v>231.66</v>
      </c>
    </row>
    <row r="370" spans="1:17" x14ac:dyDescent="0.25">
      <c r="A370">
        <v>-369</v>
      </c>
      <c r="B370" s="1">
        <f ca="1">EOMONTH(TODAY(),Table13[[#This Row],[Range_Month]])+1</f>
        <v>33878</v>
      </c>
      <c r="C370">
        <v>0</v>
      </c>
      <c r="D370" s="1">
        <f ca="1">WORKDAY(Table13[[#This Row],[Date]],-(1+Table13[[#This Row],[Add_Day]]))</f>
        <v>33877</v>
      </c>
      <c r="E370">
        <f>COUNTIFS(Table13[[#This Row],[SHCOMP Index]:[SZCOMP Index]],"*N/A*")</f>
        <v>7</v>
      </c>
      <c r="F370">
        <v>702.32</v>
      </c>
      <c r="G370">
        <v>747.15</v>
      </c>
      <c r="H370" t="s">
        <v>78</v>
      </c>
      <c r="I370">
        <v>2548.46</v>
      </c>
      <c r="J370">
        <v>62.39</v>
      </c>
      <c r="K370" t="s">
        <v>78</v>
      </c>
      <c r="L370" t="s">
        <v>78</v>
      </c>
      <c r="M370" t="s">
        <v>78</v>
      </c>
      <c r="N370" t="s">
        <v>78</v>
      </c>
      <c r="O370" t="s">
        <v>78</v>
      </c>
      <c r="P370" t="s">
        <v>78</v>
      </c>
      <c r="Q370">
        <v>270.64999999999998</v>
      </c>
    </row>
    <row r="371" spans="1:17" x14ac:dyDescent="0.25">
      <c r="A371">
        <v>-370</v>
      </c>
      <c r="B371" s="1">
        <f ca="1">EOMONTH(TODAY(),Table13[[#This Row],[Range_Month]])+1</f>
        <v>33848</v>
      </c>
      <c r="C371">
        <v>0</v>
      </c>
      <c r="D371" s="1">
        <f ca="1">WORKDAY(Table13[[#This Row],[Date]],-(1+Table13[[#This Row],[Add_Day]]))</f>
        <v>33847</v>
      </c>
      <c r="E371">
        <f>COUNTIFS(Table13[[#This Row],[SHCOMP Index]:[SZCOMP Index]],"*N/A*")</f>
        <v>7</v>
      </c>
      <c r="F371">
        <v>823.27</v>
      </c>
      <c r="G371">
        <v>868.54</v>
      </c>
      <c r="H371" t="s">
        <v>78</v>
      </c>
      <c r="I371">
        <v>2565.5100000000002</v>
      </c>
      <c r="J371">
        <v>77.709999999999994</v>
      </c>
      <c r="K371" t="s">
        <v>78</v>
      </c>
      <c r="L371" t="s">
        <v>78</v>
      </c>
      <c r="M371" t="s">
        <v>78</v>
      </c>
      <c r="N371" t="s">
        <v>78</v>
      </c>
      <c r="O371" t="s">
        <v>78</v>
      </c>
      <c r="P371" t="s">
        <v>78</v>
      </c>
      <c r="Q371">
        <v>277.17</v>
      </c>
    </row>
    <row r="372" spans="1:17" x14ac:dyDescent="0.25">
      <c r="A372">
        <v>-371</v>
      </c>
      <c r="B372" s="1">
        <f ca="1">EOMONTH(TODAY(),Table13[[#This Row],[Range_Month]])+1</f>
        <v>33817</v>
      </c>
      <c r="C372">
        <v>0</v>
      </c>
      <c r="D372" s="1">
        <f ca="1">WORKDAY(Table13[[#This Row],[Date]],-(1+Table13[[#This Row],[Add_Day]]))</f>
        <v>33816</v>
      </c>
      <c r="E372">
        <f>COUNTIFS(Table13[[#This Row],[SHCOMP Index]:[SZCOMP Index]],"*N/A*")</f>
        <v>7</v>
      </c>
      <c r="F372">
        <v>1052.07</v>
      </c>
      <c r="G372">
        <v>1120.3900000000001</v>
      </c>
      <c r="H372" t="s">
        <v>78</v>
      </c>
      <c r="I372">
        <v>2821.77</v>
      </c>
      <c r="J372">
        <v>88.08</v>
      </c>
      <c r="K372" t="s">
        <v>78</v>
      </c>
      <c r="L372" t="s">
        <v>78</v>
      </c>
      <c r="M372" t="s">
        <v>78</v>
      </c>
      <c r="N372" t="s">
        <v>78</v>
      </c>
      <c r="O372" t="s">
        <v>78</v>
      </c>
      <c r="P372" t="s">
        <v>78</v>
      </c>
      <c r="Q372">
        <v>301.83999999999997</v>
      </c>
    </row>
    <row r="373" spans="1:17" x14ac:dyDescent="0.25">
      <c r="A373">
        <v>-372</v>
      </c>
      <c r="B373" s="1">
        <f ca="1">EOMONTH(TODAY(),Table13[[#This Row],[Range_Month]])+1</f>
        <v>33786</v>
      </c>
      <c r="C373">
        <v>0</v>
      </c>
      <c r="D373" s="1">
        <f ca="1">WORKDAY(Table13[[#This Row],[Date]],-(1+Table13[[#This Row],[Add_Day]]))</f>
        <v>33785</v>
      </c>
      <c r="E373">
        <f>COUNTIFS(Table13[[#This Row],[SHCOMP Index]:[SZCOMP Index]],"*N/A*")</f>
        <v>7</v>
      </c>
      <c r="F373">
        <v>1191.19</v>
      </c>
      <c r="G373">
        <v>1259.07</v>
      </c>
      <c r="H373" t="s">
        <v>78</v>
      </c>
      <c r="I373">
        <v>2631.82</v>
      </c>
      <c r="J373">
        <v>115.49</v>
      </c>
      <c r="K373" t="s">
        <v>78</v>
      </c>
      <c r="L373" t="s">
        <v>78</v>
      </c>
      <c r="M373" t="s">
        <v>78</v>
      </c>
      <c r="N373" t="s">
        <v>78</v>
      </c>
      <c r="O373" t="s">
        <v>78</v>
      </c>
      <c r="P373" t="s">
        <v>78</v>
      </c>
      <c r="Q373">
        <v>286.88</v>
      </c>
    </row>
    <row r="374" spans="1:17" x14ac:dyDescent="0.25">
      <c r="A374">
        <v>-373</v>
      </c>
      <c r="B374" s="1">
        <f ca="1">EOMONTH(TODAY(),Table13[[#This Row],[Range_Month]])+1</f>
        <v>33756</v>
      </c>
      <c r="C374">
        <v>0</v>
      </c>
      <c r="D374" s="1">
        <f ca="1">WORKDAY(Table13[[#This Row],[Date]],-(1+Table13[[#This Row],[Add_Day]]))</f>
        <v>33753</v>
      </c>
      <c r="E374">
        <f>COUNTIFS(Table13[[#This Row],[SHCOMP Index]:[SZCOMP Index]],"*N/A*")</f>
        <v>7</v>
      </c>
      <c r="F374">
        <v>1234.71</v>
      </c>
      <c r="G374">
        <v>1303.25</v>
      </c>
      <c r="H374" t="s">
        <v>78</v>
      </c>
      <c r="I374">
        <v>2766.85</v>
      </c>
      <c r="J374">
        <v>125.35</v>
      </c>
      <c r="K374" t="s">
        <v>78</v>
      </c>
      <c r="L374" t="s">
        <v>78</v>
      </c>
      <c r="M374" t="s">
        <v>78</v>
      </c>
      <c r="N374" t="s">
        <v>78</v>
      </c>
      <c r="O374" t="s">
        <v>78</v>
      </c>
      <c r="P374" t="s">
        <v>78</v>
      </c>
      <c r="Q374">
        <v>304.70999999999998</v>
      </c>
    </row>
    <row r="375" spans="1:17" x14ac:dyDescent="0.25">
      <c r="A375">
        <v>-374</v>
      </c>
      <c r="B375" s="1">
        <f ca="1">EOMONTH(TODAY(),Table13[[#This Row],[Range_Month]])+1</f>
        <v>33725</v>
      </c>
      <c r="C375">
        <v>0</v>
      </c>
      <c r="D375" s="1">
        <f ca="1">WORKDAY(Table13[[#This Row],[Date]],-(1+Table13[[#This Row],[Add_Day]]))</f>
        <v>33724</v>
      </c>
      <c r="E375">
        <f>COUNTIFS(Table13[[#This Row],[SHCOMP Index]:[SZCOMP Index]],"*N/A*")</f>
        <v>7</v>
      </c>
      <c r="F375">
        <v>445.38</v>
      </c>
      <c r="G375">
        <v>450.15</v>
      </c>
      <c r="H375" t="s">
        <v>78</v>
      </c>
      <c r="I375">
        <v>1997.04</v>
      </c>
      <c r="J375">
        <v>112.68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>
        <v>213.29</v>
      </c>
    </row>
    <row r="376" spans="1:17" x14ac:dyDescent="0.25">
      <c r="A376">
        <v>-375</v>
      </c>
      <c r="B376" s="1">
        <f ca="1">EOMONTH(TODAY(),Table13[[#This Row],[Range_Month]])+1</f>
        <v>33695</v>
      </c>
      <c r="C376">
        <v>0</v>
      </c>
      <c r="D376" s="1">
        <f ca="1">WORKDAY(Table13[[#This Row],[Date]],-(1+Table13[[#This Row],[Add_Day]]))</f>
        <v>33694</v>
      </c>
      <c r="E376">
        <f>COUNTIFS(Table13[[#This Row],[SHCOMP Index]:[SZCOMP Index]],"*N/A*")</f>
        <v>7</v>
      </c>
      <c r="F376">
        <v>381.24</v>
      </c>
      <c r="G376">
        <v>383.09</v>
      </c>
      <c r="H376" t="s">
        <v>78</v>
      </c>
      <c r="I376">
        <v>1263.9000000000001</v>
      </c>
      <c r="J376">
        <v>104.23</v>
      </c>
      <c r="K376" t="s">
        <v>78</v>
      </c>
      <c r="L376" t="s">
        <v>78</v>
      </c>
      <c r="M376" t="s">
        <v>78</v>
      </c>
      <c r="N376" t="s">
        <v>78</v>
      </c>
      <c r="O376" t="s">
        <v>78</v>
      </c>
      <c r="P376" t="s">
        <v>78</v>
      </c>
      <c r="Q376">
        <v>140.27000000000001</v>
      </c>
    </row>
    <row r="377" spans="1:17" x14ac:dyDescent="0.25">
      <c r="A377">
        <v>-376</v>
      </c>
      <c r="B377" s="1">
        <f ca="1">EOMONTH(TODAY(),Table13[[#This Row],[Range_Month]])+1</f>
        <v>33664</v>
      </c>
      <c r="C377">
        <v>0</v>
      </c>
      <c r="D377" s="1">
        <f ca="1">WORKDAY(Table13[[#This Row],[Date]],-(1+Table13[[#This Row],[Add_Day]]))</f>
        <v>33662</v>
      </c>
      <c r="E377">
        <f>COUNTIFS(Table13[[#This Row],[SHCOMP Index]:[SZCOMP Index]],"*N/A*")</f>
        <v>7</v>
      </c>
      <c r="F377">
        <v>364.66</v>
      </c>
      <c r="G377">
        <v>360.46</v>
      </c>
      <c r="H377" t="s">
        <v>78</v>
      </c>
      <c r="I377">
        <v>994.14</v>
      </c>
      <c r="J377">
        <v>115.49</v>
      </c>
      <c r="K377" t="s">
        <v>78</v>
      </c>
      <c r="L377" t="s">
        <v>78</v>
      </c>
      <c r="M377" t="s">
        <v>78</v>
      </c>
      <c r="N377" t="s">
        <v>78</v>
      </c>
      <c r="O377" t="s">
        <v>78</v>
      </c>
      <c r="P377" t="s">
        <v>78</v>
      </c>
      <c r="Q377">
        <v>113.3</v>
      </c>
    </row>
    <row r="378" spans="1:17" x14ac:dyDescent="0.25">
      <c r="A378">
        <v>-377</v>
      </c>
      <c r="B378" s="1">
        <f ca="1">EOMONTH(TODAY(),Table13[[#This Row],[Range_Month]])+1</f>
        <v>33635</v>
      </c>
      <c r="C378">
        <v>0</v>
      </c>
      <c r="D378" s="1">
        <f ca="1">WORKDAY(Table13[[#This Row],[Date]],-(1+Table13[[#This Row],[Add_Day]]))</f>
        <v>33634</v>
      </c>
      <c r="E378">
        <f>COUNTIFS(Table13[[#This Row],[SHCOMP Index]:[SZCOMP Index]],"*N/A*")</f>
        <v>8</v>
      </c>
      <c r="F378">
        <v>313.24</v>
      </c>
      <c r="G378">
        <v>313.24</v>
      </c>
      <c r="H378" t="s">
        <v>78</v>
      </c>
      <c r="I378">
        <v>1004.75</v>
      </c>
      <c r="J378" t="s">
        <v>78</v>
      </c>
      <c r="K378" t="s">
        <v>78</v>
      </c>
      <c r="L378" t="s">
        <v>78</v>
      </c>
      <c r="M378" t="s">
        <v>78</v>
      </c>
      <c r="N378" t="s">
        <v>78</v>
      </c>
      <c r="O378" t="s">
        <v>78</v>
      </c>
      <c r="P378" t="s">
        <v>78</v>
      </c>
      <c r="Q378">
        <v>114.7</v>
      </c>
    </row>
    <row r="379" spans="1:17" x14ac:dyDescent="0.25">
      <c r="A379">
        <v>-378</v>
      </c>
      <c r="B379" s="1">
        <f ca="1">EOMONTH(TODAY(),Table13[[#This Row],[Range_Month]])+1</f>
        <v>33604</v>
      </c>
      <c r="C379">
        <v>0</v>
      </c>
      <c r="D379" s="1">
        <f ca="1">WORKDAY(Table13[[#This Row],[Date]],-(1+Table13[[#This Row],[Add_Day]]))</f>
        <v>33603</v>
      </c>
      <c r="E379">
        <f>COUNTIFS(Table13[[#This Row],[SHCOMP Index]:[SZCOMP Index]],"*N/A*")</f>
        <v>11</v>
      </c>
      <c r="F379">
        <v>292.75</v>
      </c>
      <c r="G379" t="s">
        <v>78</v>
      </c>
      <c r="H379" t="s">
        <v>78</v>
      </c>
      <c r="I379" t="s">
        <v>78</v>
      </c>
      <c r="J379" t="s">
        <v>78</v>
      </c>
      <c r="K379" t="s">
        <v>78</v>
      </c>
      <c r="L379" t="s">
        <v>78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</row>
    <row r="380" spans="1:17" x14ac:dyDescent="0.25">
      <c r="A380">
        <v>-379</v>
      </c>
      <c r="B380" s="1">
        <f ca="1">EOMONTH(TODAY(),Table13[[#This Row],[Range_Month]])+1</f>
        <v>33573</v>
      </c>
      <c r="C380">
        <v>0</v>
      </c>
      <c r="D380" s="1">
        <f ca="1">WORKDAY(Table13[[#This Row],[Date]],-(1+Table13[[#This Row],[Add_Day]]))</f>
        <v>33571</v>
      </c>
      <c r="E380">
        <f>COUNTIFS(Table13[[#This Row],[SHCOMP Index]:[SZCOMP Index]],"*N/A*")</f>
        <v>11</v>
      </c>
      <c r="F380">
        <v>259.60000000000002</v>
      </c>
      <c r="G380" t="s">
        <v>78</v>
      </c>
      <c r="H380" t="s">
        <v>78</v>
      </c>
      <c r="I380" t="s">
        <v>78</v>
      </c>
      <c r="J380" t="s">
        <v>78</v>
      </c>
      <c r="K380" t="s">
        <v>78</v>
      </c>
      <c r="L380" t="s">
        <v>78</v>
      </c>
      <c r="M380" t="s">
        <v>78</v>
      </c>
      <c r="N380" t="s">
        <v>78</v>
      </c>
      <c r="O380" t="s">
        <v>78</v>
      </c>
      <c r="P380" t="s">
        <v>78</v>
      </c>
      <c r="Q380" t="s">
        <v>78</v>
      </c>
    </row>
    <row r="381" spans="1:17" x14ac:dyDescent="0.25">
      <c r="A381">
        <v>-380</v>
      </c>
      <c r="B381" s="1">
        <f ca="1">EOMONTH(TODAY(),Table13[[#This Row],[Range_Month]])+1</f>
        <v>33543</v>
      </c>
      <c r="C381">
        <v>0</v>
      </c>
      <c r="D381" s="1">
        <f ca="1">WORKDAY(Table13[[#This Row],[Date]],-(1+Table13[[#This Row],[Add_Day]]))</f>
        <v>33542</v>
      </c>
      <c r="E381">
        <f>COUNTIFS(Table13[[#This Row],[SHCOMP Index]:[SZCOMP Index]],"*N/A*")</f>
        <v>11</v>
      </c>
      <c r="F381">
        <v>218.6</v>
      </c>
      <c r="G381" t="s">
        <v>78</v>
      </c>
      <c r="H381" t="s">
        <v>78</v>
      </c>
      <c r="I381" t="s">
        <v>78</v>
      </c>
      <c r="J381" t="s">
        <v>78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</row>
    <row r="382" spans="1:17" x14ac:dyDescent="0.25">
      <c r="A382">
        <v>-381</v>
      </c>
      <c r="B382" s="1">
        <f ca="1">EOMONTH(TODAY(),Table13[[#This Row],[Range_Month]])+1</f>
        <v>33512</v>
      </c>
      <c r="C382">
        <v>0</v>
      </c>
      <c r="D382" s="1">
        <f ca="1">WORKDAY(Table13[[#This Row],[Date]],-(1+Table13[[#This Row],[Add_Day]]))</f>
        <v>33511</v>
      </c>
      <c r="E382">
        <f>COUNTIFS(Table13[[#This Row],[SHCOMP Index]:[SZCOMP Index]],"*N/A*")</f>
        <v>11</v>
      </c>
      <c r="F382">
        <v>180.92</v>
      </c>
      <c r="G382" t="s">
        <v>78</v>
      </c>
      <c r="H382" t="s">
        <v>78</v>
      </c>
      <c r="I382" t="s">
        <v>78</v>
      </c>
      <c r="J382" t="s">
        <v>78</v>
      </c>
      <c r="K382" t="s">
        <v>78</v>
      </c>
      <c r="L382" t="s">
        <v>78</v>
      </c>
      <c r="M382" t="s">
        <v>78</v>
      </c>
      <c r="N382" t="s">
        <v>78</v>
      </c>
      <c r="O382" t="s">
        <v>78</v>
      </c>
      <c r="P382" t="s">
        <v>78</v>
      </c>
      <c r="Q382" t="s">
        <v>78</v>
      </c>
    </row>
    <row r="383" spans="1:17" x14ac:dyDescent="0.25">
      <c r="A383">
        <v>-382</v>
      </c>
      <c r="B383" s="1">
        <f ca="1">EOMONTH(TODAY(),Table13[[#This Row],[Range_Month]])+1</f>
        <v>33482</v>
      </c>
      <c r="C383">
        <v>0</v>
      </c>
      <c r="D383" s="1">
        <f ca="1">WORKDAY(Table13[[#This Row],[Date]],-(1+Table13[[#This Row],[Add_Day]]))</f>
        <v>33480</v>
      </c>
      <c r="E383">
        <f>COUNTIFS(Table13[[#This Row],[SHCOMP Index]:[SZCOMP Index]],"*N/A*")</f>
        <v>11</v>
      </c>
      <c r="F383">
        <v>178.43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s">
        <v>78</v>
      </c>
      <c r="P383" t="s">
        <v>78</v>
      </c>
      <c r="Q383" t="s">
        <v>78</v>
      </c>
    </row>
    <row r="384" spans="1:17" x14ac:dyDescent="0.25">
      <c r="A384">
        <v>-383</v>
      </c>
      <c r="B384" s="1">
        <f ca="1">EOMONTH(TODAY(),Table13[[#This Row],[Range_Month]])+1</f>
        <v>33451</v>
      </c>
      <c r="C384">
        <v>0</v>
      </c>
      <c r="D384" s="1">
        <f ca="1">WORKDAY(Table13[[#This Row],[Date]],-(1+Table13[[#This Row],[Add_Day]]))</f>
        <v>33450</v>
      </c>
      <c r="E384">
        <f>COUNTIFS(Table13[[#This Row],[SHCOMP Index]:[SZCOMP Index]],"*N/A*")</f>
        <v>11</v>
      </c>
      <c r="F384">
        <v>143.80000000000001</v>
      </c>
      <c r="G384" t="s">
        <v>78</v>
      </c>
      <c r="H384" t="s">
        <v>78</v>
      </c>
      <c r="I384" t="s">
        <v>78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</row>
    <row r="385" spans="1:17" x14ac:dyDescent="0.25">
      <c r="A385">
        <v>-384</v>
      </c>
      <c r="B385" s="1">
        <f ca="1">EOMONTH(TODAY(),Table13[[#This Row],[Range_Month]])+1</f>
        <v>33420</v>
      </c>
      <c r="C385">
        <v>0</v>
      </c>
      <c r="D385" s="1">
        <f ca="1">WORKDAY(Table13[[#This Row],[Date]],-(1+Table13[[#This Row],[Add_Day]]))</f>
        <v>33417</v>
      </c>
      <c r="E385">
        <f>COUNTIFS(Table13[[#This Row],[SHCOMP Index]:[SZCOMP Index]],"*N/A*")</f>
        <v>11</v>
      </c>
      <c r="F385">
        <v>137.56</v>
      </c>
      <c r="G385" t="s">
        <v>78</v>
      </c>
      <c r="H385" t="s">
        <v>78</v>
      </c>
      <c r="I385" t="s">
        <v>78</v>
      </c>
      <c r="J385" t="s">
        <v>78</v>
      </c>
      <c r="K385" t="s">
        <v>78</v>
      </c>
      <c r="L385" t="s">
        <v>78</v>
      </c>
      <c r="M385" t="s">
        <v>78</v>
      </c>
      <c r="N385" t="s">
        <v>78</v>
      </c>
      <c r="O385" t="s">
        <v>78</v>
      </c>
      <c r="P385" t="s">
        <v>78</v>
      </c>
      <c r="Q385" t="s">
        <v>78</v>
      </c>
    </row>
    <row r="386" spans="1:17" x14ac:dyDescent="0.25">
      <c r="A386">
        <v>-385</v>
      </c>
      <c r="B386" s="1">
        <f ca="1">EOMONTH(TODAY(),Table13[[#This Row],[Range_Month]])+1</f>
        <v>33390</v>
      </c>
      <c r="C386">
        <v>0</v>
      </c>
      <c r="D386" s="1">
        <f ca="1">WORKDAY(Table13[[#This Row],[Date]],-(1+Table13[[#This Row],[Add_Day]]))</f>
        <v>33389</v>
      </c>
      <c r="E386">
        <f>COUNTIFS(Table13[[#This Row],[SHCOMP Index]:[SZCOMP Index]],"*N/A*")</f>
        <v>11</v>
      </c>
      <c r="F386">
        <v>114.83</v>
      </c>
      <c r="G386" t="s">
        <v>78</v>
      </c>
      <c r="H386" t="s">
        <v>78</v>
      </c>
      <c r="I386" t="s">
        <v>78</v>
      </c>
      <c r="J386" t="s">
        <v>78</v>
      </c>
      <c r="K386" t="s">
        <v>78</v>
      </c>
      <c r="L386" t="s">
        <v>78</v>
      </c>
      <c r="M386" t="s">
        <v>78</v>
      </c>
      <c r="N386" t="s">
        <v>78</v>
      </c>
      <c r="O386" t="s">
        <v>78</v>
      </c>
      <c r="P386" t="s">
        <v>78</v>
      </c>
      <c r="Q386" t="s">
        <v>78</v>
      </c>
    </row>
    <row r="387" spans="1:17" x14ac:dyDescent="0.25">
      <c r="A387">
        <v>-386</v>
      </c>
      <c r="B387" s="1">
        <f ca="1">EOMONTH(TODAY(),Table13[[#This Row],[Range_Month]])+1</f>
        <v>33359</v>
      </c>
      <c r="C387">
        <v>0</v>
      </c>
      <c r="D387" s="1">
        <f ca="1">WORKDAY(Table13[[#This Row],[Date]],-(1+Table13[[#This Row],[Add_Day]]))</f>
        <v>33358</v>
      </c>
      <c r="E387">
        <f>COUNTIFS(Table13[[#This Row],[SHCOMP Index]:[SZCOMP Index]],"*N/A*")</f>
        <v>11</v>
      </c>
      <c r="F387">
        <v>113.94</v>
      </c>
      <c r="G387" t="s">
        <v>78</v>
      </c>
      <c r="H387" t="s">
        <v>78</v>
      </c>
      <c r="I387" t="s">
        <v>78</v>
      </c>
      <c r="J387" t="s">
        <v>78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</row>
    <row r="388" spans="1:17" x14ac:dyDescent="0.25">
      <c r="A388">
        <v>-387</v>
      </c>
      <c r="B388" s="1">
        <f ca="1">EOMONTH(TODAY(),Table13[[#This Row],[Range_Month]])+1</f>
        <v>33329</v>
      </c>
      <c r="C388">
        <v>0</v>
      </c>
      <c r="D388" s="1">
        <f ca="1">WORKDAY(Table13[[#This Row],[Date]],-(1+Table13[[#This Row],[Add_Day]]))</f>
        <v>33326</v>
      </c>
      <c r="E388">
        <f>COUNTIFS(Table13[[#This Row],[SHCOMP Index]:[SZCOMP Index]],"*N/A*")</f>
        <v>11</v>
      </c>
      <c r="F388">
        <v>120.19</v>
      </c>
      <c r="G388" t="s">
        <v>78</v>
      </c>
      <c r="H388" t="s">
        <v>78</v>
      </c>
      <c r="I388" t="s">
        <v>78</v>
      </c>
      <c r="J388" t="s">
        <v>78</v>
      </c>
      <c r="K388" t="s">
        <v>78</v>
      </c>
      <c r="L388" t="s">
        <v>78</v>
      </c>
      <c r="M388" t="s">
        <v>78</v>
      </c>
      <c r="N388" t="s">
        <v>78</v>
      </c>
      <c r="O388" t="s">
        <v>78</v>
      </c>
      <c r="P388" t="s">
        <v>78</v>
      </c>
      <c r="Q388" t="s">
        <v>78</v>
      </c>
    </row>
    <row r="389" spans="1:17" x14ac:dyDescent="0.25">
      <c r="A389">
        <v>-388</v>
      </c>
      <c r="B389" s="1">
        <f ca="1">EOMONTH(TODAY(),Table13[[#This Row],[Range_Month]])+1</f>
        <v>33298</v>
      </c>
      <c r="C389">
        <v>0</v>
      </c>
      <c r="D389" s="1">
        <f ca="1">WORKDAY(Table13[[#This Row],[Date]],-(1+Table13[[#This Row],[Add_Day]]))</f>
        <v>33297</v>
      </c>
      <c r="E389">
        <f>COUNTIFS(Table13[[#This Row],[SHCOMP Index]:[SZCOMP Index]],"*N/A*")</f>
        <v>11</v>
      </c>
      <c r="F389">
        <v>133.01</v>
      </c>
      <c r="G389" t="s">
        <v>78</v>
      </c>
      <c r="H389" t="s">
        <v>78</v>
      </c>
      <c r="I389" t="s">
        <v>78</v>
      </c>
      <c r="J389" t="s">
        <v>78</v>
      </c>
      <c r="K389" t="s">
        <v>78</v>
      </c>
      <c r="L389" t="s">
        <v>78</v>
      </c>
      <c r="M389" t="s">
        <v>78</v>
      </c>
      <c r="N389" t="s">
        <v>78</v>
      </c>
      <c r="O389" t="s">
        <v>78</v>
      </c>
      <c r="P389" t="s">
        <v>78</v>
      </c>
      <c r="Q389" t="s">
        <v>78</v>
      </c>
    </row>
    <row r="390" spans="1:17" x14ac:dyDescent="0.25">
      <c r="A390">
        <v>-389</v>
      </c>
      <c r="B390" s="1">
        <f ca="1">EOMONTH(TODAY(),Table13[[#This Row],[Range_Month]])+1</f>
        <v>33270</v>
      </c>
      <c r="C390">
        <v>0</v>
      </c>
      <c r="D390" s="1">
        <f ca="1">WORKDAY(Table13[[#This Row],[Date]],-(1+Table13[[#This Row],[Add_Day]]))</f>
        <v>33269</v>
      </c>
      <c r="E390">
        <f>COUNTIFS(Table13[[#This Row],[SHCOMP Index]:[SZCOMP Index]],"*N/A*")</f>
        <v>11</v>
      </c>
      <c r="F390">
        <v>129.97</v>
      </c>
      <c r="G390" t="s">
        <v>78</v>
      </c>
      <c r="H390" t="s">
        <v>78</v>
      </c>
      <c r="I390" t="s">
        <v>78</v>
      </c>
      <c r="J390" t="s">
        <v>78</v>
      </c>
      <c r="K390" t="s">
        <v>78</v>
      </c>
      <c r="L390" t="s">
        <v>78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</row>
    <row r="391" spans="1:17" x14ac:dyDescent="0.25">
      <c r="A391">
        <v>-390</v>
      </c>
      <c r="B391" s="1">
        <f ca="1">EOMONTH(TODAY(),Table13[[#This Row],[Range_Month]])+1</f>
        <v>33239</v>
      </c>
      <c r="C391">
        <v>0</v>
      </c>
      <c r="D391" s="1">
        <f ca="1">WORKDAY(Table13[[#This Row],[Date]],-(1+Table13[[#This Row],[Add_Day]]))</f>
        <v>33238</v>
      </c>
      <c r="E391">
        <f>COUNTIFS(Table13[[#This Row],[SHCOMP Index]:[SZCOMP Index]],"*N/A*")</f>
        <v>11</v>
      </c>
      <c r="F391">
        <v>127.61</v>
      </c>
      <c r="G391" t="s">
        <v>78</v>
      </c>
      <c r="H391" t="s">
        <v>78</v>
      </c>
      <c r="I391" t="s">
        <v>78</v>
      </c>
      <c r="J391" t="s">
        <v>78</v>
      </c>
      <c r="K391" t="s">
        <v>78</v>
      </c>
      <c r="L391" t="s">
        <v>78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</row>
    <row r="392" spans="1:17" x14ac:dyDescent="0.25">
      <c r="A392">
        <v>-391</v>
      </c>
      <c r="B392" s="1">
        <f ca="1">EOMONTH(TODAY(),Table13[[#This Row],[Range_Month]])+1</f>
        <v>33208</v>
      </c>
      <c r="C392">
        <v>0</v>
      </c>
      <c r="D392" s="1">
        <f ca="1">WORKDAY(Table13[[#This Row],[Date]],-(1+Table13[[#This Row],[Add_Day]]))</f>
        <v>33207</v>
      </c>
      <c r="E392">
        <f>COUNTIFS(Table13[[#This Row],[SHCOMP Index]:[SZCOMP Index]],"*N/A*")</f>
        <v>12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M392" t="s">
        <v>78</v>
      </c>
      <c r="N392" t="s">
        <v>78</v>
      </c>
      <c r="O392" t="s">
        <v>78</v>
      </c>
      <c r="P392" t="s">
        <v>78</v>
      </c>
      <c r="Q392" t="s">
        <v>78</v>
      </c>
    </row>
    <row r="393" spans="1:17" x14ac:dyDescent="0.25">
      <c r="A393">
        <v>-392</v>
      </c>
      <c r="B393" s="1">
        <f ca="1">EOMONTH(TODAY(),Table13[[#This Row],[Range_Month]])+1</f>
        <v>33178</v>
      </c>
      <c r="C393">
        <v>0</v>
      </c>
      <c r="D393" s="1">
        <f ca="1">WORKDAY(Table13[[#This Row],[Date]],-(1+Table13[[#This Row],[Add_Day]]))</f>
        <v>33177</v>
      </c>
      <c r="E393">
        <f>COUNTIFS(Table13[[#This Row],[SHCOMP Index]:[SZCOMP Index]],"*N/A*")</f>
        <v>12</v>
      </c>
      <c r="F393" t="s">
        <v>78</v>
      </c>
      <c r="G393" t="s">
        <v>78</v>
      </c>
      <c r="H393" t="s">
        <v>78</v>
      </c>
      <c r="I393" t="s">
        <v>78</v>
      </c>
      <c r="J393" t="s">
        <v>78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</row>
    <row r="394" spans="1:17" x14ac:dyDescent="0.25">
      <c r="A394">
        <v>-393</v>
      </c>
      <c r="B394" s="1">
        <f ca="1">EOMONTH(TODAY(),Table13[[#This Row],[Range_Month]])+1</f>
        <v>33147</v>
      </c>
      <c r="C394">
        <v>0</v>
      </c>
      <c r="D394" s="1">
        <f ca="1">WORKDAY(Table13[[#This Row],[Date]],-(1+Table13[[#This Row],[Add_Day]]))</f>
        <v>33144</v>
      </c>
      <c r="E394">
        <f>COUNTIFS(Table13[[#This Row],[SHCOMP Index]:[SZCOMP Index]],"*N/A*")</f>
        <v>12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s">
        <v>78</v>
      </c>
      <c r="L394" t="s">
        <v>78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</row>
    <row r="395" spans="1:17" x14ac:dyDescent="0.25">
      <c r="A395">
        <v>-394</v>
      </c>
      <c r="B395" s="1">
        <f ca="1">EOMONTH(TODAY(),Table13[[#This Row],[Range_Month]])+1</f>
        <v>33117</v>
      </c>
      <c r="C395">
        <v>0</v>
      </c>
      <c r="D395" s="1">
        <f ca="1">WORKDAY(Table13[[#This Row],[Date]],-(1+Table13[[#This Row],[Add_Day]]))</f>
        <v>33116</v>
      </c>
      <c r="E395">
        <f>COUNTIFS(Table13[[#This Row],[SHCOMP Index]:[SZCOMP Index]],"*N/A*")</f>
        <v>12</v>
      </c>
      <c r="F395" t="s">
        <v>78</v>
      </c>
      <c r="G395" t="s">
        <v>78</v>
      </c>
      <c r="H395" t="s">
        <v>78</v>
      </c>
      <c r="I395" t="s">
        <v>78</v>
      </c>
      <c r="J395" t="s">
        <v>78</v>
      </c>
      <c r="K395" t="s">
        <v>78</v>
      </c>
      <c r="L395" t="s">
        <v>78</v>
      </c>
      <c r="M395" t="s">
        <v>78</v>
      </c>
      <c r="N395" t="s">
        <v>78</v>
      </c>
      <c r="O395" t="s">
        <v>78</v>
      </c>
      <c r="P395" t="s">
        <v>78</v>
      </c>
      <c r="Q395" t="s">
        <v>78</v>
      </c>
    </row>
    <row r="396" spans="1:17" x14ac:dyDescent="0.25">
      <c r="A396">
        <v>-395</v>
      </c>
      <c r="B396" s="1">
        <f ca="1">EOMONTH(TODAY(),Table13[[#This Row],[Range_Month]])+1</f>
        <v>33086</v>
      </c>
      <c r="C396">
        <v>0</v>
      </c>
      <c r="D396" s="1">
        <f ca="1">WORKDAY(Table13[[#This Row],[Date]],-(1+Table13[[#This Row],[Add_Day]]))</f>
        <v>33085</v>
      </c>
      <c r="E396">
        <f>COUNTIFS(Table13[[#This Row],[SHCOMP Index]:[SZCOMP Index]],"*N/A*")</f>
        <v>12</v>
      </c>
      <c r="F396" t="s">
        <v>78</v>
      </c>
      <c r="G396" t="s">
        <v>78</v>
      </c>
      <c r="H396" t="s">
        <v>78</v>
      </c>
      <c r="I396" t="s">
        <v>78</v>
      </c>
      <c r="J396" t="s">
        <v>78</v>
      </c>
      <c r="K396" t="s">
        <v>78</v>
      </c>
      <c r="L396" t="s">
        <v>78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</row>
    <row r="397" spans="1:17" x14ac:dyDescent="0.25">
      <c r="A397">
        <v>-396</v>
      </c>
      <c r="B397" s="1">
        <f ca="1">EOMONTH(TODAY(),Table13[[#This Row],[Range_Month]])+1</f>
        <v>33055</v>
      </c>
      <c r="C397">
        <v>0</v>
      </c>
      <c r="D397" s="1">
        <f ca="1">WORKDAY(Table13[[#This Row],[Date]],-(1+Table13[[#This Row],[Add_Day]]))</f>
        <v>33053</v>
      </c>
      <c r="E397">
        <f>COUNTIFS(Table13[[#This Row],[SHCOMP Index]:[SZCOMP Index]],"*N/A*")</f>
        <v>12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s">
        <v>78</v>
      </c>
      <c r="L397" t="s">
        <v>78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</row>
    <row r="398" spans="1:17" x14ac:dyDescent="0.25">
      <c r="A398">
        <v>-397</v>
      </c>
      <c r="B398" s="1">
        <f ca="1">EOMONTH(TODAY(),Table13[[#This Row],[Range_Month]])+1</f>
        <v>33025</v>
      </c>
      <c r="C398">
        <v>0</v>
      </c>
      <c r="D398" s="1">
        <f ca="1">WORKDAY(Table13[[#This Row],[Date]],-(1+Table13[[#This Row],[Add_Day]]))</f>
        <v>33024</v>
      </c>
      <c r="E398">
        <f>COUNTIFS(Table13[[#This Row],[SHCOMP Index]:[SZCOMP Index]],"*N/A*")</f>
        <v>12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s">
        <v>78</v>
      </c>
      <c r="P398" t="s">
        <v>78</v>
      </c>
      <c r="Q398" t="s">
        <v>78</v>
      </c>
    </row>
    <row r="399" spans="1:17" x14ac:dyDescent="0.25">
      <c r="A399">
        <v>-398</v>
      </c>
      <c r="B399" s="1">
        <f ca="1">EOMONTH(TODAY(),Table13[[#This Row],[Range_Month]])+1</f>
        <v>32994</v>
      </c>
      <c r="C399">
        <v>0</v>
      </c>
      <c r="D399" s="1">
        <f ca="1">WORKDAY(Table13[[#This Row],[Date]],-(1+Table13[[#This Row],[Add_Day]]))</f>
        <v>32993</v>
      </c>
      <c r="E399">
        <f>COUNTIFS(Table13[[#This Row],[SHCOMP Index]:[SZCOMP Index]],"*N/A*")</f>
        <v>12</v>
      </c>
      <c r="F399" t="s">
        <v>78</v>
      </c>
      <c r="G399" t="s">
        <v>78</v>
      </c>
      <c r="H399" t="s">
        <v>78</v>
      </c>
      <c r="I399" t="s">
        <v>78</v>
      </c>
      <c r="J399" t="s">
        <v>78</v>
      </c>
      <c r="K399" t="s">
        <v>78</v>
      </c>
      <c r="L399" t="s">
        <v>78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</row>
    <row r="400" spans="1:17" x14ac:dyDescent="0.25">
      <c r="A400">
        <v>-399</v>
      </c>
      <c r="B400" s="1">
        <f ca="1">EOMONTH(TODAY(),Table13[[#This Row],[Range_Month]])+1</f>
        <v>32964</v>
      </c>
      <c r="C400">
        <v>0</v>
      </c>
      <c r="D400" s="1">
        <f ca="1">WORKDAY(Table13[[#This Row],[Date]],-(1+Table13[[#This Row],[Add_Day]]))</f>
        <v>32962</v>
      </c>
      <c r="E400">
        <f>COUNTIFS(Table13[[#This Row],[SHCOMP Index]:[SZCOMP Index]],"*N/A*")</f>
        <v>12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s">
        <v>78</v>
      </c>
      <c r="L400" t="s">
        <v>78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</row>
    <row r="401" spans="1:17" x14ac:dyDescent="0.25">
      <c r="A401">
        <v>-400</v>
      </c>
      <c r="B401" s="1">
        <f ca="1">EOMONTH(TODAY(),Table13[[#This Row],[Range_Month]])+1</f>
        <v>32933</v>
      </c>
      <c r="C401">
        <v>0</v>
      </c>
      <c r="D401" s="1">
        <f ca="1">WORKDAY(Table13[[#This Row],[Date]],-(1+Table13[[#This Row],[Add_Day]]))</f>
        <v>32932</v>
      </c>
      <c r="E401">
        <f>COUNTIFS(Table13[[#This Row],[SHCOMP Index]:[SZCOMP Index]],"*N/A*")</f>
        <v>12</v>
      </c>
      <c r="F401" t="s">
        <v>78</v>
      </c>
      <c r="G401" t="s">
        <v>78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s">
        <v>78</v>
      </c>
      <c r="P401" t="s">
        <v>78</v>
      </c>
      <c r="Q401" t="s">
        <v>78</v>
      </c>
    </row>
    <row r="402" spans="1:17" x14ac:dyDescent="0.25">
      <c r="A402">
        <v>-401</v>
      </c>
      <c r="B402" s="1">
        <f ca="1">EOMONTH(TODAY(),Table13[[#This Row],[Range_Month]])+1</f>
        <v>32905</v>
      </c>
      <c r="C402">
        <v>0</v>
      </c>
      <c r="D402" s="1">
        <f ca="1">WORKDAY(Table13[[#This Row],[Date]],-(1+Table13[[#This Row],[Add_Day]]))</f>
        <v>32904</v>
      </c>
      <c r="E402">
        <f>COUNTIFS(Table13[[#This Row],[SHCOMP Index]:[SZCOMP Index]],"*N/A*")</f>
        <v>12</v>
      </c>
      <c r="F402" t="s">
        <v>78</v>
      </c>
      <c r="G402" t="s">
        <v>78</v>
      </c>
      <c r="H402" t="s">
        <v>78</v>
      </c>
      <c r="I402" t="s">
        <v>78</v>
      </c>
      <c r="J402" t="s">
        <v>78</v>
      </c>
      <c r="K402" t="s">
        <v>78</v>
      </c>
      <c r="L402" t="s">
        <v>78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</row>
    <row r="403" spans="1:17" x14ac:dyDescent="0.25">
      <c r="A403">
        <v>-402</v>
      </c>
      <c r="B403" s="1">
        <f ca="1">EOMONTH(TODAY(),Table13[[#This Row],[Range_Month]])+1</f>
        <v>32874</v>
      </c>
      <c r="C403">
        <v>0</v>
      </c>
      <c r="D403" s="1">
        <f ca="1">WORKDAY(Table13[[#This Row],[Date]],-(1+Table13[[#This Row],[Add_Day]]))</f>
        <v>32871</v>
      </c>
      <c r="E403">
        <f>COUNTIFS(Table13[[#This Row],[SHCOMP Index]:[SZCOMP Index]],"*N/A*")</f>
        <v>12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  <c r="K403" t="s">
        <v>78</v>
      </c>
      <c r="L403" t="s">
        <v>78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</row>
    <row r="404" spans="1:17" x14ac:dyDescent="0.25">
      <c r="A404">
        <v>-403</v>
      </c>
      <c r="B404" s="1">
        <f ca="1">EOMONTH(TODAY(),Table13[[#This Row],[Range_Month]])+1</f>
        <v>32843</v>
      </c>
      <c r="C404">
        <v>0</v>
      </c>
      <c r="D404" s="1">
        <f ca="1">WORKDAY(Table13[[#This Row],[Date]],-(1+Table13[[#This Row],[Add_Day]]))</f>
        <v>32842</v>
      </c>
      <c r="E404">
        <f>COUNTIFS(Table13[[#This Row],[SHCOMP Index]:[SZCOMP Index]],"*N/A*")</f>
        <v>12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s">
        <v>78</v>
      </c>
      <c r="P404" t="s">
        <v>78</v>
      </c>
      <c r="Q404" t="s">
        <v>78</v>
      </c>
    </row>
    <row r="405" spans="1:17" x14ac:dyDescent="0.25">
      <c r="A405">
        <v>-404</v>
      </c>
      <c r="B405" s="1">
        <f ca="1">EOMONTH(TODAY(),Table13[[#This Row],[Range_Month]])+1</f>
        <v>32813</v>
      </c>
      <c r="C405">
        <v>0</v>
      </c>
      <c r="D405" s="1">
        <f ca="1">WORKDAY(Table13[[#This Row],[Date]],-(1+Table13[[#This Row],[Add_Day]]))</f>
        <v>32812</v>
      </c>
      <c r="E405">
        <f>COUNTIFS(Table13[[#This Row],[SHCOMP Index]:[SZCOMP Index]],"*N/A*")</f>
        <v>12</v>
      </c>
      <c r="F405" t="s">
        <v>78</v>
      </c>
      <c r="G405" t="s">
        <v>78</v>
      </c>
      <c r="H405" t="s">
        <v>78</v>
      </c>
      <c r="I405" t="s">
        <v>78</v>
      </c>
      <c r="J405" t="s">
        <v>78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</row>
    <row r="406" spans="1:17" x14ac:dyDescent="0.25">
      <c r="A406">
        <v>-405</v>
      </c>
      <c r="B406" s="1">
        <f ca="1">EOMONTH(TODAY(),Table13[[#This Row],[Range_Month]])+1</f>
        <v>32782</v>
      </c>
      <c r="C406">
        <v>0</v>
      </c>
      <c r="D406" s="1">
        <f ca="1">WORKDAY(Table13[[#This Row],[Date]],-(1+Table13[[#This Row],[Add_Day]]))</f>
        <v>32780</v>
      </c>
      <c r="E406">
        <f>COUNTIFS(Table13[[#This Row],[SHCOMP Index]:[SZCOMP Index]],"*N/A*")</f>
        <v>12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s">
        <v>78</v>
      </c>
      <c r="L406" t="s">
        <v>78</v>
      </c>
      <c r="M406" t="s">
        <v>78</v>
      </c>
      <c r="N406" t="s">
        <v>78</v>
      </c>
      <c r="O406" t="s">
        <v>78</v>
      </c>
      <c r="P406" t="s">
        <v>78</v>
      </c>
      <c r="Q406" t="s">
        <v>78</v>
      </c>
    </row>
    <row r="407" spans="1:17" x14ac:dyDescent="0.25">
      <c r="A407">
        <v>-406</v>
      </c>
      <c r="B407" s="1">
        <f ca="1">EOMONTH(TODAY(),Table13[[#This Row],[Range_Month]])+1</f>
        <v>32752</v>
      </c>
      <c r="C407">
        <v>0</v>
      </c>
      <c r="D407" s="1">
        <f ca="1">WORKDAY(Table13[[#This Row],[Date]],-(1+Table13[[#This Row],[Add_Day]]))</f>
        <v>32751</v>
      </c>
      <c r="E407">
        <f>COUNTIFS(Table13[[#This Row],[SHCOMP Index]:[SZCOMP Index]],"*N/A*")</f>
        <v>12</v>
      </c>
      <c r="F407" t="s">
        <v>78</v>
      </c>
      <c r="G407" t="s">
        <v>78</v>
      </c>
      <c r="H407" t="s">
        <v>78</v>
      </c>
      <c r="I407" t="s">
        <v>78</v>
      </c>
      <c r="J407" t="s">
        <v>78</v>
      </c>
      <c r="K407" t="s">
        <v>78</v>
      </c>
      <c r="L407" t="s">
        <v>78</v>
      </c>
      <c r="M407" t="s">
        <v>78</v>
      </c>
      <c r="N407" t="s">
        <v>78</v>
      </c>
      <c r="O407" t="s">
        <v>78</v>
      </c>
      <c r="P407" t="s">
        <v>78</v>
      </c>
      <c r="Q407" t="s">
        <v>78</v>
      </c>
    </row>
    <row r="408" spans="1:17" x14ac:dyDescent="0.25">
      <c r="A408">
        <v>-407</v>
      </c>
      <c r="B408" s="1">
        <f ca="1">EOMONTH(TODAY(),Table13[[#This Row],[Range_Month]])+1</f>
        <v>32721</v>
      </c>
      <c r="C408">
        <v>0</v>
      </c>
      <c r="D408" s="1">
        <f ca="1">WORKDAY(Table13[[#This Row],[Date]],-(1+Table13[[#This Row],[Add_Day]]))</f>
        <v>32720</v>
      </c>
      <c r="E408">
        <f>COUNTIFS(Table13[[#This Row],[SHCOMP Index]:[SZCOMP Index]],"*N/A*")</f>
        <v>12</v>
      </c>
      <c r="F408" t="s">
        <v>78</v>
      </c>
      <c r="G408" t="s">
        <v>78</v>
      </c>
      <c r="H408" t="s">
        <v>78</v>
      </c>
      <c r="I408" t="s">
        <v>78</v>
      </c>
      <c r="J408" t="s">
        <v>78</v>
      </c>
      <c r="K408" t="s">
        <v>78</v>
      </c>
      <c r="L408" t="s">
        <v>78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</row>
    <row r="409" spans="1:17" x14ac:dyDescent="0.25">
      <c r="A409">
        <v>-408</v>
      </c>
      <c r="B409" s="1">
        <f ca="1">EOMONTH(TODAY(),Table13[[#This Row],[Range_Month]])+1</f>
        <v>32690</v>
      </c>
      <c r="C409">
        <v>0</v>
      </c>
      <c r="D409" s="1">
        <f ca="1">WORKDAY(Table13[[#This Row],[Date]],-(1+Table13[[#This Row],[Add_Day]]))</f>
        <v>32689</v>
      </c>
      <c r="E409">
        <f>COUNTIFS(Table13[[#This Row],[SHCOMP Index]:[SZCOMP Index]],"*N/A*")</f>
        <v>12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  <c r="K409" t="s">
        <v>78</v>
      </c>
      <c r="L409" t="s">
        <v>78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</row>
    <row r="410" spans="1:17" x14ac:dyDescent="0.25">
      <c r="A410">
        <v>-409</v>
      </c>
      <c r="B410" s="1">
        <f ca="1">EOMONTH(TODAY(),Table13[[#This Row],[Range_Month]])+1</f>
        <v>32660</v>
      </c>
      <c r="C410">
        <v>0</v>
      </c>
      <c r="D410" s="1">
        <f ca="1">WORKDAY(Table13[[#This Row],[Date]],-(1+Table13[[#This Row],[Add_Day]]))</f>
        <v>32659</v>
      </c>
      <c r="E410">
        <f>COUNTIFS(Table13[[#This Row],[SHCOMP Index]:[SZCOMP Index]],"*N/A*")</f>
        <v>12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s">
        <v>78</v>
      </c>
      <c r="L410" t="s">
        <v>78</v>
      </c>
      <c r="M410" t="s">
        <v>78</v>
      </c>
      <c r="N410" t="s">
        <v>78</v>
      </c>
      <c r="O410" t="s">
        <v>78</v>
      </c>
      <c r="P410" t="s">
        <v>78</v>
      </c>
      <c r="Q410" t="s">
        <v>78</v>
      </c>
    </row>
    <row r="411" spans="1:17" x14ac:dyDescent="0.25">
      <c r="A411">
        <v>-410</v>
      </c>
      <c r="B411" s="1">
        <f ca="1">EOMONTH(TODAY(),Table13[[#This Row],[Range_Month]])+1</f>
        <v>32629</v>
      </c>
      <c r="C411">
        <v>0</v>
      </c>
      <c r="D411" s="1">
        <f ca="1">WORKDAY(Table13[[#This Row],[Date]],-(1+Table13[[#This Row],[Add_Day]]))</f>
        <v>32626</v>
      </c>
      <c r="E411">
        <f>COUNTIFS(Table13[[#This Row],[SHCOMP Index]:[SZCOMP Index]],"*N/A*")</f>
        <v>12</v>
      </c>
      <c r="F411" t="s">
        <v>78</v>
      </c>
      <c r="G411" t="s">
        <v>78</v>
      </c>
      <c r="H411" t="s">
        <v>78</v>
      </c>
      <c r="I411" t="s">
        <v>78</v>
      </c>
      <c r="J411" t="s">
        <v>78</v>
      </c>
      <c r="K411" t="s">
        <v>78</v>
      </c>
      <c r="L411" t="s">
        <v>78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</row>
    <row r="412" spans="1:17" x14ac:dyDescent="0.25">
      <c r="A412">
        <v>-411</v>
      </c>
      <c r="B412" s="1">
        <f ca="1">EOMONTH(TODAY(),Table13[[#This Row],[Range_Month]])+1</f>
        <v>32599</v>
      </c>
      <c r="C412">
        <v>0</v>
      </c>
      <c r="D412" s="1">
        <f ca="1">WORKDAY(Table13[[#This Row],[Date]],-(1+Table13[[#This Row],[Add_Day]]))</f>
        <v>32598</v>
      </c>
      <c r="E412">
        <f>COUNTIFS(Table13[[#This Row],[SHCOMP Index]:[SZCOMP Index]],"*N/A*")</f>
        <v>12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s">
        <v>78</v>
      </c>
      <c r="L412" t="s">
        <v>78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</row>
    <row r="413" spans="1:17" x14ac:dyDescent="0.25">
      <c r="A413">
        <v>-412</v>
      </c>
      <c r="B413" s="1">
        <f ca="1">EOMONTH(TODAY(),Table13[[#This Row],[Range_Month]])+1</f>
        <v>32568</v>
      </c>
      <c r="C413">
        <v>0</v>
      </c>
      <c r="D413" s="1">
        <f ca="1">WORKDAY(Table13[[#This Row],[Date]],-(1+Table13[[#This Row],[Add_Day]]))</f>
        <v>32567</v>
      </c>
      <c r="E413">
        <f>COUNTIFS(Table13[[#This Row],[SHCOMP Index]:[SZCOMP Index]],"*N/A*")</f>
        <v>12</v>
      </c>
      <c r="F413" t="s">
        <v>78</v>
      </c>
      <c r="G413" t="s">
        <v>78</v>
      </c>
      <c r="H413" t="s">
        <v>78</v>
      </c>
      <c r="I413" t="s">
        <v>78</v>
      </c>
      <c r="J413" t="s">
        <v>78</v>
      </c>
      <c r="K413" t="s">
        <v>78</v>
      </c>
      <c r="L413" t="s">
        <v>78</v>
      </c>
      <c r="M413" t="s">
        <v>78</v>
      </c>
      <c r="N413" t="s">
        <v>78</v>
      </c>
      <c r="O413" t="s">
        <v>78</v>
      </c>
      <c r="P413" t="s">
        <v>78</v>
      </c>
      <c r="Q413" t="s">
        <v>78</v>
      </c>
    </row>
    <row r="414" spans="1:17" x14ac:dyDescent="0.25">
      <c r="A414">
        <v>-413</v>
      </c>
      <c r="B414" s="1">
        <f ca="1">EOMONTH(TODAY(),Table13[[#This Row],[Range_Month]])+1</f>
        <v>32540</v>
      </c>
      <c r="C414">
        <v>0</v>
      </c>
      <c r="D414" s="1">
        <f ca="1">WORKDAY(Table13[[#This Row],[Date]],-(1+Table13[[#This Row],[Add_Day]]))</f>
        <v>32539</v>
      </c>
      <c r="E414">
        <f>COUNTIFS(Table13[[#This Row],[SHCOMP Index]:[SZCOMP Index]],"*N/A*")</f>
        <v>12</v>
      </c>
      <c r="F414" t="s">
        <v>78</v>
      </c>
      <c r="G414" t="s">
        <v>78</v>
      </c>
      <c r="H414" t="s">
        <v>78</v>
      </c>
      <c r="I414" t="s">
        <v>78</v>
      </c>
      <c r="J414" t="s">
        <v>78</v>
      </c>
      <c r="K414" t="s">
        <v>78</v>
      </c>
      <c r="L414" t="s">
        <v>78</v>
      </c>
      <c r="M414" t="s">
        <v>78</v>
      </c>
      <c r="N414" t="s">
        <v>78</v>
      </c>
      <c r="O414" t="s">
        <v>78</v>
      </c>
      <c r="P414" t="s">
        <v>78</v>
      </c>
      <c r="Q414" t="s">
        <v>78</v>
      </c>
    </row>
    <row r="415" spans="1:17" x14ac:dyDescent="0.25">
      <c r="A415">
        <v>-414</v>
      </c>
      <c r="B415" s="1">
        <f ca="1">EOMONTH(TODAY(),Table13[[#This Row],[Range_Month]])+1</f>
        <v>32509</v>
      </c>
      <c r="C415">
        <v>0</v>
      </c>
      <c r="D415" s="1">
        <f ca="1">WORKDAY(Table13[[#This Row],[Date]],-(1+Table13[[#This Row],[Add_Day]]))</f>
        <v>32507</v>
      </c>
      <c r="E415">
        <f>COUNTIFS(Table13[[#This Row],[SHCOMP Index]:[SZCOMP Index]],"*N/A*")</f>
        <v>12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  <c r="K415" t="s">
        <v>78</v>
      </c>
      <c r="L415" t="s">
        <v>78</v>
      </c>
      <c r="M415" t="s">
        <v>78</v>
      </c>
      <c r="N415" t="s">
        <v>78</v>
      </c>
      <c r="O415" t="s">
        <v>78</v>
      </c>
      <c r="P415" t="s">
        <v>78</v>
      </c>
      <c r="Q415" t="s">
        <v>78</v>
      </c>
    </row>
    <row r="416" spans="1:17" x14ac:dyDescent="0.25">
      <c r="A416">
        <v>-415</v>
      </c>
      <c r="B416" s="1">
        <f ca="1">EOMONTH(TODAY(),Table13[[#This Row],[Range_Month]])+1</f>
        <v>32478</v>
      </c>
      <c r="C416">
        <v>0</v>
      </c>
      <c r="D416" s="1">
        <f ca="1">WORKDAY(Table13[[#This Row],[Date]],-(1+Table13[[#This Row],[Add_Day]]))</f>
        <v>32477</v>
      </c>
      <c r="E416">
        <f>COUNTIFS(Table13[[#This Row],[SHCOMP Index]:[SZCOMP Index]],"*N/A*")</f>
        <v>12</v>
      </c>
      <c r="F416" t="s">
        <v>78</v>
      </c>
      <c r="G416" t="s">
        <v>78</v>
      </c>
      <c r="H416" t="s">
        <v>78</v>
      </c>
      <c r="I416" t="s">
        <v>78</v>
      </c>
      <c r="J416" t="s">
        <v>78</v>
      </c>
      <c r="K416" t="s">
        <v>78</v>
      </c>
      <c r="L416" t="s">
        <v>78</v>
      </c>
      <c r="M416" t="s">
        <v>78</v>
      </c>
      <c r="N416" t="s">
        <v>78</v>
      </c>
      <c r="O416" t="s">
        <v>78</v>
      </c>
      <c r="P416" t="s">
        <v>78</v>
      </c>
      <c r="Q416" t="s">
        <v>78</v>
      </c>
    </row>
    <row r="417" spans="1:17" x14ac:dyDescent="0.25">
      <c r="A417">
        <v>-416</v>
      </c>
      <c r="B417" s="1">
        <f ca="1">EOMONTH(TODAY(),Table13[[#This Row],[Range_Month]])+1</f>
        <v>32448</v>
      </c>
      <c r="C417">
        <v>0</v>
      </c>
      <c r="D417" s="1">
        <f ca="1">WORKDAY(Table13[[#This Row],[Date]],-(1+Table13[[#This Row],[Add_Day]]))</f>
        <v>32447</v>
      </c>
      <c r="E417">
        <f>COUNTIFS(Table13[[#This Row],[SHCOMP Index]:[SZCOMP Index]],"*N/A*")</f>
        <v>12</v>
      </c>
      <c r="F417" t="s">
        <v>78</v>
      </c>
      <c r="G417" t="s">
        <v>78</v>
      </c>
      <c r="H417" t="s">
        <v>78</v>
      </c>
      <c r="I417" t="s">
        <v>78</v>
      </c>
      <c r="J417" t="s">
        <v>78</v>
      </c>
      <c r="K417" t="s">
        <v>78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</row>
    <row r="418" spans="1:17" x14ac:dyDescent="0.25">
      <c r="A418">
        <v>-417</v>
      </c>
      <c r="B418" s="1">
        <f ca="1">EOMONTH(TODAY(),Table13[[#This Row],[Range_Month]])+1</f>
        <v>32417</v>
      </c>
      <c r="C418">
        <v>0</v>
      </c>
      <c r="D418" s="1">
        <f ca="1">WORKDAY(Table13[[#This Row],[Date]],-(1+Table13[[#This Row],[Add_Day]]))</f>
        <v>32416</v>
      </c>
      <c r="E418">
        <f>COUNTIFS(Table13[[#This Row],[SHCOMP Index]:[SZCOMP Index]],"*N/A*")</f>
        <v>12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  <c r="K418" t="s">
        <v>78</v>
      </c>
      <c r="L418" t="s">
        <v>78</v>
      </c>
      <c r="M418" t="s">
        <v>78</v>
      </c>
      <c r="N418" t="s">
        <v>78</v>
      </c>
      <c r="O418" t="s">
        <v>78</v>
      </c>
      <c r="P418" t="s">
        <v>78</v>
      </c>
      <c r="Q418" t="s">
        <v>78</v>
      </c>
    </row>
    <row r="419" spans="1:17" x14ac:dyDescent="0.25">
      <c r="A419">
        <v>-418</v>
      </c>
      <c r="B419" s="1">
        <f ca="1">EOMONTH(TODAY(),Table13[[#This Row],[Range_Month]])+1</f>
        <v>32387</v>
      </c>
      <c r="C419">
        <v>0</v>
      </c>
      <c r="D419" s="1">
        <f ca="1">WORKDAY(Table13[[#This Row],[Date]],-(1+Table13[[#This Row],[Add_Day]]))</f>
        <v>32386</v>
      </c>
      <c r="E419">
        <f>COUNTIFS(Table13[[#This Row],[SHCOMP Index]:[SZCOMP Index]],"*N/A*")</f>
        <v>12</v>
      </c>
      <c r="F419" t="s">
        <v>78</v>
      </c>
      <c r="G419" t="s">
        <v>78</v>
      </c>
      <c r="H419" t="s">
        <v>78</v>
      </c>
      <c r="I419" t="s">
        <v>78</v>
      </c>
      <c r="J419" t="s">
        <v>78</v>
      </c>
      <c r="K419" t="s">
        <v>78</v>
      </c>
      <c r="L419" t="s">
        <v>78</v>
      </c>
      <c r="M419" t="s">
        <v>78</v>
      </c>
      <c r="N419" t="s">
        <v>78</v>
      </c>
      <c r="O419" t="s">
        <v>78</v>
      </c>
      <c r="P419" t="s">
        <v>78</v>
      </c>
      <c r="Q419" t="s">
        <v>78</v>
      </c>
    </row>
    <row r="420" spans="1:17" x14ac:dyDescent="0.25">
      <c r="A420">
        <v>-419</v>
      </c>
      <c r="B420" s="1">
        <f ca="1">EOMONTH(TODAY(),Table13[[#This Row],[Range_Month]])+1</f>
        <v>32356</v>
      </c>
      <c r="C420">
        <v>0</v>
      </c>
      <c r="D420" s="1">
        <f ca="1">WORKDAY(Table13[[#This Row],[Date]],-(1+Table13[[#This Row],[Add_Day]]))</f>
        <v>32353</v>
      </c>
      <c r="E420">
        <f>COUNTIFS(Table13[[#This Row],[SHCOMP Index]:[SZCOMP Index]],"*N/A*")</f>
        <v>12</v>
      </c>
      <c r="F420" t="s">
        <v>78</v>
      </c>
      <c r="G420" t="s">
        <v>78</v>
      </c>
      <c r="H420" t="s">
        <v>78</v>
      </c>
      <c r="I420" t="s">
        <v>78</v>
      </c>
      <c r="J420" t="s">
        <v>78</v>
      </c>
      <c r="K420" t="s">
        <v>78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</row>
    <row r="421" spans="1:17" x14ac:dyDescent="0.25">
      <c r="A421">
        <v>-420</v>
      </c>
      <c r="B421" s="1">
        <f ca="1">EOMONTH(TODAY(),Table13[[#This Row],[Range_Month]])+1</f>
        <v>32325</v>
      </c>
      <c r="C421">
        <v>0</v>
      </c>
      <c r="D421" s="1">
        <f ca="1">WORKDAY(Table13[[#This Row],[Date]],-(1+Table13[[#This Row],[Add_Day]]))</f>
        <v>32324</v>
      </c>
      <c r="E421">
        <f>COUNTIFS(Table13[[#This Row],[SHCOMP Index]:[SZCOMP Index]],"*N/A*")</f>
        <v>12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  <c r="K421" t="s">
        <v>78</v>
      </c>
      <c r="L421" t="s">
        <v>78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</row>
    <row r="422" spans="1:17" x14ac:dyDescent="0.25">
      <c r="A422">
        <v>-421</v>
      </c>
      <c r="B422" s="1">
        <f ca="1">EOMONTH(TODAY(),Table13[[#This Row],[Range_Month]])+1</f>
        <v>32295</v>
      </c>
      <c r="C422">
        <v>0</v>
      </c>
      <c r="D422" s="1">
        <f ca="1">WORKDAY(Table13[[#This Row],[Date]],-(1+Table13[[#This Row],[Add_Day]]))</f>
        <v>32294</v>
      </c>
      <c r="E422">
        <f>COUNTIFS(Table13[[#This Row],[SHCOMP Index]:[SZCOMP Index]],"*N/A*")</f>
        <v>12</v>
      </c>
      <c r="F422" t="s">
        <v>78</v>
      </c>
      <c r="G422" t="s">
        <v>78</v>
      </c>
      <c r="H422" t="s">
        <v>78</v>
      </c>
      <c r="I422" t="s">
        <v>78</v>
      </c>
      <c r="J422" t="s">
        <v>78</v>
      </c>
      <c r="K422" t="s">
        <v>78</v>
      </c>
      <c r="L422" t="s">
        <v>78</v>
      </c>
      <c r="M422" t="s">
        <v>78</v>
      </c>
      <c r="N422" t="s">
        <v>78</v>
      </c>
      <c r="O422" t="s">
        <v>78</v>
      </c>
      <c r="P422" t="s">
        <v>78</v>
      </c>
      <c r="Q422" t="s">
        <v>78</v>
      </c>
    </row>
    <row r="423" spans="1:17" x14ac:dyDescent="0.25">
      <c r="A423">
        <v>-422</v>
      </c>
      <c r="B423" s="1">
        <f ca="1">EOMONTH(TODAY(),Table13[[#This Row],[Range_Month]])+1</f>
        <v>32264</v>
      </c>
      <c r="C423">
        <v>0</v>
      </c>
      <c r="D423" s="1">
        <f ca="1">WORKDAY(Table13[[#This Row],[Date]],-(1+Table13[[#This Row],[Add_Day]]))</f>
        <v>32262</v>
      </c>
      <c r="E423">
        <f>COUNTIFS(Table13[[#This Row],[SHCOMP Index]:[SZCOMP Index]],"*N/A*")</f>
        <v>12</v>
      </c>
      <c r="F423" t="s">
        <v>78</v>
      </c>
      <c r="G423" t="s">
        <v>78</v>
      </c>
      <c r="H423" t="s">
        <v>78</v>
      </c>
      <c r="I423" t="s">
        <v>78</v>
      </c>
      <c r="J423" t="s">
        <v>78</v>
      </c>
      <c r="K423" t="s">
        <v>78</v>
      </c>
      <c r="L423" t="s">
        <v>78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</row>
    <row r="424" spans="1:17" x14ac:dyDescent="0.25">
      <c r="A424">
        <v>-423</v>
      </c>
      <c r="B424" s="1">
        <f ca="1">EOMONTH(TODAY(),Table13[[#This Row],[Range_Month]])+1</f>
        <v>32234</v>
      </c>
      <c r="C424">
        <v>0</v>
      </c>
      <c r="D424" s="1">
        <f ca="1">WORKDAY(Table13[[#This Row],[Date]],-(1+Table13[[#This Row],[Add_Day]]))</f>
        <v>32233</v>
      </c>
      <c r="E424">
        <f>COUNTIFS(Table13[[#This Row],[SHCOMP Index]:[SZCOMP Index]],"*N/A*")</f>
        <v>12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  <c r="K424" t="s">
        <v>78</v>
      </c>
      <c r="L424" t="s">
        <v>78</v>
      </c>
      <c r="M424" t="s">
        <v>78</v>
      </c>
      <c r="N424" t="s">
        <v>78</v>
      </c>
      <c r="O424" t="s">
        <v>78</v>
      </c>
      <c r="P424" t="s">
        <v>78</v>
      </c>
      <c r="Q424" t="s">
        <v>78</v>
      </c>
    </row>
    <row r="425" spans="1:17" x14ac:dyDescent="0.25">
      <c r="A425">
        <v>-424</v>
      </c>
      <c r="B425" s="1">
        <f ca="1">EOMONTH(TODAY(),Table13[[#This Row],[Range_Month]])+1</f>
        <v>32203</v>
      </c>
      <c r="C425">
        <v>0</v>
      </c>
      <c r="D425" s="1">
        <f ca="1">WORKDAY(Table13[[#This Row],[Date]],-(1+Table13[[#This Row],[Add_Day]]))</f>
        <v>32202</v>
      </c>
      <c r="E425">
        <f>COUNTIFS(Table13[[#This Row],[SHCOMP Index]:[SZCOMP Index]],"*N/A*")</f>
        <v>12</v>
      </c>
      <c r="F425" t="s">
        <v>78</v>
      </c>
      <c r="G425" t="s">
        <v>78</v>
      </c>
      <c r="H425" t="s">
        <v>78</v>
      </c>
      <c r="I425" t="s">
        <v>78</v>
      </c>
      <c r="J425" t="s">
        <v>78</v>
      </c>
      <c r="K425" t="s">
        <v>78</v>
      </c>
      <c r="L425" t="s">
        <v>78</v>
      </c>
      <c r="M425" t="s">
        <v>78</v>
      </c>
      <c r="N425" t="s">
        <v>78</v>
      </c>
      <c r="O425" t="s">
        <v>78</v>
      </c>
      <c r="P425" t="s">
        <v>78</v>
      </c>
      <c r="Q425" t="s">
        <v>78</v>
      </c>
    </row>
    <row r="426" spans="1:17" x14ac:dyDescent="0.25">
      <c r="A426">
        <v>-425</v>
      </c>
      <c r="B426" s="1">
        <f ca="1">EOMONTH(TODAY(),Table13[[#This Row],[Range_Month]])+1</f>
        <v>32174</v>
      </c>
      <c r="C426">
        <v>0</v>
      </c>
      <c r="D426" s="1">
        <f ca="1">WORKDAY(Table13[[#This Row],[Date]],-(1+Table13[[#This Row],[Add_Day]]))</f>
        <v>32171</v>
      </c>
      <c r="E426">
        <f>COUNTIFS(Table13[[#This Row],[SHCOMP Index]:[SZCOMP Index]],"*N/A*")</f>
        <v>12</v>
      </c>
      <c r="F426" t="s">
        <v>78</v>
      </c>
      <c r="G426" t="s">
        <v>78</v>
      </c>
      <c r="H426" t="s">
        <v>78</v>
      </c>
      <c r="I426" t="s">
        <v>78</v>
      </c>
      <c r="J426" t="s">
        <v>78</v>
      </c>
      <c r="K426" t="s">
        <v>78</v>
      </c>
      <c r="L426" t="s">
        <v>78</v>
      </c>
      <c r="M426" t="s">
        <v>78</v>
      </c>
      <c r="N426" t="s">
        <v>78</v>
      </c>
      <c r="O426" t="s">
        <v>78</v>
      </c>
      <c r="P426" t="s">
        <v>78</v>
      </c>
      <c r="Q426" t="s">
        <v>78</v>
      </c>
    </row>
    <row r="427" spans="1:17" x14ac:dyDescent="0.25">
      <c r="A427">
        <v>-426</v>
      </c>
      <c r="B427" s="1">
        <f ca="1">EOMONTH(TODAY(),Table13[[#This Row],[Range_Month]])+1</f>
        <v>32143</v>
      </c>
      <c r="C427">
        <v>0</v>
      </c>
      <c r="D427" s="1">
        <f ca="1">WORKDAY(Table13[[#This Row],[Date]],-(1+Table13[[#This Row],[Add_Day]]))</f>
        <v>32142</v>
      </c>
      <c r="E427">
        <f>COUNTIFS(Table13[[#This Row],[SHCOMP Index]:[SZCOMP Index]],"*N/A*")</f>
        <v>12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  <c r="K427" t="s">
        <v>78</v>
      </c>
      <c r="L427" t="s">
        <v>78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</row>
    <row r="428" spans="1:17" x14ac:dyDescent="0.25">
      <c r="A428">
        <v>-427</v>
      </c>
      <c r="B428" s="1">
        <f ca="1">EOMONTH(TODAY(),Table13[[#This Row],[Range_Month]])+1</f>
        <v>32112</v>
      </c>
      <c r="C428">
        <v>0</v>
      </c>
      <c r="D428" s="1">
        <f ca="1">WORKDAY(Table13[[#This Row],[Date]],-(1+Table13[[#This Row],[Add_Day]]))</f>
        <v>32111</v>
      </c>
      <c r="E428">
        <f>COUNTIFS(Table13[[#This Row],[SHCOMP Index]:[SZCOMP Index]],"*N/A*")</f>
        <v>12</v>
      </c>
      <c r="F428" t="s">
        <v>78</v>
      </c>
      <c r="G428" t="s">
        <v>78</v>
      </c>
      <c r="H428" t="s">
        <v>78</v>
      </c>
      <c r="I428" t="s">
        <v>78</v>
      </c>
      <c r="J428" t="s">
        <v>78</v>
      </c>
      <c r="K428" t="s">
        <v>78</v>
      </c>
      <c r="L428" t="s">
        <v>78</v>
      </c>
      <c r="M428" t="s">
        <v>78</v>
      </c>
      <c r="N428" t="s">
        <v>78</v>
      </c>
      <c r="O428" t="s">
        <v>78</v>
      </c>
      <c r="P428" t="s">
        <v>78</v>
      </c>
      <c r="Q428" t="s">
        <v>78</v>
      </c>
    </row>
    <row r="429" spans="1:17" x14ac:dyDescent="0.25">
      <c r="A429">
        <v>-428</v>
      </c>
      <c r="B429" s="1">
        <f ca="1">EOMONTH(TODAY(),Table13[[#This Row],[Range_Month]])+1</f>
        <v>32082</v>
      </c>
      <c r="C429">
        <v>0</v>
      </c>
      <c r="D429" s="1">
        <f ca="1">WORKDAY(Table13[[#This Row],[Date]],-(1+Table13[[#This Row],[Add_Day]]))</f>
        <v>32080</v>
      </c>
      <c r="E429">
        <f>COUNTIFS(Table13[[#This Row],[SHCOMP Index]:[SZCOMP Index]],"*N/A*")</f>
        <v>12</v>
      </c>
      <c r="F429" t="s">
        <v>78</v>
      </c>
      <c r="G429" t="s">
        <v>78</v>
      </c>
      <c r="H429" t="s">
        <v>78</v>
      </c>
      <c r="I429" t="s">
        <v>78</v>
      </c>
      <c r="J429" t="s">
        <v>78</v>
      </c>
      <c r="K429" t="s">
        <v>78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</row>
    <row r="430" spans="1:17" x14ac:dyDescent="0.25">
      <c r="A430">
        <v>-429</v>
      </c>
      <c r="B430" s="1">
        <f ca="1">EOMONTH(TODAY(),Table13[[#This Row],[Range_Month]])+1</f>
        <v>32051</v>
      </c>
      <c r="C430">
        <v>0</v>
      </c>
      <c r="D430" s="1">
        <f ca="1">WORKDAY(Table13[[#This Row],[Date]],-(1+Table13[[#This Row],[Add_Day]]))</f>
        <v>32050</v>
      </c>
      <c r="E430">
        <f>COUNTIFS(Table13[[#This Row],[SHCOMP Index]:[SZCOMP Index]],"*N/A*")</f>
        <v>12</v>
      </c>
      <c r="F430" t="s">
        <v>78</v>
      </c>
      <c r="G430" t="s">
        <v>78</v>
      </c>
      <c r="H430" t="s">
        <v>78</v>
      </c>
      <c r="I430" t="s">
        <v>78</v>
      </c>
      <c r="J430" t="s">
        <v>78</v>
      </c>
      <c r="K430" t="s">
        <v>78</v>
      </c>
      <c r="L430" t="s">
        <v>78</v>
      </c>
      <c r="M430" t="s">
        <v>78</v>
      </c>
      <c r="N430" t="s">
        <v>78</v>
      </c>
      <c r="O430" t="s">
        <v>78</v>
      </c>
      <c r="P430" t="s">
        <v>78</v>
      </c>
      <c r="Q430" t="s">
        <v>78</v>
      </c>
    </row>
    <row r="431" spans="1:17" x14ac:dyDescent="0.25">
      <c r="A431">
        <v>-430</v>
      </c>
      <c r="B431" s="1">
        <f ca="1">EOMONTH(TODAY(),Table13[[#This Row],[Range_Month]])+1</f>
        <v>32021</v>
      </c>
      <c r="C431">
        <v>0</v>
      </c>
      <c r="D431" s="1">
        <f ca="1">WORKDAY(Table13[[#This Row],[Date]],-(1+Table13[[#This Row],[Add_Day]]))</f>
        <v>32020</v>
      </c>
      <c r="E431">
        <f>COUNTIFS(Table13[[#This Row],[SHCOMP Index]:[SZCOMP Index]],"*N/A*")</f>
        <v>12</v>
      </c>
      <c r="F431" t="s">
        <v>78</v>
      </c>
      <c r="G431" t="s">
        <v>78</v>
      </c>
      <c r="H431" t="s">
        <v>78</v>
      </c>
      <c r="I431" t="s">
        <v>78</v>
      </c>
      <c r="J431" t="s">
        <v>78</v>
      </c>
      <c r="K431" t="s">
        <v>78</v>
      </c>
      <c r="L431" t="s">
        <v>78</v>
      </c>
      <c r="M431" t="s">
        <v>78</v>
      </c>
      <c r="N431" t="s">
        <v>78</v>
      </c>
      <c r="O431" t="s">
        <v>78</v>
      </c>
      <c r="P431" t="s">
        <v>78</v>
      </c>
      <c r="Q431" t="s">
        <v>78</v>
      </c>
    </row>
    <row r="432" spans="1:17" x14ac:dyDescent="0.25">
      <c r="A432">
        <v>-431</v>
      </c>
      <c r="B432" s="1">
        <f ca="1">EOMONTH(TODAY(),Table13[[#This Row],[Range_Month]])+1</f>
        <v>31990</v>
      </c>
      <c r="C432">
        <v>0</v>
      </c>
      <c r="D432" s="1">
        <f ca="1">WORKDAY(Table13[[#This Row],[Date]],-(1+Table13[[#This Row],[Add_Day]]))</f>
        <v>31989</v>
      </c>
      <c r="E432">
        <f>COUNTIFS(Table13[[#This Row],[SHCOMP Index]:[SZCOMP Index]],"*N/A*")</f>
        <v>12</v>
      </c>
      <c r="F432" t="s">
        <v>78</v>
      </c>
      <c r="G432" t="s">
        <v>78</v>
      </c>
      <c r="H432" t="s">
        <v>78</v>
      </c>
      <c r="I432" t="s">
        <v>78</v>
      </c>
      <c r="J432" t="s">
        <v>78</v>
      </c>
      <c r="K432" t="s">
        <v>78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</row>
    <row r="433" spans="1:17" x14ac:dyDescent="0.25">
      <c r="A433">
        <v>-432</v>
      </c>
      <c r="B433" s="1">
        <f ca="1">EOMONTH(TODAY(),Table13[[#This Row],[Range_Month]])+1</f>
        <v>31959</v>
      </c>
      <c r="C433">
        <v>0</v>
      </c>
      <c r="D433" s="1">
        <f ca="1">WORKDAY(Table13[[#This Row],[Date]],-(1+Table13[[#This Row],[Add_Day]]))</f>
        <v>31958</v>
      </c>
      <c r="E433">
        <f>COUNTIFS(Table13[[#This Row],[SHCOMP Index]:[SZCOMP Index]],"*N/A*")</f>
        <v>12</v>
      </c>
      <c r="F433" t="s">
        <v>78</v>
      </c>
      <c r="G433" t="s">
        <v>78</v>
      </c>
      <c r="H433" t="s">
        <v>78</v>
      </c>
      <c r="I433" t="s">
        <v>78</v>
      </c>
      <c r="J433" t="s">
        <v>78</v>
      </c>
      <c r="K433" t="s">
        <v>78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78</v>
      </c>
    </row>
    <row r="434" spans="1:17" x14ac:dyDescent="0.25">
      <c r="A434">
        <v>-433</v>
      </c>
      <c r="B434" s="1">
        <f ca="1">EOMONTH(TODAY(),Table13[[#This Row],[Range_Month]])+1</f>
        <v>31929</v>
      </c>
      <c r="C434">
        <v>0</v>
      </c>
      <c r="D434" s="1">
        <f ca="1">WORKDAY(Table13[[#This Row],[Date]],-(1+Table13[[#This Row],[Add_Day]]))</f>
        <v>31926</v>
      </c>
      <c r="E434">
        <f>COUNTIFS(Table13[[#This Row],[SHCOMP Index]:[SZCOMP Index]],"*N/A*")</f>
        <v>12</v>
      </c>
      <c r="F434" t="s">
        <v>78</v>
      </c>
      <c r="G434" t="s">
        <v>78</v>
      </c>
      <c r="H434" t="s">
        <v>78</v>
      </c>
      <c r="I434" t="s">
        <v>78</v>
      </c>
      <c r="J434" t="s">
        <v>78</v>
      </c>
      <c r="K434" t="s">
        <v>78</v>
      </c>
      <c r="L434" t="s">
        <v>78</v>
      </c>
      <c r="M434" t="s">
        <v>78</v>
      </c>
      <c r="N434" t="s">
        <v>78</v>
      </c>
      <c r="O434" t="s">
        <v>78</v>
      </c>
      <c r="P434" t="s">
        <v>78</v>
      </c>
      <c r="Q434" t="s">
        <v>78</v>
      </c>
    </row>
    <row r="435" spans="1:17" x14ac:dyDescent="0.25">
      <c r="A435">
        <v>-434</v>
      </c>
      <c r="B435" s="1">
        <f ca="1">EOMONTH(TODAY(),Table13[[#This Row],[Range_Month]])+1</f>
        <v>31898</v>
      </c>
      <c r="C435">
        <v>0</v>
      </c>
      <c r="D435" s="1">
        <f ca="1">WORKDAY(Table13[[#This Row],[Date]],-(1+Table13[[#This Row],[Add_Day]]))</f>
        <v>31897</v>
      </c>
      <c r="E435">
        <f>COUNTIFS(Table13[[#This Row],[SHCOMP Index]:[SZCOMP Index]],"*N/A*")</f>
        <v>12</v>
      </c>
      <c r="F435" t="s">
        <v>78</v>
      </c>
      <c r="G435" t="s">
        <v>78</v>
      </c>
      <c r="H435" t="s">
        <v>78</v>
      </c>
      <c r="I435" t="s">
        <v>78</v>
      </c>
      <c r="J435" t="s">
        <v>78</v>
      </c>
      <c r="K435" t="s">
        <v>78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</row>
    <row r="436" spans="1:17" x14ac:dyDescent="0.25">
      <c r="A436">
        <v>-435</v>
      </c>
      <c r="B436" s="1">
        <f ca="1">EOMONTH(TODAY(),Table13[[#This Row],[Range_Month]])+1</f>
        <v>31868</v>
      </c>
      <c r="C436">
        <v>0</v>
      </c>
      <c r="D436" s="1">
        <f ca="1">WORKDAY(Table13[[#This Row],[Date]],-(1+Table13[[#This Row],[Add_Day]]))</f>
        <v>31867</v>
      </c>
      <c r="E436">
        <f>COUNTIFS(Table13[[#This Row],[SHCOMP Index]:[SZCOMP Index]],"*N/A*")</f>
        <v>12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  <c r="K436" t="s">
        <v>78</v>
      </c>
      <c r="L436" t="s">
        <v>78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</row>
    <row r="437" spans="1:17" x14ac:dyDescent="0.25">
      <c r="A437">
        <v>-436</v>
      </c>
      <c r="B437" s="1">
        <f ca="1">EOMONTH(TODAY(),Table13[[#This Row],[Range_Month]])+1</f>
        <v>31837</v>
      </c>
      <c r="C437">
        <v>0</v>
      </c>
      <c r="D437" s="1">
        <f ca="1">WORKDAY(Table13[[#This Row],[Date]],-(1+Table13[[#This Row],[Add_Day]]))</f>
        <v>31835</v>
      </c>
      <c r="E437">
        <f>COUNTIFS(Table13[[#This Row],[SHCOMP Index]:[SZCOMP Index]],"*N/A*")</f>
        <v>12</v>
      </c>
      <c r="F437" t="s">
        <v>78</v>
      </c>
      <c r="G437" t="s">
        <v>78</v>
      </c>
      <c r="H437" t="s">
        <v>78</v>
      </c>
      <c r="I437" t="s">
        <v>78</v>
      </c>
      <c r="J437" t="s">
        <v>78</v>
      </c>
      <c r="K437" t="s">
        <v>78</v>
      </c>
      <c r="L437" t="s">
        <v>78</v>
      </c>
      <c r="M437" t="s">
        <v>78</v>
      </c>
      <c r="N437" t="s">
        <v>78</v>
      </c>
      <c r="O437" t="s">
        <v>78</v>
      </c>
      <c r="P437" t="s">
        <v>78</v>
      </c>
      <c r="Q437" t="s">
        <v>78</v>
      </c>
    </row>
    <row r="438" spans="1:17" x14ac:dyDescent="0.25">
      <c r="A438">
        <v>-437</v>
      </c>
      <c r="B438" s="1">
        <f ca="1">EOMONTH(TODAY(),Table13[[#This Row],[Range_Month]])+1</f>
        <v>31809</v>
      </c>
      <c r="C438">
        <v>0</v>
      </c>
      <c r="D438" s="1">
        <f ca="1">WORKDAY(Table13[[#This Row],[Date]],-(1+Table13[[#This Row],[Add_Day]]))</f>
        <v>31807</v>
      </c>
      <c r="E438">
        <f>COUNTIFS(Table13[[#This Row],[SHCOMP Index]:[SZCOMP Index]],"*N/A*")</f>
        <v>12</v>
      </c>
      <c r="F438" t="s">
        <v>78</v>
      </c>
      <c r="G438" t="s">
        <v>78</v>
      </c>
      <c r="H438" t="s">
        <v>78</v>
      </c>
      <c r="I438" t="s">
        <v>78</v>
      </c>
      <c r="J438" t="s">
        <v>78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</row>
    <row r="439" spans="1:17" x14ac:dyDescent="0.25">
      <c r="A439">
        <v>-438</v>
      </c>
      <c r="B439" s="1">
        <f ca="1">EOMONTH(TODAY(),Table13[[#This Row],[Range_Month]])+1</f>
        <v>31778</v>
      </c>
      <c r="C439">
        <v>0</v>
      </c>
      <c r="D439" s="1">
        <f ca="1">WORKDAY(Table13[[#This Row],[Date]],-(1+Table13[[#This Row],[Add_Day]]))</f>
        <v>31777</v>
      </c>
      <c r="E439">
        <f>COUNTIFS(Table13[[#This Row],[SHCOMP Index]:[SZCOMP Index]],"*N/A*")</f>
        <v>12</v>
      </c>
      <c r="F439" t="s">
        <v>78</v>
      </c>
      <c r="G439" t="s">
        <v>78</v>
      </c>
      <c r="H439" t="s">
        <v>78</v>
      </c>
      <c r="I439" t="s">
        <v>78</v>
      </c>
      <c r="J439" t="s">
        <v>78</v>
      </c>
      <c r="K439" t="s">
        <v>78</v>
      </c>
      <c r="L439" t="s">
        <v>78</v>
      </c>
      <c r="M439" t="s">
        <v>78</v>
      </c>
      <c r="N439" t="s">
        <v>78</v>
      </c>
      <c r="O439" t="s">
        <v>78</v>
      </c>
      <c r="P439" t="s">
        <v>78</v>
      </c>
      <c r="Q439" t="s">
        <v>78</v>
      </c>
    </row>
    <row r="440" spans="1:17" x14ac:dyDescent="0.25">
      <c r="A440">
        <v>-439</v>
      </c>
      <c r="B440" s="1">
        <f ca="1">EOMONTH(TODAY(),Table13[[#This Row],[Range_Month]])+1</f>
        <v>31747</v>
      </c>
      <c r="C440">
        <v>0</v>
      </c>
      <c r="D440" s="1">
        <f ca="1">WORKDAY(Table13[[#This Row],[Date]],-(1+Table13[[#This Row],[Add_Day]]))</f>
        <v>31744</v>
      </c>
      <c r="E440">
        <f>COUNTIFS(Table13[[#This Row],[SHCOMP Index]:[SZCOMP Index]],"*N/A*")</f>
        <v>12</v>
      </c>
      <c r="F440" t="s">
        <v>78</v>
      </c>
      <c r="G440" t="s">
        <v>78</v>
      </c>
      <c r="H440" t="s">
        <v>78</v>
      </c>
      <c r="I440" t="s">
        <v>78</v>
      </c>
      <c r="J440" t="s">
        <v>78</v>
      </c>
      <c r="K440" t="s">
        <v>78</v>
      </c>
      <c r="L440" t="s">
        <v>78</v>
      </c>
      <c r="M440" t="s">
        <v>78</v>
      </c>
      <c r="N440" t="s">
        <v>78</v>
      </c>
      <c r="O440" t="s">
        <v>78</v>
      </c>
      <c r="P440" t="s">
        <v>78</v>
      </c>
      <c r="Q440" t="s">
        <v>78</v>
      </c>
    </row>
    <row r="441" spans="1:17" x14ac:dyDescent="0.25">
      <c r="A441">
        <v>-440</v>
      </c>
      <c r="B441" s="1">
        <f ca="1">EOMONTH(TODAY(),Table13[[#This Row],[Range_Month]])+1</f>
        <v>31717</v>
      </c>
      <c r="C441">
        <v>0</v>
      </c>
      <c r="D441" s="1">
        <f ca="1">WORKDAY(Table13[[#This Row],[Date]],-(1+Table13[[#This Row],[Add_Day]]))</f>
        <v>31716</v>
      </c>
      <c r="E441">
        <f>COUNTIFS(Table13[[#This Row],[SHCOMP Index]:[SZCOMP Index]],"*N/A*")</f>
        <v>12</v>
      </c>
      <c r="F441" t="s">
        <v>78</v>
      </c>
      <c r="G441" t="s">
        <v>78</v>
      </c>
      <c r="H441" t="s">
        <v>78</v>
      </c>
      <c r="I441" t="s">
        <v>78</v>
      </c>
      <c r="J441" t="s">
        <v>78</v>
      </c>
      <c r="K441" t="s">
        <v>78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</row>
    <row r="442" spans="1:17" x14ac:dyDescent="0.25">
      <c r="A442">
        <v>-441</v>
      </c>
      <c r="B442" s="1">
        <f ca="1">EOMONTH(TODAY(),Table13[[#This Row],[Range_Month]])+1</f>
        <v>31686</v>
      </c>
      <c r="C442">
        <v>0</v>
      </c>
      <c r="D442" s="1">
        <f ca="1">WORKDAY(Table13[[#This Row],[Date]],-(1+Table13[[#This Row],[Add_Day]]))</f>
        <v>31685</v>
      </c>
      <c r="E442">
        <f>COUNTIFS(Table13[[#This Row],[SHCOMP Index]:[SZCOMP Index]],"*N/A*")</f>
        <v>12</v>
      </c>
      <c r="F442" t="s">
        <v>78</v>
      </c>
      <c r="G442" t="s">
        <v>78</v>
      </c>
      <c r="H442" t="s">
        <v>78</v>
      </c>
      <c r="I442" t="s">
        <v>78</v>
      </c>
      <c r="J442" t="s">
        <v>78</v>
      </c>
      <c r="K442" t="s">
        <v>78</v>
      </c>
      <c r="L442" t="s">
        <v>78</v>
      </c>
      <c r="M442" t="s">
        <v>78</v>
      </c>
      <c r="N442" t="s">
        <v>78</v>
      </c>
      <c r="O442" t="s">
        <v>78</v>
      </c>
      <c r="P442" t="s">
        <v>78</v>
      </c>
      <c r="Q442" t="s">
        <v>78</v>
      </c>
    </row>
    <row r="443" spans="1:17" x14ac:dyDescent="0.25">
      <c r="A443">
        <v>-442</v>
      </c>
      <c r="B443" s="1">
        <f ca="1">EOMONTH(TODAY(),Table13[[#This Row],[Range_Month]])+1</f>
        <v>31656</v>
      </c>
      <c r="C443">
        <v>0</v>
      </c>
      <c r="D443" s="1">
        <f ca="1">WORKDAY(Table13[[#This Row],[Date]],-(1+Table13[[#This Row],[Add_Day]]))</f>
        <v>31653</v>
      </c>
      <c r="E443">
        <f>COUNTIFS(Table13[[#This Row],[SHCOMP Index]:[SZCOMP Index]],"*N/A*")</f>
        <v>12</v>
      </c>
      <c r="F443" t="s">
        <v>78</v>
      </c>
      <c r="G443" t="s">
        <v>78</v>
      </c>
      <c r="H443" t="s">
        <v>78</v>
      </c>
      <c r="I443" t="s">
        <v>78</v>
      </c>
      <c r="J443" t="s">
        <v>78</v>
      </c>
      <c r="K443" t="s">
        <v>78</v>
      </c>
      <c r="L443" t="s">
        <v>78</v>
      </c>
      <c r="M443" t="s">
        <v>78</v>
      </c>
      <c r="N443" t="s">
        <v>78</v>
      </c>
      <c r="O443" t="s">
        <v>78</v>
      </c>
      <c r="P443" t="s">
        <v>78</v>
      </c>
      <c r="Q443" t="s">
        <v>78</v>
      </c>
    </row>
    <row r="444" spans="1:17" x14ac:dyDescent="0.25">
      <c r="A444">
        <v>-443</v>
      </c>
      <c r="B444" s="1">
        <f ca="1">EOMONTH(TODAY(),Table13[[#This Row],[Range_Month]])+1</f>
        <v>31625</v>
      </c>
      <c r="C444">
        <v>0</v>
      </c>
      <c r="D444" s="1">
        <f ca="1">WORKDAY(Table13[[#This Row],[Date]],-(1+Table13[[#This Row],[Add_Day]]))</f>
        <v>31624</v>
      </c>
      <c r="E444">
        <f>COUNTIFS(Table13[[#This Row],[SHCOMP Index]:[SZCOMP Index]],"*N/A*")</f>
        <v>12</v>
      </c>
      <c r="F444" t="s">
        <v>78</v>
      </c>
      <c r="G444" t="s">
        <v>78</v>
      </c>
      <c r="H444" t="s">
        <v>78</v>
      </c>
      <c r="I444" t="s">
        <v>78</v>
      </c>
      <c r="J444" t="s">
        <v>78</v>
      </c>
      <c r="K444" t="s">
        <v>78</v>
      </c>
      <c r="L444" t="s">
        <v>78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</row>
    <row r="445" spans="1:17" x14ac:dyDescent="0.25">
      <c r="A445">
        <v>-444</v>
      </c>
      <c r="B445" s="1">
        <f ca="1">EOMONTH(TODAY(),Table13[[#This Row],[Range_Month]])+1</f>
        <v>31594</v>
      </c>
      <c r="C445">
        <v>0</v>
      </c>
      <c r="D445" s="1">
        <f ca="1">WORKDAY(Table13[[#This Row],[Date]],-(1+Table13[[#This Row],[Add_Day]]))</f>
        <v>31593</v>
      </c>
      <c r="E445">
        <f>COUNTIFS(Table13[[#This Row],[SHCOMP Index]:[SZCOMP Index]],"*N/A*")</f>
        <v>12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  <c r="K445" t="s">
        <v>78</v>
      </c>
      <c r="L445" t="s">
        <v>78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</row>
    <row r="446" spans="1:17" x14ac:dyDescent="0.25">
      <c r="A446">
        <v>-445</v>
      </c>
      <c r="B446" s="1">
        <f ca="1">EOMONTH(TODAY(),Table13[[#This Row],[Range_Month]])+1</f>
        <v>31564</v>
      </c>
      <c r="C446">
        <v>0</v>
      </c>
      <c r="D446" s="1">
        <f ca="1">WORKDAY(Table13[[#This Row],[Date]],-(1+Table13[[#This Row],[Add_Day]]))</f>
        <v>31562</v>
      </c>
      <c r="E446">
        <f>COUNTIFS(Table13[[#This Row],[SHCOMP Index]:[SZCOMP Index]],"*N/A*")</f>
        <v>12</v>
      </c>
      <c r="F446" t="s">
        <v>78</v>
      </c>
      <c r="G446" t="s">
        <v>78</v>
      </c>
      <c r="H446" t="s">
        <v>78</v>
      </c>
      <c r="I446" t="s">
        <v>78</v>
      </c>
      <c r="J446" t="s">
        <v>78</v>
      </c>
      <c r="K446" t="s">
        <v>78</v>
      </c>
      <c r="L446" t="s">
        <v>78</v>
      </c>
      <c r="M446" t="s">
        <v>78</v>
      </c>
      <c r="N446" t="s">
        <v>78</v>
      </c>
      <c r="O446" t="s">
        <v>78</v>
      </c>
      <c r="P446" t="s">
        <v>78</v>
      </c>
      <c r="Q446" t="s">
        <v>78</v>
      </c>
    </row>
    <row r="447" spans="1:17" x14ac:dyDescent="0.25">
      <c r="A447">
        <v>-446</v>
      </c>
      <c r="B447" s="1">
        <f ca="1">EOMONTH(TODAY(),Table13[[#This Row],[Range_Month]])+1</f>
        <v>31533</v>
      </c>
      <c r="C447">
        <v>0</v>
      </c>
      <c r="D447" s="1">
        <f ca="1">WORKDAY(Table13[[#This Row],[Date]],-(1+Table13[[#This Row],[Add_Day]]))</f>
        <v>31532</v>
      </c>
      <c r="E447">
        <f>COUNTIFS(Table13[[#This Row],[SHCOMP Index]:[SZCOMP Index]],"*N/A*")</f>
        <v>12</v>
      </c>
      <c r="F447" t="s">
        <v>78</v>
      </c>
      <c r="G447" t="s">
        <v>78</v>
      </c>
      <c r="H447" t="s">
        <v>78</v>
      </c>
      <c r="I447" t="s">
        <v>78</v>
      </c>
      <c r="J447" t="s">
        <v>78</v>
      </c>
      <c r="K447" t="s">
        <v>78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</row>
    <row r="448" spans="1:17" x14ac:dyDescent="0.25">
      <c r="A448">
        <v>-447</v>
      </c>
      <c r="B448" s="1">
        <f ca="1">EOMONTH(TODAY(),Table13[[#This Row],[Range_Month]])+1</f>
        <v>31503</v>
      </c>
      <c r="C448">
        <v>0</v>
      </c>
      <c r="D448" s="1">
        <f ca="1">WORKDAY(Table13[[#This Row],[Date]],-(1+Table13[[#This Row],[Add_Day]]))</f>
        <v>31502</v>
      </c>
      <c r="E448">
        <f>COUNTIFS(Table13[[#This Row],[SHCOMP Index]:[SZCOMP Index]],"*N/A*")</f>
        <v>12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  <c r="K448" t="s">
        <v>78</v>
      </c>
      <c r="L448" t="s">
        <v>78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</row>
    <row r="449" spans="1:17" x14ac:dyDescent="0.25">
      <c r="A449">
        <v>-448</v>
      </c>
      <c r="B449" s="1">
        <f ca="1">EOMONTH(TODAY(),Table13[[#This Row],[Range_Month]])+1</f>
        <v>31472</v>
      </c>
      <c r="C449">
        <v>0</v>
      </c>
      <c r="D449" s="1">
        <f ca="1">WORKDAY(Table13[[#This Row],[Date]],-(1+Table13[[#This Row],[Add_Day]]))</f>
        <v>31471</v>
      </c>
      <c r="E449">
        <f>COUNTIFS(Table13[[#This Row],[SHCOMP Index]:[SZCOMP Index]],"*N/A*")</f>
        <v>12</v>
      </c>
      <c r="F449" t="s">
        <v>78</v>
      </c>
      <c r="G449" t="s">
        <v>78</v>
      </c>
      <c r="H449" t="s">
        <v>78</v>
      </c>
      <c r="I449" t="s">
        <v>78</v>
      </c>
      <c r="J449" t="s">
        <v>78</v>
      </c>
      <c r="K449" t="s">
        <v>78</v>
      </c>
      <c r="L449" t="s">
        <v>78</v>
      </c>
      <c r="M449" t="s">
        <v>78</v>
      </c>
      <c r="N449" t="s">
        <v>78</v>
      </c>
      <c r="O449" t="s">
        <v>78</v>
      </c>
      <c r="P449" t="s">
        <v>78</v>
      </c>
      <c r="Q449" t="s">
        <v>78</v>
      </c>
    </row>
    <row r="450" spans="1:17" x14ac:dyDescent="0.25">
      <c r="A450">
        <v>-449</v>
      </c>
      <c r="B450" s="1">
        <f ca="1">EOMONTH(TODAY(),Table13[[#This Row],[Range_Month]])+1</f>
        <v>31444</v>
      </c>
      <c r="C450">
        <v>0</v>
      </c>
      <c r="D450" s="1">
        <f ca="1">WORKDAY(Table13[[#This Row],[Date]],-(1+Table13[[#This Row],[Add_Day]]))</f>
        <v>31443</v>
      </c>
      <c r="E450">
        <f>COUNTIFS(Table13[[#This Row],[SHCOMP Index]:[SZCOMP Index]],"*N/A*")</f>
        <v>12</v>
      </c>
      <c r="F450" t="s">
        <v>78</v>
      </c>
      <c r="G450" t="s">
        <v>78</v>
      </c>
      <c r="H450" t="s">
        <v>78</v>
      </c>
      <c r="I450" t="s">
        <v>78</v>
      </c>
      <c r="J450" t="s">
        <v>78</v>
      </c>
      <c r="K450" t="s">
        <v>78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</row>
    <row r="451" spans="1:17" x14ac:dyDescent="0.25">
      <c r="A451">
        <v>-450</v>
      </c>
      <c r="B451" s="1">
        <f ca="1">EOMONTH(TODAY(),Table13[[#This Row],[Range_Month]])+1</f>
        <v>31413</v>
      </c>
      <c r="C451">
        <v>0</v>
      </c>
      <c r="D451" s="1">
        <f ca="1">WORKDAY(Table13[[#This Row],[Date]],-(1+Table13[[#This Row],[Add_Day]]))</f>
        <v>31412</v>
      </c>
      <c r="E451">
        <f>COUNTIFS(Table13[[#This Row],[SHCOMP Index]:[SZCOMP Index]],"*N/A*")</f>
        <v>12</v>
      </c>
      <c r="F451" t="s">
        <v>78</v>
      </c>
      <c r="G451" t="s">
        <v>78</v>
      </c>
      <c r="H451" t="s">
        <v>78</v>
      </c>
      <c r="I451" t="s">
        <v>78</v>
      </c>
      <c r="J451" t="s">
        <v>78</v>
      </c>
      <c r="K451" t="s">
        <v>78</v>
      </c>
      <c r="L451" t="s">
        <v>78</v>
      </c>
      <c r="M451" t="s">
        <v>78</v>
      </c>
      <c r="N451" t="s">
        <v>78</v>
      </c>
      <c r="O451" t="s">
        <v>78</v>
      </c>
      <c r="P451" t="s">
        <v>78</v>
      </c>
      <c r="Q451" t="s">
        <v>78</v>
      </c>
    </row>
    <row r="452" spans="1:17" x14ac:dyDescent="0.25">
      <c r="A452">
        <v>-451</v>
      </c>
      <c r="B452" s="1">
        <f ca="1">EOMONTH(TODAY(),Table13[[#This Row],[Range_Month]])+1</f>
        <v>31382</v>
      </c>
      <c r="C452">
        <v>0</v>
      </c>
      <c r="D452" s="1">
        <f ca="1">WORKDAY(Table13[[#This Row],[Date]],-(1+Table13[[#This Row],[Add_Day]]))</f>
        <v>31380</v>
      </c>
      <c r="E452">
        <f>COUNTIFS(Table13[[#This Row],[SHCOMP Index]:[SZCOMP Index]],"*N/A*")</f>
        <v>12</v>
      </c>
      <c r="F452" t="s">
        <v>78</v>
      </c>
      <c r="G452" t="s">
        <v>78</v>
      </c>
      <c r="H452" t="s">
        <v>78</v>
      </c>
      <c r="I452" t="s">
        <v>78</v>
      </c>
      <c r="J452" t="s">
        <v>78</v>
      </c>
      <c r="K452" t="s">
        <v>78</v>
      </c>
      <c r="L452" t="s">
        <v>78</v>
      </c>
      <c r="M452" t="s">
        <v>78</v>
      </c>
      <c r="N452" t="s">
        <v>78</v>
      </c>
      <c r="O452" t="s">
        <v>78</v>
      </c>
      <c r="P452" t="s">
        <v>78</v>
      </c>
      <c r="Q452" t="s">
        <v>78</v>
      </c>
    </row>
    <row r="453" spans="1:17" x14ac:dyDescent="0.25">
      <c r="A453">
        <v>-452</v>
      </c>
      <c r="B453" s="1">
        <f ca="1">EOMONTH(TODAY(),Table13[[#This Row],[Range_Month]])+1</f>
        <v>31352</v>
      </c>
      <c r="C453">
        <v>0</v>
      </c>
      <c r="D453" s="1">
        <f ca="1">WORKDAY(Table13[[#This Row],[Date]],-(1+Table13[[#This Row],[Add_Day]]))</f>
        <v>31351</v>
      </c>
      <c r="E453">
        <f>COUNTIFS(Table13[[#This Row],[SHCOMP Index]:[SZCOMP Index]],"*N/A*")</f>
        <v>12</v>
      </c>
      <c r="F453" t="s">
        <v>78</v>
      </c>
      <c r="G453" t="s">
        <v>78</v>
      </c>
      <c r="H453" t="s">
        <v>78</v>
      </c>
      <c r="I453" t="s">
        <v>78</v>
      </c>
      <c r="J453" t="s">
        <v>78</v>
      </c>
      <c r="K453" t="s">
        <v>78</v>
      </c>
      <c r="L453" t="s">
        <v>78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</row>
    <row r="454" spans="1:17" x14ac:dyDescent="0.25">
      <c r="A454">
        <v>-453</v>
      </c>
      <c r="B454" s="1">
        <f ca="1">EOMONTH(TODAY(),Table13[[#This Row],[Range_Month]])+1</f>
        <v>31321</v>
      </c>
      <c r="C454">
        <v>0</v>
      </c>
      <c r="D454" s="1">
        <f ca="1">WORKDAY(Table13[[#This Row],[Date]],-(1+Table13[[#This Row],[Add_Day]]))</f>
        <v>31320</v>
      </c>
      <c r="E454">
        <f>COUNTIFS(Table13[[#This Row],[SHCOMP Index]:[SZCOMP Index]],"*N/A*")</f>
        <v>12</v>
      </c>
      <c r="F454" t="s">
        <v>78</v>
      </c>
      <c r="G454" t="s">
        <v>78</v>
      </c>
      <c r="H454" t="s">
        <v>78</v>
      </c>
      <c r="I454" t="s">
        <v>78</v>
      </c>
      <c r="J454" t="s">
        <v>78</v>
      </c>
      <c r="K454" t="s">
        <v>78</v>
      </c>
      <c r="L454" t="s">
        <v>78</v>
      </c>
      <c r="M454" t="s">
        <v>78</v>
      </c>
      <c r="N454" t="s">
        <v>78</v>
      </c>
      <c r="O454" t="s">
        <v>78</v>
      </c>
      <c r="P454" t="s">
        <v>78</v>
      </c>
      <c r="Q454" t="s">
        <v>78</v>
      </c>
    </row>
    <row r="455" spans="1:17" x14ac:dyDescent="0.25">
      <c r="A455">
        <v>-454</v>
      </c>
      <c r="B455" s="1">
        <f ca="1">EOMONTH(TODAY(),Table13[[#This Row],[Range_Month]])+1</f>
        <v>31291</v>
      </c>
      <c r="C455">
        <v>0</v>
      </c>
      <c r="D455" s="1">
        <f ca="1">WORKDAY(Table13[[#This Row],[Date]],-(1+Table13[[#This Row],[Add_Day]]))</f>
        <v>31289</v>
      </c>
      <c r="E455">
        <f>COUNTIFS(Table13[[#This Row],[SHCOMP Index]:[SZCOMP Index]],"*N/A*")</f>
        <v>12</v>
      </c>
      <c r="F455" t="s">
        <v>78</v>
      </c>
      <c r="G455" t="s">
        <v>78</v>
      </c>
      <c r="H455" t="s">
        <v>78</v>
      </c>
      <c r="I455" t="s">
        <v>78</v>
      </c>
      <c r="J455" t="s">
        <v>78</v>
      </c>
      <c r="K455" t="s">
        <v>78</v>
      </c>
      <c r="L455" t="s">
        <v>78</v>
      </c>
      <c r="M455" t="s">
        <v>78</v>
      </c>
      <c r="N455" t="s">
        <v>78</v>
      </c>
      <c r="O455" t="s">
        <v>78</v>
      </c>
      <c r="P455" t="s">
        <v>78</v>
      </c>
      <c r="Q455" t="s">
        <v>78</v>
      </c>
    </row>
    <row r="456" spans="1:17" x14ac:dyDescent="0.25">
      <c r="A456">
        <v>-455</v>
      </c>
      <c r="B456" s="1">
        <f ca="1">EOMONTH(TODAY(),Table13[[#This Row],[Range_Month]])+1</f>
        <v>31260</v>
      </c>
      <c r="C456">
        <v>0</v>
      </c>
      <c r="D456" s="1">
        <f ca="1">WORKDAY(Table13[[#This Row],[Date]],-(1+Table13[[#This Row],[Add_Day]]))</f>
        <v>31259</v>
      </c>
      <c r="E456">
        <f>COUNTIFS(Table13[[#This Row],[SHCOMP Index]:[SZCOMP Index]],"*N/A*")</f>
        <v>12</v>
      </c>
      <c r="F456" t="s">
        <v>78</v>
      </c>
      <c r="G456" t="s">
        <v>78</v>
      </c>
      <c r="H456" t="s">
        <v>78</v>
      </c>
      <c r="I456" t="s">
        <v>78</v>
      </c>
      <c r="J456" t="s">
        <v>78</v>
      </c>
      <c r="K456" t="s">
        <v>78</v>
      </c>
      <c r="L456" t="s">
        <v>78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</row>
    <row r="457" spans="1:17" x14ac:dyDescent="0.25">
      <c r="A457">
        <v>-456</v>
      </c>
      <c r="B457" s="1">
        <f ca="1">EOMONTH(TODAY(),Table13[[#This Row],[Range_Month]])+1</f>
        <v>31229</v>
      </c>
      <c r="C457">
        <v>0</v>
      </c>
      <c r="D457" s="1">
        <f ca="1">WORKDAY(Table13[[#This Row],[Date]],-(1+Table13[[#This Row],[Add_Day]]))</f>
        <v>31226</v>
      </c>
      <c r="E457">
        <f>COUNTIFS(Table13[[#This Row],[SHCOMP Index]:[SZCOMP Index]],"*N/A*")</f>
        <v>12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  <c r="K457" t="s">
        <v>78</v>
      </c>
      <c r="L457" t="s">
        <v>78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</row>
    <row r="458" spans="1:17" x14ac:dyDescent="0.25">
      <c r="A458">
        <v>-457</v>
      </c>
      <c r="B458" s="1">
        <f ca="1">EOMONTH(TODAY(),Table13[[#This Row],[Range_Month]])+1</f>
        <v>31199</v>
      </c>
      <c r="C458">
        <v>0</v>
      </c>
      <c r="D458" s="1">
        <f ca="1">WORKDAY(Table13[[#This Row],[Date]],-(1+Table13[[#This Row],[Add_Day]]))</f>
        <v>31198</v>
      </c>
      <c r="E458">
        <f>COUNTIFS(Table13[[#This Row],[SHCOMP Index]:[SZCOMP Index]],"*N/A*")</f>
        <v>12</v>
      </c>
      <c r="F458" t="s">
        <v>78</v>
      </c>
      <c r="G458" t="s">
        <v>78</v>
      </c>
      <c r="H458" t="s">
        <v>78</v>
      </c>
      <c r="I458" t="s">
        <v>78</v>
      </c>
      <c r="J458" t="s">
        <v>78</v>
      </c>
      <c r="K458" t="s">
        <v>78</v>
      </c>
      <c r="L458" t="s">
        <v>78</v>
      </c>
      <c r="M458" t="s">
        <v>78</v>
      </c>
      <c r="N458" t="s">
        <v>78</v>
      </c>
      <c r="O458" t="s">
        <v>78</v>
      </c>
      <c r="P458" t="s">
        <v>78</v>
      </c>
      <c r="Q458" t="s">
        <v>78</v>
      </c>
    </row>
    <row r="459" spans="1:17" x14ac:dyDescent="0.25">
      <c r="A459">
        <v>-458</v>
      </c>
      <c r="B459" s="1">
        <f ca="1">EOMONTH(TODAY(),Table13[[#This Row],[Range_Month]])+1</f>
        <v>31168</v>
      </c>
      <c r="C459">
        <v>0</v>
      </c>
      <c r="D459" s="1">
        <f ca="1">WORKDAY(Table13[[#This Row],[Date]],-(1+Table13[[#This Row],[Add_Day]]))</f>
        <v>31167</v>
      </c>
      <c r="E459">
        <f>COUNTIFS(Table13[[#This Row],[SHCOMP Index]:[SZCOMP Index]],"*N/A*")</f>
        <v>12</v>
      </c>
      <c r="F459" t="s">
        <v>78</v>
      </c>
      <c r="G459" t="s">
        <v>78</v>
      </c>
      <c r="H459" t="s">
        <v>78</v>
      </c>
      <c r="I459" t="s">
        <v>78</v>
      </c>
      <c r="J459" t="s">
        <v>78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</row>
    <row r="460" spans="1:17" x14ac:dyDescent="0.25">
      <c r="A460">
        <v>-459</v>
      </c>
      <c r="B460" s="1">
        <f ca="1">EOMONTH(TODAY(),Table13[[#This Row],[Range_Month]])+1</f>
        <v>31138</v>
      </c>
      <c r="C460">
        <v>0</v>
      </c>
      <c r="D460" s="1">
        <f ca="1">WORKDAY(Table13[[#This Row],[Date]],-(1+Table13[[#This Row],[Add_Day]]))</f>
        <v>31135</v>
      </c>
      <c r="E460">
        <f>COUNTIFS(Table13[[#This Row],[SHCOMP Index]:[SZCOMP Index]],"*N/A*")</f>
        <v>12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  <c r="K460" t="s">
        <v>78</v>
      </c>
      <c r="L460" t="s">
        <v>78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</row>
    <row r="461" spans="1:17" x14ac:dyDescent="0.25">
      <c r="A461">
        <v>-460</v>
      </c>
      <c r="B461" s="1">
        <f ca="1">EOMONTH(TODAY(),Table13[[#This Row],[Range_Month]])+1</f>
        <v>31107</v>
      </c>
      <c r="C461">
        <v>0</v>
      </c>
      <c r="D461" s="1">
        <f ca="1">WORKDAY(Table13[[#This Row],[Date]],-(1+Table13[[#This Row],[Add_Day]]))</f>
        <v>31106</v>
      </c>
      <c r="E461">
        <f>COUNTIFS(Table13[[#This Row],[SHCOMP Index]:[SZCOMP Index]],"*N/A*")</f>
        <v>12</v>
      </c>
      <c r="F461" t="s">
        <v>78</v>
      </c>
      <c r="G461" t="s">
        <v>78</v>
      </c>
      <c r="H461" t="s">
        <v>78</v>
      </c>
      <c r="I461" t="s">
        <v>78</v>
      </c>
      <c r="J461" t="s">
        <v>78</v>
      </c>
      <c r="K461" t="s">
        <v>78</v>
      </c>
      <c r="L461" t="s">
        <v>78</v>
      </c>
      <c r="M461" t="s">
        <v>78</v>
      </c>
      <c r="N461" t="s">
        <v>78</v>
      </c>
      <c r="O461" t="s">
        <v>78</v>
      </c>
      <c r="P461" t="s">
        <v>78</v>
      </c>
      <c r="Q461" t="s">
        <v>78</v>
      </c>
    </row>
    <row r="462" spans="1:17" x14ac:dyDescent="0.25">
      <c r="A462">
        <v>-461</v>
      </c>
      <c r="B462" s="1">
        <f ca="1">EOMONTH(TODAY(),Table13[[#This Row],[Range_Month]])+1</f>
        <v>31079</v>
      </c>
      <c r="C462">
        <v>0</v>
      </c>
      <c r="D462" s="1">
        <f ca="1">WORKDAY(Table13[[#This Row],[Date]],-(1+Table13[[#This Row],[Add_Day]]))</f>
        <v>31078</v>
      </c>
      <c r="E462">
        <f>COUNTIFS(Table13[[#This Row],[SHCOMP Index]:[SZCOMP Index]],"*N/A*")</f>
        <v>12</v>
      </c>
      <c r="F462" t="s">
        <v>78</v>
      </c>
      <c r="G462" t="s">
        <v>78</v>
      </c>
      <c r="H462" t="s">
        <v>78</v>
      </c>
      <c r="I462" t="s">
        <v>78</v>
      </c>
      <c r="J462" t="s">
        <v>78</v>
      </c>
      <c r="K462" t="s">
        <v>78</v>
      </c>
      <c r="L462" t="s">
        <v>78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</row>
    <row r="463" spans="1:17" x14ac:dyDescent="0.25">
      <c r="A463">
        <v>-462</v>
      </c>
      <c r="B463" s="1">
        <f ca="1">EOMONTH(TODAY(),Table13[[#This Row],[Range_Month]])+1</f>
        <v>31048</v>
      </c>
      <c r="C463">
        <v>0</v>
      </c>
      <c r="D463" s="1">
        <f ca="1">WORKDAY(Table13[[#This Row],[Date]],-(1+Table13[[#This Row],[Add_Day]]))</f>
        <v>31047</v>
      </c>
      <c r="E463">
        <f>COUNTIFS(Table13[[#This Row],[SHCOMP Index]:[SZCOMP Index]],"*N/A*")</f>
        <v>12</v>
      </c>
      <c r="F463" t="s">
        <v>78</v>
      </c>
      <c r="G463" t="s">
        <v>78</v>
      </c>
      <c r="H463" t="s">
        <v>78</v>
      </c>
      <c r="I463" t="s">
        <v>78</v>
      </c>
      <c r="J463" t="s">
        <v>78</v>
      </c>
      <c r="K463" t="s">
        <v>78</v>
      </c>
      <c r="L463" t="s">
        <v>78</v>
      </c>
      <c r="M463" t="s">
        <v>78</v>
      </c>
      <c r="N463" t="s">
        <v>78</v>
      </c>
      <c r="O463" t="s">
        <v>78</v>
      </c>
      <c r="P463" t="s">
        <v>78</v>
      </c>
      <c r="Q463" t="s">
        <v>78</v>
      </c>
    </row>
    <row r="464" spans="1:17" x14ac:dyDescent="0.25">
      <c r="A464">
        <v>-463</v>
      </c>
      <c r="B464" s="1">
        <f ca="1">EOMONTH(TODAY(),Table13[[#This Row],[Range_Month]])+1</f>
        <v>31017</v>
      </c>
      <c r="C464">
        <v>0</v>
      </c>
      <c r="D464" s="1">
        <f ca="1">WORKDAY(Table13[[#This Row],[Date]],-(1+Table13[[#This Row],[Add_Day]]))</f>
        <v>31016</v>
      </c>
      <c r="E464">
        <f>COUNTIFS(Table13[[#This Row],[SHCOMP Index]:[SZCOMP Index]],"*N/A*")</f>
        <v>12</v>
      </c>
      <c r="F464" t="s">
        <v>78</v>
      </c>
      <c r="G464" t="s">
        <v>78</v>
      </c>
      <c r="H464" t="s">
        <v>78</v>
      </c>
      <c r="I464" t="s">
        <v>78</v>
      </c>
      <c r="J464" t="s">
        <v>78</v>
      </c>
      <c r="K464" t="s">
        <v>78</v>
      </c>
      <c r="L464" t="s">
        <v>78</v>
      </c>
      <c r="M464" t="s">
        <v>78</v>
      </c>
      <c r="N464" t="s">
        <v>78</v>
      </c>
      <c r="O464" t="s">
        <v>78</v>
      </c>
      <c r="P464" t="s">
        <v>78</v>
      </c>
      <c r="Q464" t="s">
        <v>78</v>
      </c>
    </row>
    <row r="465" spans="1:17" x14ac:dyDescent="0.25">
      <c r="A465">
        <v>-464</v>
      </c>
      <c r="B465" s="1">
        <f ca="1">EOMONTH(TODAY(),Table13[[#This Row],[Range_Month]])+1</f>
        <v>30987</v>
      </c>
      <c r="C465">
        <v>0</v>
      </c>
      <c r="D465" s="1">
        <f ca="1">WORKDAY(Table13[[#This Row],[Date]],-(1+Table13[[#This Row],[Add_Day]]))</f>
        <v>30986</v>
      </c>
      <c r="E465">
        <f>COUNTIFS(Table13[[#This Row],[SHCOMP Index]:[SZCOMP Index]],"*N/A*")</f>
        <v>12</v>
      </c>
      <c r="F465" t="s">
        <v>78</v>
      </c>
      <c r="G465" t="s">
        <v>78</v>
      </c>
      <c r="H465" t="s">
        <v>78</v>
      </c>
      <c r="I465" t="s">
        <v>78</v>
      </c>
      <c r="J465" t="s">
        <v>78</v>
      </c>
      <c r="K465" t="s">
        <v>78</v>
      </c>
      <c r="L465" t="s">
        <v>78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</row>
    <row r="466" spans="1:17" x14ac:dyDescent="0.25">
      <c r="A466">
        <v>-465</v>
      </c>
      <c r="B466" s="1">
        <f ca="1">EOMONTH(TODAY(),Table13[[#This Row],[Range_Month]])+1</f>
        <v>30956</v>
      </c>
      <c r="C466">
        <v>0</v>
      </c>
      <c r="D466" s="1">
        <f ca="1">WORKDAY(Table13[[#This Row],[Date]],-(1+Table13[[#This Row],[Add_Day]]))</f>
        <v>30953</v>
      </c>
      <c r="E466">
        <f>COUNTIFS(Table13[[#This Row],[SHCOMP Index]:[SZCOMP Index]],"*N/A*")</f>
        <v>12</v>
      </c>
      <c r="F466" t="s">
        <v>78</v>
      </c>
      <c r="G466" t="s">
        <v>78</v>
      </c>
      <c r="H466" t="s">
        <v>78</v>
      </c>
      <c r="I466" t="s">
        <v>78</v>
      </c>
      <c r="J466" t="s">
        <v>78</v>
      </c>
      <c r="K466" t="s">
        <v>78</v>
      </c>
      <c r="L466" t="s">
        <v>78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</row>
    <row r="467" spans="1:17" x14ac:dyDescent="0.25">
      <c r="A467">
        <v>-466</v>
      </c>
      <c r="B467" s="1">
        <f ca="1">EOMONTH(TODAY(),Table13[[#This Row],[Range_Month]])+1</f>
        <v>30926</v>
      </c>
      <c r="C467">
        <v>0</v>
      </c>
      <c r="D467" s="1">
        <f ca="1">WORKDAY(Table13[[#This Row],[Date]],-(1+Table13[[#This Row],[Add_Day]]))</f>
        <v>30925</v>
      </c>
      <c r="E467">
        <f>COUNTIFS(Table13[[#This Row],[SHCOMP Index]:[SZCOMP Index]],"*N/A*")</f>
        <v>12</v>
      </c>
      <c r="F467" t="s">
        <v>78</v>
      </c>
      <c r="G467" t="s">
        <v>78</v>
      </c>
      <c r="H467" t="s">
        <v>78</v>
      </c>
      <c r="I467" t="s">
        <v>78</v>
      </c>
      <c r="J467" t="s">
        <v>78</v>
      </c>
      <c r="K467" t="s">
        <v>78</v>
      </c>
      <c r="L467" t="s">
        <v>78</v>
      </c>
      <c r="M467" t="s">
        <v>78</v>
      </c>
      <c r="N467" t="s">
        <v>78</v>
      </c>
      <c r="O467" t="s">
        <v>78</v>
      </c>
      <c r="P467" t="s">
        <v>78</v>
      </c>
      <c r="Q467" t="s">
        <v>78</v>
      </c>
    </row>
    <row r="468" spans="1:17" x14ac:dyDescent="0.25">
      <c r="A468">
        <v>-467</v>
      </c>
      <c r="B468" s="1">
        <f ca="1">EOMONTH(TODAY(),Table13[[#This Row],[Range_Month]])+1</f>
        <v>30895</v>
      </c>
      <c r="C468">
        <v>0</v>
      </c>
      <c r="D468" s="1">
        <f ca="1">WORKDAY(Table13[[#This Row],[Date]],-(1+Table13[[#This Row],[Add_Day]]))</f>
        <v>30894</v>
      </c>
      <c r="E468">
        <f>COUNTIFS(Table13[[#This Row],[SHCOMP Index]:[SZCOMP Index]],"*N/A*")</f>
        <v>12</v>
      </c>
      <c r="F468" t="s">
        <v>78</v>
      </c>
      <c r="G468" t="s">
        <v>78</v>
      </c>
      <c r="H468" t="s">
        <v>78</v>
      </c>
      <c r="I468" t="s">
        <v>78</v>
      </c>
      <c r="J468" t="s">
        <v>78</v>
      </c>
      <c r="K468" t="s">
        <v>78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</row>
    <row r="469" spans="1:17" x14ac:dyDescent="0.25">
      <c r="A469">
        <v>-468</v>
      </c>
      <c r="B469" s="1">
        <f ca="1">EOMONTH(TODAY(),Table13[[#This Row],[Range_Month]])+1</f>
        <v>30864</v>
      </c>
      <c r="C469">
        <v>0</v>
      </c>
      <c r="D469" s="1">
        <f ca="1">WORKDAY(Table13[[#This Row],[Date]],-(1+Table13[[#This Row],[Add_Day]]))</f>
        <v>30862</v>
      </c>
      <c r="E469">
        <f>COUNTIFS(Table13[[#This Row],[SHCOMP Index]:[SZCOMP Index]],"*N/A*")</f>
        <v>12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  <c r="K469" t="s">
        <v>78</v>
      </c>
      <c r="L469" t="s">
        <v>78</v>
      </c>
      <c r="M469" t="s">
        <v>78</v>
      </c>
      <c r="N469" t="s">
        <v>78</v>
      </c>
      <c r="O469" t="s">
        <v>78</v>
      </c>
      <c r="P469" t="s">
        <v>78</v>
      </c>
      <c r="Q469" t="s">
        <v>78</v>
      </c>
    </row>
    <row r="470" spans="1:17" x14ac:dyDescent="0.25">
      <c r="A470">
        <v>-469</v>
      </c>
      <c r="B470" s="1">
        <f ca="1">EOMONTH(TODAY(),Table13[[#This Row],[Range_Month]])+1</f>
        <v>30834</v>
      </c>
      <c r="C470">
        <v>0</v>
      </c>
      <c r="D470" s="1">
        <f ca="1">WORKDAY(Table13[[#This Row],[Date]],-(1+Table13[[#This Row],[Add_Day]]))</f>
        <v>30833</v>
      </c>
      <c r="E470">
        <f>COUNTIFS(Table13[[#This Row],[SHCOMP Index]:[SZCOMP Index]],"*N/A*")</f>
        <v>12</v>
      </c>
      <c r="F470" t="s">
        <v>78</v>
      </c>
      <c r="G470" t="s">
        <v>78</v>
      </c>
      <c r="H470" t="s">
        <v>78</v>
      </c>
      <c r="I470" t="s">
        <v>78</v>
      </c>
      <c r="J470" t="s">
        <v>78</v>
      </c>
      <c r="K470" t="s">
        <v>78</v>
      </c>
      <c r="L470" t="s">
        <v>78</v>
      </c>
      <c r="M470" t="s">
        <v>78</v>
      </c>
      <c r="N470" t="s">
        <v>78</v>
      </c>
      <c r="O470" t="s">
        <v>78</v>
      </c>
      <c r="P470" t="s">
        <v>78</v>
      </c>
      <c r="Q470" t="s">
        <v>78</v>
      </c>
    </row>
    <row r="471" spans="1:17" x14ac:dyDescent="0.25">
      <c r="A471">
        <v>-470</v>
      </c>
      <c r="B471" s="1">
        <f ca="1">EOMONTH(TODAY(),Table13[[#This Row],[Range_Month]])+1</f>
        <v>30803</v>
      </c>
      <c r="C471">
        <v>0</v>
      </c>
      <c r="D471" s="1">
        <f ca="1">WORKDAY(Table13[[#This Row],[Date]],-(1+Table13[[#This Row],[Add_Day]]))</f>
        <v>30802</v>
      </c>
      <c r="E471">
        <f>COUNTIFS(Table13[[#This Row],[SHCOMP Index]:[SZCOMP Index]],"*N/A*")</f>
        <v>12</v>
      </c>
      <c r="F471" t="s">
        <v>78</v>
      </c>
      <c r="G471" t="s">
        <v>78</v>
      </c>
      <c r="H471" t="s">
        <v>78</v>
      </c>
      <c r="I471" t="s">
        <v>78</v>
      </c>
      <c r="J471" t="s">
        <v>78</v>
      </c>
      <c r="K471" t="s">
        <v>78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</row>
    <row r="472" spans="1:17" x14ac:dyDescent="0.25">
      <c r="A472">
        <v>-471</v>
      </c>
      <c r="B472" s="1">
        <f ca="1">EOMONTH(TODAY(),Table13[[#This Row],[Range_Month]])+1</f>
        <v>30773</v>
      </c>
      <c r="C472">
        <v>0</v>
      </c>
      <c r="D472" s="1">
        <f ca="1">WORKDAY(Table13[[#This Row],[Date]],-(1+Table13[[#This Row],[Add_Day]]))</f>
        <v>30771</v>
      </c>
      <c r="E472">
        <f>COUNTIFS(Table13[[#This Row],[SHCOMP Index]:[SZCOMP Index]],"*N/A*")</f>
        <v>12</v>
      </c>
      <c r="F472" t="s">
        <v>78</v>
      </c>
      <c r="G472" t="s">
        <v>78</v>
      </c>
      <c r="H472" t="s">
        <v>78</v>
      </c>
      <c r="I472" t="s">
        <v>78</v>
      </c>
      <c r="J472" t="s">
        <v>78</v>
      </c>
      <c r="K472" t="s">
        <v>78</v>
      </c>
      <c r="L472" t="s">
        <v>78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</row>
    <row r="473" spans="1:17" x14ac:dyDescent="0.25">
      <c r="A473">
        <v>-472</v>
      </c>
      <c r="B473" s="1">
        <f ca="1">EOMONTH(TODAY(),Table13[[#This Row],[Range_Month]])+1</f>
        <v>30742</v>
      </c>
      <c r="C473">
        <v>0</v>
      </c>
      <c r="D473" s="1">
        <f ca="1">WORKDAY(Table13[[#This Row],[Date]],-(1+Table13[[#This Row],[Add_Day]]))</f>
        <v>30741</v>
      </c>
      <c r="E473">
        <f>COUNTIFS(Table13[[#This Row],[SHCOMP Index]:[SZCOMP Index]],"*N/A*")</f>
        <v>12</v>
      </c>
      <c r="F473" t="s">
        <v>78</v>
      </c>
      <c r="G473" t="s">
        <v>78</v>
      </c>
      <c r="H473" t="s">
        <v>78</v>
      </c>
      <c r="I473" t="s">
        <v>78</v>
      </c>
      <c r="J473" t="s">
        <v>78</v>
      </c>
      <c r="K473" t="s">
        <v>78</v>
      </c>
      <c r="L473" t="s">
        <v>78</v>
      </c>
      <c r="M473" t="s">
        <v>78</v>
      </c>
      <c r="N473" t="s">
        <v>78</v>
      </c>
      <c r="O473" t="s">
        <v>78</v>
      </c>
      <c r="P473" t="s">
        <v>78</v>
      </c>
      <c r="Q473" t="s">
        <v>78</v>
      </c>
    </row>
    <row r="474" spans="1:17" x14ac:dyDescent="0.25">
      <c r="A474">
        <v>-473</v>
      </c>
      <c r="B474" s="1">
        <f ca="1">EOMONTH(TODAY(),Table13[[#This Row],[Range_Month]])+1</f>
        <v>30713</v>
      </c>
      <c r="C474">
        <v>0</v>
      </c>
      <c r="D474" s="1">
        <f ca="1">WORKDAY(Table13[[#This Row],[Date]],-(1+Table13[[#This Row],[Add_Day]]))</f>
        <v>30712</v>
      </c>
      <c r="E474">
        <f>COUNTIFS(Table13[[#This Row],[SHCOMP Index]:[SZCOMP Index]],"*N/A*")</f>
        <v>12</v>
      </c>
      <c r="F474" t="s">
        <v>78</v>
      </c>
      <c r="G474" t="s">
        <v>78</v>
      </c>
      <c r="H474" t="s">
        <v>78</v>
      </c>
      <c r="I474" t="s">
        <v>78</v>
      </c>
      <c r="J474" t="s">
        <v>78</v>
      </c>
      <c r="K474" t="s">
        <v>78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</row>
    <row r="475" spans="1:17" x14ac:dyDescent="0.25">
      <c r="A475">
        <v>-474</v>
      </c>
      <c r="B475" s="1">
        <f ca="1">EOMONTH(TODAY(),Table13[[#This Row],[Range_Month]])+1</f>
        <v>30682</v>
      </c>
      <c r="C475">
        <v>0</v>
      </c>
      <c r="D475" s="1">
        <f ca="1">WORKDAY(Table13[[#This Row],[Date]],-(1+Table13[[#This Row],[Add_Day]]))</f>
        <v>30680</v>
      </c>
      <c r="E475">
        <f>COUNTIFS(Table13[[#This Row],[SHCOMP Index]:[SZCOMP Index]],"*N/A*")</f>
        <v>12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  <c r="K475" t="s">
        <v>78</v>
      </c>
      <c r="L475" t="s">
        <v>78</v>
      </c>
      <c r="M475" t="s">
        <v>78</v>
      </c>
      <c r="N475" t="s">
        <v>78</v>
      </c>
      <c r="O475" t="s">
        <v>78</v>
      </c>
      <c r="P475" t="s">
        <v>78</v>
      </c>
      <c r="Q475" t="s">
        <v>78</v>
      </c>
    </row>
    <row r="476" spans="1:17" x14ac:dyDescent="0.25">
      <c r="A476">
        <v>-475</v>
      </c>
      <c r="B476" s="1">
        <f ca="1">EOMONTH(TODAY(),Table13[[#This Row],[Range_Month]])+1</f>
        <v>30651</v>
      </c>
      <c r="C476">
        <v>0</v>
      </c>
      <c r="D476" s="1">
        <f ca="1">WORKDAY(Table13[[#This Row],[Date]],-(1+Table13[[#This Row],[Add_Day]]))</f>
        <v>30650</v>
      </c>
      <c r="E476">
        <f>COUNTIFS(Table13[[#This Row],[SHCOMP Index]:[SZCOMP Index]],"*N/A*")</f>
        <v>12</v>
      </c>
      <c r="F476" t="s">
        <v>78</v>
      </c>
      <c r="G476" t="s">
        <v>78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s">
        <v>78</v>
      </c>
      <c r="P476" t="s">
        <v>78</v>
      </c>
      <c r="Q476" t="s">
        <v>78</v>
      </c>
    </row>
    <row r="477" spans="1:17" x14ac:dyDescent="0.25">
      <c r="A477">
        <v>-476</v>
      </c>
      <c r="B477" s="1">
        <f ca="1">EOMONTH(TODAY(),Table13[[#This Row],[Range_Month]])+1</f>
        <v>30621</v>
      </c>
      <c r="C477">
        <v>0</v>
      </c>
      <c r="D477" s="1">
        <f ca="1">WORKDAY(Table13[[#This Row],[Date]],-(1+Table13[[#This Row],[Add_Day]]))</f>
        <v>30620</v>
      </c>
      <c r="E477">
        <f>COUNTIFS(Table13[[#This Row],[SHCOMP Index]:[SZCOMP Index]],"*N/A*")</f>
        <v>12</v>
      </c>
      <c r="F477" t="s">
        <v>78</v>
      </c>
      <c r="G477" t="s">
        <v>78</v>
      </c>
      <c r="H477" t="s">
        <v>78</v>
      </c>
      <c r="I477" t="s">
        <v>78</v>
      </c>
      <c r="J477" t="s">
        <v>78</v>
      </c>
      <c r="K477" t="s">
        <v>78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78</v>
      </c>
    </row>
    <row r="478" spans="1:17" x14ac:dyDescent="0.25">
      <c r="A478">
        <v>-477</v>
      </c>
      <c r="B478" s="1">
        <f ca="1">EOMONTH(TODAY(),Table13[[#This Row],[Range_Month]])+1</f>
        <v>30590</v>
      </c>
      <c r="C478">
        <v>0</v>
      </c>
      <c r="D478" s="1">
        <f ca="1">WORKDAY(Table13[[#This Row],[Date]],-(1+Table13[[#This Row],[Add_Day]]))</f>
        <v>30589</v>
      </c>
      <c r="E478">
        <f>COUNTIFS(Table13[[#This Row],[SHCOMP Index]:[SZCOMP Index]],"*N/A*")</f>
        <v>12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s">
        <v>78</v>
      </c>
      <c r="L478" t="s">
        <v>78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</row>
    <row r="479" spans="1:17" x14ac:dyDescent="0.25">
      <c r="A479">
        <v>-478</v>
      </c>
      <c r="B479" s="1">
        <f ca="1">EOMONTH(TODAY(),Table13[[#This Row],[Range_Month]])+1</f>
        <v>30560</v>
      </c>
      <c r="C479">
        <v>0</v>
      </c>
      <c r="D479" s="1">
        <f ca="1">WORKDAY(Table13[[#This Row],[Date]],-(1+Table13[[#This Row],[Add_Day]]))</f>
        <v>30559</v>
      </c>
      <c r="E479">
        <f>COUNTIFS(Table13[[#This Row],[SHCOMP Index]:[SZCOMP Index]],"*N/A*")</f>
        <v>12</v>
      </c>
      <c r="F479" t="s">
        <v>78</v>
      </c>
      <c r="G479" t="s">
        <v>78</v>
      </c>
      <c r="H479" t="s">
        <v>78</v>
      </c>
      <c r="I479" t="s">
        <v>78</v>
      </c>
      <c r="J479" t="s">
        <v>78</v>
      </c>
      <c r="K479" t="s">
        <v>78</v>
      </c>
      <c r="L479" t="s">
        <v>78</v>
      </c>
      <c r="M479" t="s">
        <v>78</v>
      </c>
      <c r="N479" t="s">
        <v>78</v>
      </c>
      <c r="O479" t="s">
        <v>78</v>
      </c>
      <c r="P479" t="s">
        <v>78</v>
      </c>
      <c r="Q479" t="s">
        <v>78</v>
      </c>
    </row>
    <row r="480" spans="1:17" x14ac:dyDescent="0.25">
      <c r="A480">
        <v>-479</v>
      </c>
      <c r="B480" s="1">
        <f ca="1">EOMONTH(TODAY(),Table13[[#This Row],[Range_Month]])+1</f>
        <v>30529</v>
      </c>
      <c r="C480">
        <v>0</v>
      </c>
      <c r="D480" s="1">
        <f ca="1">WORKDAY(Table13[[#This Row],[Date]],-(1+Table13[[#This Row],[Add_Day]]))</f>
        <v>30526</v>
      </c>
      <c r="E480">
        <f>COUNTIFS(Table13[[#This Row],[SHCOMP Index]:[SZCOMP Index]],"*N/A*")</f>
        <v>12</v>
      </c>
      <c r="F480" t="s">
        <v>78</v>
      </c>
      <c r="G480" t="s">
        <v>78</v>
      </c>
      <c r="H480" t="s">
        <v>78</v>
      </c>
      <c r="I480" t="s">
        <v>78</v>
      </c>
      <c r="J480" t="s">
        <v>78</v>
      </c>
      <c r="K480" t="s">
        <v>78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</row>
    <row r="481" spans="1:17" x14ac:dyDescent="0.25">
      <c r="A481">
        <v>-480</v>
      </c>
      <c r="B481" s="1">
        <f ca="1">EOMONTH(TODAY(),Table13[[#This Row],[Range_Month]])+1</f>
        <v>30498</v>
      </c>
      <c r="C481">
        <v>0</v>
      </c>
      <c r="D481" s="1">
        <f ca="1">WORKDAY(Table13[[#This Row],[Date]],-(1+Table13[[#This Row],[Add_Day]]))</f>
        <v>30497</v>
      </c>
      <c r="E481">
        <f>COUNTIFS(Table13[[#This Row],[SHCOMP Index]:[SZCOMP Index]],"*N/A*")</f>
        <v>12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  <c r="K481" t="s">
        <v>78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78</v>
      </c>
    </row>
    <row r="482" spans="1:17" x14ac:dyDescent="0.25">
      <c r="A482">
        <v>-481</v>
      </c>
      <c r="B482" s="1">
        <f ca="1">EOMONTH(TODAY(),Table13[[#This Row],[Range_Month]])+1</f>
        <v>30468</v>
      </c>
      <c r="C482">
        <v>0</v>
      </c>
      <c r="D482" s="1">
        <f ca="1">WORKDAY(Table13[[#This Row],[Date]],-(1+Table13[[#This Row],[Add_Day]]))</f>
        <v>30467</v>
      </c>
      <c r="E482">
        <f>COUNTIFS(Table13[[#This Row],[SHCOMP Index]:[SZCOMP Index]],"*N/A*")</f>
        <v>12</v>
      </c>
      <c r="F482" t="s">
        <v>78</v>
      </c>
      <c r="G482" t="s">
        <v>78</v>
      </c>
      <c r="H482" t="s">
        <v>78</v>
      </c>
      <c r="I482" t="s">
        <v>78</v>
      </c>
      <c r="J482" t="s">
        <v>78</v>
      </c>
      <c r="K482" t="s">
        <v>78</v>
      </c>
      <c r="L482" t="s">
        <v>78</v>
      </c>
      <c r="M482" t="s">
        <v>78</v>
      </c>
      <c r="N482" t="s">
        <v>78</v>
      </c>
      <c r="O482" t="s">
        <v>78</v>
      </c>
      <c r="P482" t="s">
        <v>78</v>
      </c>
      <c r="Q482" t="s">
        <v>78</v>
      </c>
    </row>
    <row r="483" spans="1:17" x14ac:dyDescent="0.25">
      <c r="A483">
        <v>-482</v>
      </c>
      <c r="B483" s="1">
        <f ca="1">EOMONTH(TODAY(),Table13[[#This Row],[Range_Month]])+1</f>
        <v>30437</v>
      </c>
      <c r="C483">
        <v>0</v>
      </c>
      <c r="D483" s="1">
        <f ca="1">WORKDAY(Table13[[#This Row],[Date]],-(1+Table13[[#This Row],[Add_Day]]))</f>
        <v>30435</v>
      </c>
      <c r="E483">
        <f>COUNTIFS(Table13[[#This Row],[SHCOMP Index]:[SZCOMP Index]],"*N/A*")</f>
        <v>12</v>
      </c>
      <c r="F483" t="s">
        <v>78</v>
      </c>
      <c r="G483" t="s">
        <v>78</v>
      </c>
      <c r="H483" t="s">
        <v>78</v>
      </c>
      <c r="I483" t="s">
        <v>78</v>
      </c>
      <c r="J483" t="s">
        <v>78</v>
      </c>
      <c r="K483" t="s">
        <v>78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</row>
    <row r="484" spans="1:17" x14ac:dyDescent="0.25">
      <c r="A484">
        <v>-483</v>
      </c>
      <c r="B484" s="1">
        <f ca="1">EOMONTH(TODAY(),Table13[[#This Row],[Range_Month]])+1</f>
        <v>30407</v>
      </c>
      <c r="C484">
        <v>0</v>
      </c>
      <c r="D484" s="1">
        <f ca="1">WORKDAY(Table13[[#This Row],[Date]],-(1+Table13[[#This Row],[Add_Day]]))</f>
        <v>30406</v>
      </c>
      <c r="E484">
        <f>COUNTIFS(Table13[[#This Row],[SHCOMP Index]:[SZCOMP Index]],"*N/A*")</f>
        <v>12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s">
        <v>78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</row>
    <row r="485" spans="1:17" x14ac:dyDescent="0.25">
      <c r="A485">
        <v>-484</v>
      </c>
      <c r="B485" s="1">
        <f ca="1">EOMONTH(TODAY(),Table13[[#This Row],[Range_Month]])+1</f>
        <v>30376</v>
      </c>
      <c r="C485">
        <v>0</v>
      </c>
      <c r="D485" s="1">
        <f ca="1">WORKDAY(Table13[[#This Row],[Date]],-(1+Table13[[#This Row],[Add_Day]]))</f>
        <v>30375</v>
      </c>
      <c r="E485">
        <f>COUNTIFS(Table13[[#This Row],[SHCOMP Index]:[SZCOMP Index]],"*N/A*")</f>
        <v>12</v>
      </c>
      <c r="F485" t="s">
        <v>78</v>
      </c>
      <c r="G485" t="s">
        <v>78</v>
      </c>
      <c r="H485" t="s">
        <v>78</v>
      </c>
      <c r="I485" t="s">
        <v>78</v>
      </c>
      <c r="J485" t="s">
        <v>78</v>
      </c>
      <c r="K485" t="s">
        <v>78</v>
      </c>
      <c r="L485" t="s">
        <v>78</v>
      </c>
      <c r="M485" t="s">
        <v>78</v>
      </c>
      <c r="N485" t="s">
        <v>78</v>
      </c>
      <c r="O485" t="s">
        <v>78</v>
      </c>
      <c r="P485" t="s">
        <v>78</v>
      </c>
      <c r="Q485" t="s">
        <v>78</v>
      </c>
    </row>
    <row r="486" spans="1:17" x14ac:dyDescent="0.25">
      <c r="A486">
        <v>-485</v>
      </c>
      <c r="B486" s="1">
        <f ca="1">EOMONTH(TODAY(),Table13[[#This Row],[Range_Month]])+1</f>
        <v>30348</v>
      </c>
      <c r="C486">
        <v>0</v>
      </c>
      <c r="D486" s="1">
        <f ca="1">WORKDAY(Table13[[#This Row],[Date]],-(1+Table13[[#This Row],[Add_Day]]))</f>
        <v>30347</v>
      </c>
      <c r="E486">
        <f>COUNTIFS(Table13[[#This Row],[SHCOMP Index]:[SZCOMP Index]],"*N/A*")</f>
        <v>12</v>
      </c>
      <c r="F486" t="s">
        <v>78</v>
      </c>
      <c r="G486" t="s">
        <v>78</v>
      </c>
      <c r="H486" t="s">
        <v>78</v>
      </c>
      <c r="I486" t="s">
        <v>78</v>
      </c>
      <c r="J486" t="s">
        <v>78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</row>
    <row r="487" spans="1:17" x14ac:dyDescent="0.25">
      <c r="A487">
        <v>-486</v>
      </c>
      <c r="B487" s="1">
        <f ca="1">EOMONTH(TODAY(),Table13[[#This Row],[Range_Month]])+1</f>
        <v>30317</v>
      </c>
      <c r="C487">
        <v>0</v>
      </c>
      <c r="D487" s="1">
        <f ca="1">WORKDAY(Table13[[#This Row],[Date]],-(1+Table13[[#This Row],[Add_Day]]))</f>
        <v>30316</v>
      </c>
      <c r="E487">
        <f>COUNTIFS(Table13[[#This Row],[SHCOMP Index]:[SZCOMP Index]],"*N/A*")</f>
        <v>12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  <c r="K487" t="s">
        <v>78</v>
      </c>
      <c r="L487" t="s">
        <v>78</v>
      </c>
      <c r="M487" t="s">
        <v>78</v>
      </c>
      <c r="N487" t="s">
        <v>78</v>
      </c>
      <c r="O487" t="s">
        <v>78</v>
      </c>
      <c r="P487" t="s">
        <v>78</v>
      </c>
      <c r="Q487" t="s">
        <v>78</v>
      </c>
    </row>
    <row r="488" spans="1:17" x14ac:dyDescent="0.25">
      <c r="A488">
        <v>-487</v>
      </c>
      <c r="B488" s="1">
        <f ca="1">EOMONTH(TODAY(),Table13[[#This Row],[Range_Month]])+1</f>
        <v>30286</v>
      </c>
      <c r="C488">
        <v>0</v>
      </c>
      <c r="D488" s="1">
        <f ca="1">WORKDAY(Table13[[#This Row],[Date]],-(1+Table13[[#This Row],[Add_Day]]))</f>
        <v>30285</v>
      </c>
      <c r="E488">
        <f>COUNTIFS(Table13[[#This Row],[SHCOMP Index]:[SZCOMP Index]],"*N/A*")</f>
        <v>12</v>
      </c>
      <c r="F488" t="s">
        <v>78</v>
      </c>
      <c r="G488" t="s">
        <v>78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s">
        <v>78</v>
      </c>
      <c r="P488" t="s">
        <v>78</v>
      </c>
      <c r="Q488" t="s">
        <v>78</v>
      </c>
    </row>
    <row r="489" spans="1:17" x14ac:dyDescent="0.25">
      <c r="A489">
        <v>-488</v>
      </c>
      <c r="B489" s="1">
        <f ca="1">EOMONTH(TODAY(),Table13[[#This Row],[Range_Month]])+1</f>
        <v>30256</v>
      </c>
      <c r="C489">
        <v>0</v>
      </c>
      <c r="D489" s="1">
        <f ca="1">WORKDAY(Table13[[#This Row],[Date]],-(1+Table13[[#This Row],[Add_Day]]))</f>
        <v>30253</v>
      </c>
      <c r="E489">
        <f>COUNTIFS(Table13[[#This Row],[SHCOMP Index]:[SZCOMP Index]],"*N/A*")</f>
        <v>12</v>
      </c>
      <c r="F489" t="s">
        <v>78</v>
      </c>
      <c r="G489" t="s">
        <v>78</v>
      </c>
      <c r="H489" t="s">
        <v>78</v>
      </c>
      <c r="I489" t="s">
        <v>78</v>
      </c>
      <c r="J489" t="s">
        <v>78</v>
      </c>
      <c r="K489" t="s">
        <v>78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</row>
    <row r="490" spans="1:17" x14ac:dyDescent="0.25">
      <c r="A490">
        <v>-489</v>
      </c>
      <c r="B490" s="1">
        <f ca="1">EOMONTH(TODAY(),Table13[[#This Row],[Range_Month]])+1</f>
        <v>30225</v>
      </c>
      <c r="C490">
        <v>0</v>
      </c>
      <c r="D490" s="1">
        <f ca="1">WORKDAY(Table13[[#This Row],[Date]],-(1+Table13[[#This Row],[Add_Day]]))</f>
        <v>30224</v>
      </c>
      <c r="E490">
        <f>COUNTIFS(Table13[[#This Row],[SHCOMP Index]:[SZCOMP Index]],"*N/A*")</f>
        <v>12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</row>
    <row r="491" spans="1:17" x14ac:dyDescent="0.25">
      <c r="A491">
        <v>-490</v>
      </c>
      <c r="B491" s="1">
        <f ca="1">EOMONTH(TODAY(),Table13[[#This Row],[Range_Month]])+1</f>
        <v>30195</v>
      </c>
      <c r="C491">
        <v>0</v>
      </c>
      <c r="D491" s="1">
        <f ca="1">WORKDAY(Table13[[#This Row],[Date]],-(1+Table13[[#This Row],[Add_Day]]))</f>
        <v>30194</v>
      </c>
      <c r="E491">
        <f>COUNTIFS(Table13[[#This Row],[SHCOMP Index]:[SZCOMP Index]],"*N/A*")</f>
        <v>12</v>
      </c>
      <c r="F491" t="s">
        <v>78</v>
      </c>
      <c r="G491" t="s">
        <v>78</v>
      </c>
      <c r="H491" t="s">
        <v>78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s">
        <v>78</v>
      </c>
      <c r="P491" t="s">
        <v>78</v>
      </c>
      <c r="Q491" t="s">
        <v>78</v>
      </c>
    </row>
    <row r="492" spans="1:17" x14ac:dyDescent="0.25">
      <c r="A492">
        <v>-491</v>
      </c>
      <c r="B492" s="1">
        <f ca="1">EOMONTH(TODAY(),Table13[[#This Row],[Range_Month]])+1</f>
        <v>30164</v>
      </c>
      <c r="C492">
        <v>0</v>
      </c>
      <c r="D492" s="1">
        <f ca="1">WORKDAY(Table13[[#This Row],[Date]],-(1+Table13[[#This Row],[Add_Day]]))</f>
        <v>30162</v>
      </c>
      <c r="E492">
        <f>COUNTIFS(Table13[[#This Row],[SHCOMP Index]:[SZCOMP Index]],"*N/A*")</f>
        <v>12</v>
      </c>
      <c r="F492" t="s">
        <v>78</v>
      </c>
      <c r="G492" t="s">
        <v>78</v>
      </c>
      <c r="H492" t="s">
        <v>78</v>
      </c>
      <c r="I492" t="s">
        <v>78</v>
      </c>
      <c r="J492" t="s">
        <v>78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78</v>
      </c>
    </row>
    <row r="493" spans="1:17" x14ac:dyDescent="0.25">
      <c r="A493">
        <v>-492</v>
      </c>
      <c r="B493" s="1">
        <f ca="1">EOMONTH(TODAY(),Table13[[#This Row],[Range_Month]])+1</f>
        <v>30133</v>
      </c>
      <c r="C493">
        <v>0</v>
      </c>
      <c r="D493" s="1">
        <f ca="1">WORKDAY(Table13[[#This Row],[Date]],-(1+Table13[[#This Row],[Add_Day]]))</f>
        <v>30132</v>
      </c>
      <c r="E493">
        <f>COUNTIFS(Table13[[#This Row],[SHCOMP Index]:[SZCOMP Index]],"*N/A*")</f>
        <v>12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  <c r="K493" t="s">
        <v>78</v>
      </c>
      <c r="L493" t="s">
        <v>78</v>
      </c>
      <c r="M493" t="s">
        <v>78</v>
      </c>
      <c r="N493" t="s">
        <v>78</v>
      </c>
      <c r="O493" t="s">
        <v>78</v>
      </c>
      <c r="P493" t="s">
        <v>78</v>
      </c>
      <c r="Q493" t="s">
        <v>78</v>
      </c>
    </row>
    <row r="494" spans="1:17" x14ac:dyDescent="0.25">
      <c r="A494">
        <v>-493</v>
      </c>
      <c r="B494" s="1">
        <f ca="1">EOMONTH(TODAY(),Table13[[#This Row],[Range_Month]])+1</f>
        <v>30103</v>
      </c>
      <c r="C494">
        <v>0</v>
      </c>
      <c r="D494" s="1">
        <f ca="1">WORKDAY(Table13[[#This Row],[Date]],-(1+Table13[[#This Row],[Add_Day]]))</f>
        <v>30102</v>
      </c>
      <c r="E494">
        <f>COUNTIFS(Table13[[#This Row],[SHCOMP Index]:[SZCOMP Index]],"*N/A*")</f>
        <v>12</v>
      </c>
      <c r="F494" t="s">
        <v>78</v>
      </c>
      <c r="G494" t="s">
        <v>78</v>
      </c>
      <c r="H494" t="s">
        <v>78</v>
      </c>
      <c r="I494" t="s">
        <v>78</v>
      </c>
      <c r="J494" t="s">
        <v>78</v>
      </c>
      <c r="K494" t="s">
        <v>78</v>
      </c>
      <c r="L494" t="s">
        <v>78</v>
      </c>
      <c r="M494" t="s">
        <v>78</v>
      </c>
      <c r="N494" t="s">
        <v>78</v>
      </c>
      <c r="O494" t="s">
        <v>78</v>
      </c>
      <c r="P494" t="s">
        <v>78</v>
      </c>
      <c r="Q494" t="s">
        <v>78</v>
      </c>
    </row>
    <row r="495" spans="1:17" x14ac:dyDescent="0.25">
      <c r="A495">
        <v>-494</v>
      </c>
      <c r="B495" s="1">
        <f ca="1">EOMONTH(TODAY(),Table13[[#This Row],[Range_Month]])+1</f>
        <v>30072</v>
      </c>
      <c r="C495">
        <v>0</v>
      </c>
      <c r="D495" s="1">
        <f ca="1">WORKDAY(Table13[[#This Row],[Date]],-(1+Table13[[#This Row],[Add_Day]]))</f>
        <v>30071</v>
      </c>
      <c r="E495">
        <f>COUNTIFS(Table13[[#This Row],[SHCOMP Index]:[SZCOMP Index]],"*N/A*")</f>
        <v>12</v>
      </c>
      <c r="F495" t="s">
        <v>78</v>
      </c>
      <c r="G495" t="s">
        <v>78</v>
      </c>
      <c r="H495" t="s">
        <v>78</v>
      </c>
      <c r="I495" t="s">
        <v>78</v>
      </c>
      <c r="J495" t="s">
        <v>78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</row>
    <row r="496" spans="1:17" x14ac:dyDescent="0.25">
      <c r="A496">
        <v>-495</v>
      </c>
      <c r="B496" s="1">
        <f ca="1">EOMONTH(TODAY(),Table13[[#This Row],[Range_Month]])+1</f>
        <v>30042</v>
      </c>
      <c r="C496">
        <v>0</v>
      </c>
      <c r="D496" s="1">
        <f ca="1">WORKDAY(Table13[[#This Row],[Date]],-(1+Table13[[#This Row],[Add_Day]]))</f>
        <v>30041</v>
      </c>
      <c r="E496">
        <f>COUNTIFS(Table13[[#This Row],[SHCOMP Index]:[SZCOMP Index]],"*N/A*")</f>
        <v>12</v>
      </c>
      <c r="F496" t="s">
        <v>78</v>
      </c>
      <c r="G496" t="s">
        <v>78</v>
      </c>
      <c r="H496" t="s">
        <v>78</v>
      </c>
      <c r="I496" t="s">
        <v>78</v>
      </c>
      <c r="J496" t="s">
        <v>78</v>
      </c>
      <c r="K496" t="s">
        <v>78</v>
      </c>
      <c r="L496" t="s">
        <v>78</v>
      </c>
      <c r="M496" t="s">
        <v>78</v>
      </c>
      <c r="N496" t="s">
        <v>78</v>
      </c>
      <c r="O496" t="s">
        <v>78</v>
      </c>
      <c r="P496" t="s">
        <v>78</v>
      </c>
      <c r="Q496" t="s">
        <v>78</v>
      </c>
    </row>
    <row r="497" spans="1:17" x14ac:dyDescent="0.25">
      <c r="A497">
        <v>-496</v>
      </c>
      <c r="B497" s="1">
        <f ca="1">EOMONTH(TODAY(),Table13[[#This Row],[Range_Month]])+1</f>
        <v>30011</v>
      </c>
      <c r="C497">
        <v>0</v>
      </c>
      <c r="D497" s="1">
        <f ca="1">WORKDAY(Table13[[#This Row],[Date]],-(1+Table13[[#This Row],[Add_Day]]))</f>
        <v>30008</v>
      </c>
      <c r="E497">
        <f>COUNTIFS(Table13[[#This Row],[SHCOMP Index]:[SZCOMP Index]],"*N/A*")</f>
        <v>12</v>
      </c>
      <c r="F497" t="s">
        <v>78</v>
      </c>
      <c r="G497" t="s">
        <v>78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s">
        <v>78</v>
      </c>
      <c r="P497" t="s">
        <v>78</v>
      </c>
      <c r="Q497" t="s">
        <v>78</v>
      </c>
    </row>
    <row r="498" spans="1:17" x14ac:dyDescent="0.25">
      <c r="A498">
        <v>-497</v>
      </c>
      <c r="B498" s="1">
        <f ca="1">EOMONTH(TODAY(),Table13[[#This Row],[Range_Month]])+1</f>
        <v>29983</v>
      </c>
      <c r="C498">
        <v>0</v>
      </c>
      <c r="D498" s="1">
        <f ca="1">WORKDAY(Table13[[#This Row],[Date]],-(1+Table13[[#This Row],[Add_Day]]))</f>
        <v>29980</v>
      </c>
      <c r="E498">
        <f>COUNTIFS(Table13[[#This Row],[SHCOMP Index]:[SZCOMP Index]],"*N/A*")</f>
        <v>12</v>
      </c>
      <c r="F498" t="s">
        <v>78</v>
      </c>
      <c r="G498" t="s">
        <v>78</v>
      </c>
      <c r="H498" t="s">
        <v>78</v>
      </c>
      <c r="I498" t="s">
        <v>78</v>
      </c>
      <c r="J498" t="s">
        <v>78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</row>
    <row r="499" spans="1:17" x14ac:dyDescent="0.25">
      <c r="A499">
        <v>-498</v>
      </c>
      <c r="B499" s="1">
        <f ca="1">EOMONTH(TODAY(),Table13[[#This Row],[Range_Month]])+1</f>
        <v>29952</v>
      </c>
      <c r="C499">
        <v>0</v>
      </c>
      <c r="D499" s="1">
        <f ca="1">WORKDAY(Table13[[#This Row],[Date]],-(1+Table13[[#This Row],[Add_Day]]))</f>
        <v>29951</v>
      </c>
      <c r="E499">
        <f>COUNTIFS(Table13[[#This Row],[SHCOMP Index]:[SZCOMP Index]],"*N/A*")</f>
        <v>12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</row>
    <row r="500" spans="1:17" x14ac:dyDescent="0.25">
      <c r="A500">
        <v>-499</v>
      </c>
      <c r="B500" s="1">
        <f ca="1">EOMONTH(TODAY(),Table13[[#This Row],[Range_Month]])+1</f>
        <v>29921</v>
      </c>
      <c r="C500">
        <v>0</v>
      </c>
      <c r="D500" s="1">
        <f ca="1">WORKDAY(Table13[[#This Row],[Date]],-(1+Table13[[#This Row],[Add_Day]]))</f>
        <v>29920</v>
      </c>
      <c r="E500">
        <f>COUNTIFS(Table13[[#This Row],[SHCOMP Index]:[SZCOMP Index]],"*N/A*")</f>
        <v>12</v>
      </c>
      <c r="F500" t="s">
        <v>78</v>
      </c>
      <c r="G500" t="s">
        <v>78</v>
      </c>
      <c r="H500" t="s">
        <v>78</v>
      </c>
      <c r="I500" t="s">
        <v>78</v>
      </c>
      <c r="J500" t="s">
        <v>78</v>
      </c>
      <c r="K500" t="s">
        <v>78</v>
      </c>
      <c r="L500" t="s">
        <v>78</v>
      </c>
      <c r="M500" t="s">
        <v>78</v>
      </c>
      <c r="N500" t="s">
        <v>78</v>
      </c>
      <c r="O500" t="s">
        <v>78</v>
      </c>
      <c r="P500" t="s">
        <v>78</v>
      </c>
      <c r="Q500" t="s">
        <v>78</v>
      </c>
    </row>
    <row r="501" spans="1:17" x14ac:dyDescent="0.25">
      <c r="A501">
        <v>-500</v>
      </c>
      <c r="B501" s="1">
        <f ca="1">EOMONTH(TODAY(),Table13[[#This Row],[Range_Month]])+1</f>
        <v>29891</v>
      </c>
      <c r="C501">
        <v>0</v>
      </c>
      <c r="D501" s="1">
        <f ca="1">WORKDAY(Table13[[#This Row],[Date]],-(1+Table13[[#This Row],[Add_Day]]))</f>
        <v>29889</v>
      </c>
      <c r="E501">
        <f>COUNTIFS(Table13[[#This Row],[SHCOMP Index]:[SZCOMP Index]],"*N/A*")</f>
        <v>12</v>
      </c>
      <c r="F501" t="s">
        <v>78</v>
      </c>
      <c r="G501" t="s">
        <v>78</v>
      </c>
      <c r="H501" t="s">
        <v>78</v>
      </c>
      <c r="I501" t="s">
        <v>78</v>
      </c>
      <c r="J501" t="s">
        <v>78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</row>
    <row r="502" spans="1:17" x14ac:dyDescent="0.25">
      <c r="A502">
        <v>-501</v>
      </c>
      <c r="B502" s="1">
        <f ca="1">EOMONTH(TODAY(),Table13[[#This Row],[Range_Month]])+1</f>
        <v>29860</v>
      </c>
      <c r="C502">
        <v>0</v>
      </c>
      <c r="D502" s="1">
        <f ca="1">WORKDAY(Table13[[#This Row],[Date]],-(1+Table13[[#This Row],[Add_Day]]))</f>
        <v>29859</v>
      </c>
      <c r="E502">
        <f>COUNTIFS(Table13[[#This Row],[SHCOMP Index]:[SZCOMP Index]],"*N/A*")</f>
        <v>12</v>
      </c>
      <c r="F502" t="s">
        <v>78</v>
      </c>
      <c r="G502" t="s">
        <v>78</v>
      </c>
      <c r="H502" t="s">
        <v>78</v>
      </c>
      <c r="I502" t="s">
        <v>78</v>
      </c>
      <c r="J502" t="s">
        <v>78</v>
      </c>
      <c r="K502" t="s">
        <v>78</v>
      </c>
      <c r="L502" t="s">
        <v>78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D542-613C-4A68-A610-1A27462F3982}">
  <dimension ref="A1:T502"/>
  <sheetViews>
    <sheetView topLeftCell="C1" workbookViewId="0">
      <selection activeCell="F2" sqref="F2"/>
    </sheetView>
  </sheetViews>
  <sheetFormatPr defaultRowHeight="15" x14ac:dyDescent="0.25"/>
  <cols>
    <col min="1" max="1" width="11" customWidth="1"/>
    <col min="2" max="2" width="10.7109375" bestFit="1" customWidth="1"/>
    <col min="4" max="4" width="10.7109375" bestFit="1" customWidth="1"/>
    <col min="5" max="5" width="10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</row>
    <row r="2" spans="1:20" x14ac:dyDescent="0.25">
      <c r="A2">
        <v>-1</v>
      </c>
      <c r="B2" s="1">
        <f ca="1">EOMONTH(TODAY(),Table134[[#This Row],[Range_Month]])+1</f>
        <v>45078</v>
      </c>
      <c r="C2">
        <v>0</v>
      </c>
      <c r="D2" s="1">
        <f ca="1">WORKDAY(Table134[[#This Row],[Date]],-(1+Table134[[#This Row],[Add_Day]]))</f>
        <v>45077</v>
      </c>
      <c r="E2">
        <f ca="1">COUNTIFS(Table134[[#This Row],[TPX500 Index]:[TPXL70 Index]],"*N/A*")</f>
        <v>3</v>
      </c>
      <c r="F2" t="e" cm="1">
        <f t="array" aca="1" ref="F2" ca="1">_xll.BDH(F$1,"PX_LAST",Table134[[#This Row],[Date_Work]])</f>
        <v>#NAME?</v>
      </c>
      <c r="G2">
        <v>1422.75</v>
      </c>
      <c r="H2">
        <v>30887.88</v>
      </c>
      <c r="I2">
        <v>2844.41</v>
      </c>
      <c r="J2">
        <v>2130.63</v>
      </c>
      <c r="K2">
        <v>448.3</v>
      </c>
      <c r="L2">
        <v>1880.45</v>
      </c>
      <c r="M2" t="s">
        <v>78</v>
      </c>
      <c r="N2">
        <v>1061.42</v>
      </c>
      <c r="O2">
        <v>748.06</v>
      </c>
      <c r="P2">
        <v>2470.75</v>
      </c>
      <c r="Q2">
        <v>2257.75</v>
      </c>
      <c r="R2" t="s">
        <v>78</v>
      </c>
      <c r="S2" t="s">
        <v>78</v>
      </c>
      <c r="T2">
        <v>2146.66</v>
      </c>
    </row>
    <row r="3" spans="1:20" x14ac:dyDescent="0.25">
      <c r="A3">
        <v>-2</v>
      </c>
      <c r="B3" s="1">
        <f ca="1">EOMONTH(TODAY(),Table134[[#This Row],[Range_Month]])+1</f>
        <v>45047</v>
      </c>
      <c r="C3">
        <v>0</v>
      </c>
      <c r="D3" s="1">
        <f ca="1">WORKDAY(Table134[[#This Row],[Date]],-(1+Table134[[#This Row],[Add_Day]]))</f>
        <v>45044</v>
      </c>
      <c r="E3">
        <f ca="1">COUNTIFS(Table134[[#This Row],[TPX500 Index]:[TPXL70 Index]],"*N/A*")</f>
        <v>3</v>
      </c>
      <c r="F3" t="e" cm="1">
        <f t="array" aca="1" ref="F3" ca="1">_xll.BDH(F$1,"PX_LAST",Table134[[#This Row],[Date_Work]])</f>
        <v>#NAME?</v>
      </c>
      <c r="G3">
        <v>1360.81</v>
      </c>
      <c r="H3">
        <v>28856.44</v>
      </c>
      <c r="I3">
        <v>2709.44</v>
      </c>
      <c r="J3">
        <v>2057.48</v>
      </c>
      <c r="K3">
        <v>432.4</v>
      </c>
      <c r="L3">
        <v>1873.45</v>
      </c>
      <c r="M3" t="s">
        <v>78</v>
      </c>
      <c r="N3">
        <v>1002.36</v>
      </c>
      <c r="O3">
        <v>745.24</v>
      </c>
      <c r="P3">
        <v>2478.02</v>
      </c>
      <c r="Q3">
        <v>2201.61</v>
      </c>
      <c r="R3" t="s">
        <v>78</v>
      </c>
      <c r="S3" t="s">
        <v>78</v>
      </c>
      <c r="T3">
        <v>2091.86</v>
      </c>
    </row>
    <row r="4" spans="1:20" x14ac:dyDescent="0.25">
      <c r="A4">
        <v>-3</v>
      </c>
      <c r="B4" s="1">
        <f ca="1">EOMONTH(TODAY(),Table134[[#This Row],[Range_Month]])+1</f>
        <v>45017</v>
      </c>
      <c r="C4">
        <v>0</v>
      </c>
      <c r="D4" s="1">
        <f ca="1">WORKDAY(Table134[[#This Row],[Date]],-(1+Table134[[#This Row],[Add_Day]]))</f>
        <v>45016</v>
      </c>
      <c r="E4">
        <f ca="1">COUNTIFS(Table134[[#This Row],[TPX500 Index]:[TPXL70 Index]],"*N/A*")</f>
        <v>3</v>
      </c>
      <c r="F4" t="e" cm="1">
        <f t="array" aca="1" ref="F4" ca="1">_xll.BDH(F$1,"PX_LAST",Table134[[#This Row],[Date_Work]])</f>
        <v>#NAME?</v>
      </c>
      <c r="G4">
        <v>1327.83</v>
      </c>
      <c r="H4">
        <v>28041.48</v>
      </c>
      <c r="I4">
        <v>2656.48</v>
      </c>
      <c r="J4">
        <v>2003.5</v>
      </c>
      <c r="K4">
        <v>419.24</v>
      </c>
      <c r="L4">
        <v>1785.77</v>
      </c>
      <c r="M4" t="s">
        <v>78</v>
      </c>
      <c r="N4">
        <v>988</v>
      </c>
      <c r="O4">
        <v>749.45</v>
      </c>
      <c r="P4">
        <v>2430.0700000000002</v>
      </c>
      <c r="Q4">
        <v>2129.06</v>
      </c>
      <c r="R4" t="s">
        <v>78</v>
      </c>
      <c r="S4" t="s">
        <v>78</v>
      </c>
      <c r="T4">
        <v>2011.15</v>
      </c>
    </row>
    <row r="5" spans="1:20" x14ac:dyDescent="0.25">
      <c r="A5">
        <v>-4</v>
      </c>
      <c r="B5" s="1">
        <f ca="1">EOMONTH(TODAY(),Table134[[#This Row],[Range_Month]])+1</f>
        <v>44986</v>
      </c>
      <c r="C5">
        <v>0</v>
      </c>
      <c r="D5" s="1">
        <f ca="1">WORKDAY(Table134[[#This Row],[Date]],-(1+Table134[[#This Row],[Add_Day]]))</f>
        <v>44985</v>
      </c>
      <c r="E5">
        <f ca="1">COUNTIFS(Table134[[#This Row],[TPX500 Index]:[TPXL70 Index]],"*N/A*")</f>
        <v>3</v>
      </c>
      <c r="F5" t="e" cm="1">
        <f t="array" aca="1" ref="F5" ca="1">_xll.BDH(F$1,"PX_LAST",Table134[[#This Row],[Date_Work]])</f>
        <v>#NAME?</v>
      </c>
      <c r="G5">
        <v>1319.9</v>
      </c>
      <c r="H5">
        <v>27445.56</v>
      </c>
      <c r="I5">
        <v>2584.62</v>
      </c>
      <c r="J5">
        <v>1993.28</v>
      </c>
      <c r="K5">
        <v>416.64</v>
      </c>
      <c r="L5">
        <v>1843.21</v>
      </c>
      <c r="M5" t="s">
        <v>78</v>
      </c>
      <c r="N5">
        <v>977.51</v>
      </c>
      <c r="O5">
        <v>748.68</v>
      </c>
      <c r="P5">
        <v>2429.52</v>
      </c>
      <c r="Q5">
        <v>2119.02</v>
      </c>
      <c r="R5" t="s">
        <v>78</v>
      </c>
      <c r="S5" t="s">
        <v>78</v>
      </c>
      <c r="T5">
        <v>2013.05</v>
      </c>
    </row>
    <row r="6" spans="1:20" x14ac:dyDescent="0.25">
      <c r="A6">
        <v>-5</v>
      </c>
      <c r="B6" s="1">
        <f ca="1">EOMONTH(TODAY(),Table134[[#This Row],[Range_Month]])+1</f>
        <v>44958</v>
      </c>
      <c r="C6">
        <v>0</v>
      </c>
      <c r="D6" s="1">
        <f ca="1">WORKDAY(Table134[[#This Row],[Date]],-(1+Table134[[#This Row],[Add_Day]]))</f>
        <v>44957</v>
      </c>
      <c r="E6">
        <f ca="1">COUNTIFS(Table134[[#This Row],[TPX500 Index]:[TPXL70 Index]],"*N/A*")</f>
        <v>3</v>
      </c>
      <c r="F6" t="e" cm="1">
        <f t="array" aca="1" ref="F6" ca="1">_xll.BDH(F$1,"PX_LAST",Table134[[#This Row],[Date_Work]])</f>
        <v>#NAME?</v>
      </c>
      <c r="G6">
        <v>1311.89</v>
      </c>
      <c r="H6">
        <v>27327.11</v>
      </c>
      <c r="I6">
        <v>2586.31</v>
      </c>
      <c r="J6">
        <v>1975.27</v>
      </c>
      <c r="K6">
        <v>414.26</v>
      </c>
      <c r="L6">
        <v>1826.84</v>
      </c>
      <c r="M6" t="s">
        <v>78</v>
      </c>
      <c r="N6">
        <v>975.34</v>
      </c>
      <c r="O6">
        <v>775.93</v>
      </c>
      <c r="P6">
        <v>2389.71</v>
      </c>
      <c r="Q6">
        <v>2090.7399999999998</v>
      </c>
      <c r="R6" t="s">
        <v>78</v>
      </c>
      <c r="S6" t="s">
        <v>78</v>
      </c>
      <c r="T6">
        <v>1989.44</v>
      </c>
    </row>
    <row r="7" spans="1:20" x14ac:dyDescent="0.25">
      <c r="A7">
        <v>-6</v>
      </c>
      <c r="B7" s="1">
        <f ca="1">EOMONTH(TODAY(),Table134[[#This Row],[Range_Month]])+1</f>
        <v>44927</v>
      </c>
      <c r="C7">
        <v>0</v>
      </c>
      <c r="D7" s="1">
        <f ca="1">WORKDAY(Table134[[#This Row],[Date]],-(1+Table134[[#This Row],[Add_Day]]))</f>
        <v>44925</v>
      </c>
      <c r="E7">
        <f ca="1">COUNTIFS(Table134[[#This Row],[TPX500 Index]:[TPXL70 Index]],"*N/A*")</f>
        <v>3</v>
      </c>
      <c r="F7" t="e" cm="1">
        <f t="array" aca="1" ref="F7" ca="1">_xll.BDH(F$1,"PX_LAST",Table134[[#This Row],[Date_Work]])</f>
        <v>#NAME?</v>
      </c>
      <c r="G7">
        <v>1249.46</v>
      </c>
      <c r="H7">
        <v>26094.5</v>
      </c>
      <c r="I7">
        <v>2468.46</v>
      </c>
      <c r="J7">
        <v>1891.71</v>
      </c>
      <c r="K7">
        <v>396.89</v>
      </c>
      <c r="L7">
        <v>1894.06</v>
      </c>
      <c r="M7" t="s">
        <v>78</v>
      </c>
      <c r="N7">
        <v>918.46</v>
      </c>
      <c r="O7">
        <v>730.41</v>
      </c>
      <c r="P7">
        <v>2303.3000000000002</v>
      </c>
      <c r="Q7">
        <v>2023.2</v>
      </c>
      <c r="R7" t="s">
        <v>78</v>
      </c>
      <c r="S7" t="s">
        <v>78</v>
      </c>
      <c r="T7">
        <v>1926.39</v>
      </c>
    </row>
    <row r="8" spans="1:20" x14ac:dyDescent="0.25">
      <c r="A8">
        <v>-7</v>
      </c>
      <c r="B8" s="1">
        <f ca="1">EOMONTH(TODAY(),Table134[[#This Row],[Range_Month]])+1</f>
        <v>44896</v>
      </c>
      <c r="C8">
        <v>0</v>
      </c>
      <c r="D8" s="1">
        <f ca="1">WORKDAY(Table134[[#This Row],[Date]],-(1+Table134[[#This Row],[Add_Day]]))</f>
        <v>44895</v>
      </c>
      <c r="E8">
        <f ca="1">COUNTIFS(Table134[[#This Row],[TPX500 Index]:[TPXL70 Index]],"*N/A*")</f>
        <v>3</v>
      </c>
      <c r="F8" t="e" cm="1">
        <f t="array" aca="1" ref="F8" ca="1">_xll.BDH(F$1,"PX_LAST",Table134[[#This Row],[Date_Work]])</f>
        <v>#NAME?</v>
      </c>
      <c r="G8">
        <v>1316.14</v>
      </c>
      <c r="H8">
        <v>27968.99</v>
      </c>
      <c r="I8">
        <v>2623.01</v>
      </c>
      <c r="J8">
        <v>1985.57</v>
      </c>
      <c r="K8">
        <v>417.95</v>
      </c>
      <c r="L8">
        <v>1970.04</v>
      </c>
      <c r="M8" t="s">
        <v>78</v>
      </c>
      <c r="N8">
        <v>964.99</v>
      </c>
      <c r="O8">
        <v>793.51</v>
      </c>
      <c r="P8">
        <v>2374.36</v>
      </c>
      <c r="Q8">
        <v>2118.91</v>
      </c>
      <c r="R8" t="s">
        <v>78</v>
      </c>
      <c r="S8" t="s">
        <v>78</v>
      </c>
      <c r="T8">
        <v>2036.72</v>
      </c>
    </row>
    <row r="9" spans="1:20" x14ac:dyDescent="0.25">
      <c r="A9">
        <v>-8</v>
      </c>
      <c r="B9" s="1">
        <f ca="1">EOMONTH(TODAY(),Table134[[#This Row],[Range_Month]])+1</f>
        <v>44866</v>
      </c>
      <c r="C9">
        <v>0</v>
      </c>
      <c r="D9" s="1">
        <f ca="1">WORKDAY(Table134[[#This Row],[Date]],-(1+Table134[[#This Row],[Add_Day]]))</f>
        <v>44865</v>
      </c>
      <c r="E9">
        <f ca="1">COUNTIFS(Table134[[#This Row],[TPX500 Index]:[TPXL70 Index]],"*N/A*")</f>
        <v>3</v>
      </c>
      <c r="F9" t="e" cm="1">
        <f t="array" aca="1" ref="F9" ca="1">_xll.BDH(F$1,"PX_LAST",Table134[[#This Row],[Date_Work]])</f>
        <v>#NAME?</v>
      </c>
      <c r="G9">
        <v>1277.24</v>
      </c>
      <c r="H9">
        <v>27587.46</v>
      </c>
      <c r="I9">
        <v>2571.7800000000002</v>
      </c>
      <c r="J9">
        <v>1929.43</v>
      </c>
      <c r="K9">
        <v>407.76</v>
      </c>
      <c r="L9">
        <v>1974.7</v>
      </c>
      <c r="M9" t="s">
        <v>78</v>
      </c>
      <c r="N9">
        <v>936.8</v>
      </c>
      <c r="O9">
        <v>745.54</v>
      </c>
      <c r="P9">
        <v>2313.9299999999998</v>
      </c>
      <c r="Q9">
        <v>2063.21</v>
      </c>
      <c r="R9" t="s">
        <v>78</v>
      </c>
      <c r="S9" t="s">
        <v>78</v>
      </c>
      <c r="T9">
        <v>1975.51</v>
      </c>
    </row>
    <row r="10" spans="1:20" x14ac:dyDescent="0.25">
      <c r="A10">
        <v>-9</v>
      </c>
      <c r="B10" s="1">
        <f ca="1">EOMONTH(TODAY(),Table134[[#This Row],[Range_Month]])+1</f>
        <v>44835</v>
      </c>
      <c r="C10">
        <v>0</v>
      </c>
      <c r="D10" s="1">
        <f ca="1">WORKDAY(Table134[[#This Row],[Date]],-(1+Table134[[#This Row],[Add_Day]]))</f>
        <v>44834</v>
      </c>
      <c r="E10">
        <f ca="1">COUNTIFS(Table134[[#This Row],[TPX500 Index]:[TPXL70 Index]],"*N/A*")</f>
        <v>3</v>
      </c>
      <c r="F10" t="e" cm="1">
        <f t="array" aca="1" ref="F10" ca="1">_xll.BDH(F$1,"PX_LAST",Table134[[#This Row],[Date_Work]])</f>
        <v>#NAME?</v>
      </c>
      <c r="G10">
        <v>1202.44</v>
      </c>
      <c r="H10">
        <v>25937.21</v>
      </c>
      <c r="I10">
        <v>2445.3000000000002</v>
      </c>
      <c r="J10">
        <v>1835.94</v>
      </c>
      <c r="K10">
        <v>386.69</v>
      </c>
      <c r="L10">
        <v>1945.25</v>
      </c>
      <c r="M10" t="s">
        <v>78</v>
      </c>
      <c r="N10">
        <v>872.3</v>
      </c>
      <c r="O10">
        <v>695.35</v>
      </c>
      <c r="P10">
        <v>2239.4699999999998</v>
      </c>
      <c r="Q10">
        <v>1999.03</v>
      </c>
      <c r="R10" t="s">
        <v>78</v>
      </c>
      <c r="S10" t="s">
        <v>78</v>
      </c>
      <c r="T10">
        <v>1888.81</v>
      </c>
    </row>
    <row r="11" spans="1:20" x14ac:dyDescent="0.25">
      <c r="A11">
        <v>-10</v>
      </c>
      <c r="B11" s="1">
        <f ca="1">EOMONTH(TODAY(),Table134[[#This Row],[Range_Month]])+1</f>
        <v>44805</v>
      </c>
      <c r="C11">
        <v>0</v>
      </c>
      <c r="D11" s="1">
        <f ca="1">WORKDAY(Table134[[#This Row],[Date]],-(1+Table134[[#This Row],[Add_Day]]))</f>
        <v>44804</v>
      </c>
      <c r="E11">
        <f ca="1">COUNTIFS(Table134[[#This Row],[TPX500 Index]:[TPXL70 Index]],"*N/A*")</f>
        <v>3</v>
      </c>
      <c r="F11" t="e" cm="1">
        <f t="array" aca="1" ref="F11" ca="1">_xll.BDH(F$1,"PX_LAST",Table134[[#This Row],[Date_Work]])</f>
        <v>#NAME?</v>
      </c>
      <c r="G11">
        <v>1294.6099999999999</v>
      </c>
      <c r="H11">
        <v>28091.53</v>
      </c>
      <c r="I11">
        <v>2602.37</v>
      </c>
      <c r="J11">
        <v>1963.16</v>
      </c>
      <c r="K11">
        <v>414.98</v>
      </c>
      <c r="L11">
        <v>2033.71</v>
      </c>
      <c r="M11" t="s">
        <v>78</v>
      </c>
      <c r="N11">
        <v>949.09</v>
      </c>
      <c r="O11">
        <v>742.13</v>
      </c>
      <c r="P11">
        <v>2343.3000000000002</v>
      </c>
      <c r="Q11">
        <v>2120.4299999999998</v>
      </c>
      <c r="R11" t="s">
        <v>78</v>
      </c>
      <c r="S11" t="s">
        <v>78</v>
      </c>
      <c r="T11">
        <v>2003.77</v>
      </c>
    </row>
    <row r="12" spans="1:20" x14ac:dyDescent="0.25">
      <c r="A12">
        <v>-11</v>
      </c>
      <c r="B12" s="1">
        <f ca="1">EOMONTH(TODAY(),Table134[[#This Row],[Range_Month]])+1</f>
        <v>44774</v>
      </c>
      <c r="C12">
        <v>0</v>
      </c>
      <c r="D12" s="1">
        <f ca="1">WORKDAY(Table134[[#This Row],[Date]],-(1+Table134[[#This Row],[Add_Day]]))</f>
        <v>44771</v>
      </c>
      <c r="E12">
        <f ca="1">COUNTIFS(Table134[[#This Row],[TPX500 Index]:[TPXL70 Index]],"*N/A*")</f>
        <v>3</v>
      </c>
      <c r="F12" t="e" cm="1">
        <f t="array" aca="1" ref="F12" ca="1">_xll.BDH(F$1,"PX_LAST",Table134[[#This Row],[Date_Work]])</f>
        <v>#NAME?</v>
      </c>
      <c r="G12">
        <v>1284.95</v>
      </c>
      <c r="H12">
        <v>27801.64</v>
      </c>
      <c r="I12">
        <v>2563.9299999999998</v>
      </c>
      <c r="J12">
        <v>1940.31</v>
      </c>
      <c r="K12">
        <v>410.96</v>
      </c>
      <c r="L12">
        <v>2021.99</v>
      </c>
      <c r="M12" t="s">
        <v>78</v>
      </c>
      <c r="N12">
        <v>944.53</v>
      </c>
      <c r="O12">
        <v>718.55</v>
      </c>
      <c r="P12">
        <v>2288.15</v>
      </c>
      <c r="Q12">
        <v>2084.2800000000002</v>
      </c>
      <c r="R12" t="s">
        <v>78</v>
      </c>
      <c r="S12" t="s">
        <v>78</v>
      </c>
      <c r="T12">
        <v>1981.23</v>
      </c>
    </row>
    <row r="13" spans="1:20" x14ac:dyDescent="0.25">
      <c r="A13">
        <v>-12</v>
      </c>
      <c r="B13" s="1">
        <f ca="1">EOMONTH(TODAY(),Table134[[#This Row],[Range_Month]])+1</f>
        <v>44743</v>
      </c>
      <c r="C13">
        <v>0</v>
      </c>
      <c r="D13" s="1">
        <f ca="1">WORKDAY(Table134[[#This Row],[Date]],-(1+Table134[[#This Row],[Add_Day]]))</f>
        <v>44742</v>
      </c>
      <c r="E13">
        <f ca="1">COUNTIFS(Table134[[#This Row],[TPX500 Index]:[TPXL70 Index]],"*N/A*")</f>
        <v>3</v>
      </c>
      <c r="F13" t="e" cm="1">
        <f t="array" aca="1" ref="F13" ca="1">_xll.BDH(F$1,"PX_LAST",Table134[[#This Row],[Date_Work]])</f>
        <v>#NAME?</v>
      </c>
      <c r="G13">
        <v>1236.94</v>
      </c>
      <c r="H13">
        <v>26393.040000000001</v>
      </c>
      <c r="I13">
        <v>2418.14</v>
      </c>
      <c r="J13">
        <v>1870.82</v>
      </c>
      <c r="K13">
        <v>395.42</v>
      </c>
      <c r="L13">
        <v>1966.9</v>
      </c>
      <c r="M13" t="s">
        <v>78</v>
      </c>
      <c r="N13">
        <v>903.96</v>
      </c>
      <c r="O13">
        <v>661.56</v>
      </c>
      <c r="P13">
        <v>2209.23</v>
      </c>
      <c r="Q13">
        <v>2015.93</v>
      </c>
      <c r="R13" t="s">
        <v>78</v>
      </c>
      <c r="S13" t="s">
        <v>78</v>
      </c>
      <c r="T13">
        <v>1922.87</v>
      </c>
    </row>
    <row r="14" spans="1:20" x14ac:dyDescent="0.25">
      <c r="A14">
        <v>-13</v>
      </c>
      <c r="B14" s="1">
        <f ca="1">EOMONTH(TODAY(),Table134[[#This Row],[Range_Month]])+1</f>
        <v>44713</v>
      </c>
      <c r="C14">
        <v>0</v>
      </c>
      <c r="D14" s="1">
        <f ca="1">WORKDAY(Table134[[#This Row],[Date]],-(1+Table134[[#This Row],[Add_Day]]))</f>
        <v>44712</v>
      </c>
      <c r="E14">
        <f ca="1">COUNTIFS(Table134[[#This Row],[TPX500 Index]:[TPXL70 Index]],"*N/A*")</f>
        <v>3</v>
      </c>
      <c r="F14" t="e" cm="1">
        <f t="array" aca="1" ref="F14" ca="1">_xll.BDH(F$1,"PX_LAST",Table134[[#This Row],[Date_Work]])</f>
        <v>#NAME?</v>
      </c>
      <c r="G14">
        <v>1276.78</v>
      </c>
      <c r="H14">
        <v>27279.8</v>
      </c>
      <c r="I14">
        <v>2476.1</v>
      </c>
      <c r="J14">
        <v>1912.67</v>
      </c>
      <c r="K14">
        <v>404.71</v>
      </c>
      <c r="L14">
        <v>2006.03</v>
      </c>
      <c r="M14" t="s">
        <v>78</v>
      </c>
      <c r="N14">
        <v>947.01</v>
      </c>
      <c r="O14">
        <v>671.25</v>
      </c>
      <c r="P14">
        <v>2215.21</v>
      </c>
      <c r="Q14">
        <v>2029.89</v>
      </c>
      <c r="R14" t="s">
        <v>78</v>
      </c>
      <c r="S14" t="s">
        <v>78</v>
      </c>
      <c r="T14">
        <v>1943.56</v>
      </c>
    </row>
    <row r="15" spans="1:20" x14ac:dyDescent="0.25">
      <c r="A15">
        <v>-14</v>
      </c>
      <c r="B15" s="1">
        <f ca="1">EOMONTH(TODAY(),Table134[[#This Row],[Range_Month]])+1</f>
        <v>44682</v>
      </c>
      <c r="C15">
        <v>1</v>
      </c>
      <c r="D15" s="1">
        <f ca="1">WORKDAY(Table134[[#This Row],[Date]],-(1+Table134[[#This Row],[Add_Day]]))</f>
        <v>44679</v>
      </c>
      <c r="E15">
        <f ca="1">COUNTIFS(Table134[[#This Row],[TPX500 Index]:[TPXL70 Index]],"*N/A*")</f>
        <v>3</v>
      </c>
      <c r="F15" t="e" cm="1">
        <f t="array" aca="1" ref="F15" ca="1">_xll.BDH(F$1,"PX_LAST",Table134[[#This Row],[Date_Work]])</f>
        <v>#NAME?</v>
      </c>
      <c r="G15">
        <v>1268</v>
      </c>
      <c r="H15">
        <v>26847.9</v>
      </c>
      <c r="I15">
        <v>2475.59</v>
      </c>
      <c r="J15">
        <v>1899.62</v>
      </c>
      <c r="K15">
        <v>403.01</v>
      </c>
      <c r="L15">
        <v>1975.75</v>
      </c>
      <c r="M15" t="s">
        <v>78</v>
      </c>
      <c r="N15">
        <v>938.8</v>
      </c>
      <c r="O15">
        <v>694.41</v>
      </c>
      <c r="P15">
        <v>2206.7800000000002</v>
      </c>
      <c r="Q15">
        <v>2014.37</v>
      </c>
      <c r="R15" t="s">
        <v>78</v>
      </c>
      <c r="S15" t="s">
        <v>78</v>
      </c>
      <c r="T15">
        <v>1935.18</v>
      </c>
    </row>
    <row r="16" spans="1:20" x14ac:dyDescent="0.25">
      <c r="A16">
        <v>-15</v>
      </c>
      <c r="B16" s="1">
        <f ca="1">EOMONTH(TODAY(),Table134[[#This Row],[Range_Month]])+1</f>
        <v>44652</v>
      </c>
      <c r="C16">
        <v>0</v>
      </c>
      <c r="D16" s="1">
        <f ca="1">WORKDAY(Table134[[#This Row],[Date]],-(1+Table134[[#This Row],[Add_Day]]))</f>
        <v>44651</v>
      </c>
      <c r="E16">
        <f ca="1">COUNTIFS(Table134[[#This Row],[TPX500 Index]:[TPXL70 Index]],"*N/A*")</f>
        <v>0</v>
      </c>
      <c r="F16" t="e" cm="1">
        <f t="array" aca="1" ref="F16" ca="1">_xll.BDH(F$1,"PX_LAST",Table134[[#This Row],[Date_Work]])</f>
        <v>#NAME?</v>
      </c>
      <c r="G16">
        <v>1300.8399999999999</v>
      </c>
      <c r="H16">
        <v>27821.43</v>
      </c>
      <c r="I16">
        <v>2591.6799999999998</v>
      </c>
      <c r="J16">
        <v>1946.4</v>
      </c>
      <c r="K16">
        <v>413.31</v>
      </c>
      <c r="L16">
        <v>2003.04</v>
      </c>
      <c r="M16">
        <v>164.75</v>
      </c>
      <c r="N16">
        <v>969.5</v>
      </c>
      <c r="O16">
        <v>790.3</v>
      </c>
      <c r="P16">
        <v>2248.21</v>
      </c>
      <c r="Q16">
        <v>2061.9299999999998</v>
      </c>
      <c r="R16">
        <v>3659.3</v>
      </c>
      <c r="S16">
        <v>7239.06</v>
      </c>
      <c r="T16">
        <v>1966.6</v>
      </c>
    </row>
    <row r="17" spans="1:20" x14ac:dyDescent="0.25">
      <c r="A17">
        <v>-16</v>
      </c>
      <c r="B17" s="1">
        <f ca="1">EOMONTH(TODAY(),Table134[[#This Row],[Range_Month]])+1</f>
        <v>44621</v>
      </c>
      <c r="C17">
        <v>0</v>
      </c>
      <c r="D17" s="1">
        <f ca="1">WORKDAY(Table134[[#This Row],[Date]],-(1+Table134[[#This Row],[Add_Day]]))</f>
        <v>44620</v>
      </c>
      <c r="E17">
        <f ca="1">COUNTIFS(Table134[[#This Row],[TPX500 Index]:[TPXL70 Index]],"*N/A*")</f>
        <v>0</v>
      </c>
      <c r="F17" t="e" cm="1">
        <f t="array" aca="1" ref="F17" ca="1">_xll.BDH(F$1,"PX_LAST",Table134[[#This Row],[Date_Work]])</f>
        <v>#NAME?</v>
      </c>
      <c r="G17">
        <v>1246.53</v>
      </c>
      <c r="H17">
        <v>26526.82</v>
      </c>
      <c r="I17">
        <v>2523.91</v>
      </c>
      <c r="J17">
        <v>1886.93</v>
      </c>
      <c r="K17">
        <v>397.63</v>
      </c>
      <c r="L17">
        <v>1877.38</v>
      </c>
      <c r="M17">
        <v>161.79</v>
      </c>
      <c r="N17">
        <v>919.58</v>
      </c>
      <c r="O17">
        <v>725.76</v>
      </c>
      <c r="P17">
        <v>2248.73</v>
      </c>
      <c r="Q17">
        <v>2031.04</v>
      </c>
      <c r="R17">
        <v>3572.91</v>
      </c>
      <c r="S17">
        <v>7131.96</v>
      </c>
      <c r="T17">
        <v>1912.22</v>
      </c>
    </row>
    <row r="18" spans="1:20" x14ac:dyDescent="0.25">
      <c r="A18">
        <v>-17</v>
      </c>
      <c r="B18" s="1">
        <f ca="1">EOMONTH(TODAY(),Table134[[#This Row],[Range_Month]])+1</f>
        <v>44593</v>
      </c>
      <c r="C18">
        <v>0</v>
      </c>
      <c r="D18" s="1">
        <f ca="1">WORKDAY(Table134[[#This Row],[Date]],-(1+Table134[[#This Row],[Add_Day]]))</f>
        <v>44592</v>
      </c>
      <c r="E18">
        <f ca="1">COUNTIFS(Table134[[#This Row],[TPX500 Index]:[TPXL70 Index]],"*N/A*")</f>
        <v>0</v>
      </c>
      <c r="F18" t="e" cm="1">
        <f t="array" aca="1" ref="F18" ca="1">_xll.BDH(F$1,"PX_LAST",Table134[[#This Row],[Date_Work]])</f>
        <v>#NAME?</v>
      </c>
      <c r="G18">
        <v>1269.1300000000001</v>
      </c>
      <c r="H18">
        <v>27001.98</v>
      </c>
      <c r="I18">
        <v>2533.73</v>
      </c>
      <c r="J18">
        <v>1895.93</v>
      </c>
      <c r="K18">
        <v>401.04</v>
      </c>
      <c r="L18">
        <v>1946.81</v>
      </c>
      <c r="M18">
        <v>160.34</v>
      </c>
      <c r="N18">
        <v>940.73</v>
      </c>
      <c r="O18">
        <v>758.18</v>
      </c>
      <c r="P18">
        <v>2203.06</v>
      </c>
      <c r="Q18">
        <v>1997.54</v>
      </c>
      <c r="R18">
        <v>3614.46</v>
      </c>
      <c r="S18">
        <v>7134.13</v>
      </c>
      <c r="T18">
        <v>1933.72</v>
      </c>
    </row>
    <row r="19" spans="1:20" x14ac:dyDescent="0.25">
      <c r="A19">
        <v>-18</v>
      </c>
      <c r="B19" s="1">
        <f ca="1">EOMONTH(TODAY(),Table134[[#This Row],[Range_Month]])+1</f>
        <v>44562</v>
      </c>
      <c r="C19">
        <v>1</v>
      </c>
      <c r="D19" s="1">
        <f ca="1">WORKDAY(Table134[[#This Row],[Date]],-(1+Table134[[#This Row],[Add_Day]]))</f>
        <v>44560</v>
      </c>
      <c r="E19">
        <f ca="1">COUNTIFS(Table134[[#This Row],[TPX500 Index]:[TPXL70 Index]],"*N/A*")</f>
        <v>0</v>
      </c>
      <c r="F19" t="e" cm="1">
        <f t="array" aca="1" ref="F19" ca="1">_xll.BDH(F$1,"PX_LAST",Table134[[#This Row],[Date_Work]])</f>
        <v>#NAME?</v>
      </c>
      <c r="G19">
        <v>1325.68</v>
      </c>
      <c r="H19">
        <v>28791.71</v>
      </c>
      <c r="I19">
        <v>2819.66</v>
      </c>
      <c r="J19">
        <v>1992.33</v>
      </c>
      <c r="K19">
        <v>418.53</v>
      </c>
      <c r="L19">
        <v>2066.33</v>
      </c>
      <c r="M19">
        <v>176.69</v>
      </c>
      <c r="N19">
        <v>986.14</v>
      </c>
      <c r="O19">
        <v>987.94</v>
      </c>
      <c r="P19">
        <v>2352.19</v>
      </c>
      <c r="Q19">
        <v>2116.84</v>
      </c>
      <c r="R19">
        <v>3878.46</v>
      </c>
      <c r="S19">
        <v>7622.97</v>
      </c>
      <c r="T19">
        <v>2009.68</v>
      </c>
    </row>
    <row r="20" spans="1:20" x14ac:dyDescent="0.25">
      <c r="A20">
        <v>-19</v>
      </c>
      <c r="B20" s="1">
        <f ca="1">EOMONTH(TODAY(),Table134[[#This Row],[Range_Month]])+1</f>
        <v>44531</v>
      </c>
      <c r="C20">
        <v>0</v>
      </c>
      <c r="D20" s="1">
        <f ca="1">WORKDAY(Table134[[#This Row],[Date]],-(1+Table134[[#This Row],[Add_Day]]))</f>
        <v>44530</v>
      </c>
      <c r="E20">
        <f ca="1">COUNTIFS(Table134[[#This Row],[TPX500 Index]:[TPXL70 Index]],"*N/A*")</f>
        <v>0</v>
      </c>
      <c r="F20" t="e" cm="1">
        <f t="array" aca="1" ref="F20" ca="1">_xll.BDH(F$1,"PX_LAST",Table134[[#This Row],[Date_Work]])</f>
        <v>#NAME?</v>
      </c>
      <c r="G20">
        <v>1278.8599999999999</v>
      </c>
      <c r="H20">
        <v>27821.759999999998</v>
      </c>
      <c r="I20">
        <v>2764.29</v>
      </c>
      <c r="J20">
        <v>1928.35</v>
      </c>
      <c r="K20">
        <v>405.37</v>
      </c>
      <c r="L20">
        <v>2002.58</v>
      </c>
      <c r="M20">
        <v>179.61</v>
      </c>
      <c r="N20">
        <v>947.1</v>
      </c>
      <c r="O20">
        <v>1070.99</v>
      </c>
      <c r="P20">
        <v>2269.5700000000002</v>
      </c>
      <c r="Q20">
        <v>2066.04</v>
      </c>
      <c r="R20">
        <v>3885.76</v>
      </c>
      <c r="S20">
        <v>7357.12</v>
      </c>
      <c r="T20">
        <v>1951.07</v>
      </c>
    </row>
    <row r="21" spans="1:20" x14ac:dyDescent="0.25">
      <c r="A21">
        <v>-20</v>
      </c>
      <c r="B21" s="1">
        <f ca="1">EOMONTH(TODAY(),Table134[[#This Row],[Range_Month]])+1</f>
        <v>44501</v>
      </c>
      <c r="C21">
        <v>0</v>
      </c>
      <c r="D21" s="1">
        <f ca="1">WORKDAY(Table134[[#This Row],[Date]],-(1+Table134[[#This Row],[Add_Day]]))</f>
        <v>44498</v>
      </c>
      <c r="E21">
        <f ca="1">COUNTIFS(Table134[[#This Row],[TPX500 Index]:[TPXL70 Index]],"*N/A*")</f>
        <v>0</v>
      </c>
      <c r="F21" t="e" cm="1">
        <f t="array" aca="1" ref="F21" ca="1">_xll.BDH(F$1,"PX_LAST",Table134[[#This Row],[Date_Work]])</f>
        <v>#NAME?</v>
      </c>
      <c r="G21">
        <v>1312.33</v>
      </c>
      <c r="H21">
        <v>28892.69</v>
      </c>
      <c r="I21">
        <v>2844.55</v>
      </c>
      <c r="J21">
        <v>2001.18</v>
      </c>
      <c r="K21">
        <v>419.99</v>
      </c>
      <c r="L21">
        <v>2092.94</v>
      </c>
      <c r="M21">
        <v>186.27</v>
      </c>
      <c r="N21">
        <v>956.99</v>
      </c>
      <c r="O21">
        <v>1107.08</v>
      </c>
      <c r="P21">
        <v>2412.29</v>
      </c>
      <c r="Q21">
        <v>2180.6999999999998</v>
      </c>
      <c r="R21">
        <v>3984.35</v>
      </c>
      <c r="S21">
        <v>7659.04</v>
      </c>
      <c r="T21">
        <v>2045.97</v>
      </c>
    </row>
    <row r="22" spans="1:20" x14ac:dyDescent="0.25">
      <c r="A22">
        <v>-21</v>
      </c>
      <c r="B22" s="1">
        <f ca="1">EOMONTH(TODAY(),Table134[[#This Row],[Range_Month]])+1</f>
        <v>44470</v>
      </c>
      <c r="C22">
        <v>0</v>
      </c>
      <c r="D22" s="1">
        <f ca="1">WORKDAY(Table134[[#This Row],[Date]],-(1+Table134[[#This Row],[Add_Day]]))</f>
        <v>44469</v>
      </c>
      <c r="E22">
        <f ca="1">COUNTIFS(Table134[[#This Row],[TPX500 Index]:[TPXL70 Index]],"*N/A*")</f>
        <v>0</v>
      </c>
      <c r="F22" t="e" cm="1">
        <f t="array" aca="1" ref="F22" ca="1">_xll.BDH(F$1,"PX_LAST",Table134[[#This Row],[Date_Work]])</f>
        <v>#NAME?</v>
      </c>
      <c r="G22">
        <v>1329.67</v>
      </c>
      <c r="H22">
        <v>29452.66</v>
      </c>
      <c r="I22">
        <v>2875.38</v>
      </c>
      <c r="J22">
        <v>2030.16</v>
      </c>
      <c r="K22">
        <v>425.3</v>
      </c>
      <c r="L22">
        <v>2071.77</v>
      </c>
      <c r="M22">
        <v>191.17</v>
      </c>
      <c r="N22">
        <v>966.6</v>
      </c>
      <c r="O22">
        <v>1127.6199999999999</v>
      </c>
      <c r="P22">
        <v>2456.11</v>
      </c>
      <c r="Q22">
        <v>2215.71</v>
      </c>
      <c r="R22">
        <v>4029.92</v>
      </c>
      <c r="S22">
        <v>7760.81</v>
      </c>
      <c r="T22">
        <v>2081.9499999999998</v>
      </c>
    </row>
    <row r="23" spans="1:20" x14ac:dyDescent="0.25">
      <c r="A23">
        <v>-22</v>
      </c>
      <c r="B23" s="1">
        <f ca="1">EOMONTH(TODAY(),Table134[[#This Row],[Range_Month]])+1</f>
        <v>44440</v>
      </c>
      <c r="C23">
        <v>0</v>
      </c>
      <c r="D23" s="1">
        <f ca="1">WORKDAY(Table134[[#This Row],[Date]],-(1+Table134[[#This Row],[Add_Day]]))</f>
        <v>44439</v>
      </c>
      <c r="E23">
        <f ca="1">COUNTIFS(Table134[[#This Row],[TPX500 Index]:[TPXL70 Index]],"*N/A*")</f>
        <v>0</v>
      </c>
      <c r="F23" t="e" cm="1">
        <f t="array" aca="1" ref="F23" ca="1">_xll.BDH(F$1,"PX_LAST",Table134[[#This Row],[Date_Work]])</f>
        <v>#NAME?</v>
      </c>
      <c r="G23">
        <v>1278.21</v>
      </c>
      <c r="H23">
        <v>28089.54</v>
      </c>
      <c r="I23">
        <v>2786.19</v>
      </c>
      <c r="J23">
        <v>1960.7</v>
      </c>
      <c r="K23">
        <v>410.25</v>
      </c>
      <c r="L23">
        <v>2142.91</v>
      </c>
      <c r="M23">
        <v>188.44</v>
      </c>
      <c r="N23">
        <v>927.64</v>
      </c>
      <c r="O23">
        <v>1135.4100000000001</v>
      </c>
      <c r="P23">
        <v>2383.39</v>
      </c>
      <c r="Q23">
        <v>2157.13</v>
      </c>
      <c r="R23">
        <v>3984.59</v>
      </c>
      <c r="S23">
        <v>7662.45</v>
      </c>
      <c r="T23">
        <v>2005.87</v>
      </c>
    </row>
    <row r="24" spans="1:20" x14ac:dyDescent="0.25">
      <c r="A24">
        <v>-23</v>
      </c>
      <c r="B24" s="1">
        <f ca="1">EOMONTH(TODAY(),Table134[[#This Row],[Range_Month]])+1</f>
        <v>44409</v>
      </c>
      <c r="C24">
        <v>0</v>
      </c>
      <c r="D24" s="1">
        <f ca="1">WORKDAY(Table134[[#This Row],[Date]],-(1+Table134[[#This Row],[Add_Day]]))</f>
        <v>44407</v>
      </c>
      <c r="E24">
        <f ca="1">COUNTIFS(Table134[[#This Row],[TPX500 Index]:[TPXL70 Index]],"*N/A*")</f>
        <v>0</v>
      </c>
      <c r="F24" t="e" cm="1">
        <f t="array" aca="1" ref="F24" ca="1">_xll.BDH(F$1,"PX_LAST",Table134[[#This Row],[Date_Work]])</f>
        <v>#NAME?</v>
      </c>
      <c r="G24">
        <v>1239.8499999999999</v>
      </c>
      <c r="H24">
        <v>27283.59</v>
      </c>
      <c r="I24">
        <v>2678.19</v>
      </c>
      <c r="J24">
        <v>1901.08</v>
      </c>
      <c r="K24">
        <v>397.34</v>
      </c>
      <c r="L24">
        <v>2160.33</v>
      </c>
      <c r="M24">
        <v>185.39</v>
      </c>
      <c r="N24">
        <v>905.48</v>
      </c>
      <c r="O24">
        <v>1085.3399999999999</v>
      </c>
      <c r="P24">
        <v>2314.7600000000002</v>
      </c>
      <c r="Q24">
        <v>2088.63</v>
      </c>
      <c r="R24">
        <v>3953.15</v>
      </c>
      <c r="S24">
        <v>7678.15</v>
      </c>
      <c r="T24">
        <v>1929.26</v>
      </c>
    </row>
    <row r="25" spans="1:20" x14ac:dyDescent="0.25">
      <c r="A25">
        <v>-24</v>
      </c>
      <c r="B25" s="1">
        <f ca="1">EOMONTH(TODAY(),Table134[[#This Row],[Range_Month]])+1</f>
        <v>44378</v>
      </c>
      <c r="C25">
        <v>0</v>
      </c>
      <c r="D25" s="1">
        <f ca="1">WORKDAY(Table134[[#This Row],[Date]],-(1+Table134[[#This Row],[Add_Day]]))</f>
        <v>44377</v>
      </c>
      <c r="E25">
        <f ca="1">COUNTIFS(Table134[[#This Row],[TPX500 Index]:[TPXL70 Index]],"*N/A*")</f>
        <v>0</v>
      </c>
      <c r="F25" t="e" cm="1">
        <f t="array" aca="1" ref="F25" ca="1">_xll.BDH(F$1,"PX_LAST",Table134[[#This Row],[Date_Work]])</f>
        <v>#NAME?</v>
      </c>
      <c r="G25">
        <v>1268.04</v>
      </c>
      <c r="H25">
        <v>28791.53</v>
      </c>
      <c r="I25">
        <v>2739.25</v>
      </c>
      <c r="J25">
        <v>1943.57</v>
      </c>
      <c r="K25">
        <v>407.75</v>
      </c>
      <c r="L25">
        <v>2150.73</v>
      </c>
      <c r="M25">
        <v>187.63</v>
      </c>
      <c r="N25">
        <v>918.86</v>
      </c>
      <c r="O25">
        <v>1207.46</v>
      </c>
      <c r="P25">
        <v>2324.44</v>
      </c>
      <c r="Q25">
        <v>2146.17</v>
      </c>
      <c r="R25">
        <v>3997.5</v>
      </c>
      <c r="S25">
        <v>7675.6</v>
      </c>
      <c r="T25">
        <v>1993.94</v>
      </c>
    </row>
    <row r="26" spans="1:20" x14ac:dyDescent="0.25">
      <c r="A26">
        <v>-25</v>
      </c>
      <c r="B26" s="1">
        <f ca="1">EOMONTH(TODAY(),Table134[[#This Row],[Range_Month]])+1</f>
        <v>44348</v>
      </c>
      <c r="C26">
        <v>0</v>
      </c>
      <c r="D26" s="1">
        <f ca="1">WORKDAY(Table134[[#This Row],[Date]],-(1+Table134[[#This Row],[Add_Day]]))</f>
        <v>44347</v>
      </c>
      <c r="E26">
        <f ca="1">COUNTIFS(Table134[[#This Row],[TPX500 Index]:[TPXL70 Index]],"*N/A*")</f>
        <v>0</v>
      </c>
      <c r="F26" t="e" cm="1">
        <f t="array" aca="1" ref="F26" ca="1">_xll.BDH(F$1,"PX_LAST",Table134[[#This Row],[Date_Work]])</f>
        <v>#NAME?</v>
      </c>
      <c r="G26">
        <v>1258.01</v>
      </c>
      <c r="H26">
        <v>28860.080000000002</v>
      </c>
      <c r="I26">
        <v>2695.56</v>
      </c>
      <c r="J26">
        <v>1922.98</v>
      </c>
      <c r="K26">
        <v>404.14</v>
      </c>
      <c r="L26">
        <v>2073.5500000000002</v>
      </c>
      <c r="M26">
        <v>182.74</v>
      </c>
      <c r="N26">
        <v>913.35</v>
      </c>
      <c r="O26">
        <v>1150.06</v>
      </c>
      <c r="P26">
        <v>2254.7800000000002</v>
      </c>
      <c r="Q26">
        <v>2125.08</v>
      </c>
      <c r="R26">
        <v>3890.77</v>
      </c>
      <c r="S26">
        <v>7458.27</v>
      </c>
      <c r="T26">
        <v>1973.09</v>
      </c>
    </row>
    <row r="27" spans="1:20" x14ac:dyDescent="0.25">
      <c r="A27">
        <v>-26</v>
      </c>
      <c r="B27" s="1">
        <f ca="1">EOMONTH(TODAY(),Table134[[#This Row],[Range_Month]])+1</f>
        <v>44317</v>
      </c>
      <c r="C27">
        <v>0</v>
      </c>
      <c r="D27" s="1">
        <f ca="1">WORKDAY(Table134[[#This Row],[Date]],-(1+Table134[[#This Row],[Add_Day]]))</f>
        <v>44316</v>
      </c>
      <c r="E27">
        <f ca="1">COUNTIFS(Table134[[#This Row],[TPX500 Index]:[TPXL70 Index]],"*N/A*")</f>
        <v>0</v>
      </c>
      <c r="F27" t="e" cm="1">
        <f t="array" aca="1" ref="F27" ca="1">_xll.BDH(F$1,"PX_LAST",Table134[[#This Row],[Date_Work]])</f>
        <v>#NAME?</v>
      </c>
      <c r="G27">
        <v>1227.67</v>
      </c>
      <c r="H27">
        <v>28812.63</v>
      </c>
      <c r="I27">
        <v>2686.57</v>
      </c>
      <c r="J27">
        <v>1898.24</v>
      </c>
      <c r="K27">
        <v>397.15</v>
      </c>
      <c r="L27">
        <v>2063.8000000000002</v>
      </c>
      <c r="M27">
        <v>185.37</v>
      </c>
      <c r="N27">
        <v>892.51</v>
      </c>
      <c r="O27">
        <v>1201.77</v>
      </c>
      <c r="P27">
        <v>2262.61</v>
      </c>
      <c r="Q27">
        <v>2135.9</v>
      </c>
      <c r="R27">
        <v>3895.2</v>
      </c>
      <c r="S27">
        <v>7453.8</v>
      </c>
      <c r="T27">
        <v>1922.05</v>
      </c>
    </row>
    <row r="28" spans="1:20" x14ac:dyDescent="0.25">
      <c r="A28">
        <v>-27</v>
      </c>
      <c r="B28" s="1">
        <f ca="1">EOMONTH(TODAY(),Table134[[#This Row],[Range_Month]])+1</f>
        <v>44287</v>
      </c>
      <c r="C28">
        <v>0</v>
      </c>
      <c r="D28" s="1">
        <f ca="1">WORKDAY(Table134[[#This Row],[Date]],-(1+Table134[[#This Row],[Add_Day]]))</f>
        <v>44286</v>
      </c>
      <c r="E28">
        <f ca="1">COUNTIFS(Table134[[#This Row],[TPX500 Index]:[TPXL70 Index]],"*N/A*")</f>
        <v>0</v>
      </c>
      <c r="F28" t="e" cm="1">
        <f t="array" aca="1" ref="F28" ca="1">_xll.BDH(F$1,"PX_LAST",Table134[[#This Row],[Date_Work]])</f>
        <v>#NAME?</v>
      </c>
      <c r="G28">
        <v>1263.4000000000001</v>
      </c>
      <c r="H28">
        <v>29178.799999999999</v>
      </c>
      <c r="I28">
        <v>2764.13</v>
      </c>
      <c r="J28">
        <v>1954</v>
      </c>
      <c r="K28">
        <v>408.04</v>
      </c>
      <c r="L28">
        <v>2013.08</v>
      </c>
      <c r="M28">
        <v>189.08</v>
      </c>
      <c r="N28">
        <v>916.06</v>
      </c>
      <c r="O28">
        <v>1203.28</v>
      </c>
      <c r="P28">
        <v>2335.31</v>
      </c>
      <c r="Q28">
        <v>2197.9899999999998</v>
      </c>
      <c r="R28">
        <v>3938.63</v>
      </c>
      <c r="S28">
        <v>7496.37</v>
      </c>
      <c r="T28">
        <v>1985.04</v>
      </c>
    </row>
    <row r="29" spans="1:20" x14ac:dyDescent="0.25">
      <c r="A29">
        <v>-28</v>
      </c>
      <c r="B29" s="1">
        <f ca="1">EOMONTH(TODAY(),Table134[[#This Row],[Range_Month]])+1</f>
        <v>44256</v>
      </c>
      <c r="C29">
        <v>0</v>
      </c>
      <c r="D29" s="1">
        <f ca="1">WORKDAY(Table134[[#This Row],[Date]],-(1+Table134[[#This Row],[Add_Day]]))</f>
        <v>44253</v>
      </c>
      <c r="E29">
        <f ca="1">COUNTIFS(Table134[[#This Row],[TPX500 Index]:[TPXL70 Index]],"*N/A*")</f>
        <v>0</v>
      </c>
      <c r="F29" t="e" cm="1">
        <f t="array" aca="1" ref="F29" ca="1">_xll.BDH(F$1,"PX_LAST",Table134[[#This Row],[Date_Work]])</f>
        <v>#NAME?</v>
      </c>
      <c r="G29">
        <v>1218.3900000000001</v>
      </c>
      <c r="H29">
        <v>28966.01</v>
      </c>
      <c r="I29">
        <v>2682.11</v>
      </c>
      <c r="J29">
        <v>1864.49</v>
      </c>
      <c r="K29">
        <v>392.92</v>
      </c>
      <c r="L29">
        <v>1929.15</v>
      </c>
      <c r="M29">
        <v>184.53</v>
      </c>
      <c r="N29">
        <v>885.32</v>
      </c>
      <c r="O29">
        <v>1214.0899999999999</v>
      </c>
      <c r="P29">
        <v>2178.48</v>
      </c>
      <c r="Q29">
        <v>2067.27</v>
      </c>
      <c r="R29">
        <v>3798</v>
      </c>
      <c r="S29">
        <v>7324.54</v>
      </c>
      <c r="T29">
        <v>1908.82</v>
      </c>
    </row>
    <row r="30" spans="1:20" x14ac:dyDescent="0.25">
      <c r="A30">
        <v>-29</v>
      </c>
      <c r="B30" s="1">
        <f ca="1">EOMONTH(TODAY(),Table134[[#This Row],[Range_Month]])+1</f>
        <v>44228</v>
      </c>
      <c r="C30">
        <v>0</v>
      </c>
      <c r="D30" s="1">
        <f ca="1">WORKDAY(Table134[[#This Row],[Date]],-(1+Table134[[#This Row],[Add_Day]]))</f>
        <v>44225</v>
      </c>
      <c r="E30">
        <f ca="1">COUNTIFS(Table134[[#This Row],[TPX500 Index]:[TPXL70 Index]],"*N/A*")</f>
        <v>0</v>
      </c>
      <c r="F30" t="e" cm="1">
        <f t="array" aca="1" ref="F30" ca="1">_xll.BDH(F$1,"PX_LAST",Table134[[#This Row],[Date_Work]])</f>
        <v>#NAME?</v>
      </c>
      <c r="G30">
        <v>1169.78</v>
      </c>
      <c r="H30">
        <v>27663.39</v>
      </c>
      <c r="I30">
        <v>2688.89</v>
      </c>
      <c r="J30">
        <v>1808.78</v>
      </c>
      <c r="K30">
        <v>378.82</v>
      </c>
      <c r="L30">
        <v>1846.41</v>
      </c>
      <c r="M30">
        <v>181.34</v>
      </c>
      <c r="N30">
        <v>845.22</v>
      </c>
      <c r="O30">
        <v>1208.96</v>
      </c>
      <c r="P30">
        <v>2150.58</v>
      </c>
      <c r="Q30">
        <v>2037.23</v>
      </c>
      <c r="R30">
        <v>3774.68</v>
      </c>
      <c r="S30">
        <v>7016.99</v>
      </c>
      <c r="T30">
        <v>1846.47</v>
      </c>
    </row>
    <row r="31" spans="1:20" x14ac:dyDescent="0.25">
      <c r="A31">
        <v>-30</v>
      </c>
      <c r="B31" s="1">
        <f ca="1">EOMONTH(TODAY(),Table134[[#This Row],[Range_Month]])+1</f>
        <v>44197</v>
      </c>
      <c r="C31">
        <v>1</v>
      </c>
      <c r="D31" s="1">
        <f ca="1">WORKDAY(Table134[[#This Row],[Date]],-(1+Table134[[#This Row],[Add_Day]]))</f>
        <v>44195</v>
      </c>
      <c r="E31">
        <f ca="1">COUNTIFS(Table134[[#This Row],[TPX500 Index]:[TPXL70 Index]],"*N/A*")</f>
        <v>0</v>
      </c>
      <c r="F31" t="e" cm="1">
        <f t="array" aca="1" ref="F31" ca="1">_xll.BDH(F$1,"PX_LAST",Table134[[#This Row],[Date_Work]])</f>
        <v>#NAME?</v>
      </c>
      <c r="G31">
        <v>1172.23</v>
      </c>
      <c r="H31">
        <v>27444.17</v>
      </c>
      <c r="I31">
        <v>2694.76</v>
      </c>
      <c r="J31">
        <v>1804.68</v>
      </c>
      <c r="K31">
        <v>379.27</v>
      </c>
      <c r="L31">
        <v>1783.9</v>
      </c>
      <c r="M31">
        <v>181.64</v>
      </c>
      <c r="N31">
        <v>851.13</v>
      </c>
      <c r="O31">
        <v>1196.49</v>
      </c>
      <c r="P31">
        <v>2163.19</v>
      </c>
      <c r="Q31">
        <v>2009.25</v>
      </c>
      <c r="R31">
        <v>3719.41</v>
      </c>
      <c r="S31">
        <v>6570.91</v>
      </c>
      <c r="T31">
        <v>1838.57</v>
      </c>
    </row>
    <row r="32" spans="1:20" x14ac:dyDescent="0.25">
      <c r="A32">
        <v>-31</v>
      </c>
      <c r="B32" s="1">
        <f ca="1">EOMONTH(TODAY(),Table134[[#This Row],[Range_Month]])+1</f>
        <v>44166</v>
      </c>
      <c r="C32">
        <v>0</v>
      </c>
      <c r="D32" s="1">
        <f ca="1">WORKDAY(Table134[[#This Row],[Date]],-(1+Table134[[#This Row],[Add_Day]]))</f>
        <v>44165</v>
      </c>
      <c r="E32">
        <f ca="1">COUNTIFS(Table134[[#This Row],[TPX500 Index]:[TPXL70 Index]],"*N/A*")</f>
        <v>0</v>
      </c>
      <c r="F32" t="e" cm="1">
        <f t="array" aca="1" ref="F32" ca="1">_xll.BDH(F$1,"PX_LAST",Table134[[#This Row],[Date_Work]])</f>
        <v>#NAME?</v>
      </c>
      <c r="G32">
        <v>1130.1199999999999</v>
      </c>
      <c r="H32">
        <v>26433.62</v>
      </c>
      <c r="I32">
        <v>2649.35</v>
      </c>
      <c r="J32">
        <v>1754.92</v>
      </c>
      <c r="K32">
        <v>366.47</v>
      </c>
      <c r="L32">
        <v>1687.98</v>
      </c>
      <c r="M32">
        <v>177.9</v>
      </c>
      <c r="N32">
        <v>812.05</v>
      </c>
      <c r="O32">
        <v>1232.4000000000001</v>
      </c>
      <c r="P32">
        <v>2115.67</v>
      </c>
      <c r="Q32">
        <v>1985.06</v>
      </c>
      <c r="R32">
        <v>3659.2</v>
      </c>
      <c r="S32">
        <v>6502.23</v>
      </c>
      <c r="T32">
        <v>1796.68</v>
      </c>
    </row>
    <row r="33" spans="1:20" x14ac:dyDescent="0.25">
      <c r="A33">
        <v>-32</v>
      </c>
      <c r="B33" s="1">
        <f ca="1">EOMONTH(TODAY(),Table134[[#This Row],[Range_Month]])+1</f>
        <v>44136</v>
      </c>
      <c r="C33">
        <v>0</v>
      </c>
      <c r="D33" s="1">
        <f ca="1">WORKDAY(Table134[[#This Row],[Date]],-(1+Table134[[#This Row],[Add_Day]]))</f>
        <v>44134</v>
      </c>
      <c r="E33">
        <f ca="1">COUNTIFS(Table134[[#This Row],[TPX500 Index]:[TPXL70 Index]],"*N/A*")</f>
        <v>0</v>
      </c>
      <c r="F33" t="e" cm="1">
        <f t="array" aca="1" ref="F33" ca="1">_xll.BDH(F$1,"PX_LAST",Table134[[#This Row],[Date_Work]])</f>
        <v>#NAME?</v>
      </c>
      <c r="G33">
        <v>1008.05</v>
      </c>
      <c r="H33">
        <v>22977.13</v>
      </c>
      <c r="I33">
        <v>2355.9</v>
      </c>
      <c r="J33">
        <v>1579.33</v>
      </c>
      <c r="K33">
        <v>327.5</v>
      </c>
      <c r="L33">
        <v>1635.35</v>
      </c>
      <c r="M33">
        <v>169.54</v>
      </c>
      <c r="N33">
        <v>729.36</v>
      </c>
      <c r="O33">
        <v>1171.25</v>
      </c>
      <c r="P33">
        <v>2003.87</v>
      </c>
      <c r="Q33">
        <v>1789.37</v>
      </c>
      <c r="R33">
        <v>3547.01</v>
      </c>
      <c r="S33">
        <v>6090.14</v>
      </c>
      <c r="T33">
        <v>1587.84</v>
      </c>
    </row>
    <row r="34" spans="1:20" x14ac:dyDescent="0.25">
      <c r="A34">
        <v>-33</v>
      </c>
      <c r="B34" s="1">
        <f ca="1">EOMONTH(TODAY(),Table134[[#This Row],[Range_Month]])+1</f>
        <v>44105</v>
      </c>
      <c r="C34">
        <v>0</v>
      </c>
      <c r="D34" s="1">
        <f ca="1">WORKDAY(Table134[[#This Row],[Date]],-(1+Table134[[#This Row],[Add_Day]]))</f>
        <v>44104</v>
      </c>
      <c r="E34">
        <f ca="1">COUNTIFS(Table134[[#This Row],[TPX500 Index]:[TPXL70 Index]],"*N/A*")</f>
        <v>0</v>
      </c>
      <c r="F34" t="e" cm="1">
        <f t="array" aca="1" ref="F34" ca="1">_xll.BDH(F$1,"PX_LAST",Table134[[#This Row],[Date_Work]])</f>
        <v>#NAME?</v>
      </c>
      <c r="G34">
        <v>1031.5</v>
      </c>
      <c r="H34">
        <v>23185.119999999999</v>
      </c>
      <c r="I34">
        <v>2397.63</v>
      </c>
      <c r="J34">
        <v>1625.49</v>
      </c>
      <c r="K34">
        <v>336.21</v>
      </c>
      <c r="L34">
        <v>1726.66</v>
      </c>
      <c r="M34">
        <v>172.09</v>
      </c>
      <c r="N34">
        <v>744.06</v>
      </c>
      <c r="O34">
        <v>1226.58</v>
      </c>
      <c r="P34">
        <v>2094.79</v>
      </c>
      <c r="Q34">
        <v>1852.48</v>
      </c>
      <c r="R34">
        <v>3616.99</v>
      </c>
      <c r="S34">
        <v>6216.86</v>
      </c>
      <c r="T34">
        <v>1630.96</v>
      </c>
    </row>
    <row r="35" spans="1:20" x14ac:dyDescent="0.25">
      <c r="A35">
        <v>-34</v>
      </c>
      <c r="B35" s="1">
        <f ca="1">EOMONTH(TODAY(),Table134[[#This Row],[Range_Month]])+1</f>
        <v>44075</v>
      </c>
      <c r="C35">
        <v>0</v>
      </c>
      <c r="D35" s="1">
        <f ca="1">WORKDAY(Table134[[#This Row],[Date]],-(1+Table134[[#This Row],[Add_Day]]))</f>
        <v>44074</v>
      </c>
      <c r="E35">
        <f ca="1">COUNTIFS(Table134[[#This Row],[TPX500 Index]:[TPXL70 Index]],"*N/A*")</f>
        <v>0</v>
      </c>
      <c r="F35" t="e" cm="1">
        <f t="array" aca="1" ref="F35" ca="1">_xll.BDH(F$1,"PX_LAST",Table134[[#This Row],[Date_Work]])</f>
        <v>#NAME?</v>
      </c>
      <c r="G35">
        <v>1043.02</v>
      </c>
      <c r="H35">
        <v>23139.759999999998</v>
      </c>
      <c r="I35">
        <v>2315.96</v>
      </c>
      <c r="J35">
        <v>1618.18</v>
      </c>
      <c r="K35">
        <v>335.32</v>
      </c>
      <c r="L35">
        <v>1747.53</v>
      </c>
      <c r="M35">
        <v>166.6</v>
      </c>
      <c r="N35">
        <v>750.48</v>
      </c>
      <c r="O35">
        <v>1121.6400000000001</v>
      </c>
      <c r="P35">
        <v>1996.44</v>
      </c>
      <c r="Q35">
        <v>1815.55</v>
      </c>
      <c r="R35">
        <v>3531.94</v>
      </c>
      <c r="S35">
        <v>6379.87</v>
      </c>
      <c r="T35">
        <v>1654.12</v>
      </c>
    </row>
    <row r="36" spans="1:20" x14ac:dyDescent="0.25">
      <c r="A36">
        <v>-35</v>
      </c>
      <c r="B36" s="1">
        <f ca="1">EOMONTH(TODAY(),Table134[[#This Row],[Range_Month]])+1</f>
        <v>44044</v>
      </c>
      <c r="C36">
        <v>0</v>
      </c>
      <c r="D36" s="1">
        <f ca="1">WORKDAY(Table134[[#This Row],[Date]],-(1+Table134[[#This Row],[Add_Day]]))</f>
        <v>44043</v>
      </c>
      <c r="E36">
        <f ca="1">COUNTIFS(Table134[[#This Row],[TPX500 Index]:[TPXL70 Index]],"*N/A*")</f>
        <v>0</v>
      </c>
      <c r="F36" t="e" cm="1">
        <f t="array" aca="1" ref="F36" ca="1">_xll.BDH(F$1,"PX_LAST",Table134[[#This Row],[Date_Work]])</f>
        <v>#NAME?</v>
      </c>
      <c r="G36">
        <v>965.47</v>
      </c>
      <c r="H36">
        <v>21710</v>
      </c>
      <c r="I36">
        <v>2183.7600000000002</v>
      </c>
      <c r="J36">
        <v>1496.06</v>
      </c>
      <c r="K36">
        <v>310.68</v>
      </c>
      <c r="L36">
        <v>1664.48</v>
      </c>
      <c r="M36">
        <v>159.03</v>
      </c>
      <c r="N36">
        <v>699.47</v>
      </c>
      <c r="O36">
        <v>958.23</v>
      </c>
      <c r="P36">
        <v>1856.78</v>
      </c>
      <c r="Q36">
        <v>1671.21</v>
      </c>
      <c r="R36">
        <v>3365.07</v>
      </c>
      <c r="S36">
        <v>6226.32</v>
      </c>
      <c r="T36">
        <v>1518.5</v>
      </c>
    </row>
    <row r="37" spans="1:20" x14ac:dyDescent="0.25">
      <c r="A37">
        <v>-36</v>
      </c>
      <c r="B37" s="1">
        <f ca="1">EOMONTH(TODAY(),Table134[[#This Row],[Range_Month]])+1</f>
        <v>44013</v>
      </c>
      <c r="C37">
        <v>0</v>
      </c>
      <c r="D37" s="1">
        <f ca="1">WORKDAY(Table134[[#This Row],[Date]],-(1+Table134[[#This Row],[Add_Day]]))</f>
        <v>44012</v>
      </c>
      <c r="E37">
        <f ca="1">COUNTIFS(Table134[[#This Row],[TPX500 Index]:[TPXL70 Index]],"*N/A*")</f>
        <v>0</v>
      </c>
      <c r="F37" t="e" cm="1">
        <f t="array" aca="1" ref="F37" ca="1">_xll.BDH(F$1,"PX_LAST",Table134[[#This Row],[Date_Work]])</f>
        <v>#NAME?</v>
      </c>
      <c r="G37">
        <v>1000.34</v>
      </c>
      <c r="H37">
        <v>22288.14</v>
      </c>
      <c r="I37">
        <v>2239.2800000000002</v>
      </c>
      <c r="J37">
        <v>1558.77</v>
      </c>
      <c r="K37">
        <v>322.33999999999997</v>
      </c>
      <c r="L37">
        <v>1666.83</v>
      </c>
      <c r="M37">
        <v>162.86000000000001</v>
      </c>
      <c r="N37">
        <v>722.28</v>
      </c>
      <c r="O37">
        <v>1012.11</v>
      </c>
      <c r="P37">
        <v>1949.43</v>
      </c>
      <c r="Q37">
        <v>1755.97</v>
      </c>
      <c r="R37">
        <v>3442.9</v>
      </c>
      <c r="S37">
        <v>6590.39</v>
      </c>
      <c r="T37">
        <v>1579.86</v>
      </c>
    </row>
    <row r="38" spans="1:20" x14ac:dyDescent="0.25">
      <c r="A38">
        <v>-37</v>
      </c>
      <c r="B38" s="1">
        <f ca="1">EOMONTH(TODAY(),Table134[[#This Row],[Range_Month]])+1</f>
        <v>43983</v>
      </c>
      <c r="C38">
        <v>0</v>
      </c>
      <c r="D38" s="1">
        <f ca="1">WORKDAY(Table134[[#This Row],[Date]],-(1+Table134[[#This Row],[Add_Day]]))</f>
        <v>43980</v>
      </c>
      <c r="E38">
        <f ca="1">COUNTIFS(Table134[[#This Row],[TPX500 Index]:[TPXL70 Index]],"*N/A*")</f>
        <v>0</v>
      </c>
      <c r="F38" t="e" cm="1">
        <f t="array" aca="1" ref="F38" ca="1">_xll.BDH(F$1,"PX_LAST",Table134[[#This Row],[Date_Work]])</f>
        <v>#NAME?</v>
      </c>
      <c r="G38">
        <v>1002.33</v>
      </c>
      <c r="H38">
        <v>21877.89</v>
      </c>
      <c r="I38">
        <v>2207.5700000000002</v>
      </c>
      <c r="J38">
        <v>1563.67</v>
      </c>
      <c r="K38">
        <v>322.04000000000002</v>
      </c>
      <c r="L38">
        <v>1701.03</v>
      </c>
      <c r="M38">
        <v>160.80000000000001</v>
      </c>
      <c r="N38">
        <v>727.49</v>
      </c>
      <c r="O38">
        <v>982.43</v>
      </c>
      <c r="P38">
        <v>1973.49</v>
      </c>
      <c r="Q38">
        <v>1760.03</v>
      </c>
      <c r="R38">
        <v>3415.05</v>
      </c>
      <c r="S38">
        <v>6146.25</v>
      </c>
      <c r="T38">
        <v>1573</v>
      </c>
    </row>
    <row r="39" spans="1:20" x14ac:dyDescent="0.25">
      <c r="A39">
        <v>-38</v>
      </c>
      <c r="B39" s="1">
        <f ca="1">EOMONTH(TODAY(),Table134[[#This Row],[Range_Month]])+1</f>
        <v>43952</v>
      </c>
      <c r="C39">
        <v>0</v>
      </c>
      <c r="D39" s="1">
        <f ca="1">WORKDAY(Table134[[#This Row],[Date]],-(1+Table134[[#This Row],[Add_Day]]))</f>
        <v>43951</v>
      </c>
      <c r="E39">
        <f ca="1">COUNTIFS(Table134[[#This Row],[TPX500 Index]:[TPXL70 Index]],"*N/A*")</f>
        <v>0</v>
      </c>
      <c r="F39" t="e" cm="1">
        <f t="array" aca="1" ref="F39" ca="1">_xll.BDH(F$1,"PX_LAST",Table134[[#This Row],[Date_Work]])</f>
        <v>#NAME?</v>
      </c>
      <c r="G39">
        <v>947.34</v>
      </c>
      <c r="H39">
        <v>20193.689999999999</v>
      </c>
      <c r="I39">
        <v>2029.58</v>
      </c>
      <c r="J39">
        <v>1464.03</v>
      </c>
      <c r="K39">
        <v>301.5</v>
      </c>
      <c r="L39">
        <v>1576.43</v>
      </c>
      <c r="M39">
        <v>145.36000000000001</v>
      </c>
      <c r="N39">
        <v>693.7</v>
      </c>
      <c r="O39">
        <v>791.44</v>
      </c>
      <c r="P39">
        <v>1815.04</v>
      </c>
      <c r="Q39">
        <v>1627.32</v>
      </c>
      <c r="R39">
        <v>3169.19</v>
      </c>
      <c r="S39">
        <v>5674.98</v>
      </c>
      <c r="T39">
        <v>1470.42</v>
      </c>
    </row>
    <row r="40" spans="1:20" x14ac:dyDescent="0.25">
      <c r="A40">
        <v>-39</v>
      </c>
      <c r="B40" s="1">
        <f ca="1">EOMONTH(TODAY(),Table134[[#This Row],[Range_Month]])+1</f>
        <v>43922</v>
      </c>
      <c r="C40">
        <v>0</v>
      </c>
      <c r="D40" s="1">
        <f ca="1">WORKDAY(Table134[[#This Row],[Date]],-(1+Table134[[#This Row],[Add_Day]]))</f>
        <v>43921</v>
      </c>
      <c r="E40">
        <f ca="1">COUNTIFS(Table134[[#This Row],[TPX500 Index]:[TPXL70 Index]],"*N/A*")</f>
        <v>0</v>
      </c>
      <c r="F40" t="e" cm="1">
        <f t="array" aca="1" ref="F40" ca="1">_xll.BDH(F$1,"PX_LAST",Table134[[#This Row],[Date_Work]])</f>
        <v>#NAME?</v>
      </c>
      <c r="G40">
        <v>910.75</v>
      </c>
      <c r="H40">
        <v>18917.009999999998</v>
      </c>
      <c r="I40">
        <v>1907.65</v>
      </c>
      <c r="J40">
        <v>1403.04</v>
      </c>
      <c r="K40">
        <v>290.25</v>
      </c>
      <c r="L40">
        <v>1595.19</v>
      </c>
      <c r="M40">
        <v>133.43</v>
      </c>
      <c r="N40">
        <v>660.01</v>
      </c>
      <c r="O40">
        <v>620.09</v>
      </c>
      <c r="P40">
        <v>1736.68</v>
      </c>
      <c r="Q40">
        <v>1550.48</v>
      </c>
      <c r="R40">
        <v>2952.79</v>
      </c>
      <c r="S40">
        <v>5223.6499999999996</v>
      </c>
      <c r="T40">
        <v>1431.95</v>
      </c>
    </row>
    <row r="41" spans="1:20" x14ac:dyDescent="0.25">
      <c r="A41">
        <v>-40</v>
      </c>
      <c r="B41" s="1">
        <f ca="1">EOMONTH(TODAY(),Table134[[#This Row],[Range_Month]])+1</f>
        <v>43891</v>
      </c>
      <c r="C41">
        <v>0</v>
      </c>
      <c r="D41" s="1">
        <f ca="1">WORKDAY(Table134[[#This Row],[Date]],-(1+Table134[[#This Row],[Add_Day]]))</f>
        <v>43889</v>
      </c>
      <c r="E41">
        <f ca="1">COUNTIFS(Table134[[#This Row],[TPX500 Index]:[TPXL70 Index]],"*N/A*")</f>
        <v>0</v>
      </c>
      <c r="F41" t="e" cm="1">
        <f t="array" aca="1" ref="F41" ca="1">_xll.BDH(F$1,"PX_LAST",Table134[[#This Row],[Date_Work]])</f>
        <v>#NAME?</v>
      </c>
      <c r="G41">
        <v>994.65</v>
      </c>
      <c r="H41">
        <v>21142.959999999999</v>
      </c>
      <c r="I41">
        <v>1977.5</v>
      </c>
      <c r="J41">
        <v>1510.87</v>
      </c>
      <c r="K41">
        <v>312.38</v>
      </c>
      <c r="L41">
        <v>2017.5</v>
      </c>
      <c r="M41">
        <v>144.94999999999999</v>
      </c>
      <c r="N41">
        <v>718.96</v>
      </c>
      <c r="O41">
        <v>700.63</v>
      </c>
      <c r="P41">
        <v>1813.53</v>
      </c>
      <c r="Q41">
        <v>1638.98</v>
      </c>
      <c r="R41">
        <v>3294.92</v>
      </c>
      <c r="S41">
        <v>6053.61</v>
      </c>
      <c r="T41">
        <v>1568.8</v>
      </c>
    </row>
    <row r="42" spans="1:20" x14ac:dyDescent="0.25">
      <c r="A42">
        <v>-41</v>
      </c>
      <c r="B42" s="1">
        <f ca="1">EOMONTH(TODAY(),Table134[[#This Row],[Range_Month]])+1</f>
        <v>43862</v>
      </c>
      <c r="C42">
        <v>0</v>
      </c>
      <c r="D42" s="1">
        <f ca="1">WORKDAY(Table134[[#This Row],[Date]],-(1+Table134[[#This Row],[Add_Day]]))</f>
        <v>43861</v>
      </c>
      <c r="E42">
        <f ca="1">COUNTIFS(Table134[[#This Row],[TPX500 Index]:[TPXL70 Index]],"*N/A*")</f>
        <v>0</v>
      </c>
      <c r="F42" t="e" cm="1">
        <f t="array" aca="1" ref="F42" ca="1">_xll.BDH(F$1,"PX_LAST",Table134[[#This Row],[Date_Work]])</f>
        <v>#NAME?</v>
      </c>
      <c r="G42">
        <v>1093.01</v>
      </c>
      <c r="H42">
        <v>23205.18</v>
      </c>
      <c r="I42">
        <v>2197.44</v>
      </c>
      <c r="J42">
        <v>1684.44</v>
      </c>
      <c r="K42">
        <v>344.05</v>
      </c>
      <c r="L42">
        <v>2215.67</v>
      </c>
      <c r="M42">
        <v>169.1</v>
      </c>
      <c r="N42">
        <v>784.72</v>
      </c>
      <c r="O42">
        <v>823.37</v>
      </c>
      <c r="P42">
        <v>2116.91</v>
      </c>
      <c r="Q42">
        <v>1853.37</v>
      </c>
      <c r="R42">
        <v>3793.65</v>
      </c>
      <c r="S42">
        <v>7078.46</v>
      </c>
      <c r="T42">
        <v>1738.07</v>
      </c>
    </row>
    <row r="43" spans="1:20" x14ac:dyDescent="0.25">
      <c r="A43">
        <v>-42</v>
      </c>
      <c r="B43" s="1">
        <f ca="1">EOMONTH(TODAY(),Table134[[#This Row],[Range_Month]])+1</f>
        <v>43831</v>
      </c>
      <c r="C43">
        <v>1</v>
      </c>
      <c r="D43" s="1">
        <f ca="1">WORKDAY(Table134[[#This Row],[Date]],-(1+Table134[[#This Row],[Add_Day]]))</f>
        <v>43829</v>
      </c>
      <c r="E43">
        <f ca="1">COUNTIFS(Table134[[#This Row],[TPX500 Index]:[TPXL70 Index]],"*N/A*")</f>
        <v>0</v>
      </c>
      <c r="F43" t="e" cm="1">
        <f t="array" aca="1" ref="F43" ca="1">_xll.BDH(F$1,"PX_LAST",Table134[[#This Row],[Date_Work]])</f>
        <v>#NAME?</v>
      </c>
      <c r="G43">
        <v>1105.25</v>
      </c>
      <c r="H43">
        <v>23656.62</v>
      </c>
      <c r="I43">
        <v>2256.77</v>
      </c>
      <c r="J43">
        <v>1721.36</v>
      </c>
      <c r="K43">
        <v>349.85</v>
      </c>
      <c r="L43">
        <v>2145.4899999999998</v>
      </c>
      <c r="M43">
        <v>174.09</v>
      </c>
      <c r="N43">
        <v>795.12</v>
      </c>
      <c r="O43">
        <v>897.47</v>
      </c>
      <c r="P43">
        <v>2211.37</v>
      </c>
      <c r="Q43">
        <v>1919.64</v>
      </c>
      <c r="R43">
        <v>3837.58</v>
      </c>
      <c r="S43">
        <v>7265.29</v>
      </c>
      <c r="T43">
        <v>1753.26</v>
      </c>
    </row>
    <row r="44" spans="1:20" x14ac:dyDescent="0.25">
      <c r="A44">
        <v>-43</v>
      </c>
      <c r="B44" s="1">
        <f ca="1">EOMONTH(TODAY(),Table134[[#This Row],[Range_Month]])+1</f>
        <v>43800</v>
      </c>
      <c r="C44">
        <v>0</v>
      </c>
      <c r="D44" s="1">
        <f ca="1">WORKDAY(Table134[[#This Row],[Date]],-(1+Table134[[#This Row],[Add_Day]]))</f>
        <v>43798</v>
      </c>
      <c r="E44">
        <f ca="1">COUNTIFS(Table134[[#This Row],[TPX500 Index]:[TPXL70 Index]],"*N/A*")</f>
        <v>0</v>
      </c>
      <c r="F44" t="e" cm="1">
        <f t="array" aca="1" ref="F44" ca="1">_xll.BDH(F$1,"PX_LAST",Table134[[#This Row],[Date_Work]])</f>
        <v>#NAME?</v>
      </c>
      <c r="G44">
        <v>1090.0999999999999</v>
      </c>
      <c r="H44">
        <v>23293.91</v>
      </c>
      <c r="I44">
        <v>2230.5700000000002</v>
      </c>
      <c r="J44">
        <v>1699.36</v>
      </c>
      <c r="K44">
        <v>345.05</v>
      </c>
      <c r="L44">
        <v>2219.7399999999998</v>
      </c>
      <c r="M44">
        <v>167.74</v>
      </c>
      <c r="N44">
        <v>777.72</v>
      </c>
      <c r="O44">
        <v>915.14</v>
      </c>
      <c r="P44">
        <v>2169.94</v>
      </c>
      <c r="Q44">
        <v>1902.49</v>
      </c>
      <c r="R44">
        <v>3664.82</v>
      </c>
      <c r="S44">
        <v>7229.1</v>
      </c>
      <c r="T44">
        <v>1746.44</v>
      </c>
    </row>
    <row r="45" spans="1:20" x14ac:dyDescent="0.25">
      <c r="A45">
        <v>-44</v>
      </c>
      <c r="B45" s="1">
        <f ca="1">EOMONTH(TODAY(),Table134[[#This Row],[Range_Month]])+1</f>
        <v>43770</v>
      </c>
      <c r="C45">
        <v>0</v>
      </c>
      <c r="D45" s="1">
        <f ca="1">WORKDAY(Table134[[#This Row],[Date]],-(1+Table134[[#This Row],[Add_Day]]))</f>
        <v>43769</v>
      </c>
      <c r="E45">
        <f ca="1">COUNTIFS(Table134[[#This Row],[TPX500 Index]:[TPXL70 Index]],"*N/A*")</f>
        <v>0</v>
      </c>
      <c r="F45" t="e" cm="1">
        <f t="array" aca="1" ref="F45" ca="1">_xll.BDH(F$1,"PX_LAST",Table134[[#This Row],[Date_Work]])</f>
        <v>#NAME?</v>
      </c>
      <c r="G45">
        <v>1071.2</v>
      </c>
      <c r="H45">
        <v>22927.040000000001</v>
      </c>
      <c r="I45">
        <v>2183.81</v>
      </c>
      <c r="J45">
        <v>1667.01</v>
      </c>
      <c r="K45">
        <v>338.47</v>
      </c>
      <c r="L45">
        <v>2245.0100000000002</v>
      </c>
      <c r="M45">
        <v>159.66999999999999</v>
      </c>
      <c r="N45">
        <v>756.1</v>
      </c>
      <c r="O45">
        <v>873.98</v>
      </c>
      <c r="P45">
        <v>2115</v>
      </c>
      <c r="Q45">
        <v>1864.02</v>
      </c>
      <c r="R45">
        <v>3510.68</v>
      </c>
      <c r="S45">
        <v>6847.88</v>
      </c>
      <c r="T45">
        <v>1737.73</v>
      </c>
    </row>
    <row r="46" spans="1:20" x14ac:dyDescent="0.25">
      <c r="A46">
        <v>-45</v>
      </c>
      <c r="B46" s="1">
        <f ca="1">EOMONTH(TODAY(),Table134[[#This Row],[Range_Month]])+1</f>
        <v>43739</v>
      </c>
      <c r="C46">
        <v>0</v>
      </c>
      <c r="D46" s="1">
        <f ca="1">WORKDAY(Table134[[#This Row],[Date]],-(1+Table134[[#This Row],[Add_Day]]))</f>
        <v>43738</v>
      </c>
      <c r="E46">
        <f ca="1">COUNTIFS(Table134[[#This Row],[TPX500 Index]:[TPXL70 Index]],"*N/A*")</f>
        <v>0</v>
      </c>
      <c r="F46" t="e" cm="1">
        <f t="array" aca="1" ref="F46" ca="1">_xll.BDH(F$1,"PX_LAST",Table134[[#This Row],[Date_Work]])</f>
        <v>#NAME?</v>
      </c>
      <c r="G46">
        <v>1023.33</v>
      </c>
      <c r="H46">
        <v>21755.84</v>
      </c>
      <c r="I46">
        <v>2081.67</v>
      </c>
      <c r="J46">
        <v>1587.8</v>
      </c>
      <c r="K46">
        <v>323.14999999999998</v>
      </c>
      <c r="L46">
        <v>2177.1799999999998</v>
      </c>
      <c r="M46">
        <v>153.82</v>
      </c>
      <c r="N46">
        <v>725.8</v>
      </c>
      <c r="O46">
        <v>876</v>
      </c>
      <c r="P46">
        <v>1987.49</v>
      </c>
      <c r="Q46">
        <v>1773.69</v>
      </c>
      <c r="R46">
        <v>3379.39</v>
      </c>
      <c r="S46">
        <v>6445.89</v>
      </c>
      <c r="T46">
        <v>1650.93</v>
      </c>
    </row>
    <row r="47" spans="1:20" x14ac:dyDescent="0.25">
      <c r="A47">
        <v>-46</v>
      </c>
      <c r="B47" s="1">
        <f ca="1">EOMONTH(TODAY(),Table134[[#This Row],[Range_Month]])+1</f>
        <v>43709</v>
      </c>
      <c r="C47">
        <v>0</v>
      </c>
      <c r="D47" s="1">
        <f ca="1">WORKDAY(Table134[[#This Row],[Date]],-(1+Table134[[#This Row],[Add_Day]]))</f>
        <v>43707</v>
      </c>
      <c r="E47">
        <f ca="1">COUNTIFS(Table134[[#This Row],[TPX500 Index]:[TPXL70 Index]],"*N/A*")</f>
        <v>0</v>
      </c>
      <c r="F47" t="e" cm="1">
        <f t="array" aca="1" ref="F47" ca="1">_xll.BDH(F$1,"PX_LAST",Table134[[#This Row],[Date_Work]])</f>
        <v>#NAME?</v>
      </c>
      <c r="G47">
        <v>978.47</v>
      </c>
      <c r="H47">
        <v>20704.37</v>
      </c>
      <c r="I47">
        <v>1983.29</v>
      </c>
      <c r="J47">
        <v>1511.86</v>
      </c>
      <c r="K47">
        <v>307.95999999999998</v>
      </c>
      <c r="L47">
        <v>2082.64</v>
      </c>
      <c r="M47">
        <v>146.13</v>
      </c>
      <c r="N47">
        <v>697.1</v>
      </c>
      <c r="O47">
        <v>841.19</v>
      </c>
      <c r="P47">
        <v>1896.48</v>
      </c>
      <c r="Q47">
        <v>1673.97</v>
      </c>
      <c r="R47">
        <v>3294.46</v>
      </c>
      <c r="S47">
        <v>6353.48</v>
      </c>
      <c r="T47">
        <v>1570.39</v>
      </c>
    </row>
    <row r="48" spans="1:20" x14ac:dyDescent="0.25">
      <c r="A48">
        <v>-47</v>
      </c>
      <c r="B48" s="1">
        <f ca="1">EOMONTH(TODAY(),Table134[[#This Row],[Range_Month]])+1</f>
        <v>43678</v>
      </c>
      <c r="C48">
        <v>0</v>
      </c>
      <c r="D48" s="1">
        <f ca="1">WORKDAY(Table134[[#This Row],[Date]],-(1+Table134[[#This Row],[Add_Day]]))</f>
        <v>43677</v>
      </c>
      <c r="E48">
        <f ca="1">COUNTIFS(Table134[[#This Row],[TPX500 Index]:[TPXL70 Index]],"*N/A*")</f>
        <v>0</v>
      </c>
      <c r="F48" t="e" cm="1">
        <f t="array" aca="1" ref="F48" ca="1">_xll.BDH(F$1,"PX_LAST",Table134[[#This Row],[Date_Work]])</f>
        <v>#NAME?</v>
      </c>
      <c r="G48">
        <v>1010.89</v>
      </c>
      <c r="H48">
        <v>21521.53</v>
      </c>
      <c r="I48">
        <v>2026.38</v>
      </c>
      <c r="J48">
        <v>1565.14</v>
      </c>
      <c r="K48">
        <v>318.16000000000003</v>
      </c>
      <c r="L48">
        <v>2017.48</v>
      </c>
      <c r="M48">
        <v>151.44</v>
      </c>
      <c r="N48">
        <v>726.12</v>
      </c>
      <c r="O48">
        <v>904.92</v>
      </c>
      <c r="P48">
        <v>1987.59</v>
      </c>
      <c r="Q48">
        <v>1732.48</v>
      </c>
      <c r="R48">
        <v>3484.19</v>
      </c>
      <c r="S48">
        <v>6724.34</v>
      </c>
      <c r="T48">
        <v>1606.84</v>
      </c>
    </row>
    <row r="49" spans="1:20" x14ac:dyDescent="0.25">
      <c r="A49">
        <v>-48</v>
      </c>
      <c r="B49" s="1">
        <f ca="1">EOMONTH(TODAY(),Table134[[#This Row],[Range_Month]])+1</f>
        <v>43647</v>
      </c>
      <c r="C49">
        <v>0</v>
      </c>
      <c r="D49" s="1">
        <f ca="1">WORKDAY(Table134[[#This Row],[Date]],-(1+Table134[[#This Row],[Add_Day]]))</f>
        <v>43644</v>
      </c>
      <c r="E49">
        <f ca="1">COUNTIFS(Table134[[#This Row],[TPX500 Index]:[TPXL70 Index]],"*N/A*")</f>
        <v>0</v>
      </c>
      <c r="F49" t="e" cm="1">
        <f t="array" aca="1" ref="F49" ca="1">_xll.BDH(F$1,"PX_LAST",Table134[[#This Row],[Date_Work]])</f>
        <v>#NAME?</v>
      </c>
      <c r="G49">
        <v>999.42</v>
      </c>
      <c r="H49">
        <v>21275.919999999998</v>
      </c>
      <c r="I49">
        <v>1999.31</v>
      </c>
      <c r="J49">
        <v>1551.14</v>
      </c>
      <c r="K49">
        <v>315</v>
      </c>
      <c r="L49">
        <v>1938.82</v>
      </c>
      <c r="M49">
        <v>147.6</v>
      </c>
      <c r="N49">
        <v>712.7</v>
      </c>
      <c r="O49">
        <v>894.45</v>
      </c>
      <c r="P49">
        <v>1941.44</v>
      </c>
      <c r="Q49">
        <v>1733.58</v>
      </c>
      <c r="R49">
        <v>3405.61</v>
      </c>
      <c r="S49">
        <v>6585.4</v>
      </c>
      <c r="T49">
        <v>1602.26</v>
      </c>
    </row>
    <row r="50" spans="1:20" x14ac:dyDescent="0.25">
      <c r="A50">
        <v>-49</v>
      </c>
      <c r="B50" s="1">
        <f ca="1">EOMONTH(TODAY(),Table134[[#This Row],[Range_Month]])+1</f>
        <v>43617</v>
      </c>
      <c r="C50">
        <v>0</v>
      </c>
      <c r="D50" s="1">
        <f ca="1">WORKDAY(Table134[[#This Row],[Date]],-(1+Table134[[#This Row],[Add_Day]]))</f>
        <v>43616</v>
      </c>
      <c r="E50">
        <f ca="1">COUNTIFS(Table134[[#This Row],[TPX500 Index]:[TPXL70 Index]],"*N/A*")</f>
        <v>0</v>
      </c>
      <c r="F50" t="e" cm="1">
        <f t="array" aca="1" ref="F50" ca="1">_xll.BDH(F$1,"PX_LAST",Table134[[#This Row],[Date_Work]])</f>
        <v>#NAME?</v>
      </c>
      <c r="G50">
        <v>971.87</v>
      </c>
      <c r="H50">
        <v>20601.189999999999</v>
      </c>
      <c r="I50">
        <v>1936.08</v>
      </c>
      <c r="J50">
        <v>1512.28</v>
      </c>
      <c r="K50">
        <v>306.98</v>
      </c>
      <c r="L50">
        <v>1916.92</v>
      </c>
      <c r="M50">
        <v>145.16</v>
      </c>
      <c r="N50">
        <v>694.13</v>
      </c>
      <c r="O50">
        <v>904.19</v>
      </c>
      <c r="P50">
        <v>1906.91</v>
      </c>
      <c r="Q50">
        <v>1694.31</v>
      </c>
      <c r="R50">
        <v>3339.45</v>
      </c>
      <c r="S50">
        <v>6554.72</v>
      </c>
      <c r="T50">
        <v>1555.23</v>
      </c>
    </row>
    <row r="51" spans="1:20" x14ac:dyDescent="0.25">
      <c r="A51">
        <v>-50</v>
      </c>
      <c r="B51" s="1">
        <f ca="1">EOMONTH(TODAY(),Table134[[#This Row],[Range_Month]])+1</f>
        <v>43586</v>
      </c>
      <c r="C51">
        <v>2</v>
      </c>
      <c r="D51" s="1">
        <f ca="1">WORKDAY(Table134[[#This Row],[Date]],-(1+Table134[[#This Row],[Add_Day]]))</f>
        <v>43581</v>
      </c>
      <c r="E51">
        <f ca="1">COUNTIFS(Table134[[#This Row],[TPX500 Index]:[TPXL70 Index]],"*N/A*")</f>
        <v>0</v>
      </c>
      <c r="F51" t="e" cm="1">
        <f t="array" aca="1" ref="F51" ca="1">_xll.BDH(F$1,"PX_LAST",Table134[[#This Row],[Date_Work]])</f>
        <v>#NAME?</v>
      </c>
      <c r="G51">
        <v>1031.3699999999999</v>
      </c>
      <c r="H51">
        <v>22258.73</v>
      </c>
      <c r="I51">
        <v>2084.02</v>
      </c>
      <c r="J51">
        <v>1617.93</v>
      </c>
      <c r="K51">
        <v>326.76</v>
      </c>
      <c r="L51">
        <v>1889.13</v>
      </c>
      <c r="M51">
        <v>153.84</v>
      </c>
      <c r="N51">
        <v>734.57</v>
      </c>
      <c r="O51">
        <v>944.63</v>
      </c>
      <c r="P51">
        <v>2035.57</v>
      </c>
      <c r="Q51">
        <v>1842.1</v>
      </c>
      <c r="R51">
        <v>3453.1</v>
      </c>
      <c r="S51">
        <v>6911.33</v>
      </c>
      <c r="T51">
        <v>1655.9</v>
      </c>
    </row>
    <row r="52" spans="1:20" x14ac:dyDescent="0.25">
      <c r="A52">
        <v>-51</v>
      </c>
      <c r="B52" s="1">
        <f ca="1">EOMONTH(TODAY(),Table134[[#This Row],[Range_Month]])+1</f>
        <v>43556</v>
      </c>
      <c r="C52">
        <v>0</v>
      </c>
      <c r="D52" s="1">
        <f ca="1">WORKDAY(Table134[[#This Row],[Date]],-(1+Table134[[#This Row],[Add_Day]]))</f>
        <v>43553</v>
      </c>
      <c r="E52">
        <f ca="1">COUNTIFS(Table134[[#This Row],[TPX500 Index]:[TPXL70 Index]],"*N/A*")</f>
        <v>0</v>
      </c>
      <c r="F52" t="e" cm="1">
        <f t="array" aca="1" ref="F52" ca="1">_xll.BDH(F$1,"PX_LAST",Table134[[#This Row],[Date_Work]])</f>
        <v>#NAME?</v>
      </c>
      <c r="G52">
        <v>1010.49</v>
      </c>
      <c r="H52">
        <v>21205.81</v>
      </c>
      <c r="I52">
        <v>2029.79</v>
      </c>
      <c r="J52">
        <v>1591.64</v>
      </c>
      <c r="K52">
        <v>321.16000000000003</v>
      </c>
      <c r="L52">
        <v>1907.36</v>
      </c>
      <c r="M52">
        <v>153.05000000000001</v>
      </c>
      <c r="N52">
        <v>718.28</v>
      </c>
      <c r="O52">
        <v>955.84</v>
      </c>
      <c r="P52">
        <v>2000.37</v>
      </c>
      <c r="Q52">
        <v>1826.55</v>
      </c>
      <c r="R52">
        <v>3444.19</v>
      </c>
      <c r="S52">
        <v>6776.21</v>
      </c>
      <c r="T52">
        <v>1626.14</v>
      </c>
    </row>
    <row r="53" spans="1:20" x14ac:dyDescent="0.25">
      <c r="A53">
        <v>-52</v>
      </c>
      <c r="B53" s="1">
        <f ca="1">EOMONTH(TODAY(),Table134[[#This Row],[Range_Month]])+1</f>
        <v>43525</v>
      </c>
      <c r="C53">
        <v>0</v>
      </c>
      <c r="D53" s="1">
        <f ca="1">WORKDAY(Table134[[#This Row],[Date]],-(1+Table134[[#This Row],[Add_Day]]))</f>
        <v>43524</v>
      </c>
      <c r="E53">
        <f ca="1">COUNTIFS(Table134[[#This Row],[TPX500 Index]:[TPXL70 Index]],"*N/A*")</f>
        <v>0</v>
      </c>
      <c r="F53" t="e" cm="1">
        <f t="array" aca="1" ref="F53" ca="1">_xll.BDH(F$1,"PX_LAST",Table134[[#This Row],[Date_Work]])</f>
        <v>#NAME?</v>
      </c>
      <c r="G53">
        <v>1023.75</v>
      </c>
      <c r="H53">
        <v>21385.16</v>
      </c>
      <c r="I53">
        <v>2006.59</v>
      </c>
      <c r="J53">
        <v>1607.66</v>
      </c>
      <c r="K53">
        <v>323.73</v>
      </c>
      <c r="L53">
        <v>1850.03</v>
      </c>
      <c r="M53">
        <v>151.97999999999999</v>
      </c>
      <c r="N53">
        <v>731.27</v>
      </c>
      <c r="O53">
        <v>918.18</v>
      </c>
      <c r="P53">
        <v>2038.03</v>
      </c>
      <c r="Q53">
        <v>1829.39</v>
      </c>
      <c r="R53">
        <v>3468.33</v>
      </c>
      <c r="S53">
        <v>6831.86</v>
      </c>
      <c r="T53">
        <v>1638.03</v>
      </c>
    </row>
    <row r="54" spans="1:20" x14ac:dyDescent="0.25">
      <c r="A54">
        <v>-53</v>
      </c>
      <c r="B54" s="1">
        <f ca="1">EOMONTH(TODAY(),Table134[[#This Row],[Range_Month]])+1</f>
        <v>43497</v>
      </c>
      <c r="C54">
        <v>0</v>
      </c>
      <c r="D54" s="1">
        <f ca="1">WORKDAY(Table134[[#This Row],[Date]],-(1+Table134[[#This Row],[Add_Day]]))</f>
        <v>43496</v>
      </c>
      <c r="E54">
        <f ca="1">COUNTIFS(Table134[[#This Row],[TPX500 Index]:[TPXL70 Index]],"*N/A*")</f>
        <v>0</v>
      </c>
      <c r="F54" t="e" cm="1">
        <f t="array" aca="1" ref="F54" ca="1">_xll.BDH(F$1,"PX_LAST",Table134[[#This Row],[Date_Work]])</f>
        <v>#NAME?</v>
      </c>
      <c r="G54">
        <v>1001.82</v>
      </c>
      <c r="H54">
        <v>20773.490000000002</v>
      </c>
      <c r="I54">
        <v>1923.33</v>
      </c>
      <c r="J54">
        <v>1567.49</v>
      </c>
      <c r="K54">
        <v>316.36</v>
      </c>
      <c r="L54">
        <v>1850.85</v>
      </c>
      <c r="M54">
        <v>145.09</v>
      </c>
      <c r="N54">
        <v>714.21</v>
      </c>
      <c r="O54">
        <v>897.9</v>
      </c>
      <c r="P54">
        <v>1941.82</v>
      </c>
      <c r="Q54">
        <v>1785.04</v>
      </c>
      <c r="R54">
        <v>3376.07</v>
      </c>
      <c r="S54">
        <v>6676.45</v>
      </c>
      <c r="T54">
        <v>1606.59</v>
      </c>
    </row>
    <row r="55" spans="1:20" x14ac:dyDescent="0.25">
      <c r="A55">
        <v>-54</v>
      </c>
      <c r="B55" s="1">
        <f ca="1">EOMONTH(TODAY(),Table134[[#This Row],[Range_Month]])+1</f>
        <v>43466</v>
      </c>
      <c r="C55">
        <v>1</v>
      </c>
      <c r="D55" s="1">
        <f ca="1">WORKDAY(Table134[[#This Row],[Date]],-(1+Table134[[#This Row],[Add_Day]]))</f>
        <v>43462</v>
      </c>
      <c r="E55">
        <f ca="1">COUNTIFS(Table134[[#This Row],[TPX500 Index]:[TPXL70 Index]],"*N/A*")</f>
        <v>0</v>
      </c>
      <c r="F55" t="e" cm="1">
        <f t="array" aca="1" ref="F55" ca="1">_xll.BDH(F$1,"PX_LAST",Table134[[#This Row],[Date_Work]])</f>
        <v>#NAME?</v>
      </c>
      <c r="G55">
        <v>950.93</v>
      </c>
      <c r="H55">
        <v>20014.77</v>
      </c>
      <c r="I55">
        <v>1858.58</v>
      </c>
      <c r="J55">
        <v>1494.09</v>
      </c>
      <c r="K55">
        <v>301.08</v>
      </c>
      <c r="L55">
        <v>1774.06</v>
      </c>
      <c r="M55">
        <v>136.69</v>
      </c>
      <c r="N55">
        <v>671.51</v>
      </c>
      <c r="O55">
        <v>812.32</v>
      </c>
      <c r="P55">
        <v>1886.28</v>
      </c>
      <c r="Q55">
        <v>1703.9</v>
      </c>
      <c r="R55">
        <v>3210.13</v>
      </c>
      <c r="S55">
        <v>6233.61</v>
      </c>
      <c r="T55">
        <v>1541.91</v>
      </c>
    </row>
    <row r="56" spans="1:20" x14ac:dyDescent="0.25">
      <c r="A56">
        <v>-55</v>
      </c>
      <c r="B56" s="1">
        <f ca="1">EOMONTH(TODAY(),Table134[[#This Row],[Range_Month]])+1</f>
        <v>43435</v>
      </c>
      <c r="C56">
        <v>0</v>
      </c>
      <c r="D56" s="1">
        <f ca="1">WORKDAY(Table134[[#This Row],[Date]],-(1+Table134[[#This Row],[Add_Day]]))</f>
        <v>43434</v>
      </c>
      <c r="E56">
        <f ca="1">COUNTIFS(Table134[[#This Row],[TPX500 Index]:[TPXL70 Index]],"*N/A*")</f>
        <v>0</v>
      </c>
      <c r="F56" t="e" cm="1">
        <f t="array" aca="1" ref="F56" ca="1">_xll.BDH(F$1,"PX_LAST",Table134[[#This Row],[Date_Work]])</f>
        <v>#NAME?</v>
      </c>
      <c r="G56">
        <v>1055.6199999999999</v>
      </c>
      <c r="H56">
        <v>22351.06</v>
      </c>
      <c r="I56">
        <v>2073.41</v>
      </c>
      <c r="J56">
        <v>1667.45</v>
      </c>
      <c r="K56">
        <v>333.86</v>
      </c>
      <c r="L56">
        <v>1816.96</v>
      </c>
      <c r="M56">
        <v>156.55000000000001</v>
      </c>
      <c r="N56">
        <v>742.32</v>
      </c>
      <c r="O56">
        <v>1011.43</v>
      </c>
      <c r="P56">
        <v>2173.88</v>
      </c>
      <c r="Q56">
        <v>1899.51</v>
      </c>
      <c r="R56">
        <v>3576.31</v>
      </c>
      <c r="S56">
        <v>7105.24</v>
      </c>
      <c r="T56">
        <v>1719.84</v>
      </c>
    </row>
    <row r="57" spans="1:20" x14ac:dyDescent="0.25">
      <c r="A57">
        <v>-56</v>
      </c>
      <c r="B57" s="1">
        <f ca="1">EOMONTH(TODAY(),Table134[[#This Row],[Range_Month]])+1</f>
        <v>43405</v>
      </c>
      <c r="C57">
        <v>0</v>
      </c>
      <c r="D57" s="1">
        <f ca="1">WORKDAY(Table134[[#This Row],[Date]],-(1+Table134[[#This Row],[Add_Day]]))</f>
        <v>43404</v>
      </c>
      <c r="E57">
        <f ca="1">COUNTIFS(Table134[[#This Row],[TPX500 Index]:[TPXL70 Index]],"*N/A*")</f>
        <v>0</v>
      </c>
      <c r="F57" t="e" cm="1">
        <f t="array" aca="1" ref="F57" ca="1">_xll.BDH(F$1,"PX_LAST",Table134[[#This Row],[Date_Work]])</f>
        <v>#NAME?</v>
      </c>
      <c r="G57">
        <v>1054.69</v>
      </c>
      <c r="H57">
        <v>21920.46</v>
      </c>
      <c r="I57">
        <v>2015.28</v>
      </c>
      <c r="J57">
        <v>1646.12</v>
      </c>
      <c r="K57">
        <v>330.29</v>
      </c>
      <c r="L57">
        <v>1745.97</v>
      </c>
      <c r="M57">
        <v>155.29</v>
      </c>
      <c r="N57">
        <v>745.21</v>
      </c>
      <c r="O57">
        <v>907.56</v>
      </c>
      <c r="P57">
        <v>2114.71</v>
      </c>
      <c r="Q57">
        <v>1843.52</v>
      </c>
      <c r="R57">
        <v>3563.17</v>
      </c>
      <c r="S57">
        <v>7024.98</v>
      </c>
      <c r="T57">
        <v>1709</v>
      </c>
    </row>
    <row r="58" spans="1:20" x14ac:dyDescent="0.25">
      <c r="A58">
        <v>-57</v>
      </c>
      <c r="B58" s="1">
        <f ca="1">EOMONTH(TODAY(),Table134[[#This Row],[Range_Month]])+1</f>
        <v>43374</v>
      </c>
      <c r="C58">
        <v>0</v>
      </c>
      <c r="D58" s="1">
        <f ca="1">WORKDAY(Table134[[#This Row],[Date]],-(1+Table134[[#This Row],[Add_Day]]))</f>
        <v>43371</v>
      </c>
      <c r="E58">
        <f ca="1">COUNTIFS(Table134[[#This Row],[TPX500 Index]:[TPXL70 Index]],"*N/A*")</f>
        <v>0</v>
      </c>
      <c r="F58" t="e" cm="1">
        <f t="array" aca="1" ref="F58" ca="1">_xll.BDH(F$1,"PX_LAST",Table134[[#This Row],[Date_Work]])</f>
        <v>#NAME?</v>
      </c>
      <c r="G58">
        <v>1154.3900000000001</v>
      </c>
      <c r="H58">
        <v>24120.04</v>
      </c>
      <c r="I58">
        <v>2246.2399999999998</v>
      </c>
      <c r="J58">
        <v>1817.25</v>
      </c>
      <c r="K58">
        <v>362.19</v>
      </c>
      <c r="L58">
        <v>1777.18</v>
      </c>
      <c r="M58">
        <v>167.13</v>
      </c>
      <c r="N58">
        <v>812.78</v>
      </c>
      <c r="O58">
        <v>1077.55</v>
      </c>
      <c r="P58">
        <v>2366.13</v>
      </c>
      <c r="Q58">
        <v>2058.39</v>
      </c>
      <c r="R58">
        <v>3831.49</v>
      </c>
      <c r="S58">
        <v>7358.34</v>
      </c>
      <c r="T58">
        <v>1878.12</v>
      </c>
    </row>
    <row r="59" spans="1:20" x14ac:dyDescent="0.25">
      <c r="A59">
        <v>-58</v>
      </c>
      <c r="B59" s="1">
        <f ca="1">EOMONTH(TODAY(),Table134[[#This Row],[Range_Month]])+1</f>
        <v>43344</v>
      </c>
      <c r="C59">
        <v>0</v>
      </c>
      <c r="D59" s="1">
        <f ca="1">WORKDAY(Table134[[#This Row],[Date]],-(1+Table134[[#This Row],[Add_Day]]))</f>
        <v>43343</v>
      </c>
      <c r="E59">
        <f ca="1">COUNTIFS(Table134[[#This Row],[TPX500 Index]:[TPXL70 Index]],"*N/A*")</f>
        <v>0</v>
      </c>
      <c r="F59" t="e" cm="1">
        <f t="array" aca="1" ref="F59" ca="1">_xll.BDH(F$1,"PX_LAST",Table134[[#This Row],[Date_Work]])</f>
        <v>#NAME?</v>
      </c>
      <c r="G59">
        <v>1099.9000000000001</v>
      </c>
      <c r="H59">
        <v>22865.15</v>
      </c>
      <c r="I59">
        <v>2166.39</v>
      </c>
      <c r="J59">
        <v>1735.35</v>
      </c>
      <c r="K59">
        <v>343.8</v>
      </c>
      <c r="L59">
        <v>1752.65</v>
      </c>
      <c r="M59">
        <v>167.74</v>
      </c>
      <c r="N59">
        <v>775.78</v>
      </c>
      <c r="O59">
        <v>1049.1300000000001</v>
      </c>
      <c r="P59">
        <v>2287.06</v>
      </c>
      <c r="Q59">
        <v>1965.49</v>
      </c>
      <c r="R59">
        <v>3823.35</v>
      </c>
      <c r="S59">
        <v>7261.48</v>
      </c>
      <c r="T59">
        <v>1785.93</v>
      </c>
    </row>
    <row r="60" spans="1:20" x14ac:dyDescent="0.25">
      <c r="A60">
        <v>-59</v>
      </c>
      <c r="B60" s="1">
        <f ca="1">EOMONTH(TODAY(),Table134[[#This Row],[Range_Month]])+1</f>
        <v>43313</v>
      </c>
      <c r="C60">
        <v>0</v>
      </c>
      <c r="D60" s="1">
        <f ca="1">WORKDAY(Table134[[#This Row],[Date]],-(1+Table134[[#This Row],[Add_Day]]))</f>
        <v>43312</v>
      </c>
      <c r="E60">
        <f ca="1">COUNTIFS(Table134[[#This Row],[TPX500 Index]:[TPXL70 Index]],"*N/A*")</f>
        <v>0</v>
      </c>
      <c r="F60" t="e" cm="1">
        <f t="array" aca="1" ref="F60" ca="1">_xll.BDH(F$1,"PX_LAST",Table134[[#This Row],[Date_Work]])</f>
        <v>#NAME?</v>
      </c>
      <c r="G60">
        <v>1104.3599999999999</v>
      </c>
      <c r="H60">
        <v>22553.72</v>
      </c>
      <c r="I60">
        <v>2167.5700000000002</v>
      </c>
      <c r="J60">
        <v>1753.29</v>
      </c>
      <c r="K60">
        <v>346.74</v>
      </c>
      <c r="L60">
        <v>1768.31</v>
      </c>
      <c r="M60">
        <v>167.47</v>
      </c>
      <c r="N60">
        <v>782.07</v>
      </c>
      <c r="O60">
        <v>1039.29</v>
      </c>
      <c r="P60">
        <v>2334.6</v>
      </c>
      <c r="Q60">
        <v>2001.4</v>
      </c>
      <c r="R60">
        <v>3820.57</v>
      </c>
      <c r="S60">
        <v>7363.67</v>
      </c>
      <c r="T60">
        <v>1785.03</v>
      </c>
    </row>
    <row r="61" spans="1:20" x14ac:dyDescent="0.25">
      <c r="A61">
        <v>-60</v>
      </c>
      <c r="B61" s="1">
        <f ca="1">EOMONTH(TODAY(),Table134[[#This Row],[Range_Month]])+1</f>
        <v>43282</v>
      </c>
      <c r="C61">
        <v>0</v>
      </c>
      <c r="D61" s="1">
        <f ca="1">WORKDAY(Table134[[#This Row],[Date]],-(1+Table134[[#This Row],[Add_Day]]))</f>
        <v>43280</v>
      </c>
      <c r="E61">
        <f ca="1">COUNTIFS(Table134[[#This Row],[TPX500 Index]:[TPXL70 Index]],"*N/A*")</f>
        <v>0</v>
      </c>
      <c r="F61" t="e" cm="1">
        <f t="array" aca="1" ref="F61" ca="1">_xll.BDH(F$1,"PX_LAST",Table134[[#This Row],[Date_Work]])</f>
        <v>#NAME?</v>
      </c>
      <c r="G61">
        <v>1082.26</v>
      </c>
      <c r="H61">
        <v>22304.51</v>
      </c>
      <c r="I61">
        <v>2173.87</v>
      </c>
      <c r="J61">
        <v>1730.89</v>
      </c>
      <c r="K61">
        <v>341.04</v>
      </c>
      <c r="L61">
        <v>1764.64</v>
      </c>
      <c r="M61">
        <v>171.1</v>
      </c>
      <c r="N61">
        <v>761.75</v>
      </c>
      <c r="O61">
        <v>1090.3</v>
      </c>
      <c r="P61">
        <v>2334.1</v>
      </c>
      <c r="Q61">
        <v>1993.51</v>
      </c>
      <c r="R61">
        <v>3858.22</v>
      </c>
      <c r="S61">
        <v>7347.82</v>
      </c>
      <c r="T61">
        <v>1761.38</v>
      </c>
    </row>
    <row r="62" spans="1:20" x14ac:dyDescent="0.25">
      <c r="A62">
        <v>-61</v>
      </c>
      <c r="B62" s="1">
        <f ca="1">EOMONTH(TODAY(),Table134[[#This Row],[Range_Month]])+1</f>
        <v>43252</v>
      </c>
      <c r="C62">
        <v>0</v>
      </c>
      <c r="D62" s="1">
        <f ca="1">WORKDAY(Table134[[#This Row],[Date]],-(1+Table134[[#This Row],[Add_Day]]))</f>
        <v>43251</v>
      </c>
      <c r="E62">
        <f ca="1">COUNTIFS(Table134[[#This Row],[TPX500 Index]:[TPXL70 Index]],"*N/A*")</f>
        <v>0</v>
      </c>
      <c r="F62" t="e" cm="1">
        <f t="array" aca="1" ref="F62" ca="1">_xll.BDH(F$1,"PX_LAST",Table134[[#This Row],[Date_Work]])</f>
        <v>#NAME?</v>
      </c>
      <c r="G62">
        <v>1091.3499999999999</v>
      </c>
      <c r="H62">
        <v>22201.82</v>
      </c>
      <c r="I62">
        <v>2206.6799999999998</v>
      </c>
      <c r="J62">
        <v>1747.45</v>
      </c>
      <c r="K62">
        <v>342.71</v>
      </c>
      <c r="L62">
        <v>1734.13</v>
      </c>
      <c r="M62">
        <v>175.98</v>
      </c>
      <c r="N62">
        <v>766.46</v>
      </c>
      <c r="O62">
        <v>1135.26</v>
      </c>
      <c r="P62">
        <v>2362.62</v>
      </c>
      <c r="Q62">
        <v>2014.93</v>
      </c>
      <c r="R62">
        <v>3938.24</v>
      </c>
      <c r="S62">
        <v>7256.58</v>
      </c>
      <c r="T62">
        <v>1780.56</v>
      </c>
    </row>
    <row r="63" spans="1:20" x14ac:dyDescent="0.25">
      <c r="A63">
        <v>-62</v>
      </c>
      <c r="B63" s="1">
        <f ca="1">EOMONTH(TODAY(),Table134[[#This Row],[Range_Month]])+1</f>
        <v>43221</v>
      </c>
      <c r="C63">
        <v>1</v>
      </c>
      <c r="D63" s="1">
        <f ca="1">WORKDAY(Table134[[#This Row],[Date]],-(1+Table134[[#This Row],[Add_Day]]))</f>
        <v>43217</v>
      </c>
      <c r="E63">
        <f ca="1">COUNTIFS(Table134[[#This Row],[TPX500 Index]:[TPXL70 Index]],"*N/A*")</f>
        <v>0</v>
      </c>
      <c r="F63" t="e" cm="1">
        <f t="array" aca="1" ref="F63" ca="1">_xll.BDH(F$1,"PX_LAST",Table134[[#This Row],[Date_Work]])</f>
        <v>#NAME?</v>
      </c>
      <c r="G63">
        <v>1112.8399999999999</v>
      </c>
      <c r="H63">
        <v>22467.87</v>
      </c>
      <c r="I63">
        <v>2213.2199999999998</v>
      </c>
      <c r="J63">
        <v>1777.23</v>
      </c>
      <c r="K63">
        <v>349.45</v>
      </c>
      <c r="L63">
        <v>1728.48</v>
      </c>
      <c r="M63">
        <v>173.75</v>
      </c>
      <c r="N63">
        <v>787.65</v>
      </c>
      <c r="O63">
        <v>1142.07</v>
      </c>
      <c r="P63">
        <v>2375.1799999999998</v>
      </c>
      <c r="Q63">
        <v>2047.98</v>
      </c>
      <c r="R63">
        <v>3945.57</v>
      </c>
      <c r="S63">
        <v>7045.08</v>
      </c>
      <c r="T63">
        <v>1799.82</v>
      </c>
    </row>
    <row r="64" spans="1:20" x14ac:dyDescent="0.25">
      <c r="A64">
        <v>-63</v>
      </c>
      <c r="B64" s="1">
        <f ca="1">EOMONTH(TODAY(),Table134[[#This Row],[Range_Month]])+1</f>
        <v>43191</v>
      </c>
      <c r="C64">
        <v>0</v>
      </c>
      <c r="D64" s="1">
        <f ca="1">WORKDAY(Table134[[#This Row],[Date]],-(1+Table134[[#This Row],[Add_Day]]))</f>
        <v>43189</v>
      </c>
      <c r="E64">
        <f ca="1">COUNTIFS(Table134[[#This Row],[TPX500 Index]:[TPXL70 Index]],"*N/A*")</f>
        <v>0</v>
      </c>
      <c r="F64" t="e" cm="1">
        <f t="array" aca="1" ref="F64" ca="1">_xll.BDH(F$1,"PX_LAST",Table134[[#This Row],[Date_Work]])</f>
        <v>#NAME?</v>
      </c>
      <c r="G64">
        <v>1074.58</v>
      </c>
      <c r="H64">
        <v>21454.3</v>
      </c>
      <c r="I64">
        <v>2165.2800000000002</v>
      </c>
      <c r="J64">
        <v>1716.3</v>
      </c>
      <c r="K64">
        <v>336.5</v>
      </c>
      <c r="L64">
        <v>1688.66</v>
      </c>
      <c r="M64">
        <v>176.94</v>
      </c>
      <c r="N64">
        <v>764.21</v>
      </c>
      <c r="O64">
        <v>1206.24</v>
      </c>
      <c r="P64">
        <v>2311.12</v>
      </c>
      <c r="Q64">
        <v>1972.98</v>
      </c>
      <c r="R64">
        <v>3983.97</v>
      </c>
      <c r="S64">
        <v>7213.64</v>
      </c>
      <c r="T64">
        <v>1728.51</v>
      </c>
    </row>
    <row r="65" spans="1:20" x14ac:dyDescent="0.25">
      <c r="A65">
        <v>-64</v>
      </c>
      <c r="B65" s="1">
        <f ca="1">EOMONTH(TODAY(),Table134[[#This Row],[Range_Month]])+1</f>
        <v>43160</v>
      </c>
      <c r="C65">
        <v>0</v>
      </c>
      <c r="D65" s="1">
        <f ca="1">WORKDAY(Table134[[#This Row],[Date]],-(1+Table134[[#This Row],[Add_Day]]))</f>
        <v>43159</v>
      </c>
      <c r="E65">
        <f ca="1">COUNTIFS(Table134[[#This Row],[TPX500 Index]:[TPXL70 Index]],"*N/A*")</f>
        <v>0</v>
      </c>
      <c r="F65" t="e" cm="1">
        <f t="array" aca="1" ref="F65" ca="1">_xll.BDH(F$1,"PX_LAST",Table134[[#This Row],[Date_Work]])</f>
        <v>#NAME?</v>
      </c>
      <c r="G65">
        <v>1112.72</v>
      </c>
      <c r="H65">
        <v>22068.240000000002</v>
      </c>
      <c r="I65">
        <v>2189.19</v>
      </c>
      <c r="J65">
        <v>1768.24</v>
      </c>
      <c r="K65">
        <v>347.07</v>
      </c>
      <c r="L65">
        <v>1700.96</v>
      </c>
      <c r="M65">
        <v>182.26</v>
      </c>
      <c r="N65">
        <v>799.62</v>
      </c>
      <c r="O65">
        <v>1239.1300000000001</v>
      </c>
      <c r="P65">
        <v>2369.59</v>
      </c>
      <c r="Q65">
        <v>2017.41</v>
      </c>
      <c r="R65">
        <v>4149.68</v>
      </c>
      <c r="S65">
        <v>7420.37</v>
      </c>
      <c r="T65">
        <v>1768.43</v>
      </c>
    </row>
    <row r="66" spans="1:20" x14ac:dyDescent="0.25">
      <c r="A66">
        <v>-65</v>
      </c>
      <c r="B66" s="1">
        <f ca="1">EOMONTH(TODAY(),Table134[[#This Row],[Range_Month]])+1</f>
        <v>43132</v>
      </c>
      <c r="C66">
        <v>0</v>
      </c>
      <c r="D66" s="1">
        <f ca="1">WORKDAY(Table134[[#This Row],[Date]],-(1+Table134[[#This Row],[Add_Day]]))</f>
        <v>43131</v>
      </c>
      <c r="E66">
        <f ca="1">COUNTIFS(Table134[[#This Row],[TPX500 Index]:[TPXL70 Index]],"*N/A*")</f>
        <v>0</v>
      </c>
      <c r="F66" t="e" cm="1">
        <f t="array" aca="1" ref="F66" ca="1">_xll.BDH(F$1,"PX_LAST",Table134[[#This Row],[Date_Work]])</f>
        <v>#NAME?</v>
      </c>
      <c r="G66">
        <v>1153</v>
      </c>
      <c r="H66">
        <v>23098.29</v>
      </c>
      <c r="I66">
        <v>2257.94</v>
      </c>
      <c r="J66">
        <v>1836.71</v>
      </c>
      <c r="K66">
        <v>361.26</v>
      </c>
      <c r="L66">
        <v>1744.89</v>
      </c>
      <c r="M66">
        <v>187.8</v>
      </c>
      <c r="N66">
        <v>825.75</v>
      </c>
      <c r="O66">
        <v>1313.38</v>
      </c>
      <c r="P66">
        <v>2447.79</v>
      </c>
      <c r="Q66">
        <v>2108.87</v>
      </c>
      <c r="R66">
        <v>4239.8500000000004</v>
      </c>
      <c r="S66">
        <v>7565.99</v>
      </c>
      <c r="T66">
        <v>1839.71</v>
      </c>
    </row>
    <row r="67" spans="1:20" x14ac:dyDescent="0.25">
      <c r="A67">
        <v>-66</v>
      </c>
      <c r="B67" s="1">
        <f ca="1">EOMONTH(TODAY(),Table134[[#This Row],[Range_Month]])+1</f>
        <v>43101</v>
      </c>
      <c r="C67">
        <v>0</v>
      </c>
      <c r="D67" s="1">
        <f ca="1">WORKDAY(Table134[[#This Row],[Date]],-(1+Table134[[#This Row],[Add_Day]]))</f>
        <v>43098</v>
      </c>
      <c r="E67">
        <f ca="1">COUNTIFS(Table134[[#This Row],[TPX500 Index]:[TPXL70 Index]],"*N/A*")</f>
        <v>0</v>
      </c>
      <c r="F67" t="e" cm="1">
        <f t="array" aca="1" ref="F67" ca="1">_xll.BDH(F$1,"PX_LAST",Table134[[#This Row],[Date_Work]])</f>
        <v>#NAME?</v>
      </c>
      <c r="G67">
        <v>1136.8699999999999</v>
      </c>
      <c r="H67">
        <v>22764.94</v>
      </c>
      <c r="I67">
        <v>2208.29</v>
      </c>
      <c r="J67">
        <v>1817.56</v>
      </c>
      <c r="K67">
        <v>357.47</v>
      </c>
      <c r="L67">
        <v>1662.92</v>
      </c>
      <c r="M67">
        <v>175.21</v>
      </c>
      <c r="N67">
        <v>810.5</v>
      </c>
      <c r="O67">
        <v>1231.99</v>
      </c>
      <c r="P67">
        <v>2427.08</v>
      </c>
      <c r="Q67">
        <v>2099.23</v>
      </c>
      <c r="R67">
        <v>3950.46</v>
      </c>
      <c r="S67">
        <v>7275.86</v>
      </c>
      <c r="T67">
        <v>1823.55</v>
      </c>
    </row>
    <row r="68" spans="1:20" x14ac:dyDescent="0.25">
      <c r="A68">
        <v>-67</v>
      </c>
      <c r="B68" s="1">
        <f ca="1">EOMONTH(TODAY(),Table134[[#This Row],[Range_Month]])+1</f>
        <v>43070</v>
      </c>
      <c r="C68">
        <v>0</v>
      </c>
      <c r="D68" s="1">
        <f ca="1">WORKDAY(Table134[[#This Row],[Date]],-(1+Table134[[#This Row],[Add_Day]]))</f>
        <v>43069</v>
      </c>
      <c r="E68">
        <f ca="1">COUNTIFS(Table134[[#This Row],[TPX500 Index]:[TPXL70 Index]],"*N/A*")</f>
        <v>0</v>
      </c>
      <c r="F68" t="e" cm="1">
        <f t="array" aca="1" ref="F68" ca="1">_xll.BDH(F$1,"PX_LAST",Table134[[#This Row],[Date_Work]])</f>
        <v>#NAME?</v>
      </c>
      <c r="G68">
        <v>1125.96</v>
      </c>
      <c r="H68">
        <v>22724.959999999999</v>
      </c>
      <c r="I68">
        <v>2193.6999999999998</v>
      </c>
      <c r="J68">
        <v>1792.08</v>
      </c>
      <c r="K68">
        <v>354.2</v>
      </c>
      <c r="L68">
        <v>1671.62</v>
      </c>
      <c r="M68">
        <v>172.23</v>
      </c>
      <c r="N68">
        <v>814.52</v>
      </c>
      <c r="O68">
        <v>1167.2</v>
      </c>
      <c r="P68">
        <v>2354.42</v>
      </c>
      <c r="Q68">
        <v>2064.44</v>
      </c>
      <c r="R68">
        <v>3807.75</v>
      </c>
      <c r="S68">
        <v>6796.66</v>
      </c>
      <c r="T68">
        <v>1775.58</v>
      </c>
    </row>
    <row r="69" spans="1:20" x14ac:dyDescent="0.25">
      <c r="A69">
        <v>-68</v>
      </c>
      <c r="B69" s="1">
        <f ca="1">EOMONTH(TODAY(),Table134[[#This Row],[Range_Month]])+1</f>
        <v>43040</v>
      </c>
      <c r="C69">
        <v>0</v>
      </c>
      <c r="D69" s="1">
        <f ca="1">WORKDAY(Table134[[#This Row],[Date]],-(1+Table134[[#This Row],[Add_Day]]))</f>
        <v>43039</v>
      </c>
      <c r="E69">
        <f ca="1">COUNTIFS(Table134[[#This Row],[TPX500 Index]:[TPXL70 Index]],"*N/A*")</f>
        <v>0</v>
      </c>
      <c r="F69" t="e" cm="1">
        <f t="array" aca="1" ref="F69" ca="1">_xll.BDH(F$1,"PX_LAST",Table134[[#This Row],[Date_Work]])</f>
        <v>#NAME?</v>
      </c>
      <c r="G69">
        <v>1112.18</v>
      </c>
      <c r="H69">
        <v>22011.61</v>
      </c>
      <c r="I69">
        <v>2121.1999999999998</v>
      </c>
      <c r="J69">
        <v>1765.96</v>
      </c>
      <c r="K69">
        <v>348.18</v>
      </c>
      <c r="L69">
        <v>1629.26</v>
      </c>
      <c r="M69">
        <v>164.75</v>
      </c>
      <c r="N69">
        <v>801.83</v>
      </c>
      <c r="O69">
        <v>1134.03</v>
      </c>
      <c r="P69">
        <v>2324.67</v>
      </c>
      <c r="Q69">
        <v>2024.22</v>
      </c>
      <c r="R69">
        <v>3713.03</v>
      </c>
      <c r="S69">
        <v>6952.85</v>
      </c>
      <c r="T69">
        <v>1760.88</v>
      </c>
    </row>
    <row r="70" spans="1:20" x14ac:dyDescent="0.25">
      <c r="A70">
        <v>-69</v>
      </c>
      <c r="B70" s="1">
        <f ca="1">EOMONTH(TODAY(),Table134[[#This Row],[Range_Month]])+1</f>
        <v>43009</v>
      </c>
      <c r="C70">
        <v>0</v>
      </c>
      <c r="D70" s="1">
        <f ca="1">WORKDAY(Table134[[#This Row],[Date]],-(1+Table134[[#This Row],[Add_Day]]))</f>
        <v>43007</v>
      </c>
      <c r="E70">
        <f ca="1">COUNTIFS(Table134[[#This Row],[TPX500 Index]:[TPXL70 Index]],"*N/A*")</f>
        <v>0</v>
      </c>
      <c r="F70" t="e" cm="1">
        <f t="array" aca="1" ref="F70" ca="1">_xll.BDH(F$1,"PX_LAST",Table134[[#This Row],[Date_Work]])</f>
        <v>#NAME?</v>
      </c>
      <c r="G70">
        <v>1051.6600000000001</v>
      </c>
      <c r="H70">
        <v>20356.28</v>
      </c>
      <c r="I70">
        <v>2007.23</v>
      </c>
      <c r="J70">
        <v>1674.75</v>
      </c>
      <c r="K70">
        <v>329.08</v>
      </c>
      <c r="L70">
        <v>1653.72</v>
      </c>
      <c r="M70">
        <v>160.44999999999999</v>
      </c>
      <c r="N70">
        <v>756.6</v>
      </c>
      <c r="O70">
        <v>1093.0999999999999</v>
      </c>
      <c r="P70">
        <v>2227.5</v>
      </c>
      <c r="Q70">
        <v>1922.75</v>
      </c>
      <c r="R70">
        <v>3593.1</v>
      </c>
      <c r="S70">
        <v>6724.57</v>
      </c>
      <c r="T70">
        <v>1669.19</v>
      </c>
    </row>
    <row r="71" spans="1:20" x14ac:dyDescent="0.25">
      <c r="A71">
        <v>-70</v>
      </c>
      <c r="B71" s="1">
        <f ca="1">EOMONTH(TODAY(),Table134[[#This Row],[Range_Month]])+1</f>
        <v>42979</v>
      </c>
      <c r="C71">
        <v>0</v>
      </c>
      <c r="D71" s="1">
        <f ca="1">WORKDAY(Table134[[#This Row],[Date]],-(1+Table134[[#This Row],[Add_Day]]))</f>
        <v>42978</v>
      </c>
      <c r="E71">
        <f ca="1">COUNTIFS(Table134[[#This Row],[TPX500 Index]:[TPXL70 Index]],"*N/A*")</f>
        <v>0</v>
      </c>
      <c r="F71" t="e" cm="1">
        <f t="array" aca="1" ref="F71" ca="1">_xll.BDH(F$1,"PX_LAST",Table134[[#This Row],[Date_Work]])</f>
        <v>#NAME?</v>
      </c>
      <c r="G71">
        <v>1016.12</v>
      </c>
      <c r="H71">
        <v>19646.240000000002</v>
      </c>
      <c r="I71">
        <v>1936.2</v>
      </c>
      <c r="J71">
        <v>1617.41</v>
      </c>
      <c r="K71">
        <v>318.18</v>
      </c>
      <c r="L71">
        <v>1683.79</v>
      </c>
      <c r="M71">
        <v>154.41</v>
      </c>
      <c r="N71">
        <v>733.32</v>
      </c>
      <c r="O71">
        <v>1100.8</v>
      </c>
      <c r="P71">
        <v>2141.8200000000002</v>
      </c>
      <c r="Q71">
        <v>1858.15</v>
      </c>
      <c r="R71">
        <v>3447.28</v>
      </c>
      <c r="S71">
        <v>6555.66</v>
      </c>
      <c r="T71">
        <v>1606.86</v>
      </c>
    </row>
    <row r="72" spans="1:20" x14ac:dyDescent="0.25">
      <c r="A72">
        <v>-71</v>
      </c>
      <c r="B72" s="1">
        <f ca="1">EOMONTH(TODAY(),Table134[[#This Row],[Range_Month]])+1</f>
        <v>42948</v>
      </c>
      <c r="C72">
        <v>0</v>
      </c>
      <c r="D72" s="1">
        <f ca="1">WORKDAY(Table134[[#This Row],[Date]],-(1+Table134[[#This Row],[Add_Day]]))</f>
        <v>42947</v>
      </c>
      <c r="E72">
        <f ca="1">COUNTIFS(Table134[[#This Row],[TPX500 Index]:[TPXL70 Index]],"*N/A*")</f>
        <v>0</v>
      </c>
      <c r="F72" t="e" cm="1">
        <f t="array" aca="1" ref="F72" ca="1">_xll.BDH(F$1,"PX_LAST",Table134[[#This Row],[Date_Work]])</f>
        <v>#NAME?</v>
      </c>
      <c r="G72">
        <v>1021.63</v>
      </c>
      <c r="H72">
        <v>19925.18</v>
      </c>
      <c r="I72">
        <v>1918.01</v>
      </c>
      <c r="J72">
        <v>1618.61</v>
      </c>
      <c r="K72">
        <v>319.95</v>
      </c>
      <c r="L72">
        <v>1709.96</v>
      </c>
      <c r="M72">
        <v>149.80000000000001</v>
      </c>
      <c r="N72">
        <v>739.49</v>
      </c>
      <c r="O72">
        <v>1154.52</v>
      </c>
      <c r="P72">
        <v>2098.31</v>
      </c>
      <c r="Q72">
        <v>1857.33</v>
      </c>
      <c r="R72">
        <v>3340.12</v>
      </c>
      <c r="S72">
        <v>6248.17</v>
      </c>
      <c r="T72">
        <v>1609.9</v>
      </c>
    </row>
    <row r="73" spans="1:20" x14ac:dyDescent="0.25">
      <c r="A73">
        <v>-72</v>
      </c>
      <c r="B73" s="1">
        <f ca="1">EOMONTH(TODAY(),Table134[[#This Row],[Range_Month]])+1</f>
        <v>42917</v>
      </c>
      <c r="C73">
        <v>0</v>
      </c>
      <c r="D73" s="1">
        <f ca="1">WORKDAY(Table134[[#This Row],[Date]],-(1+Table134[[#This Row],[Add_Day]]))</f>
        <v>42916</v>
      </c>
      <c r="E73">
        <f ca="1">COUNTIFS(Table134[[#This Row],[TPX500 Index]:[TPXL70 Index]],"*N/A*")</f>
        <v>0</v>
      </c>
      <c r="F73" t="e" cm="1">
        <f t="array" aca="1" ref="F73" ca="1">_xll.BDH(F$1,"PX_LAST",Table134[[#This Row],[Date_Work]])</f>
        <v>#NAME?</v>
      </c>
      <c r="G73">
        <v>1018.65</v>
      </c>
      <c r="H73">
        <v>20033.43</v>
      </c>
      <c r="I73">
        <v>1910.07</v>
      </c>
      <c r="J73">
        <v>1611.9</v>
      </c>
      <c r="K73">
        <v>320.04000000000002</v>
      </c>
      <c r="L73">
        <v>1694.36</v>
      </c>
      <c r="M73">
        <v>145.12</v>
      </c>
      <c r="N73">
        <v>739.51</v>
      </c>
      <c r="O73">
        <v>1181.74</v>
      </c>
      <c r="P73">
        <v>2064.4699999999998</v>
      </c>
      <c r="Q73">
        <v>1852.88</v>
      </c>
      <c r="R73">
        <v>3251.67</v>
      </c>
      <c r="S73">
        <v>6141.51</v>
      </c>
      <c r="T73">
        <v>1599.65</v>
      </c>
    </row>
    <row r="74" spans="1:20" x14ac:dyDescent="0.25">
      <c r="A74">
        <v>-73</v>
      </c>
      <c r="B74" s="1">
        <f ca="1">EOMONTH(TODAY(),Table134[[#This Row],[Range_Month]])+1</f>
        <v>42887</v>
      </c>
      <c r="C74">
        <v>0</v>
      </c>
      <c r="D74" s="1">
        <f ca="1">WORKDAY(Table134[[#This Row],[Date]],-(1+Table134[[#This Row],[Add_Day]]))</f>
        <v>42886</v>
      </c>
      <c r="E74">
        <f ca="1">COUNTIFS(Table134[[#This Row],[TPX500 Index]:[TPXL70 Index]],"*N/A*")</f>
        <v>0</v>
      </c>
      <c r="F74" t="e" cm="1">
        <f t="array" aca="1" ref="F74" ca="1">_xll.BDH(F$1,"PX_LAST",Table134[[#This Row],[Date_Work]])</f>
        <v>#NAME?</v>
      </c>
      <c r="G74">
        <v>991.46</v>
      </c>
      <c r="H74">
        <v>19650.57</v>
      </c>
      <c r="I74">
        <v>1880.47</v>
      </c>
      <c r="J74">
        <v>1568.37</v>
      </c>
      <c r="K74">
        <v>311.95999999999998</v>
      </c>
      <c r="L74">
        <v>1748.56</v>
      </c>
      <c r="M74">
        <v>140.41999999999999</v>
      </c>
      <c r="N74">
        <v>724.77</v>
      </c>
      <c r="O74">
        <v>1104.81</v>
      </c>
      <c r="P74">
        <v>1996.49</v>
      </c>
      <c r="Q74">
        <v>1805.43</v>
      </c>
      <c r="R74">
        <v>3168.54</v>
      </c>
      <c r="S74">
        <v>5960.52</v>
      </c>
      <c r="T74">
        <v>1544.17</v>
      </c>
    </row>
    <row r="75" spans="1:20" x14ac:dyDescent="0.25">
      <c r="A75">
        <v>-74</v>
      </c>
      <c r="B75" s="1">
        <f ca="1">EOMONTH(TODAY(),Table134[[#This Row],[Range_Month]])+1</f>
        <v>42856</v>
      </c>
      <c r="C75">
        <v>0</v>
      </c>
      <c r="D75" s="1">
        <f ca="1">WORKDAY(Table134[[#This Row],[Date]],-(1+Table134[[#This Row],[Add_Day]]))</f>
        <v>42853</v>
      </c>
      <c r="E75">
        <f ca="1">COUNTIFS(Table134[[#This Row],[TPX500 Index]:[TPXL70 Index]],"*N/A*")</f>
        <v>0</v>
      </c>
      <c r="F75" t="e" cm="1">
        <f t="array" aca="1" ref="F75" ca="1">_xll.BDH(F$1,"PX_LAST",Table134[[#This Row],[Date_Work]])</f>
        <v>#NAME?</v>
      </c>
      <c r="G75">
        <v>972.09</v>
      </c>
      <c r="H75">
        <v>19196.740000000002</v>
      </c>
      <c r="I75">
        <v>1789.65</v>
      </c>
      <c r="J75">
        <v>1531.8</v>
      </c>
      <c r="K75">
        <v>305.20999999999998</v>
      </c>
      <c r="L75">
        <v>1733.96</v>
      </c>
      <c r="M75">
        <v>131.63</v>
      </c>
      <c r="N75">
        <v>713.16</v>
      </c>
      <c r="O75">
        <v>1030.46</v>
      </c>
      <c r="P75">
        <v>1927.45</v>
      </c>
      <c r="Q75">
        <v>1757.6</v>
      </c>
      <c r="R75">
        <v>2978.55</v>
      </c>
      <c r="S75">
        <v>5753.31</v>
      </c>
      <c r="T75">
        <v>1507.45</v>
      </c>
    </row>
    <row r="76" spans="1:20" x14ac:dyDescent="0.25">
      <c r="A76">
        <v>-75</v>
      </c>
      <c r="B76" s="1">
        <f ca="1">EOMONTH(TODAY(),Table134[[#This Row],[Range_Month]])+1</f>
        <v>42826</v>
      </c>
      <c r="C76">
        <v>0</v>
      </c>
      <c r="D76" s="1">
        <f ca="1">WORKDAY(Table134[[#This Row],[Date]],-(1+Table134[[#This Row],[Add_Day]]))</f>
        <v>42825</v>
      </c>
      <c r="E76">
        <f ca="1">COUNTIFS(Table134[[#This Row],[TPX500 Index]:[TPXL70 Index]],"*N/A*")</f>
        <v>0</v>
      </c>
      <c r="F76" t="e" cm="1">
        <f t="array" aca="1" ref="F76" ca="1">_xll.BDH(F$1,"PX_LAST",Table134[[#This Row],[Date_Work]])</f>
        <v>#NAME?</v>
      </c>
      <c r="G76">
        <v>962.9</v>
      </c>
      <c r="H76">
        <v>18909.259999999998</v>
      </c>
      <c r="I76">
        <v>1759.82</v>
      </c>
      <c r="J76">
        <v>1512.6</v>
      </c>
      <c r="K76">
        <v>301.39</v>
      </c>
      <c r="L76">
        <v>1776.33</v>
      </c>
      <c r="M76">
        <v>133.41</v>
      </c>
      <c r="N76">
        <v>704.17</v>
      </c>
      <c r="O76">
        <v>1070.8900000000001</v>
      </c>
      <c r="P76">
        <v>1904.52</v>
      </c>
      <c r="Q76">
        <v>1725.23</v>
      </c>
      <c r="R76">
        <v>3045.84</v>
      </c>
      <c r="S76">
        <v>5996.16</v>
      </c>
      <c r="T76">
        <v>1498.98</v>
      </c>
    </row>
    <row r="77" spans="1:20" x14ac:dyDescent="0.25">
      <c r="A77">
        <v>-76</v>
      </c>
      <c r="B77" s="1">
        <f ca="1">EOMONTH(TODAY(),Table134[[#This Row],[Range_Month]])+1</f>
        <v>42795</v>
      </c>
      <c r="C77">
        <v>0</v>
      </c>
      <c r="D77" s="1">
        <f ca="1">WORKDAY(Table134[[#This Row],[Date]],-(1+Table134[[#This Row],[Add_Day]]))</f>
        <v>42794</v>
      </c>
      <c r="E77">
        <f ca="1">COUNTIFS(Table134[[#This Row],[TPX500 Index]:[TPXL70 Index]],"*N/A*")</f>
        <v>0</v>
      </c>
      <c r="F77" t="e" cm="1">
        <f t="array" aca="1" ref="F77" ca="1">_xll.BDH(F$1,"PX_LAST",Table134[[#This Row],[Date_Work]])</f>
        <v>#NAME?</v>
      </c>
      <c r="G77">
        <v>978.92</v>
      </c>
      <c r="H77">
        <v>19118.990000000002</v>
      </c>
      <c r="I77">
        <v>1762.52</v>
      </c>
      <c r="J77">
        <v>1535.32</v>
      </c>
      <c r="K77">
        <v>306.26</v>
      </c>
      <c r="L77">
        <v>1817.36</v>
      </c>
      <c r="M77">
        <v>132.47999999999999</v>
      </c>
      <c r="N77">
        <v>722.61</v>
      </c>
      <c r="O77">
        <v>1059.31</v>
      </c>
      <c r="P77">
        <v>1919.97</v>
      </c>
      <c r="Q77">
        <v>1749.88</v>
      </c>
      <c r="R77">
        <v>2989.33</v>
      </c>
      <c r="S77">
        <v>5675.34</v>
      </c>
      <c r="T77">
        <v>1506.69</v>
      </c>
    </row>
    <row r="78" spans="1:20" x14ac:dyDescent="0.25">
      <c r="A78">
        <v>-77</v>
      </c>
      <c r="B78" s="1">
        <f ca="1">EOMONTH(TODAY(),Table134[[#This Row],[Range_Month]])+1</f>
        <v>42767</v>
      </c>
      <c r="C78">
        <v>0</v>
      </c>
      <c r="D78" s="1">
        <f ca="1">WORKDAY(Table134[[#This Row],[Date]],-(1+Table134[[#This Row],[Add_Day]]))</f>
        <v>42766</v>
      </c>
      <c r="E78">
        <f ca="1">COUNTIFS(Table134[[#This Row],[TPX500 Index]:[TPXL70 Index]],"*N/A*")</f>
        <v>0</v>
      </c>
      <c r="F78" t="e" cm="1">
        <f t="array" aca="1" ref="F78" ca="1">_xll.BDH(F$1,"PX_LAST",Table134[[#This Row],[Date_Work]])</f>
        <v>#NAME?</v>
      </c>
      <c r="G78">
        <v>977.42</v>
      </c>
      <c r="H78">
        <v>19041.34</v>
      </c>
      <c r="I78">
        <v>1745.48</v>
      </c>
      <c r="J78">
        <v>1521.67</v>
      </c>
      <c r="K78">
        <v>304.27</v>
      </c>
      <c r="L78">
        <v>1843.4</v>
      </c>
      <c r="M78">
        <v>127.72</v>
      </c>
      <c r="N78">
        <v>725.45</v>
      </c>
      <c r="O78">
        <v>993.84</v>
      </c>
      <c r="P78">
        <v>1876.04</v>
      </c>
      <c r="Q78">
        <v>1718.45</v>
      </c>
      <c r="R78">
        <v>2868.86</v>
      </c>
      <c r="S78">
        <v>5428.37</v>
      </c>
      <c r="T78">
        <v>1494.23</v>
      </c>
    </row>
    <row r="79" spans="1:20" x14ac:dyDescent="0.25">
      <c r="A79">
        <v>-78</v>
      </c>
      <c r="B79" s="1">
        <f ca="1">EOMONTH(TODAY(),Table134[[#This Row],[Range_Month]])+1</f>
        <v>42736</v>
      </c>
      <c r="C79">
        <v>0</v>
      </c>
      <c r="D79" s="1">
        <f ca="1">WORKDAY(Table134[[#This Row],[Date]],-(1+Table134[[#This Row],[Add_Day]]))</f>
        <v>42734</v>
      </c>
      <c r="E79">
        <f ca="1">COUNTIFS(Table134[[#This Row],[TPX500 Index]:[TPXL70 Index]],"*N/A*")</f>
        <v>0</v>
      </c>
      <c r="F79" t="e" cm="1">
        <f t="array" aca="1" ref="F79" ca="1">_xll.BDH(F$1,"PX_LAST",Table134[[#This Row],[Date_Work]])</f>
        <v>#NAME?</v>
      </c>
      <c r="G79">
        <v>973.72</v>
      </c>
      <c r="H79">
        <v>19114.37</v>
      </c>
      <c r="I79">
        <v>1744.48</v>
      </c>
      <c r="J79">
        <v>1518.61</v>
      </c>
      <c r="K79">
        <v>304.08999999999997</v>
      </c>
      <c r="L79">
        <v>1855.83</v>
      </c>
      <c r="M79">
        <v>122.71</v>
      </c>
      <c r="N79">
        <v>721.57</v>
      </c>
      <c r="O79">
        <v>942.68</v>
      </c>
      <c r="P79">
        <v>1863.85</v>
      </c>
      <c r="Q79">
        <v>1723.16</v>
      </c>
      <c r="R79">
        <v>2739.25</v>
      </c>
      <c r="S79">
        <v>5229.8999999999996</v>
      </c>
      <c r="T79">
        <v>1491.5</v>
      </c>
    </row>
    <row r="80" spans="1:20" x14ac:dyDescent="0.25">
      <c r="A80">
        <v>-79</v>
      </c>
      <c r="B80" s="1">
        <f ca="1">EOMONTH(TODAY(),Table134[[#This Row],[Range_Month]])+1</f>
        <v>42705</v>
      </c>
      <c r="C80">
        <v>0</v>
      </c>
      <c r="D80" s="1">
        <f ca="1">WORKDAY(Table134[[#This Row],[Date]],-(1+Table134[[#This Row],[Add_Day]]))</f>
        <v>42704</v>
      </c>
      <c r="E80">
        <f ca="1">COUNTIFS(Table134[[#This Row],[TPX500 Index]:[TPXL70 Index]],"*N/A*")</f>
        <v>0</v>
      </c>
      <c r="F80" t="e" cm="1">
        <f t="array" aca="1" ref="F80" ca="1">_xll.BDH(F$1,"PX_LAST",Table134[[#This Row],[Date_Work]])</f>
        <v>#NAME?</v>
      </c>
      <c r="G80">
        <v>946.79</v>
      </c>
      <c r="H80">
        <v>18308.48</v>
      </c>
      <c r="I80">
        <v>1701.11</v>
      </c>
      <c r="J80">
        <v>1469.43</v>
      </c>
      <c r="K80">
        <v>294.74</v>
      </c>
      <c r="L80">
        <v>1796.89</v>
      </c>
      <c r="M80">
        <v>119.87</v>
      </c>
      <c r="N80">
        <v>697.32</v>
      </c>
      <c r="O80">
        <v>922.48</v>
      </c>
      <c r="P80">
        <v>1796.68</v>
      </c>
      <c r="Q80">
        <v>1654.13</v>
      </c>
      <c r="R80">
        <v>2668.09</v>
      </c>
      <c r="S80">
        <v>4842.05</v>
      </c>
      <c r="T80">
        <v>1461.28</v>
      </c>
    </row>
    <row r="81" spans="1:20" x14ac:dyDescent="0.25">
      <c r="A81">
        <v>-80</v>
      </c>
      <c r="B81" s="1">
        <f ca="1">EOMONTH(TODAY(),Table134[[#This Row],[Range_Month]])+1</f>
        <v>42675</v>
      </c>
      <c r="C81">
        <v>0</v>
      </c>
      <c r="D81" s="1">
        <f ca="1">WORKDAY(Table134[[#This Row],[Date]],-(1+Table134[[#This Row],[Add_Day]]))</f>
        <v>42674</v>
      </c>
      <c r="E81">
        <f ca="1">COUNTIFS(Table134[[#This Row],[TPX500 Index]:[TPXL70 Index]],"*N/A*")</f>
        <v>0</v>
      </c>
      <c r="F81" t="e" cm="1">
        <f t="array" aca="1" ref="F81" ca="1">_xll.BDH(F$1,"PX_LAST",Table134[[#This Row],[Date_Work]])</f>
        <v>#NAME?</v>
      </c>
      <c r="G81">
        <v>888.82</v>
      </c>
      <c r="H81">
        <v>17425.02</v>
      </c>
      <c r="I81">
        <v>1651.09</v>
      </c>
      <c r="J81">
        <v>1393.02</v>
      </c>
      <c r="K81">
        <v>278.58</v>
      </c>
      <c r="L81">
        <v>1785.97</v>
      </c>
      <c r="M81">
        <v>116.95</v>
      </c>
      <c r="N81">
        <v>657.98</v>
      </c>
      <c r="O81">
        <v>936.23</v>
      </c>
      <c r="P81">
        <v>1724.8</v>
      </c>
      <c r="Q81">
        <v>1590.86</v>
      </c>
      <c r="R81">
        <v>2608.81</v>
      </c>
      <c r="S81">
        <v>4665.76</v>
      </c>
      <c r="T81">
        <v>1363.16</v>
      </c>
    </row>
    <row r="82" spans="1:20" x14ac:dyDescent="0.25">
      <c r="A82">
        <v>-81</v>
      </c>
      <c r="B82" s="1">
        <f ca="1">EOMONTH(TODAY(),Table134[[#This Row],[Range_Month]])+1</f>
        <v>42644</v>
      </c>
      <c r="C82">
        <v>0</v>
      </c>
      <c r="D82" s="1">
        <f ca="1">WORKDAY(Table134[[#This Row],[Date]],-(1+Table134[[#This Row],[Add_Day]]))</f>
        <v>42643</v>
      </c>
      <c r="E82">
        <f ca="1">COUNTIFS(Table134[[#This Row],[TPX500 Index]:[TPXL70 Index]],"*N/A*")</f>
        <v>0</v>
      </c>
      <c r="F82" t="e" cm="1">
        <f t="array" aca="1" ref="F82" ca="1">_xll.BDH(F$1,"PX_LAST",Table134[[#This Row],[Date_Work]])</f>
        <v>#NAME?</v>
      </c>
      <c r="G82">
        <v>843.84</v>
      </c>
      <c r="H82">
        <v>16449.84</v>
      </c>
      <c r="I82">
        <v>1571.6</v>
      </c>
      <c r="J82">
        <v>1322.78</v>
      </c>
      <c r="K82">
        <v>265.35000000000002</v>
      </c>
      <c r="L82">
        <v>1825.53</v>
      </c>
      <c r="M82">
        <v>113.4</v>
      </c>
      <c r="N82">
        <v>626.33000000000004</v>
      </c>
      <c r="O82">
        <v>948.17</v>
      </c>
      <c r="P82">
        <v>1625.01</v>
      </c>
      <c r="Q82">
        <v>1514.95</v>
      </c>
      <c r="R82">
        <v>2511.42</v>
      </c>
      <c r="S82">
        <v>4426.12</v>
      </c>
      <c r="T82">
        <v>1290.08</v>
      </c>
    </row>
    <row r="83" spans="1:20" x14ac:dyDescent="0.25">
      <c r="A83">
        <v>-82</v>
      </c>
      <c r="B83" s="1">
        <f ca="1">EOMONTH(TODAY(),Table134[[#This Row],[Range_Month]])+1</f>
        <v>42614</v>
      </c>
      <c r="C83">
        <v>0</v>
      </c>
      <c r="D83" s="1">
        <f ca="1">WORKDAY(Table134[[#This Row],[Date]],-(1+Table134[[#This Row],[Add_Day]]))</f>
        <v>42613</v>
      </c>
      <c r="E83">
        <f ca="1">COUNTIFS(Table134[[#This Row],[TPX500 Index]:[TPXL70 Index]],"*N/A*")</f>
        <v>0</v>
      </c>
      <c r="F83" t="e" cm="1">
        <f t="array" aca="1" ref="F83" ca="1">_xll.BDH(F$1,"PX_LAST",Table134[[#This Row],[Date_Work]])</f>
        <v>#NAME?</v>
      </c>
      <c r="G83">
        <v>861.34</v>
      </c>
      <c r="H83">
        <v>16887.400000000001</v>
      </c>
      <c r="I83">
        <v>1548.95</v>
      </c>
      <c r="J83">
        <v>1329.54</v>
      </c>
      <c r="K83">
        <v>268.77999999999997</v>
      </c>
      <c r="L83">
        <v>1823.54</v>
      </c>
      <c r="M83">
        <v>110.87</v>
      </c>
      <c r="N83">
        <v>646.22</v>
      </c>
      <c r="O83">
        <v>903.91</v>
      </c>
      <c r="P83">
        <v>1566.56</v>
      </c>
      <c r="Q83">
        <v>1498.08</v>
      </c>
      <c r="R83">
        <v>2467.0100000000002</v>
      </c>
      <c r="S83">
        <v>4377.05</v>
      </c>
      <c r="T83">
        <v>1299.3900000000001</v>
      </c>
    </row>
    <row r="84" spans="1:20" x14ac:dyDescent="0.25">
      <c r="A84">
        <v>-83</v>
      </c>
      <c r="B84" s="1">
        <f ca="1">EOMONTH(TODAY(),Table134[[#This Row],[Range_Month]])+1</f>
        <v>42583</v>
      </c>
      <c r="C84">
        <v>0</v>
      </c>
      <c r="D84" s="1">
        <f ca="1">WORKDAY(Table134[[#This Row],[Date]],-(1+Table134[[#This Row],[Add_Day]]))</f>
        <v>42580</v>
      </c>
      <c r="E84">
        <f ca="1">COUNTIFS(Table134[[#This Row],[TPX500 Index]:[TPXL70 Index]],"*N/A*")</f>
        <v>0</v>
      </c>
      <c r="F84" t="e" cm="1">
        <f t="array" aca="1" ref="F84" ca="1">_xll.BDH(F$1,"PX_LAST",Table134[[#This Row],[Date_Work]])</f>
        <v>#NAME?</v>
      </c>
      <c r="G84">
        <v>840.26</v>
      </c>
      <c r="H84">
        <v>16569.27</v>
      </c>
      <c r="I84">
        <v>1588.82</v>
      </c>
      <c r="J84">
        <v>1322.74</v>
      </c>
      <c r="K84">
        <v>265.33999999999997</v>
      </c>
      <c r="L84">
        <v>1869.32</v>
      </c>
      <c r="M84">
        <v>112.23</v>
      </c>
      <c r="N84">
        <v>625.71</v>
      </c>
      <c r="O84">
        <v>920.4</v>
      </c>
      <c r="P84">
        <v>1622.7</v>
      </c>
      <c r="Q84">
        <v>1527.71</v>
      </c>
      <c r="R84">
        <v>2468.98</v>
      </c>
      <c r="S84">
        <v>4259.21</v>
      </c>
      <c r="T84">
        <v>1279.44</v>
      </c>
    </row>
    <row r="85" spans="1:20" x14ac:dyDescent="0.25">
      <c r="A85">
        <v>-84</v>
      </c>
      <c r="B85" s="1">
        <f ca="1">EOMONTH(TODAY(),Table134[[#This Row],[Range_Month]])+1</f>
        <v>42552</v>
      </c>
      <c r="C85">
        <v>0</v>
      </c>
      <c r="D85" s="1">
        <f ca="1">WORKDAY(Table134[[#This Row],[Date]],-(1+Table134[[#This Row],[Add_Day]]))</f>
        <v>42551</v>
      </c>
      <c r="E85">
        <f ca="1">COUNTIFS(Table134[[#This Row],[TPX500 Index]:[TPXL70 Index]],"*N/A*")</f>
        <v>0</v>
      </c>
      <c r="F85" t="e" cm="1">
        <f t="array" aca="1" ref="F85" ca="1">_xll.BDH(F$1,"PX_LAST",Table134[[#This Row],[Date_Work]])</f>
        <v>#NAME?</v>
      </c>
      <c r="G85">
        <v>788.36</v>
      </c>
      <c r="H85">
        <v>15575.92</v>
      </c>
      <c r="I85">
        <v>1513.06</v>
      </c>
      <c r="J85">
        <v>1245.82</v>
      </c>
      <c r="K85">
        <v>249.88</v>
      </c>
      <c r="L85">
        <v>1843.66</v>
      </c>
      <c r="M85">
        <v>109.32</v>
      </c>
      <c r="N85">
        <v>582.91</v>
      </c>
      <c r="O85">
        <v>1009.48</v>
      </c>
      <c r="P85">
        <v>1533.1</v>
      </c>
      <c r="Q85">
        <v>1447.71</v>
      </c>
      <c r="R85">
        <v>2432.1</v>
      </c>
      <c r="S85">
        <v>4136.33</v>
      </c>
      <c r="T85">
        <v>1210.92</v>
      </c>
    </row>
    <row r="86" spans="1:20" x14ac:dyDescent="0.25">
      <c r="A86">
        <v>-85</v>
      </c>
      <c r="B86" s="1">
        <f ca="1">EOMONTH(TODAY(),Table134[[#This Row],[Range_Month]])+1</f>
        <v>42522</v>
      </c>
      <c r="C86">
        <v>0</v>
      </c>
      <c r="D86" s="1">
        <f ca="1">WORKDAY(Table134[[#This Row],[Date]],-(1+Table134[[#This Row],[Add_Day]]))</f>
        <v>42521</v>
      </c>
      <c r="E86">
        <f ca="1">COUNTIFS(Table134[[#This Row],[TPX500 Index]:[TPXL70 Index]],"*N/A*")</f>
        <v>0</v>
      </c>
      <c r="F86" t="e" cm="1">
        <f t="array" aca="1" ref="F86" ca="1">_xll.BDH(F$1,"PX_LAST",Table134[[#This Row],[Date_Work]])</f>
        <v>#NAME?</v>
      </c>
      <c r="G86">
        <v>877.12</v>
      </c>
      <c r="H86">
        <v>17234.98</v>
      </c>
      <c r="I86">
        <v>1629.96</v>
      </c>
      <c r="J86">
        <v>1379.8</v>
      </c>
      <c r="K86">
        <v>277.31</v>
      </c>
      <c r="L86">
        <v>1895.71</v>
      </c>
      <c r="M86">
        <v>113.88</v>
      </c>
      <c r="N86">
        <v>649.14</v>
      </c>
      <c r="O86">
        <v>1144.6400000000001</v>
      </c>
      <c r="P86">
        <v>1680.28</v>
      </c>
      <c r="Q86">
        <v>1595.15</v>
      </c>
      <c r="R86">
        <v>2548.85</v>
      </c>
      <c r="S86">
        <v>4393.47</v>
      </c>
      <c r="T86">
        <v>1345.75</v>
      </c>
    </row>
    <row r="87" spans="1:20" x14ac:dyDescent="0.25">
      <c r="A87">
        <v>-86</v>
      </c>
      <c r="B87" s="1">
        <f ca="1">EOMONTH(TODAY(),Table134[[#This Row],[Range_Month]])+1</f>
        <v>42491</v>
      </c>
      <c r="C87">
        <v>1</v>
      </c>
      <c r="D87" s="1">
        <f ca="1">WORKDAY(Table134[[#This Row],[Date]],-(1+Table134[[#This Row],[Add_Day]]))</f>
        <v>42488</v>
      </c>
      <c r="E87">
        <f ca="1">COUNTIFS(Table134[[#This Row],[TPX500 Index]:[TPXL70 Index]],"*N/A*")</f>
        <v>0</v>
      </c>
      <c r="F87" t="e" cm="1">
        <f t="array" aca="1" ref="F87" ca="1">_xll.BDH(F$1,"PX_LAST",Table134[[#This Row],[Date_Work]])</f>
        <v>#NAME?</v>
      </c>
      <c r="G87">
        <v>853.83</v>
      </c>
      <c r="H87">
        <v>16666.05</v>
      </c>
      <c r="I87">
        <v>1582.99</v>
      </c>
      <c r="J87">
        <v>1340.55</v>
      </c>
      <c r="K87">
        <v>269.86</v>
      </c>
      <c r="L87">
        <v>1924.44</v>
      </c>
      <c r="M87">
        <v>108.86</v>
      </c>
      <c r="N87">
        <v>633.16</v>
      </c>
      <c r="O87">
        <v>1131.56</v>
      </c>
      <c r="P87">
        <v>1618.55</v>
      </c>
      <c r="Q87">
        <v>1548.29</v>
      </c>
      <c r="R87">
        <v>2458.1999999999998</v>
      </c>
      <c r="S87">
        <v>4292.72</v>
      </c>
      <c r="T87">
        <v>1306.8499999999999</v>
      </c>
    </row>
    <row r="88" spans="1:20" x14ac:dyDescent="0.25">
      <c r="A88">
        <v>-87</v>
      </c>
      <c r="B88" s="1">
        <f ca="1">EOMONTH(TODAY(),Table134[[#This Row],[Range_Month]])+1</f>
        <v>42461</v>
      </c>
      <c r="C88">
        <v>0</v>
      </c>
      <c r="D88" s="1">
        <f ca="1">WORKDAY(Table134[[#This Row],[Date]],-(1+Table134[[#This Row],[Add_Day]]))</f>
        <v>42460</v>
      </c>
      <c r="E88">
        <f ca="1">COUNTIFS(Table134[[#This Row],[TPX500 Index]:[TPXL70 Index]],"*N/A*")</f>
        <v>0</v>
      </c>
      <c r="F88" t="e" cm="1">
        <f t="array" aca="1" ref="F88" ca="1">_xll.BDH(F$1,"PX_LAST",Table134[[#This Row],[Date_Work]])</f>
        <v>#NAME?</v>
      </c>
      <c r="G88">
        <v>855.86</v>
      </c>
      <c r="H88">
        <v>16758.669999999998</v>
      </c>
      <c r="I88">
        <v>1589.61</v>
      </c>
      <c r="J88">
        <v>1347.2</v>
      </c>
      <c r="K88">
        <v>270.97000000000003</v>
      </c>
      <c r="L88">
        <v>1896.4</v>
      </c>
      <c r="M88">
        <v>110.02</v>
      </c>
      <c r="N88">
        <v>638.11</v>
      </c>
      <c r="O88">
        <v>1020.8</v>
      </c>
      <c r="P88">
        <v>1652.42</v>
      </c>
      <c r="Q88">
        <v>1556.07</v>
      </c>
      <c r="R88">
        <v>2460.06</v>
      </c>
      <c r="S88">
        <v>4381.42</v>
      </c>
      <c r="T88">
        <v>1301.23</v>
      </c>
    </row>
    <row r="89" spans="1:20" x14ac:dyDescent="0.25">
      <c r="A89">
        <v>-88</v>
      </c>
      <c r="B89" s="1">
        <f ca="1">EOMONTH(TODAY(),Table134[[#This Row],[Range_Month]])+1</f>
        <v>42430</v>
      </c>
      <c r="C89">
        <v>0</v>
      </c>
      <c r="D89" s="1">
        <f ca="1">WORKDAY(Table134[[#This Row],[Date]],-(1+Table134[[#This Row],[Add_Day]]))</f>
        <v>42429</v>
      </c>
      <c r="E89">
        <f ca="1">COUNTIFS(Table134[[#This Row],[TPX500 Index]:[TPXL70 Index]],"*N/A*")</f>
        <v>0</v>
      </c>
      <c r="F89" t="e" cm="1">
        <f t="array" aca="1" ref="F89" ca="1">_xll.BDH(F$1,"PX_LAST",Table134[[#This Row],[Date_Work]])</f>
        <v>#NAME?</v>
      </c>
      <c r="G89">
        <v>827.92</v>
      </c>
      <c r="H89">
        <v>16026.76</v>
      </c>
      <c r="I89">
        <v>1525.15</v>
      </c>
      <c r="J89">
        <v>1297.8499999999999</v>
      </c>
      <c r="K89">
        <v>262.07</v>
      </c>
      <c r="L89">
        <v>1873.29</v>
      </c>
      <c r="M89">
        <v>103.37</v>
      </c>
      <c r="N89">
        <v>621.1</v>
      </c>
      <c r="O89">
        <v>838.67</v>
      </c>
      <c r="P89">
        <v>1549.92</v>
      </c>
      <c r="Q89">
        <v>1499.71</v>
      </c>
      <c r="R89">
        <v>2345.2199999999998</v>
      </c>
      <c r="S89">
        <v>4216.1499999999996</v>
      </c>
      <c r="T89">
        <v>1249.08</v>
      </c>
    </row>
    <row r="90" spans="1:20" x14ac:dyDescent="0.25">
      <c r="A90">
        <v>-89</v>
      </c>
      <c r="B90" s="1">
        <f ca="1">EOMONTH(TODAY(),Table134[[#This Row],[Range_Month]])+1</f>
        <v>42401</v>
      </c>
      <c r="C90">
        <v>0</v>
      </c>
      <c r="D90" s="1">
        <f ca="1">WORKDAY(Table134[[#This Row],[Date]],-(1+Table134[[#This Row],[Add_Day]]))</f>
        <v>42398</v>
      </c>
      <c r="E90">
        <f ca="1">COUNTIFS(Table134[[#This Row],[TPX500 Index]:[TPXL70 Index]],"*N/A*")</f>
        <v>0</v>
      </c>
      <c r="F90" t="e" cm="1">
        <f t="array" aca="1" ref="F90" ca="1">_xll.BDH(F$1,"PX_LAST",Table134[[#This Row],[Date_Work]])</f>
        <v>#NAME?</v>
      </c>
      <c r="G90">
        <v>914.98</v>
      </c>
      <c r="H90">
        <v>17518.3</v>
      </c>
      <c r="I90">
        <v>1633.08</v>
      </c>
      <c r="J90">
        <v>1432.07</v>
      </c>
      <c r="K90">
        <v>288.42</v>
      </c>
      <c r="L90">
        <v>1781</v>
      </c>
      <c r="M90">
        <v>108.93</v>
      </c>
      <c r="N90">
        <v>692.4</v>
      </c>
      <c r="O90">
        <v>831.34</v>
      </c>
      <c r="P90">
        <v>1697.21</v>
      </c>
      <c r="Q90">
        <v>1653.7</v>
      </c>
      <c r="R90">
        <v>2480.5500000000002</v>
      </c>
      <c r="S90">
        <v>4482.16</v>
      </c>
      <c r="T90">
        <v>1365.35</v>
      </c>
    </row>
    <row r="91" spans="1:20" x14ac:dyDescent="0.25">
      <c r="A91">
        <v>-90</v>
      </c>
      <c r="B91" s="1">
        <f ca="1">EOMONTH(TODAY(),Table134[[#This Row],[Range_Month]])+1</f>
        <v>42370</v>
      </c>
      <c r="C91">
        <v>1</v>
      </c>
      <c r="D91" s="1">
        <f ca="1">WORKDAY(Table134[[#This Row],[Date]],-(1+Table134[[#This Row],[Add_Day]]))</f>
        <v>42368</v>
      </c>
      <c r="E91">
        <f ca="1">COUNTIFS(Table134[[#This Row],[TPX500 Index]:[TPXL70 Index]],"*N/A*")</f>
        <v>0</v>
      </c>
      <c r="F91" t="e" cm="1">
        <f t="array" aca="1" ref="F91" ca="1">_xll.BDH(F$1,"PX_LAST",Table134[[#This Row],[Date_Work]])</f>
        <v>#NAME?</v>
      </c>
      <c r="G91">
        <v>996.71</v>
      </c>
      <c r="H91">
        <v>19033.71</v>
      </c>
      <c r="I91">
        <v>1753.63</v>
      </c>
      <c r="J91">
        <v>1547.3</v>
      </c>
      <c r="K91">
        <v>311.10000000000002</v>
      </c>
      <c r="L91">
        <v>1747.54</v>
      </c>
      <c r="M91">
        <v>115.52</v>
      </c>
      <c r="N91">
        <v>758.14</v>
      </c>
      <c r="O91">
        <v>887.14</v>
      </c>
      <c r="P91">
        <v>1822.69</v>
      </c>
      <c r="Q91">
        <v>1762.33</v>
      </c>
      <c r="R91">
        <v>2647.6</v>
      </c>
      <c r="S91">
        <v>4729.8500000000004</v>
      </c>
      <c r="T91">
        <v>1477.49</v>
      </c>
    </row>
    <row r="92" spans="1:20" x14ac:dyDescent="0.25">
      <c r="A92">
        <v>-91</v>
      </c>
      <c r="B92" s="1">
        <f ca="1">EOMONTH(TODAY(),Table134[[#This Row],[Range_Month]])+1</f>
        <v>42339</v>
      </c>
      <c r="C92">
        <v>0</v>
      </c>
      <c r="D92" s="1">
        <f ca="1">WORKDAY(Table134[[#This Row],[Date]],-(1+Table134[[#This Row],[Add_Day]]))</f>
        <v>42338</v>
      </c>
      <c r="E92">
        <f ca="1">COUNTIFS(Table134[[#This Row],[TPX500 Index]:[TPXL70 Index]],"*N/A*")</f>
        <v>0</v>
      </c>
      <c r="F92" t="e" cm="1">
        <f t="array" aca="1" ref="F92" ca="1">_xll.BDH(F$1,"PX_LAST",Table134[[#This Row],[Date_Work]])</f>
        <v>#NAME?</v>
      </c>
      <c r="G92">
        <v>1016.61</v>
      </c>
      <c r="H92">
        <v>19747.47</v>
      </c>
      <c r="I92">
        <v>1797.89</v>
      </c>
      <c r="J92">
        <v>1580.25</v>
      </c>
      <c r="K92">
        <v>317.88</v>
      </c>
      <c r="L92">
        <v>1752.65</v>
      </c>
      <c r="M92">
        <v>116.04</v>
      </c>
      <c r="N92">
        <v>772.49</v>
      </c>
      <c r="O92">
        <v>867.03</v>
      </c>
      <c r="P92">
        <v>1857.78</v>
      </c>
      <c r="Q92">
        <v>1805.51</v>
      </c>
      <c r="R92">
        <v>2676.28</v>
      </c>
      <c r="S92">
        <v>4786.43</v>
      </c>
      <c r="T92">
        <v>1508.97</v>
      </c>
    </row>
    <row r="93" spans="1:20" x14ac:dyDescent="0.25">
      <c r="A93">
        <v>-92</v>
      </c>
      <c r="B93" s="1">
        <f ca="1">EOMONTH(TODAY(),Table134[[#This Row],[Range_Month]])+1</f>
        <v>42309</v>
      </c>
      <c r="C93">
        <v>0</v>
      </c>
      <c r="D93" s="1">
        <f ca="1">WORKDAY(Table134[[#This Row],[Date]],-(1+Table134[[#This Row],[Add_Day]]))</f>
        <v>42307</v>
      </c>
      <c r="E93">
        <f ca="1">COUNTIFS(Table134[[#This Row],[TPX500 Index]:[TPXL70 Index]],"*N/A*")</f>
        <v>0</v>
      </c>
      <c r="F93" t="e" cm="1">
        <f t="array" aca="1" ref="F93" ca="1">_xll.BDH(F$1,"PX_LAST",Table134[[#This Row],[Date_Work]])</f>
        <v>#NAME?</v>
      </c>
      <c r="G93">
        <v>1010.65</v>
      </c>
      <c r="H93">
        <v>19083.099999999999</v>
      </c>
      <c r="I93">
        <v>1730.8</v>
      </c>
      <c r="J93">
        <v>1558.2</v>
      </c>
      <c r="K93">
        <v>315.33</v>
      </c>
      <c r="L93">
        <v>1729.68</v>
      </c>
      <c r="M93">
        <v>110.93</v>
      </c>
      <c r="N93">
        <v>773.35</v>
      </c>
      <c r="O93">
        <v>808.34</v>
      </c>
      <c r="P93">
        <v>1789.82</v>
      </c>
      <c r="Q93">
        <v>1764.14</v>
      </c>
      <c r="R93">
        <v>2566.4699999999998</v>
      </c>
      <c r="S93">
        <v>4694.6899999999996</v>
      </c>
      <c r="T93">
        <v>1486.48</v>
      </c>
    </row>
    <row r="94" spans="1:20" x14ac:dyDescent="0.25">
      <c r="A94">
        <v>-93</v>
      </c>
      <c r="B94" s="1">
        <f ca="1">EOMONTH(TODAY(),Table134[[#This Row],[Range_Month]])+1</f>
        <v>42278</v>
      </c>
      <c r="C94">
        <v>0</v>
      </c>
      <c r="D94" s="1">
        <f ca="1">WORKDAY(Table134[[#This Row],[Date]],-(1+Table134[[#This Row],[Add_Day]]))</f>
        <v>42277</v>
      </c>
      <c r="E94">
        <f ca="1">COUNTIFS(Table134[[#This Row],[TPX500 Index]:[TPXL70 Index]],"*N/A*")</f>
        <v>0</v>
      </c>
      <c r="F94" t="e" cm="1">
        <f t="array" aca="1" ref="F94" ca="1">_xll.BDH(F$1,"PX_LAST",Table134[[#This Row],[Date_Work]])</f>
        <v>#NAME?</v>
      </c>
      <c r="G94">
        <v>906.72</v>
      </c>
      <c r="H94">
        <v>17388.150000000001</v>
      </c>
      <c r="I94">
        <v>1573.73</v>
      </c>
      <c r="J94">
        <v>1411.16</v>
      </c>
      <c r="K94">
        <v>284.35000000000002</v>
      </c>
      <c r="L94">
        <v>1677.6</v>
      </c>
      <c r="M94">
        <v>106.52</v>
      </c>
      <c r="N94">
        <v>692.23</v>
      </c>
      <c r="O94">
        <v>767.12</v>
      </c>
      <c r="P94">
        <v>1677.11</v>
      </c>
      <c r="Q94">
        <v>1610.44</v>
      </c>
      <c r="R94">
        <v>2456.15</v>
      </c>
      <c r="S94">
        <v>4493.1499999999996</v>
      </c>
      <c r="T94">
        <v>1337.62</v>
      </c>
    </row>
    <row r="95" spans="1:20" x14ac:dyDescent="0.25">
      <c r="A95">
        <v>-94</v>
      </c>
      <c r="B95" s="1">
        <f ca="1">EOMONTH(TODAY(),Table134[[#This Row],[Range_Month]])+1</f>
        <v>42248</v>
      </c>
      <c r="C95">
        <v>0</v>
      </c>
      <c r="D95" s="1">
        <f ca="1">WORKDAY(Table134[[#This Row],[Date]],-(1+Table134[[#This Row],[Add_Day]]))</f>
        <v>42247</v>
      </c>
      <c r="E95">
        <f ca="1">COUNTIFS(Table134[[#This Row],[TPX500 Index]:[TPXL70 Index]],"*N/A*")</f>
        <v>0</v>
      </c>
      <c r="F95" t="e" cm="1">
        <f t="array" aca="1" ref="F95" ca="1">_xll.BDH(F$1,"PX_LAST",Table134[[#This Row],[Date_Work]])</f>
        <v>#NAME?</v>
      </c>
      <c r="G95">
        <v>999.61</v>
      </c>
      <c r="H95">
        <v>18890.48</v>
      </c>
      <c r="I95">
        <v>1702.89</v>
      </c>
      <c r="J95">
        <v>1537.05</v>
      </c>
      <c r="K95">
        <v>311.52</v>
      </c>
      <c r="L95">
        <v>1634.37</v>
      </c>
      <c r="M95">
        <v>111.48</v>
      </c>
      <c r="N95">
        <v>764.69</v>
      </c>
      <c r="O95">
        <v>817.21</v>
      </c>
      <c r="P95">
        <v>1779.42</v>
      </c>
      <c r="Q95">
        <v>1726.96</v>
      </c>
      <c r="R95">
        <v>2582.0700000000002</v>
      </c>
      <c r="S95">
        <v>4759.07</v>
      </c>
      <c r="T95">
        <v>1470.8</v>
      </c>
    </row>
    <row r="96" spans="1:20" x14ac:dyDescent="0.25">
      <c r="A96">
        <v>-95</v>
      </c>
      <c r="B96" s="1">
        <f ca="1">EOMONTH(TODAY(),Table134[[#This Row],[Range_Month]])+1</f>
        <v>42217</v>
      </c>
      <c r="C96">
        <v>0</v>
      </c>
      <c r="D96" s="1">
        <f ca="1">WORKDAY(Table134[[#This Row],[Date]],-(1+Table134[[#This Row],[Add_Day]]))</f>
        <v>42216</v>
      </c>
      <c r="E96">
        <f ca="1">COUNTIFS(Table134[[#This Row],[TPX500 Index]:[TPXL70 Index]],"*N/A*")</f>
        <v>0</v>
      </c>
      <c r="F96" t="e" cm="1">
        <f t="array" aca="1" ref="F96" ca="1">_xll.BDH(F$1,"PX_LAST",Table134[[#This Row],[Date_Work]])</f>
        <v>#NAME?</v>
      </c>
      <c r="G96">
        <v>1086.94</v>
      </c>
      <c r="H96">
        <v>20585.240000000002</v>
      </c>
      <c r="I96">
        <v>1840.74</v>
      </c>
      <c r="J96">
        <v>1659.52</v>
      </c>
      <c r="K96">
        <v>337.06</v>
      </c>
      <c r="L96">
        <v>1766.48</v>
      </c>
      <c r="M96">
        <v>120.28</v>
      </c>
      <c r="N96">
        <v>832.6</v>
      </c>
      <c r="O96">
        <v>964.34</v>
      </c>
      <c r="P96">
        <v>1872.45</v>
      </c>
      <c r="Q96">
        <v>1852.57</v>
      </c>
      <c r="R96">
        <v>2793.06</v>
      </c>
      <c r="S96">
        <v>5076.8</v>
      </c>
      <c r="T96">
        <v>1596.56</v>
      </c>
    </row>
    <row r="97" spans="1:20" x14ac:dyDescent="0.25">
      <c r="A97">
        <v>-96</v>
      </c>
      <c r="B97" s="1">
        <f ca="1">EOMONTH(TODAY(),Table134[[#This Row],[Range_Month]])+1</f>
        <v>42186</v>
      </c>
      <c r="C97">
        <v>0</v>
      </c>
      <c r="D97" s="1">
        <f ca="1">WORKDAY(Table134[[#This Row],[Date]],-(1+Table134[[#This Row],[Add_Day]]))</f>
        <v>42185</v>
      </c>
      <c r="E97">
        <f ca="1">COUNTIFS(Table134[[#This Row],[TPX500 Index]:[TPXL70 Index]],"*N/A*")</f>
        <v>0</v>
      </c>
      <c r="F97" t="e" cm="1">
        <f t="array" aca="1" ref="F97" ca="1">_xll.BDH(F$1,"PX_LAST",Table134[[#This Row],[Date_Work]])</f>
        <v>#NAME?</v>
      </c>
      <c r="G97">
        <v>1073.75</v>
      </c>
      <c r="H97">
        <v>20235.73</v>
      </c>
      <c r="I97">
        <v>1800.34</v>
      </c>
      <c r="J97">
        <v>1630.4</v>
      </c>
      <c r="K97">
        <v>330.55</v>
      </c>
      <c r="L97">
        <v>1803.13</v>
      </c>
      <c r="M97">
        <v>118.35</v>
      </c>
      <c r="N97">
        <v>822.5</v>
      </c>
      <c r="O97">
        <v>987.94</v>
      </c>
      <c r="P97">
        <v>1848.58</v>
      </c>
      <c r="Q97">
        <v>1797.4</v>
      </c>
      <c r="R97">
        <v>2718.39</v>
      </c>
      <c r="S97">
        <v>4986.82</v>
      </c>
      <c r="T97">
        <v>1577.19</v>
      </c>
    </row>
    <row r="98" spans="1:20" x14ac:dyDescent="0.25">
      <c r="A98">
        <v>-97</v>
      </c>
      <c r="B98" s="1">
        <f ca="1">EOMONTH(TODAY(),Table134[[#This Row],[Range_Month]])+1</f>
        <v>42156</v>
      </c>
      <c r="C98">
        <v>0</v>
      </c>
      <c r="D98" s="1">
        <f ca="1">WORKDAY(Table134[[#This Row],[Date]],-(1+Table134[[#This Row],[Add_Day]]))</f>
        <v>42153</v>
      </c>
      <c r="E98">
        <f ca="1">COUNTIFS(Table134[[#This Row],[TPX500 Index]:[TPXL70 Index]],"*N/A*")</f>
        <v>0</v>
      </c>
      <c r="F98" t="e" cm="1">
        <f t="array" aca="1" ref="F98" ca="1">_xll.BDH(F$1,"PX_LAST",Table134[[#This Row],[Date_Work]])</f>
        <v>#NAME?</v>
      </c>
      <c r="G98">
        <v>1109.8499999999999</v>
      </c>
      <c r="H98">
        <v>20563.150000000001</v>
      </c>
      <c r="I98">
        <v>1815.22</v>
      </c>
      <c r="J98">
        <v>1673.65</v>
      </c>
      <c r="K98">
        <v>339.81</v>
      </c>
      <c r="L98">
        <v>1866.06</v>
      </c>
      <c r="M98">
        <v>116.32</v>
      </c>
      <c r="N98">
        <v>854.49</v>
      </c>
      <c r="O98">
        <v>958.87</v>
      </c>
      <c r="P98">
        <v>1844.61</v>
      </c>
      <c r="Q98">
        <v>1834.59</v>
      </c>
      <c r="R98">
        <v>2663.83</v>
      </c>
      <c r="S98">
        <v>4898.82</v>
      </c>
      <c r="T98">
        <v>1619.43</v>
      </c>
    </row>
    <row r="99" spans="1:20" x14ac:dyDescent="0.25">
      <c r="A99">
        <v>-98</v>
      </c>
      <c r="B99" s="1">
        <f ca="1">EOMONTH(TODAY(),Table134[[#This Row],[Range_Month]])+1</f>
        <v>42125</v>
      </c>
      <c r="C99">
        <v>0</v>
      </c>
      <c r="D99" s="1">
        <f ca="1">WORKDAY(Table134[[#This Row],[Date]],-(1+Table134[[#This Row],[Add_Day]]))</f>
        <v>42124</v>
      </c>
      <c r="E99">
        <f ca="1">COUNTIFS(Table134[[#This Row],[TPX500 Index]:[TPXL70 Index]],"*N/A*")</f>
        <v>0</v>
      </c>
      <c r="F99" t="e" cm="1">
        <f t="array" aca="1" ref="F99" ca="1">_xll.BDH(F$1,"PX_LAST",Table134[[#This Row],[Date_Work]])</f>
        <v>#NAME?</v>
      </c>
      <c r="G99">
        <v>1053.93</v>
      </c>
      <c r="H99">
        <v>19520.009999999998</v>
      </c>
      <c r="I99">
        <v>1735.72</v>
      </c>
      <c r="J99">
        <v>1592.79</v>
      </c>
      <c r="K99">
        <v>323.68</v>
      </c>
      <c r="L99">
        <v>1876.33</v>
      </c>
      <c r="M99">
        <v>113.41</v>
      </c>
      <c r="N99">
        <v>816.25</v>
      </c>
      <c r="O99">
        <v>909.9</v>
      </c>
      <c r="P99">
        <v>1772.76</v>
      </c>
      <c r="Q99">
        <v>1748.76</v>
      </c>
      <c r="R99">
        <v>2545.7199999999998</v>
      </c>
      <c r="S99">
        <v>4789.5200000000004</v>
      </c>
      <c r="T99">
        <v>1525.85</v>
      </c>
    </row>
    <row r="100" spans="1:20" x14ac:dyDescent="0.25">
      <c r="A100">
        <v>-99</v>
      </c>
      <c r="B100" s="1">
        <f ca="1">EOMONTH(TODAY(),Table134[[#This Row],[Range_Month]])+1</f>
        <v>42095</v>
      </c>
      <c r="C100">
        <v>0</v>
      </c>
      <c r="D100" s="1">
        <f ca="1">WORKDAY(Table134[[#This Row],[Date]],-(1+Table134[[#This Row],[Add_Day]]))</f>
        <v>42094</v>
      </c>
      <c r="E100">
        <f ca="1">COUNTIFS(Table134[[#This Row],[TPX500 Index]:[TPXL70 Index]],"*N/A*")</f>
        <v>0</v>
      </c>
      <c r="F100" t="e" cm="1">
        <f t="array" aca="1" ref="F100" ca="1">_xll.BDH(F$1,"PX_LAST",Table134[[#This Row],[Date_Work]])</f>
        <v>#NAME?</v>
      </c>
      <c r="G100">
        <v>1012.77</v>
      </c>
      <c r="H100">
        <v>19206.990000000002</v>
      </c>
      <c r="I100">
        <v>1715.6</v>
      </c>
      <c r="J100">
        <v>1543.11</v>
      </c>
      <c r="K100">
        <v>313.39</v>
      </c>
      <c r="L100">
        <v>1864.66</v>
      </c>
      <c r="M100">
        <v>111.26</v>
      </c>
      <c r="N100">
        <v>776.44</v>
      </c>
      <c r="O100">
        <v>879.47</v>
      </c>
      <c r="P100">
        <v>1734.46</v>
      </c>
      <c r="Q100">
        <v>1717.78</v>
      </c>
      <c r="R100">
        <v>2457.58</v>
      </c>
      <c r="S100">
        <v>4689.3999999999996</v>
      </c>
      <c r="T100">
        <v>1486.03</v>
      </c>
    </row>
    <row r="101" spans="1:20" x14ac:dyDescent="0.25">
      <c r="A101">
        <v>-100</v>
      </c>
      <c r="B101" s="1">
        <f ca="1">EOMONTH(TODAY(),Table134[[#This Row],[Range_Month]])+1</f>
        <v>42064</v>
      </c>
      <c r="C101">
        <v>0</v>
      </c>
      <c r="D101" s="1">
        <f ca="1">WORKDAY(Table134[[#This Row],[Date]],-(1+Table134[[#This Row],[Add_Day]]))</f>
        <v>42062</v>
      </c>
      <c r="E101">
        <f ca="1">COUNTIFS(Table134[[#This Row],[TPX500 Index]:[TPXL70 Index]],"*N/A*")</f>
        <v>0</v>
      </c>
      <c r="F101" t="e" cm="1">
        <f t="array" aca="1" ref="F101" ca="1">_xll.BDH(F$1,"PX_LAST",Table134[[#This Row],[Date_Work]])</f>
        <v>#NAME?</v>
      </c>
      <c r="G101">
        <v>1001.17</v>
      </c>
      <c r="H101">
        <v>18797.939999999999</v>
      </c>
      <c r="I101">
        <v>1657.89</v>
      </c>
      <c r="J101">
        <v>1523.85</v>
      </c>
      <c r="K101">
        <v>309.51</v>
      </c>
      <c r="L101">
        <v>1905.61</v>
      </c>
      <c r="M101">
        <v>108.47</v>
      </c>
      <c r="N101">
        <v>775.22</v>
      </c>
      <c r="O101">
        <v>880.65</v>
      </c>
      <c r="P101">
        <v>1720.12</v>
      </c>
      <c r="Q101">
        <v>1690.7</v>
      </c>
      <c r="R101">
        <v>2434.0300000000002</v>
      </c>
      <c r="S101">
        <v>4556.88</v>
      </c>
      <c r="T101">
        <v>1449.9</v>
      </c>
    </row>
    <row r="102" spans="1:20" x14ac:dyDescent="0.25">
      <c r="A102">
        <v>-101</v>
      </c>
      <c r="B102" s="1">
        <f ca="1">EOMONTH(TODAY(),Table134[[#This Row],[Range_Month]])+1</f>
        <v>42036</v>
      </c>
      <c r="C102">
        <v>0</v>
      </c>
      <c r="D102" s="1">
        <f ca="1">WORKDAY(Table134[[#This Row],[Date]],-(1+Table134[[#This Row],[Add_Day]]))</f>
        <v>42034</v>
      </c>
      <c r="E102">
        <f ca="1">COUNTIFS(Table134[[#This Row],[TPX500 Index]:[TPXL70 Index]],"*N/A*")</f>
        <v>0</v>
      </c>
      <c r="F102" t="e" cm="1">
        <f t="array" aca="1" ref="F102" ca="1">_xll.BDH(F$1,"PX_LAST",Table134[[#This Row],[Date_Work]])</f>
        <v>#NAME?</v>
      </c>
      <c r="G102">
        <v>924.32</v>
      </c>
      <c r="H102">
        <v>17674.39</v>
      </c>
      <c r="I102">
        <v>1539.14</v>
      </c>
      <c r="J102">
        <v>1415.07</v>
      </c>
      <c r="K102">
        <v>286.11</v>
      </c>
      <c r="L102">
        <v>1886.51</v>
      </c>
      <c r="M102">
        <v>104.46</v>
      </c>
      <c r="N102">
        <v>706.46</v>
      </c>
      <c r="O102">
        <v>884.9</v>
      </c>
      <c r="P102">
        <v>1646.38</v>
      </c>
      <c r="Q102">
        <v>1574.39</v>
      </c>
      <c r="R102">
        <v>2356.6999999999998</v>
      </c>
      <c r="S102">
        <v>4465.59</v>
      </c>
      <c r="T102">
        <v>1361.64</v>
      </c>
    </row>
    <row r="103" spans="1:20" x14ac:dyDescent="0.25">
      <c r="A103">
        <v>-102</v>
      </c>
      <c r="B103" s="1">
        <f ca="1">EOMONTH(TODAY(),Table134[[#This Row],[Range_Month]])+1</f>
        <v>42005</v>
      </c>
      <c r="C103">
        <v>1</v>
      </c>
      <c r="D103" s="1">
        <f ca="1">WORKDAY(Table134[[#This Row],[Date]],-(1+Table134[[#This Row],[Add_Day]]))</f>
        <v>42003</v>
      </c>
      <c r="E103">
        <f ca="1">COUNTIFS(Table134[[#This Row],[TPX500 Index]:[TPXL70 Index]],"*N/A*")</f>
        <v>0</v>
      </c>
      <c r="F103" t="e" cm="1">
        <f t="array" aca="1" ref="F103" ca="1">_xll.BDH(F$1,"PX_LAST",Table134[[#This Row],[Date_Work]])</f>
        <v>#NAME?</v>
      </c>
      <c r="G103">
        <v>925.57</v>
      </c>
      <c r="H103">
        <v>17450.77</v>
      </c>
      <c r="I103">
        <v>1514.02</v>
      </c>
      <c r="J103">
        <v>1407.51</v>
      </c>
      <c r="K103">
        <v>284.47000000000003</v>
      </c>
      <c r="L103">
        <v>1897.92</v>
      </c>
      <c r="M103">
        <v>104.95</v>
      </c>
      <c r="N103">
        <v>709.67</v>
      </c>
      <c r="O103">
        <v>909.67</v>
      </c>
      <c r="P103">
        <v>1637.82</v>
      </c>
      <c r="Q103">
        <v>1544.8</v>
      </c>
      <c r="R103">
        <v>2363.94</v>
      </c>
      <c r="S103">
        <v>4391.21</v>
      </c>
      <c r="T103">
        <v>1357.88</v>
      </c>
    </row>
    <row r="104" spans="1:20" x14ac:dyDescent="0.25">
      <c r="A104">
        <v>-103</v>
      </c>
      <c r="B104" s="1">
        <f ca="1">EOMONTH(TODAY(),Table134[[#This Row],[Range_Month]])+1</f>
        <v>41974</v>
      </c>
      <c r="C104">
        <v>0</v>
      </c>
      <c r="D104" s="1">
        <f ca="1">WORKDAY(Table134[[#This Row],[Date]],-(1+Table134[[#This Row],[Add_Day]]))</f>
        <v>41971</v>
      </c>
      <c r="E104">
        <f ca="1">COUNTIFS(Table134[[#This Row],[TPX500 Index]:[TPXL70 Index]],"*N/A*")</f>
        <v>0</v>
      </c>
      <c r="F104" t="e" cm="1">
        <f t="array" aca="1" ref="F104" ca="1">_xll.BDH(F$1,"PX_LAST",Table134[[#This Row],[Date_Work]])</f>
        <v>#NAME?</v>
      </c>
      <c r="G104">
        <v>934.78</v>
      </c>
      <c r="H104">
        <v>17459.849999999999</v>
      </c>
      <c r="I104">
        <v>1505.74</v>
      </c>
      <c r="J104">
        <v>1410.34</v>
      </c>
      <c r="K104">
        <v>285.25</v>
      </c>
      <c r="L104">
        <v>1826.72</v>
      </c>
      <c r="M104">
        <v>104.54</v>
      </c>
      <c r="N104">
        <v>723.74</v>
      </c>
      <c r="O104">
        <v>959.85</v>
      </c>
      <c r="P104">
        <v>1604.95</v>
      </c>
      <c r="Q104">
        <v>1533.04</v>
      </c>
      <c r="R104">
        <v>2359.92</v>
      </c>
      <c r="S104">
        <v>4297.75</v>
      </c>
      <c r="T104">
        <v>1353.97</v>
      </c>
    </row>
    <row r="105" spans="1:20" x14ac:dyDescent="0.25">
      <c r="A105">
        <v>-104</v>
      </c>
      <c r="B105" s="1">
        <f ca="1">EOMONTH(TODAY(),Table134[[#This Row],[Range_Month]])+1</f>
        <v>41944</v>
      </c>
      <c r="C105">
        <v>0</v>
      </c>
      <c r="D105" s="1">
        <f ca="1">WORKDAY(Table134[[#This Row],[Date]],-(1+Table134[[#This Row],[Add_Day]]))</f>
        <v>41943</v>
      </c>
      <c r="E105">
        <f ca="1">COUNTIFS(Table134[[#This Row],[TPX500 Index]:[TPXL70 Index]],"*N/A*")</f>
        <v>0</v>
      </c>
      <c r="F105" t="e" cm="1">
        <f t="array" aca="1" ref="F105" ca="1">_xll.BDH(F$1,"PX_LAST",Table134[[#This Row],[Date_Work]])</f>
        <v>#NAME?</v>
      </c>
      <c r="G105">
        <v>880.59</v>
      </c>
      <c r="H105">
        <v>16413.759999999998</v>
      </c>
      <c r="I105">
        <v>1430.09</v>
      </c>
      <c r="J105">
        <v>1333.64</v>
      </c>
      <c r="K105">
        <v>269.60000000000002</v>
      </c>
      <c r="L105">
        <v>1716.55</v>
      </c>
      <c r="M105">
        <v>101.05</v>
      </c>
      <c r="N105">
        <v>686.33</v>
      </c>
      <c r="O105">
        <v>883.85</v>
      </c>
      <c r="P105">
        <v>1554.98</v>
      </c>
      <c r="Q105">
        <v>1450.59</v>
      </c>
      <c r="R105">
        <v>2260.2399999999998</v>
      </c>
      <c r="S105">
        <v>4067.67</v>
      </c>
      <c r="T105">
        <v>1264.19</v>
      </c>
    </row>
    <row r="106" spans="1:20" x14ac:dyDescent="0.25">
      <c r="A106">
        <v>-105</v>
      </c>
      <c r="B106" s="1">
        <f ca="1">EOMONTH(TODAY(),Table134[[#This Row],[Range_Month]])+1</f>
        <v>41913</v>
      </c>
      <c r="C106">
        <v>0</v>
      </c>
      <c r="D106" s="1">
        <f ca="1">WORKDAY(Table134[[#This Row],[Date]],-(1+Table134[[#This Row],[Add_Day]]))</f>
        <v>41912</v>
      </c>
      <c r="E106">
        <f ca="1">COUNTIFS(Table134[[#This Row],[TPX500 Index]:[TPXL70 Index]],"*N/A*")</f>
        <v>0</v>
      </c>
      <c r="F106" t="e" cm="1">
        <f t="array" aca="1" ref="F106" ca="1">_xll.BDH(F$1,"PX_LAST",Table134[[#This Row],[Date_Work]])</f>
        <v>#NAME?</v>
      </c>
      <c r="G106">
        <v>872.18</v>
      </c>
      <c r="H106">
        <v>16173.52</v>
      </c>
      <c r="I106">
        <v>1406.1</v>
      </c>
      <c r="J106">
        <v>1326.29</v>
      </c>
      <c r="K106">
        <v>267.08</v>
      </c>
      <c r="L106">
        <v>1670.89</v>
      </c>
      <c r="M106">
        <v>105.7</v>
      </c>
      <c r="N106">
        <v>680</v>
      </c>
      <c r="O106">
        <v>931.21</v>
      </c>
      <c r="P106">
        <v>1577.36</v>
      </c>
      <c r="Q106">
        <v>1446.04</v>
      </c>
      <c r="R106">
        <v>2323.27</v>
      </c>
      <c r="S106">
        <v>4187.8500000000004</v>
      </c>
      <c r="T106">
        <v>1251.55</v>
      </c>
    </row>
    <row r="107" spans="1:20" x14ac:dyDescent="0.25">
      <c r="A107">
        <v>-106</v>
      </c>
      <c r="B107" s="1">
        <f ca="1">EOMONTH(TODAY(),Table134[[#This Row],[Range_Month]])+1</f>
        <v>41883</v>
      </c>
      <c r="C107">
        <v>0</v>
      </c>
      <c r="D107" s="1">
        <f ca="1">WORKDAY(Table134[[#This Row],[Date]],-(1+Table134[[#This Row],[Add_Day]]))</f>
        <v>41880</v>
      </c>
      <c r="E107">
        <f ca="1">COUNTIFS(Table134[[#This Row],[TPX500 Index]:[TPXL70 Index]],"*N/A*")</f>
        <v>0</v>
      </c>
      <c r="F107" t="e" cm="1">
        <f t="array" aca="1" ref="F107" ca="1">_xll.BDH(F$1,"PX_LAST",Table134[[#This Row],[Date_Work]])</f>
        <v>#NAME?</v>
      </c>
      <c r="G107">
        <v>834.37</v>
      </c>
      <c r="H107">
        <v>15424.59</v>
      </c>
      <c r="I107">
        <v>1345.96</v>
      </c>
      <c r="J107">
        <v>1277.97</v>
      </c>
      <c r="K107">
        <v>257.08999999999997</v>
      </c>
      <c r="L107">
        <v>1648.9</v>
      </c>
      <c r="M107">
        <v>104.94</v>
      </c>
      <c r="N107">
        <v>649.72</v>
      </c>
      <c r="O107">
        <v>962.63</v>
      </c>
      <c r="P107">
        <v>1549.69</v>
      </c>
      <c r="Q107">
        <v>1405.42</v>
      </c>
      <c r="R107">
        <v>2292.08</v>
      </c>
      <c r="S107">
        <v>4103.88</v>
      </c>
      <c r="T107">
        <v>1199.3</v>
      </c>
    </row>
    <row r="108" spans="1:20" x14ac:dyDescent="0.25">
      <c r="A108">
        <v>-107</v>
      </c>
      <c r="B108" s="1">
        <f ca="1">EOMONTH(TODAY(),Table134[[#This Row],[Range_Month]])+1</f>
        <v>41852</v>
      </c>
      <c r="C108">
        <v>0</v>
      </c>
      <c r="D108" s="1">
        <f ca="1">WORKDAY(Table134[[#This Row],[Date]],-(1+Table134[[#This Row],[Add_Day]]))</f>
        <v>41851</v>
      </c>
      <c r="E108">
        <f ca="1">COUNTIFS(Table134[[#This Row],[TPX500 Index]:[TPXL70 Index]],"*N/A*")</f>
        <v>0</v>
      </c>
      <c r="F108" t="e" cm="1">
        <f t="array" aca="1" ref="F108" ca="1">_xll.BDH(F$1,"PX_LAST",Table134[[#This Row],[Date_Work]])</f>
        <v>#NAME?</v>
      </c>
      <c r="G108">
        <v>846.19</v>
      </c>
      <c r="H108">
        <v>15620.77</v>
      </c>
      <c r="I108">
        <v>1359.88</v>
      </c>
      <c r="J108">
        <v>1289.42</v>
      </c>
      <c r="K108">
        <v>261</v>
      </c>
      <c r="L108">
        <v>1616.95</v>
      </c>
      <c r="M108">
        <v>105.7</v>
      </c>
      <c r="N108">
        <v>660.47</v>
      </c>
      <c r="O108">
        <v>974.01</v>
      </c>
      <c r="P108">
        <v>1526.31</v>
      </c>
      <c r="Q108">
        <v>1413.77</v>
      </c>
      <c r="R108">
        <v>2217.3200000000002</v>
      </c>
      <c r="S108">
        <v>3892.59</v>
      </c>
      <c r="T108">
        <v>1212.4000000000001</v>
      </c>
    </row>
    <row r="109" spans="1:20" x14ac:dyDescent="0.25">
      <c r="A109">
        <v>-108</v>
      </c>
      <c r="B109" s="1">
        <f ca="1">EOMONTH(TODAY(),Table134[[#This Row],[Range_Month]])+1</f>
        <v>41821</v>
      </c>
      <c r="C109">
        <v>0</v>
      </c>
      <c r="D109" s="1">
        <f ca="1">WORKDAY(Table134[[#This Row],[Date]],-(1+Table134[[#This Row],[Add_Day]]))</f>
        <v>41820</v>
      </c>
      <c r="E109">
        <f ca="1">COUNTIFS(Table134[[#This Row],[TPX500 Index]:[TPXL70 Index]],"*N/A*")</f>
        <v>0</v>
      </c>
      <c r="F109" t="e" cm="1">
        <f t="array" aca="1" ref="F109" ca="1">_xll.BDH(F$1,"PX_LAST",Table134[[#This Row],[Date_Work]])</f>
        <v>#NAME?</v>
      </c>
      <c r="G109">
        <v>830.73</v>
      </c>
      <c r="H109">
        <v>15162.1</v>
      </c>
      <c r="I109">
        <v>1327.47</v>
      </c>
      <c r="J109">
        <v>1262.56</v>
      </c>
      <c r="K109">
        <v>255.43</v>
      </c>
      <c r="L109">
        <v>1598.27</v>
      </c>
      <c r="M109">
        <v>104.98</v>
      </c>
      <c r="N109">
        <v>650.99</v>
      </c>
      <c r="O109">
        <v>901.68</v>
      </c>
      <c r="P109">
        <v>1497.26</v>
      </c>
      <c r="Q109">
        <v>1376.24</v>
      </c>
      <c r="R109">
        <v>2155.4699999999998</v>
      </c>
      <c r="S109">
        <v>3735.13</v>
      </c>
      <c r="T109">
        <v>1183.69</v>
      </c>
    </row>
    <row r="110" spans="1:20" x14ac:dyDescent="0.25">
      <c r="A110">
        <v>-109</v>
      </c>
      <c r="B110" s="1">
        <f ca="1">EOMONTH(TODAY(),Table134[[#This Row],[Range_Month]])+1</f>
        <v>41791</v>
      </c>
      <c r="C110">
        <v>0</v>
      </c>
      <c r="D110" s="1">
        <f ca="1">WORKDAY(Table134[[#This Row],[Date]],-(1+Table134[[#This Row],[Add_Day]]))</f>
        <v>41789</v>
      </c>
      <c r="E110">
        <f ca="1">COUNTIFS(Table134[[#This Row],[TPX500 Index]:[TPXL70 Index]],"*N/A*")</f>
        <v>0</v>
      </c>
      <c r="F110" t="e" cm="1">
        <f t="array" aca="1" ref="F110" ca="1">_xll.BDH(F$1,"PX_LAST",Table134[[#This Row],[Date_Work]])</f>
        <v>#NAME?</v>
      </c>
      <c r="G110">
        <v>794.69</v>
      </c>
      <c r="H110">
        <v>14632.38</v>
      </c>
      <c r="I110">
        <v>1270.31</v>
      </c>
      <c r="J110">
        <v>1201.4100000000001</v>
      </c>
      <c r="K110">
        <v>244.35</v>
      </c>
      <c r="L110">
        <v>1565.02</v>
      </c>
      <c r="M110">
        <v>98.5</v>
      </c>
      <c r="N110">
        <v>623.37</v>
      </c>
      <c r="O110">
        <v>777.15</v>
      </c>
      <c r="P110">
        <v>1399.1</v>
      </c>
      <c r="Q110">
        <v>1302.56</v>
      </c>
      <c r="R110">
        <v>2008.28</v>
      </c>
      <c r="S110">
        <v>3508.12</v>
      </c>
      <c r="T110">
        <v>1130.78</v>
      </c>
    </row>
    <row r="111" spans="1:20" x14ac:dyDescent="0.25">
      <c r="A111">
        <v>-110</v>
      </c>
      <c r="B111" s="1">
        <f ca="1">EOMONTH(TODAY(),Table134[[#This Row],[Range_Month]])+1</f>
        <v>41760</v>
      </c>
      <c r="C111">
        <v>0</v>
      </c>
      <c r="D111" s="1">
        <f ca="1">WORKDAY(Table134[[#This Row],[Date]],-(1+Table134[[#This Row],[Add_Day]]))</f>
        <v>41759</v>
      </c>
      <c r="E111">
        <f ca="1">COUNTIFS(Table134[[#This Row],[TPX500 Index]:[TPXL70 Index]],"*N/A*")</f>
        <v>0</v>
      </c>
      <c r="F111" t="e" cm="1">
        <f t="array" aca="1" ref="F111" ca="1">_xll.BDH(F$1,"PX_LAST",Table134[[#This Row],[Date_Work]])</f>
        <v>#NAME?</v>
      </c>
      <c r="G111">
        <v>767.18</v>
      </c>
      <c r="H111">
        <v>14304.11</v>
      </c>
      <c r="I111">
        <v>1225.49</v>
      </c>
      <c r="J111">
        <v>1162.44</v>
      </c>
      <c r="K111">
        <v>235.86</v>
      </c>
      <c r="L111">
        <v>1496.02</v>
      </c>
      <c r="M111">
        <v>93.83</v>
      </c>
      <c r="N111">
        <v>603.96</v>
      </c>
      <c r="O111">
        <v>697.34</v>
      </c>
      <c r="P111">
        <v>1373.14</v>
      </c>
      <c r="Q111">
        <v>1260.73</v>
      </c>
      <c r="R111">
        <v>1954.08</v>
      </c>
      <c r="S111">
        <v>3480.53</v>
      </c>
      <c r="T111">
        <v>1086.1600000000001</v>
      </c>
    </row>
    <row r="112" spans="1:20" x14ac:dyDescent="0.25">
      <c r="A112">
        <v>-111</v>
      </c>
      <c r="B112" s="1">
        <f ca="1">EOMONTH(TODAY(),Table134[[#This Row],[Range_Month]])+1</f>
        <v>41730</v>
      </c>
      <c r="C112">
        <v>0</v>
      </c>
      <c r="D112" s="1">
        <f ca="1">WORKDAY(Table134[[#This Row],[Date]],-(1+Table134[[#This Row],[Add_Day]]))</f>
        <v>41729</v>
      </c>
      <c r="E112">
        <f ca="1">COUNTIFS(Table134[[#This Row],[TPX500 Index]:[TPXL70 Index]],"*N/A*")</f>
        <v>0</v>
      </c>
      <c r="F112" t="e" cm="1">
        <f t="array" aca="1" ref="F112" ca="1">_xll.BDH(F$1,"PX_LAST",Table134[[#This Row],[Date_Work]])</f>
        <v>#NAME?</v>
      </c>
      <c r="G112">
        <v>795.12</v>
      </c>
      <c r="H112">
        <v>14827.83</v>
      </c>
      <c r="I112">
        <v>1269.27</v>
      </c>
      <c r="J112">
        <v>1202.8900000000001</v>
      </c>
      <c r="K112">
        <v>243.65</v>
      </c>
      <c r="L112">
        <v>1465.54</v>
      </c>
      <c r="M112">
        <v>96.24</v>
      </c>
      <c r="N112">
        <v>627.57000000000005</v>
      </c>
      <c r="O112">
        <v>767.36</v>
      </c>
      <c r="P112">
        <v>1416.45</v>
      </c>
      <c r="Q112">
        <v>1301.52</v>
      </c>
      <c r="R112">
        <v>2004.6</v>
      </c>
      <c r="S112">
        <v>3551.15</v>
      </c>
      <c r="T112">
        <v>1121.6500000000001</v>
      </c>
    </row>
    <row r="113" spans="1:20" x14ac:dyDescent="0.25">
      <c r="A113">
        <v>-112</v>
      </c>
      <c r="B113" s="1">
        <f ca="1">EOMONTH(TODAY(),Table134[[#This Row],[Range_Month]])+1</f>
        <v>41699</v>
      </c>
      <c r="C113">
        <v>0</v>
      </c>
      <c r="D113" s="1">
        <f ca="1">WORKDAY(Table134[[#This Row],[Date]],-(1+Table134[[#This Row],[Add_Day]]))</f>
        <v>41698</v>
      </c>
      <c r="E113">
        <f ca="1">COUNTIFS(Table134[[#This Row],[TPX500 Index]:[TPXL70 Index]],"*N/A*")</f>
        <v>0</v>
      </c>
      <c r="F113" t="e" cm="1">
        <f t="array" aca="1" ref="F113" ca="1">_xll.BDH(F$1,"PX_LAST",Table134[[#This Row],[Date_Work]])</f>
        <v>#NAME?</v>
      </c>
      <c r="G113">
        <v>803.92</v>
      </c>
      <c r="H113">
        <v>14841.07</v>
      </c>
      <c r="I113">
        <v>1265.5</v>
      </c>
      <c r="J113">
        <v>1211.6600000000001</v>
      </c>
      <c r="K113">
        <v>246.92</v>
      </c>
      <c r="L113">
        <v>1504.9</v>
      </c>
      <c r="M113">
        <v>99.31</v>
      </c>
      <c r="N113">
        <v>635.47</v>
      </c>
      <c r="O113">
        <v>837.2</v>
      </c>
      <c r="P113">
        <v>1388.95</v>
      </c>
      <c r="Q113">
        <v>1311.19</v>
      </c>
      <c r="R113">
        <v>2073.56</v>
      </c>
      <c r="S113">
        <v>3592.17</v>
      </c>
      <c r="T113">
        <v>1131.68</v>
      </c>
    </row>
    <row r="114" spans="1:20" x14ac:dyDescent="0.25">
      <c r="A114">
        <v>-113</v>
      </c>
      <c r="B114" s="1">
        <f ca="1">EOMONTH(TODAY(),Table134[[#This Row],[Range_Month]])+1</f>
        <v>41671</v>
      </c>
      <c r="C114">
        <v>0</v>
      </c>
      <c r="D114" s="1">
        <f ca="1">WORKDAY(Table134[[#This Row],[Date]],-(1+Table134[[#This Row],[Add_Day]]))</f>
        <v>41670</v>
      </c>
      <c r="E114">
        <f ca="1">COUNTIFS(Table134[[#This Row],[TPX500 Index]:[TPXL70 Index]],"*N/A*")</f>
        <v>0</v>
      </c>
      <c r="F114" t="e" cm="1">
        <f t="array" aca="1" ref="F114" ca="1">_xll.BDH(F$1,"PX_LAST",Table134[[#This Row],[Date_Work]])</f>
        <v>#NAME?</v>
      </c>
      <c r="G114">
        <v>808.43</v>
      </c>
      <c r="H114">
        <v>14914.53</v>
      </c>
      <c r="I114">
        <v>1272.32</v>
      </c>
      <c r="J114">
        <v>1220.6400000000001</v>
      </c>
      <c r="K114">
        <v>247.72</v>
      </c>
      <c r="L114">
        <v>1497.46</v>
      </c>
      <c r="M114">
        <v>103.15</v>
      </c>
      <c r="N114">
        <v>639.04999999999995</v>
      </c>
      <c r="O114">
        <v>956.42</v>
      </c>
      <c r="P114">
        <v>1424.73</v>
      </c>
      <c r="Q114">
        <v>1318.84</v>
      </c>
      <c r="R114">
        <v>2102.66</v>
      </c>
      <c r="S114">
        <v>3678.73</v>
      </c>
      <c r="T114">
        <v>1137.99</v>
      </c>
    </row>
    <row r="115" spans="1:20" x14ac:dyDescent="0.25">
      <c r="A115">
        <v>-114</v>
      </c>
      <c r="B115" s="1">
        <f ca="1">EOMONTH(TODAY(),Table134[[#This Row],[Range_Month]])+1</f>
        <v>41640</v>
      </c>
      <c r="C115">
        <v>1</v>
      </c>
      <c r="D115" s="1">
        <f ca="1">WORKDAY(Table134[[#This Row],[Date]],-(1+Table134[[#This Row],[Add_Day]]))</f>
        <v>41638</v>
      </c>
      <c r="E115">
        <f ca="1">COUNTIFS(Table134[[#This Row],[TPX500 Index]:[TPXL70 Index]],"*N/A*")</f>
        <v>0</v>
      </c>
      <c r="F115" t="e" cm="1">
        <f t="array" aca="1" ref="F115" ca="1">_xll.BDH(F$1,"PX_LAST",Table134[[#This Row],[Date_Work]])</f>
        <v>#NAME?</v>
      </c>
      <c r="G115">
        <v>871.94</v>
      </c>
      <c r="H115">
        <v>16291.31</v>
      </c>
      <c r="I115">
        <v>1345.85</v>
      </c>
      <c r="J115">
        <v>1302.29</v>
      </c>
      <c r="K115">
        <v>265.63</v>
      </c>
      <c r="L115">
        <v>1515.01</v>
      </c>
      <c r="M115">
        <v>103.02</v>
      </c>
      <c r="N115">
        <v>696.54</v>
      </c>
      <c r="O115">
        <v>959.33</v>
      </c>
      <c r="P115">
        <v>1464.96</v>
      </c>
      <c r="Q115">
        <v>1389.69</v>
      </c>
      <c r="R115">
        <v>2053.35</v>
      </c>
      <c r="S115">
        <v>3569.85</v>
      </c>
      <c r="T115">
        <v>1209.04</v>
      </c>
    </row>
    <row r="116" spans="1:20" x14ac:dyDescent="0.25">
      <c r="A116">
        <v>-115</v>
      </c>
      <c r="B116" s="1">
        <f ca="1">EOMONTH(TODAY(),Table134[[#This Row],[Range_Month]])+1</f>
        <v>41609</v>
      </c>
      <c r="C116">
        <v>0</v>
      </c>
      <c r="D116" s="1">
        <f ca="1">WORKDAY(Table134[[#This Row],[Date]],-(1+Table134[[#This Row],[Add_Day]]))</f>
        <v>41607</v>
      </c>
      <c r="E116">
        <f ca="1">COUNTIFS(Table134[[#This Row],[TPX500 Index]:[TPXL70 Index]],"*N/A*")</f>
        <v>0</v>
      </c>
      <c r="F116" t="e" cm="1">
        <f t="array" aca="1" ref="F116" ca="1">_xll.BDH(F$1,"PX_LAST",Table134[[#This Row],[Date_Work]])</f>
        <v>#NAME?</v>
      </c>
      <c r="G116">
        <v>841.26</v>
      </c>
      <c r="H116">
        <v>15661.87</v>
      </c>
      <c r="I116">
        <v>1307.67</v>
      </c>
      <c r="J116">
        <v>1258.6600000000001</v>
      </c>
      <c r="K116">
        <v>256.92</v>
      </c>
      <c r="L116">
        <v>1467.84</v>
      </c>
      <c r="M116">
        <v>98.21</v>
      </c>
      <c r="N116">
        <v>671.14</v>
      </c>
      <c r="O116">
        <v>896.65</v>
      </c>
      <c r="P116">
        <v>1418.44</v>
      </c>
      <c r="Q116">
        <v>1347.56</v>
      </c>
      <c r="R116">
        <v>1975.2</v>
      </c>
      <c r="S116">
        <v>3464.85</v>
      </c>
      <c r="T116">
        <v>1168.72</v>
      </c>
    </row>
    <row r="117" spans="1:20" x14ac:dyDescent="0.25">
      <c r="A117">
        <v>-116</v>
      </c>
      <c r="B117" s="1">
        <f ca="1">EOMONTH(TODAY(),Table134[[#This Row],[Range_Month]])+1</f>
        <v>41579</v>
      </c>
      <c r="C117">
        <v>0</v>
      </c>
      <c r="D117" s="1">
        <f ca="1">WORKDAY(Table134[[#This Row],[Date]],-(1+Table134[[#This Row],[Add_Day]]))</f>
        <v>41578</v>
      </c>
      <c r="E117">
        <f ca="1">COUNTIFS(Table134[[#This Row],[TPX500 Index]:[TPXL70 Index]],"*N/A*")</f>
        <v>0</v>
      </c>
      <c r="F117" t="e" cm="1">
        <f t="array" aca="1" ref="F117" ca="1">_xll.BDH(F$1,"PX_LAST",Table134[[#This Row],[Date_Work]])</f>
        <v>#NAME?</v>
      </c>
      <c r="G117">
        <v>792.82</v>
      </c>
      <c r="H117">
        <v>14327.94</v>
      </c>
      <c r="I117">
        <v>1239.43</v>
      </c>
      <c r="J117">
        <v>1194.26</v>
      </c>
      <c r="K117">
        <v>242.49</v>
      </c>
      <c r="L117">
        <v>1474.93</v>
      </c>
      <c r="M117">
        <v>92.27</v>
      </c>
      <c r="N117">
        <v>634.71</v>
      </c>
      <c r="O117">
        <v>820.56</v>
      </c>
      <c r="P117">
        <v>1378.94</v>
      </c>
      <c r="Q117">
        <v>1288.1300000000001</v>
      </c>
      <c r="R117">
        <v>1931.74</v>
      </c>
      <c r="S117">
        <v>3406.44</v>
      </c>
      <c r="T117">
        <v>1095.8900000000001</v>
      </c>
    </row>
    <row r="118" spans="1:20" x14ac:dyDescent="0.25">
      <c r="A118">
        <v>-117</v>
      </c>
      <c r="B118" s="1">
        <f ca="1">EOMONTH(TODAY(),Table134[[#This Row],[Range_Month]])+1</f>
        <v>41548</v>
      </c>
      <c r="C118">
        <v>0</v>
      </c>
      <c r="D118" s="1">
        <f ca="1">WORKDAY(Table134[[#This Row],[Date]],-(1+Table134[[#This Row],[Add_Day]]))</f>
        <v>41547</v>
      </c>
      <c r="E118">
        <f ca="1">COUNTIFS(Table134[[#This Row],[TPX500 Index]:[TPXL70 Index]],"*N/A*")</f>
        <v>0</v>
      </c>
      <c r="F118" t="e" cm="1">
        <f t="array" aca="1" ref="F118" ca="1">_xll.BDH(F$1,"PX_LAST",Table134[[#This Row],[Date_Work]])</f>
        <v>#NAME?</v>
      </c>
      <c r="G118">
        <v>791.84</v>
      </c>
      <c r="H118">
        <v>14455.8</v>
      </c>
      <c r="I118">
        <v>1226.98</v>
      </c>
      <c r="J118">
        <v>1194.0999999999999</v>
      </c>
      <c r="K118">
        <v>242.73</v>
      </c>
      <c r="L118">
        <v>1510.1</v>
      </c>
      <c r="M118">
        <v>96.07</v>
      </c>
      <c r="N118">
        <v>634.87</v>
      </c>
      <c r="O118">
        <v>856.93</v>
      </c>
      <c r="P118">
        <v>1379.93</v>
      </c>
      <c r="Q118">
        <v>1290.5899999999999</v>
      </c>
      <c r="R118">
        <v>1903.41</v>
      </c>
      <c r="S118">
        <v>3416.65</v>
      </c>
      <c r="T118">
        <v>1092.1600000000001</v>
      </c>
    </row>
    <row r="119" spans="1:20" x14ac:dyDescent="0.25">
      <c r="A119">
        <v>-118</v>
      </c>
      <c r="B119" s="1">
        <f ca="1">EOMONTH(TODAY(),Table134[[#This Row],[Range_Month]])+1</f>
        <v>41518</v>
      </c>
      <c r="C119">
        <v>0</v>
      </c>
      <c r="D119" s="1">
        <f ca="1">WORKDAY(Table134[[#This Row],[Date]],-(1+Table134[[#This Row],[Add_Day]]))</f>
        <v>41516</v>
      </c>
      <c r="E119">
        <f ca="1">COUNTIFS(Table134[[#This Row],[TPX500 Index]:[TPXL70 Index]],"*N/A*")</f>
        <v>0</v>
      </c>
      <c r="F119" t="e" cm="1">
        <f t="array" aca="1" ref="F119" ca="1">_xll.BDH(F$1,"PX_LAST",Table134[[#This Row],[Date_Work]])</f>
        <v>#NAME?</v>
      </c>
      <c r="G119">
        <v>739.05</v>
      </c>
      <c r="H119">
        <v>13388.86</v>
      </c>
      <c r="I119">
        <v>1130.31</v>
      </c>
      <c r="J119">
        <v>1106.05</v>
      </c>
      <c r="K119">
        <v>226.12</v>
      </c>
      <c r="L119">
        <v>1299.6400000000001</v>
      </c>
      <c r="M119">
        <v>84.49</v>
      </c>
      <c r="N119">
        <v>593.19000000000005</v>
      </c>
      <c r="O119">
        <v>657.8</v>
      </c>
      <c r="P119">
        <v>1247.58</v>
      </c>
      <c r="Q119">
        <v>1184.83</v>
      </c>
      <c r="R119">
        <v>1746.16</v>
      </c>
      <c r="S119">
        <v>3121.78</v>
      </c>
      <c r="T119">
        <v>1017.76</v>
      </c>
    </row>
    <row r="120" spans="1:20" x14ac:dyDescent="0.25">
      <c r="A120">
        <v>-119</v>
      </c>
      <c r="B120" s="1">
        <f ca="1">EOMONTH(TODAY(),Table134[[#This Row],[Range_Month]])+1</f>
        <v>41487</v>
      </c>
      <c r="C120">
        <v>0</v>
      </c>
      <c r="D120" s="1">
        <f ca="1">WORKDAY(Table134[[#This Row],[Date]],-(1+Table134[[#This Row],[Add_Day]]))</f>
        <v>41486</v>
      </c>
      <c r="E120">
        <f ca="1">COUNTIFS(Table134[[#This Row],[TPX500 Index]:[TPXL70 Index]],"*N/A*")</f>
        <v>0</v>
      </c>
      <c r="F120" t="e" cm="1">
        <f t="array" aca="1" ref="F120" ca="1">_xll.BDH(F$1,"PX_LAST",Table134[[#This Row],[Date_Work]])</f>
        <v>#NAME?</v>
      </c>
      <c r="G120">
        <v>755.86</v>
      </c>
      <c r="H120">
        <v>13668.32</v>
      </c>
      <c r="I120">
        <v>1156.8699999999999</v>
      </c>
      <c r="J120">
        <v>1131.7</v>
      </c>
      <c r="K120">
        <v>230.75</v>
      </c>
      <c r="L120">
        <v>1312.77</v>
      </c>
      <c r="M120">
        <v>89.23</v>
      </c>
      <c r="N120">
        <v>607.28</v>
      </c>
      <c r="O120">
        <v>742.1</v>
      </c>
      <c r="P120">
        <v>1270.8900000000001</v>
      </c>
      <c r="Q120">
        <v>1214.95</v>
      </c>
      <c r="R120">
        <v>1823.2</v>
      </c>
      <c r="S120">
        <v>3157.82</v>
      </c>
      <c r="T120">
        <v>1039.49</v>
      </c>
    </row>
    <row r="121" spans="1:20" x14ac:dyDescent="0.25">
      <c r="A121">
        <v>-120</v>
      </c>
      <c r="B121" s="1">
        <f ca="1">EOMONTH(TODAY(),Table134[[#This Row],[Range_Month]])+1</f>
        <v>41456</v>
      </c>
      <c r="C121">
        <v>0</v>
      </c>
      <c r="D121" s="1">
        <f ca="1">WORKDAY(Table134[[#This Row],[Date]],-(1+Table134[[#This Row],[Add_Day]]))</f>
        <v>41453</v>
      </c>
      <c r="E121">
        <f ca="1">COUNTIFS(Table134[[#This Row],[TPX500 Index]:[TPXL70 Index]],"*N/A*")</f>
        <v>0</v>
      </c>
      <c r="F121" t="e" cm="1">
        <f t="array" aca="1" ref="F121" ca="1">_xll.BDH(F$1,"PX_LAST",Table134[[#This Row],[Date_Work]])</f>
        <v>#NAME?</v>
      </c>
      <c r="G121">
        <v>759.5</v>
      </c>
      <c r="H121">
        <v>13677.32</v>
      </c>
      <c r="I121">
        <v>1156.8699999999999</v>
      </c>
      <c r="J121">
        <v>1133.8399999999999</v>
      </c>
      <c r="K121">
        <v>231.09</v>
      </c>
      <c r="L121">
        <v>1396.67</v>
      </c>
      <c r="M121">
        <v>86.83</v>
      </c>
      <c r="N121">
        <v>610.04999999999995</v>
      </c>
      <c r="O121">
        <v>660.22</v>
      </c>
      <c r="P121">
        <v>1258.1300000000001</v>
      </c>
      <c r="Q121">
        <v>1213.8</v>
      </c>
      <c r="R121">
        <v>1765.03</v>
      </c>
      <c r="S121">
        <v>2990.4</v>
      </c>
      <c r="T121">
        <v>1044.8399999999999</v>
      </c>
    </row>
    <row r="122" spans="1:20" x14ac:dyDescent="0.25">
      <c r="A122">
        <v>-121</v>
      </c>
      <c r="B122" s="1">
        <f ca="1">EOMONTH(TODAY(),Table134[[#This Row],[Range_Month]])+1</f>
        <v>41426</v>
      </c>
      <c r="C122">
        <v>0</v>
      </c>
      <c r="D122" s="1">
        <f ca="1">WORKDAY(Table134[[#This Row],[Date]],-(1+Table134[[#This Row],[Add_Day]]))</f>
        <v>41425</v>
      </c>
      <c r="E122">
        <f ca="1">COUNTIFS(Table134[[#This Row],[TPX500 Index]:[TPXL70 Index]],"*N/A*")</f>
        <v>0</v>
      </c>
      <c r="F122" t="e" cm="1">
        <f t="array" aca="1" ref="F122" ca="1">_xll.BDH(F$1,"PX_LAST",Table134[[#This Row],[Date_Work]])</f>
        <v>#NAME?</v>
      </c>
      <c r="G122">
        <v>758.31</v>
      </c>
      <c r="H122">
        <v>13774.54</v>
      </c>
      <c r="I122">
        <v>1151.1400000000001</v>
      </c>
      <c r="J122">
        <v>1135.78</v>
      </c>
      <c r="K122">
        <v>230.59</v>
      </c>
      <c r="L122">
        <v>1368.17</v>
      </c>
      <c r="M122">
        <v>92.68</v>
      </c>
      <c r="N122">
        <v>605.42999999999995</v>
      </c>
      <c r="O122">
        <v>886.11</v>
      </c>
      <c r="P122">
        <v>1289.98</v>
      </c>
      <c r="Q122">
        <v>1216.28</v>
      </c>
      <c r="R122">
        <v>1958.06</v>
      </c>
      <c r="S122">
        <v>3217.52</v>
      </c>
      <c r="T122">
        <v>1052.17</v>
      </c>
    </row>
    <row r="123" spans="1:20" x14ac:dyDescent="0.25">
      <c r="A123">
        <v>-122</v>
      </c>
      <c r="B123" s="1">
        <f ca="1">EOMONTH(TODAY(),Table134[[#This Row],[Range_Month]])+1</f>
        <v>41395</v>
      </c>
      <c r="C123">
        <v>0</v>
      </c>
      <c r="D123" s="1">
        <f ca="1">WORKDAY(Table134[[#This Row],[Date]],-(1+Table134[[#This Row],[Add_Day]]))</f>
        <v>41394</v>
      </c>
      <c r="E123">
        <f ca="1">COUNTIFS(Table134[[#This Row],[TPX500 Index]:[TPXL70 Index]],"*N/A*")</f>
        <v>0</v>
      </c>
      <c r="F123" t="e" cm="1">
        <f t="array" aca="1" ref="F123" ca="1">_xll.BDH(F$1,"PX_LAST",Table134[[#This Row],[Date_Work]])</f>
        <v>#NAME?</v>
      </c>
      <c r="G123">
        <v>775.2</v>
      </c>
      <c r="H123">
        <v>13860.86</v>
      </c>
      <c r="I123">
        <v>1184.93</v>
      </c>
      <c r="J123">
        <v>1165.1300000000001</v>
      </c>
      <c r="K123">
        <v>235.87</v>
      </c>
      <c r="L123">
        <v>1599.42</v>
      </c>
      <c r="M123">
        <v>92.18</v>
      </c>
      <c r="N123">
        <v>619.03</v>
      </c>
      <c r="O123">
        <v>874.79</v>
      </c>
      <c r="P123">
        <v>1354.03</v>
      </c>
      <c r="Q123">
        <v>1248.57</v>
      </c>
      <c r="R123">
        <v>1999.95</v>
      </c>
      <c r="S123">
        <v>3284.23</v>
      </c>
      <c r="T123">
        <v>1075.3</v>
      </c>
    </row>
    <row r="124" spans="1:20" x14ac:dyDescent="0.25">
      <c r="A124">
        <v>-123</v>
      </c>
      <c r="B124" s="1">
        <f ca="1">EOMONTH(TODAY(),Table134[[#This Row],[Range_Month]])+1</f>
        <v>41365</v>
      </c>
      <c r="C124">
        <v>0</v>
      </c>
      <c r="D124" s="1">
        <f ca="1">WORKDAY(Table134[[#This Row],[Date]],-(1+Table134[[#This Row],[Add_Day]]))</f>
        <v>41362</v>
      </c>
      <c r="E124">
        <f ca="1">COUNTIFS(Table134[[#This Row],[TPX500 Index]:[TPXL70 Index]],"*N/A*")</f>
        <v>0</v>
      </c>
      <c r="F124" t="e" cm="1">
        <f t="array" aca="1" ref="F124" ca="1">_xll.BDH(F$1,"PX_LAST",Table134[[#This Row],[Date_Work]])</f>
        <v>#NAME?</v>
      </c>
      <c r="G124">
        <v>687.74</v>
      </c>
      <c r="H124">
        <v>12397.91</v>
      </c>
      <c r="I124">
        <v>1064.3</v>
      </c>
      <c r="J124">
        <v>1034.71</v>
      </c>
      <c r="K124">
        <v>209.8</v>
      </c>
      <c r="L124">
        <v>1642.79</v>
      </c>
      <c r="M124">
        <v>77.959999999999994</v>
      </c>
      <c r="N124">
        <v>546.5</v>
      </c>
      <c r="O124">
        <v>644.04999999999995</v>
      </c>
      <c r="P124">
        <v>1219.1600000000001</v>
      </c>
      <c r="Q124">
        <v>1106.6500000000001</v>
      </c>
      <c r="R124">
        <v>1777.96</v>
      </c>
      <c r="S124">
        <v>3044.46</v>
      </c>
      <c r="T124">
        <v>960.58</v>
      </c>
    </row>
    <row r="125" spans="1:20" x14ac:dyDescent="0.25">
      <c r="A125">
        <v>-124</v>
      </c>
      <c r="B125" s="1">
        <f ca="1">EOMONTH(TODAY(),Table134[[#This Row],[Range_Month]])+1</f>
        <v>41334</v>
      </c>
      <c r="C125">
        <v>0</v>
      </c>
      <c r="D125" s="1">
        <f ca="1">WORKDAY(Table134[[#This Row],[Date]],-(1+Table134[[#This Row],[Add_Day]]))</f>
        <v>41333</v>
      </c>
      <c r="E125">
        <f ca="1">COUNTIFS(Table134[[#This Row],[TPX500 Index]:[TPXL70 Index]],"*N/A*")</f>
        <v>0</v>
      </c>
      <c r="F125" t="e" cm="1">
        <f t="array" aca="1" ref="F125" ca="1">_xll.BDH(F$1,"PX_LAST",Table134[[#This Row],[Date_Work]])</f>
        <v>#NAME?</v>
      </c>
      <c r="G125">
        <v>653.6</v>
      </c>
      <c r="H125">
        <v>11559.36</v>
      </c>
      <c r="I125">
        <v>981.25</v>
      </c>
      <c r="J125">
        <v>975.66</v>
      </c>
      <c r="K125">
        <v>198.33</v>
      </c>
      <c r="L125">
        <v>1323.25</v>
      </c>
      <c r="M125">
        <v>68.91</v>
      </c>
      <c r="N125">
        <v>525.55999999999995</v>
      </c>
      <c r="O125">
        <v>573.74</v>
      </c>
      <c r="P125">
        <v>1130.5899999999999</v>
      </c>
      <c r="Q125">
        <v>1031.01</v>
      </c>
      <c r="R125">
        <v>1627.36</v>
      </c>
      <c r="S125">
        <v>2821.14</v>
      </c>
      <c r="T125">
        <v>897.8</v>
      </c>
    </row>
    <row r="126" spans="1:20" x14ac:dyDescent="0.25">
      <c r="A126">
        <v>-125</v>
      </c>
      <c r="B126" s="1">
        <f ca="1">EOMONTH(TODAY(),Table134[[#This Row],[Range_Month]])+1</f>
        <v>41306</v>
      </c>
      <c r="C126">
        <v>0</v>
      </c>
      <c r="D126" s="1">
        <f ca="1">WORKDAY(Table134[[#This Row],[Date]],-(1+Table134[[#This Row],[Add_Day]]))</f>
        <v>41305</v>
      </c>
      <c r="E126">
        <f ca="1">COUNTIFS(Table134[[#This Row],[TPX500 Index]:[TPXL70 Index]],"*N/A*")</f>
        <v>0</v>
      </c>
      <c r="F126" t="e" cm="1">
        <f t="array" aca="1" ref="F126" ca="1">_xll.BDH(F$1,"PX_LAST",Table134[[#This Row],[Date_Work]])</f>
        <v>#NAME?</v>
      </c>
      <c r="G126">
        <v>632.5</v>
      </c>
      <c r="H126">
        <v>11138.66</v>
      </c>
      <c r="I126">
        <v>942.3</v>
      </c>
      <c r="J126">
        <v>940.25</v>
      </c>
      <c r="K126">
        <v>190.85</v>
      </c>
      <c r="L126">
        <v>1238.94</v>
      </c>
      <c r="M126">
        <v>64.650000000000006</v>
      </c>
      <c r="N126">
        <v>511.05</v>
      </c>
      <c r="O126">
        <v>531.65</v>
      </c>
      <c r="P126">
        <v>1100.82</v>
      </c>
      <c r="Q126">
        <v>981.48</v>
      </c>
      <c r="R126">
        <v>1576.98</v>
      </c>
      <c r="S126">
        <v>2727.44</v>
      </c>
      <c r="T126">
        <v>862.85</v>
      </c>
    </row>
    <row r="127" spans="1:20" x14ac:dyDescent="0.25">
      <c r="A127">
        <v>-126</v>
      </c>
      <c r="B127" s="1">
        <f ca="1">EOMONTH(TODAY(),Table134[[#This Row],[Range_Month]])+1</f>
        <v>41275</v>
      </c>
      <c r="C127">
        <v>1</v>
      </c>
      <c r="D127" s="1">
        <f ca="1">WORKDAY(Table134[[#This Row],[Date]],-(1+Table134[[#This Row],[Add_Day]]))</f>
        <v>41271</v>
      </c>
      <c r="E127">
        <f ca="1">COUNTIFS(Table134[[#This Row],[TPX500 Index]:[TPXL70 Index]],"*N/A*")</f>
        <v>0</v>
      </c>
      <c r="F127" t="e" cm="1">
        <f t="array" aca="1" ref="F127" ca="1">_xll.BDH(F$1,"PX_LAST",Table134[[#This Row],[Date_Work]])</f>
        <v>#NAME?</v>
      </c>
      <c r="G127">
        <v>574.74</v>
      </c>
      <c r="H127">
        <v>10395.18</v>
      </c>
      <c r="I127">
        <v>870.07</v>
      </c>
      <c r="J127">
        <v>859.8</v>
      </c>
      <c r="K127">
        <v>174.34</v>
      </c>
      <c r="L127">
        <v>1114.68</v>
      </c>
      <c r="M127">
        <v>55.06</v>
      </c>
      <c r="N127">
        <v>458.77</v>
      </c>
      <c r="O127">
        <v>404.37</v>
      </c>
      <c r="P127">
        <v>1009.78</v>
      </c>
      <c r="Q127">
        <v>909.21</v>
      </c>
      <c r="R127">
        <v>1413.34</v>
      </c>
      <c r="S127">
        <v>2475.88</v>
      </c>
      <c r="T127">
        <v>797.66</v>
      </c>
    </row>
    <row r="128" spans="1:20" x14ac:dyDescent="0.25">
      <c r="A128">
        <v>-127</v>
      </c>
      <c r="B128" s="1">
        <f ca="1">EOMONTH(TODAY(),Table134[[#This Row],[Range_Month]])+1</f>
        <v>41244</v>
      </c>
      <c r="C128">
        <v>0</v>
      </c>
      <c r="D128" s="1">
        <f ca="1">WORKDAY(Table134[[#This Row],[Date]],-(1+Table134[[#This Row],[Add_Day]]))</f>
        <v>41243</v>
      </c>
      <c r="E128">
        <f ca="1">COUNTIFS(Table134[[#This Row],[TPX500 Index]:[TPXL70 Index]],"*N/A*")</f>
        <v>0</v>
      </c>
      <c r="F128" t="e" cm="1">
        <f t="array" aca="1" ref="F128" ca="1">_xll.BDH(F$1,"PX_LAST",Table134[[#This Row],[Date_Work]])</f>
        <v>#NAME?</v>
      </c>
      <c r="G128">
        <v>519.67999999999995</v>
      </c>
      <c r="H128">
        <v>9446.01</v>
      </c>
      <c r="I128">
        <v>813.99</v>
      </c>
      <c r="J128">
        <v>781.46</v>
      </c>
      <c r="K128">
        <v>158.43</v>
      </c>
      <c r="L128">
        <v>1065.74</v>
      </c>
      <c r="M128">
        <v>53.47</v>
      </c>
      <c r="N128">
        <v>411.35</v>
      </c>
      <c r="O128">
        <v>392.43</v>
      </c>
      <c r="P128">
        <v>925.78</v>
      </c>
      <c r="Q128">
        <v>833.41</v>
      </c>
      <c r="R128">
        <v>1367.9</v>
      </c>
      <c r="S128">
        <v>2300.46</v>
      </c>
      <c r="T128">
        <v>729.68</v>
      </c>
    </row>
    <row r="129" spans="1:20" x14ac:dyDescent="0.25">
      <c r="A129">
        <v>-128</v>
      </c>
      <c r="B129" s="1">
        <f ca="1">EOMONTH(TODAY(),Table134[[#This Row],[Range_Month]])+1</f>
        <v>41214</v>
      </c>
      <c r="C129">
        <v>0</v>
      </c>
      <c r="D129" s="1">
        <f ca="1">WORKDAY(Table134[[#This Row],[Date]],-(1+Table134[[#This Row],[Add_Day]]))</f>
        <v>41213</v>
      </c>
      <c r="E129">
        <f ca="1">COUNTIFS(Table134[[#This Row],[TPX500 Index]:[TPXL70 Index]],"*N/A*")</f>
        <v>0</v>
      </c>
      <c r="F129" t="e" cm="1">
        <f t="array" aca="1" ref="F129" ca="1">_xll.BDH(F$1,"PX_LAST",Table134[[#This Row],[Date_Work]])</f>
        <v>#NAME?</v>
      </c>
      <c r="G129">
        <v>490.52</v>
      </c>
      <c r="H129">
        <v>8928.2900000000009</v>
      </c>
      <c r="I129">
        <v>785.41</v>
      </c>
      <c r="J129">
        <v>742.33</v>
      </c>
      <c r="K129">
        <v>150.26</v>
      </c>
      <c r="L129">
        <v>1052.81</v>
      </c>
      <c r="M129">
        <v>52.37</v>
      </c>
      <c r="N129">
        <v>384.84</v>
      </c>
      <c r="O129">
        <v>378.37</v>
      </c>
      <c r="P129">
        <v>885.99</v>
      </c>
      <c r="Q129">
        <v>800.71</v>
      </c>
      <c r="R129">
        <v>1344.49</v>
      </c>
      <c r="S129">
        <v>2218.2399999999998</v>
      </c>
      <c r="T129">
        <v>697.06</v>
      </c>
    </row>
    <row r="130" spans="1:20" x14ac:dyDescent="0.25">
      <c r="A130">
        <v>-129</v>
      </c>
      <c r="B130" s="1">
        <f ca="1">EOMONTH(TODAY(),Table134[[#This Row],[Range_Month]])+1</f>
        <v>41183</v>
      </c>
      <c r="C130">
        <v>0</v>
      </c>
      <c r="D130" s="1">
        <f ca="1">WORKDAY(Table134[[#This Row],[Date]],-(1+Table134[[#This Row],[Add_Day]]))</f>
        <v>41180</v>
      </c>
      <c r="E130">
        <f ca="1">COUNTIFS(Table134[[#This Row],[TPX500 Index]:[TPXL70 Index]],"*N/A*")</f>
        <v>0</v>
      </c>
      <c r="F130" t="e" cm="1">
        <f t="array" aca="1" ref="F130" ca="1">_xll.BDH(F$1,"PX_LAST",Table134[[#This Row],[Date_Work]])</f>
        <v>#NAME?</v>
      </c>
      <c r="G130">
        <v>486.65</v>
      </c>
      <c r="H130">
        <v>8870.16</v>
      </c>
      <c r="I130">
        <v>782.25</v>
      </c>
      <c r="J130">
        <v>737.42</v>
      </c>
      <c r="K130">
        <v>149.84</v>
      </c>
      <c r="L130">
        <v>1021.46</v>
      </c>
      <c r="M130">
        <v>51.8</v>
      </c>
      <c r="N130">
        <v>382.97</v>
      </c>
      <c r="O130">
        <v>347.11</v>
      </c>
      <c r="P130">
        <v>883.55</v>
      </c>
      <c r="Q130">
        <v>796.81</v>
      </c>
      <c r="R130">
        <v>1315.71</v>
      </c>
      <c r="S130">
        <v>2225.0700000000002</v>
      </c>
      <c r="T130">
        <v>688.6</v>
      </c>
    </row>
    <row r="131" spans="1:20" x14ac:dyDescent="0.25">
      <c r="A131">
        <v>-130</v>
      </c>
      <c r="B131" s="1">
        <f ca="1">EOMONTH(TODAY(),Table134[[#This Row],[Range_Month]])+1</f>
        <v>41153</v>
      </c>
      <c r="C131">
        <v>0</v>
      </c>
      <c r="D131" s="1">
        <f ca="1">WORKDAY(Table134[[#This Row],[Date]],-(1+Table134[[#This Row],[Add_Day]]))</f>
        <v>41152</v>
      </c>
      <c r="E131">
        <f ca="1">COUNTIFS(Table134[[#This Row],[TPX500 Index]:[TPXL70 Index]],"*N/A*")</f>
        <v>0</v>
      </c>
      <c r="F131" t="e" cm="1">
        <f t="array" aca="1" ref="F131" ca="1">_xll.BDH(F$1,"PX_LAST",Table134[[#This Row],[Date_Work]])</f>
        <v>#NAME?</v>
      </c>
      <c r="G131">
        <v>482.61</v>
      </c>
      <c r="H131">
        <v>8839.91</v>
      </c>
      <c r="I131">
        <v>776.22</v>
      </c>
      <c r="J131">
        <v>731.64</v>
      </c>
      <c r="K131">
        <v>148.91</v>
      </c>
      <c r="L131">
        <v>973.44</v>
      </c>
      <c r="M131">
        <v>50.2</v>
      </c>
      <c r="N131">
        <v>381.24</v>
      </c>
      <c r="O131">
        <v>331.15</v>
      </c>
      <c r="P131">
        <v>876.14</v>
      </c>
      <c r="Q131">
        <v>791.38</v>
      </c>
      <c r="R131">
        <v>1302.4000000000001</v>
      </c>
      <c r="S131">
        <v>2244.3200000000002</v>
      </c>
      <c r="T131">
        <v>679.25</v>
      </c>
    </row>
    <row r="132" spans="1:20" x14ac:dyDescent="0.25">
      <c r="A132">
        <v>-131</v>
      </c>
      <c r="B132" s="1">
        <f ca="1">EOMONTH(TODAY(),Table134[[#This Row],[Range_Month]])+1</f>
        <v>41122</v>
      </c>
      <c r="C132">
        <v>0</v>
      </c>
      <c r="D132" s="1">
        <f ca="1">WORKDAY(Table134[[#This Row],[Date]],-(1+Table134[[#This Row],[Add_Day]]))</f>
        <v>41121</v>
      </c>
      <c r="E132">
        <f ca="1">COUNTIFS(Table134[[#This Row],[TPX500 Index]:[TPXL70 Index]],"*N/A*")</f>
        <v>0</v>
      </c>
      <c r="F132" t="e" cm="1">
        <f t="array" aca="1" ref="F132" ca="1">_xll.BDH(F$1,"PX_LAST",Table134[[#This Row],[Date_Work]])</f>
        <v>#NAME?</v>
      </c>
      <c r="G132">
        <v>487.3</v>
      </c>
      <c r="H132">
        <v>8695.06</v>
      </c>
      <c r="I132">
        <v>766.91</v>
      </c>
      <c r="J132">
        <v>736.31</v>
      </c>
      <c r="K132">
        <v>149.41</v>
      </c>
      <c r="L132">
        <v>944.55</v>
      </c>
      <c r="M132">
        <v>51.45</v>
      </c>
      <c r="N132">
        <v>386.82</v>
      </c>
      <c r="O132">
        <v>324.62</v>
      </c>
      <c r="P132">
        <v>879.05</v>
      </c>
      <c r="Q132">
        <v>792.05</v>
      </c>
      <c r="R132">
        <v>1307.9100000000001</v>
      </c>
      <c r="S132">
        <v>2239.9</v>
      </c>
      <c r="T132">
        <v>681.15</v>
      </c>
    </row>
    <row r="133" spans="1:20" x14ac:dyDescent="0.25">
      <c r="A133">
        <v>-132</v>
      </c>
      <c r="B133" s="1">
        <f ca="1">EOMONTH(TODAY(),Table134[[#This Row],[Range_Month]])+1</f>
        <v>41091</v>
      </c>
      <c r="C133">
        <v>0</v>
      </c>
      <c r="D133" s="1">
        <f ca="1">WORKDAY(Table134[[#This Row],[Date]],-(1+Table134[[#This Row],[Add_Day]]))</f>
        <v>41089</v>
      </c>
      <c r="E133">
        <f ca="1">COUNTIFS(Table134[[#This Row],[TPX500 Index]:[TPXL70 Index]],"*N/A*")</f>
        <v>0</v>
      </c>
      <c r="F133" t="e" cm="1">
        <f t="array" aca="1" ref="F133" ca="1">_xll.BDH(F$1,"PX_LAST",Table134[[#This Row],[Date_Work]])</f>
        <v>#NAME?</v>
      </c>
      <c r="G133">
        <v>511.58</v>
      </c>
      <c r="H133">
        <v>9006.7800000000007</v>
      </c>
      <c r="I133">
        <v>788.79</v>
      </c>
      <c r="J133">
        <v>770.08</v>
      </c>
      <c r="K133">
        <v>155.69</v>
      </c>
      <c r="L133">
        <v>957.38</v>
      </c>
      <c r="M133">
        <v>51.47</v>
      </c>
      <c r="N133">
        <v>403.61</v>
      </c>
      <c r="O133">
        <v>359.04</v>
      </c>
      <c r="P133">
        <v>913.37</v>
      </c>
      <c r="Q133">
        <v>823.84</v>
      </c>
      <c r="R133">
        <v>1336.07</v>
      </c>
      <c r="S133">
        <v>2309.65</v>
      </c>
      <c r="T133">
        <v>721.36</v>
      </c>
    </row>
    <row r="134" spans="1:20" x14ac:dyDescent="0.25">
      <c r="A134">
        <v>-133</v>
      </c>
      <c r="B134" s="1">
        <f ca="1">EOMONTH(TODAY(),Table134[[#This Row],[Range_Month]])+1</f>
        <v>41061</v>
      </c>
      <c r="C134">
        <v>0</v>
      </c>
      <c r="D134" s="1">
        <f ca="1">WORKDAY(Table134[[#This Row],[Date]],-(1+Table134[[#This Row],[Add_Day]]))</f>
        <v>41060</v>
      </c>
      <c r="E134">
        <f ca="1">COUNTIFS(Table134[[#This Row],[TPX500 Index]:[TPXL70 Index]],"*N/A*")</f>
        <v>0</v>
      </c>
      <c r="F134" t="e" cm="1">
        <f t="array" aca="1" ref="F134" ca="1">_xll.BDH(F$1,"PX_LAST",Table134[[#This Row],[Date_Work]])</f>
        <v>#NAME?</v>
      </c>
      <c r="G134">
        <v>478.15</v>
      </c>
      <c r="H134">
        <v>8542.73</v>
      </c>
      <c r="I134">
        <v>741.78</v>
      </c>
      <c r="J134">
        <v>719.49</v>
      </c>
      <c r="K134">
        <v>145.66999999999999</v>
      </c>
      <c r="L134">
        <v>927.21</v>
      </c>
      <c r="M134">
        <v>49.5</v>
      </c>
      <c r="N134">
        <v>375.4</v>
      </c>
      <c r="O134">
        <v>308.83999999999997</v>
      </c>
      <c r="P134">
        <v>854.32</v>
      </c>
      <c r="Q134">
        <v>768.92</v>
      </c>
      <c r="R134">
        <v>1313.85</v>
      </c>
      <c r="S134">
        <v>2211.04</v>
      </c>
      <c r="T134">
        <v>678.8</v>
      </c>
    </row>
    <row r="135" spans="1:20" x14ac:dyDescent="0.25">
      <c r="A135">
        <v>-134</v>
      </c>
      <c r="B135" s="1">
        <f ca="1">EOMONTH(TODAY(),Table134[[#This Row],[Range_Month]])+1</f>
        <v>41030</v>
      </c>
      <c r="C135">
        <v>1</v>
      </c>
      <c r="D135" s="1">
        <f ca="1">WORKDAY(Table134[[#This Row],[Date]],-(1+Table134[[#This Row],[Add_Day]]))</f>
        <v>41026</v>
      </c>
      <c r="E135">
        <f ca="1">COUNTIFS(Table134[[#This Row],[TPX500 Index]:[TPXL70 Index]],"*N/A*")</f>
        <v>0</v>
      </c>
      <c r="F135" t="e" cm="1">
        <f t="array" aca="1" ref="F135" ca="1">_xll.BDH(F$1,"PX_LAST",Table134[[#This Row],[Date_Work]])</f>
        <v>#NAME?</v>
      </c>
      <c r="G135">
        <v>536.32000000000005</v>
      </c>
      <c r="H135">
        <v>9520.89</v>
      </c>
      <c r="I135">
        <v>818.79</v>
      </c>
      <c r="J135">
        <v>804.27</v>
      </c>
      <c r="K135">
        <v>162.27000000000001</v>
      </c>
      <c r="L135">
        <v>970.61</v>
      </c>
      <c r="M135">
        <v>53.23</v>
      </c>
      <c r="N135">
        <v>417.31</v>
      </c>
      <c r="O135">
        <v>391.62</v>
      </c>
      <c r="P135">
        <v>955.4</v>
      </c>
      <c r="Q135">
        <v>853.61</v>
      </c>
      <c r="R135">
        <v>1390.36</v>
      </c>
      <c r="S135">
        <v>2411.5100000000002</v>
      </c>
      <c r="T135">
        <v>770.85</v>
      </c>
    </row>
    <row r="136" spans="1:20" x14ac:dyDescent="0.25">
      <c r="A136">
        <v>-135</v>
      </c>
      <c r="B136" s="1">
        <f ca="1">EOMONTH(TODAY(),Table134[[#This Row],[Range_Month]])+1</f>
        <v>41000</v>
      </c>
      <c r="C136">
        <v>0</v>
      </c>
      <c r="D136" s="1">
        <f ca="1">WORKDAY(Table134[[#This Row],[Date]],-(1+Table134[[#This Row],[Add_Day]]))</f>
        <v>40998</v>
      </c>
      <c r="E136">
        <f ca="1">COUNTIFS(Table134[[#This Row],[TPX500 Index]:[TPXL70 Index]],"*N/A*")</f>
        <v>0</v>
      </c>
      <c r="F136" t="e" cm="1">
        <f t="array" aca="1" ref="F136" ca="1">_xll.BDH(F$1,"PX_LAST",Table134[[#This Row],[Date_Work]])</f>
        <v>#NAME?</v>
      </c>
      <c r="G136">
        <v>572.88</v>
      </c>
      <c r="H136">
        <v>10083.56</v>
      </c>
      <c r="I136">
        <v>856.34</v>
      </c>
      <c r="J136">
        <v>854.35</v>
      </c>
      <c r="K136">
        <v>172.4</v>
      </c>
      <c r="L136">
        <v>989.64</v>
      </c>
      <c r="M136">
        <v>53.68</v>
      </c>
      <c r="N136">
        <v>447.03</v>
      </c>
      <c r="O136">
        <v>386.28</v>
      </c>
      <c r="P136">
        <v>997.61</v>
      </c>
      <c r="Q136">
        <v>901.36</v>
      </c>
      <c r="R136">
        <v>1370.66</v>
      </c>
      <c r="S136">
        <v>2434.58</v>
      </c>
      <c r="T136">
        <v>820.18</v>
      </c>
    </row>
    <row r="137" spans="1:20" x14ac:dyDescent="0.25">
      <c r="A137">
        <v>-136</v>
      </c>
      <c r="B137" s="1">
        <f ca="1">EOMONTH(TODAY(),Table134[[#This Row],[Range_Month]])+1</f>
        <v>40969</v>
      </c>
      <c r="C137">
        <v>0</v>
      </c>
      <c r="D137" s="1">
        <f ca="1">WORKDAY(Table134[[#This Row],[Date]],-(1+Table134[[#This Row],[Add_Day]]))</f>
        <v>40968</v>
      </c>
      <c r="E137">
        <f ca="1">COUNTIFS(Table134[[#This Row],[TPX500 Index]:[TPXL70 Index]],"*N/A*")</f>
        <v>0</v>
      </c>
      <c r="F137" t="e" cm="1">
        <f t="array" aca="1" ref="F137" ca="1">_xll.BDH(F$1,"PX_LAST",Table134[[#This Row],[Date_Work]])</f>
        <v>#NAME?</v>
      </c>
      <c r="G137">
        <v>564.47</v>
      </c>
      <c r="H137">
        <v>9723.24</v>
      </c>
      <c r="I137">
        <v>826.98</v>
      </c>
      <c r="J137">
        <v>835.96</v>
      </c>
      <c r="K137">
        <v>168.74</v>
      </c>
      <c r="L137">
        <v>958.02</v>
      </c>
      <c r="M137">
        <v>51.26</v>
      </c>
      <c r="N137">
        <v>441.31</v>
      </c>
      <c r="O137">
        <v>391.16</v>
      </c>
      <c r="P137">
        <v>959.17</v>
      </c>
      <c r="Q137">
        <v>874.01</v>
      </c>
      <c r="R137">
        <v>1313.45</v>
      </c>
      <c r="S137">
        <v>2381.89</v>
      </c>
      <c r="T137">
        <v>806.04</v>
      </c>
    </row>
    <row r="138" spans="1:20" x14ac:dyDescent="0.25">
      <c r="A138">
        <v>-137</v>
      </c>
      <c r="B138" s="1">
        <f ca="1">EOMONTH(TODAY(),Table134[[#This Row],[Range_Month]])+1</f>
        <v>40940</v>
      </c>
      <c r="C138">
        <v>0</v>
      </c>
      <c r="D138" s="1">
        <f ca="1">WORKDAY(Table134[[#This Row],[Date]],-(1+Table134[[#This Row],[Add_Day]]))</f>
        <v>40939</v>
      </c>
      <c r="E138">
        <f ca="1">COUNTIFS(Table134[[#This Row],[TPX500 Index]:[TPXL70 Index]],"*N/A*")</f>
        <v>0</v>
      </c>
      <c r="F138" t="e" cm="1">
        <f t="array" aca="1" ref="F138" ca="1">_xll.BDH(F$1,"PX_LAST",Table134[[#This Row],[Date_Work]])</f>
        <v>#NAME?</v>
      </c>
      <c r="G138">
        <v>499.75</v>
      </c>
      <c r="H138">
        <v>8802.51</v>
      </c>
      <c r="I138">
        <v>758.4</v>
      </c>
      <c r="J138">
        <v>755.27</v>
      </c>
      <c r="K138">
        <v>151.91</v>
      </c>
      <c r="L138">
        <v>850.48</v>
      </c>
      <c r="M138">
        <v>47.87</v>
      </c>
      <c r="N138">
        <v>386.22</v>
      </c>
      <c r="O138">
        <v>369.93</v>
      </c>
      <c r="P138">
        <v>895.34</v>
      </c>
      <c r="Q138">
        <v>814.51</v>
      </c>
      <c r="R138">
        <v>1228.44</v>
      </c>
      <c r="S138">
        <v>2212.61</v>
      </c>
      <c r="T138">
        <v>724.9</v>
      </c>
    </row>
    <row r="139" spans="1:20" x14ac:dyDescent="0.25">
      <c r="A139">
        <v>-138</v>
      </c>
      <c r="B139" s="1">
        <f ca="1">EOMONTH(TODAY(),Table134[[#This Row],[Range_Month]])+1</f>
        <v>40909</v>
      </c>
      <c r="C139">
        <v>0</v>
      </c>
      <c r="D139" s="1">
        <f ca="1">WORKDAY(Table134[[#This Row],[Date]],-(1+Table134[[#This Row],[Add_Day]]))</f>
        <v>40907</v>
      </c>
      <c r="E139">
        <f ca="1">COUNTIFS(Table134[[#This Row],[TPX500 Index]:[TPXL70 Index]],"*N/A*")</f>
        <v>0</v>
      </c>
      <c r="F139" t="e" cm="1">
        <f t="array" aca="1" ref="F139" ca="1">_xll.BDH(F$1,"PX_LAST",Table134[[#This Row],[Date_Work]])</f>
        <v>#NAME?</v>
      </c>
      <c r="G139">
        <v>480.23</v>
      </c>
      <c r="H139">
        <v>8455.35</v>
      </c>
      <c r="I139">
        <v>738.76</v>
      </c>
      <c r="J139">
        <v>728.61</v>
      </c>
      <c r="K139">
        <v>147.12</v>
      </c>
      <c r="L139">
        <v>834.36</v>
      </c>
      <c r="M139">
        <v>48.12</v>
      </c>
      <c r="N139">
        <v>368.78</v>
      </c>
      <c r="O139">
        <v>396.21</v>
      </c>
      <c r="P139">
        <v>848.37</v>
      </c>
      <c r="Q139">
        <v>795.94</v>
      </c>
      <c r="R139">
        <v>1180.05</v>
      </c>
      <c r="S139">
        <v>2111.4299999999998</v>
      </c>
      <c r="T139">
        <v>702.48</v>
      </c>
    </row>
    <row r="140" spans="1:20" x14ac:dyDescent="0.25">
      <c r="A140">
        <v>-139</v>
      </c>
      <c r="B140" s="1">
        <f ca="1">EOMONTH(TODAY(),Table134[[#This Row],[Range_Month]])+1</f>
        <v>40878</v>
      </c>
      <c r="C140">
        <v>0</v>
      </c>
      <c r="D140" s="1">
        <f ca="1">WORKDAY(Table134[[#This Row],[Date]],-(1+Table134[[#This Row],[Add_Day]]))</f>
        <v>40877</v>
      </c>
      <c r="E140">
        <f ca="1">COUNTIFS(Table134[[#This Row],[TPX500 Index]:[TPXL70 Index]],"*N/A*")</f>
        <v>0</v>
      </c>
      <c r="F140" t="e" cm="1">
        <f t="array" aca="1" ref="F140" ca="1">_xll.BDH(F$1,"PX_LAST",Table134[[#This Row],[Date_Work]])</f>
        <v>#NAME?</v>
      </c>
      <c r="G140">
        <v>484.28</v>
      </c>
      <c r="H140">
        <v>8434.61</v>
      </c>
      <c r="I140">
        <v>738.74</v>
      </c>
      <c r="J140">
        <v>728.46</v>
      </c>
      <c r="K140">
        <v>146.72999999999999</v>
      </c>
      <c r="L140">
        <v>847.08</v>
      </c>
      <c r="M140">
        <v>46.65</v>
      </c>
      <c r="N140">
        <v>370.21</v>
      </c>
      <c r="O140">
        <v>381.18</v>
      </c>
      <c r="P140">
        <v>844.57</v>
      </c>
      <c r="Q140">
        <v>783.53</v>
      </c>
      <c r="R140">
        <v>1147.55</v>
      </c>
      <c r="S140">
        <v>2046.47</v>
      </c>
      <c r="T140">
        <v>712.6</v>
      </c>
    </row>
    <row r="141" spans="1:20" x14ac:dyDescent="0.25">
      <c r="A141">
        <v>-140</v>
      </c>
      <c r="B141" s="1">
        <f ca="1">EOMONTH(TODAY(),Table134[[#This Row],[Range_Month]])+1</f>
        <v>40848</v>
      </c>
      <c r="C141">
        <v>0</v>
      </c>
      <c r="D141" s="1">
        <f ca="1">WORKDAY(Table134[[#This Row],[Date]],-(1+Table134[[#This Row],[Add_Day]]))</f>
        <v>40847</v>
      </c>
      <c r="E141">
        <f ca="1">COUNTIFS(Table134[[#This Row],[TPX500 Index]:[TPXL70 Index]],"*N/A*")</f>
        <v>0</v>
      </c>
      <c r="F141" t="e" cm="1">
        <f t="array" aca="1" ref="F141" ca="1">_xll.BDH(F$1,"PX_LAST",Table134[[#This Row],[Date_Work]])</f>
        <v>#NAME?</v>
      </c>
      <c r="G141">
        <v>510.27</v>
      </c>
      <c r="H141">
        <v>8988.39</v>
      </c>
      <c r="I141">
        <v>775.54</v>
      </c>
      <c r="J141">
        <v>764.06</v>
      </c>
      <c r="K141">
        <v>154.71</v>
      </c>
      <c r="L141">
        <v>902.22</v>
      </c>
      <c r="M141">
        <v>48.65</v>
      </c>
      <c r="N141">
        <v>392.36</v>
      </c>
      <c r="O141">
        <v>413.05</v>
      </c>
      <c r="P141">
        <v>867.08</v>
      </c>
      <c r="Q141">
        <v>819.47</v>
      </c>
      <c r="R141">
        <v>1182.53</v>
      </c>
      <c r="S141">
        <v>2113.67</v>
      </c>
      <c r="T141">
        <v>745.16</v>
      </c>
    </row>
    <row r="142" spans="1:20" x14ac:dyDescent="0.25">
      <c r="A142">
        <v>-141</v>
      </c>
      <c r="B142" s="1">
        <f ca="1">EOMONTH(TODAY(),Table134[[#This Row],[Range_Month]])+1</f>
        <v>40817</v>
      </c>
      <c r="C142">
        <v>0</v>
      </c>
      <c r="D142" s="1">
        <f ca="1">WORKDAY(Table134[[#This Row],[Date]],-(1+Table134[[#This Row],[Add_Day]]))</f>
        <v>40816</v>
      </c>
      <c r="E142">
        <f ca="1">COUNTIFS(Table134[[#This Row],[TPX500 Index]:[TPXL70 Index]],"*N/A*")</f>
        <v>0</v>
      </c>
      <c r="F142" t="e" cm="1">
        <f t="array" aca="1" ref="F142" ca="1">_xll.BDH(F$1,"PX_LAST",Table134[[#This Row],[Date_Work]])</f>
        <v>#NAME?</v>
      </c>
      <c r="G142">
        <v>498.59</v>
      </c>
      <c r="H142">
        <v>8700.2900000000009</v>
      </c>
      <c r="I142">
        <v>770.3</v>
      </c>
      <c r="J142">
        <v>761.17</v>
      </c>
      <c r="K142">
        <v>153.11000000000001</v>
      </c>
      <c r="L142">
        <v>928.56</v>
      </c>
      <c r="M142">
        <v>48.69</v>
      </c>
      <c r="N142">
        <v>383.39</v>
      </c>
      <c r="O142">
        <v>402.15</v>
      </c>
      <c r="P142">
        <v>895.23</v>
      </c>
      <c r="Q142">
        <v>838.13</v>
      </c>
      <c r="R142">
        <v>1169.8699999999999</v>
      </c>
      <c r="S142">
        <v>2115.56</v>
      </c>
      <c r="T142">
        <v>728.16</v>
      </c>
    </row>
    <row r="143" spans="1:20" x14ac:dyDescent="0.25">
      <c r="A143">
        <v>-142</v>
      </c>
      <c r="B143" s="1">
        <f ca="1">EOMONTH(TODAY(),Table134[[#This Row],[Range_Month]])+1</f>
        <v>40787</v>
      </c>
      <c r="C143">
        <v>0</v>
      </c>
      <c r="D143" s="1">
        <f ca="1">WORKDAY(Table134[[#This Row],[Date]],-(1+Table134[[#This Row],[Add_Day]]))</f>
        <v>40786</v>
      </c>
      <c r="E143">
        <f ca="1">COUNTIFS(Table134[[#This Row],[TPX500 Index]:[TPXL70 Index]],"*N/A*")</f>
        <v>0</v>
      </c>
      <c r="F143" t="e" cm="1">
        <f t="array" aca="1" ref="F143" ca="1">_xll.BDH(F$1,"PX_LAST",Table134[[#This Row],[Date_Work]])</f>
        <v>#NAME?</v>
      </c>
      <c r="G143">
        <v>513.09</v>
      </c>
      <c r="H143">
        <v>8955.2000000000007</v>
      </c>
      <c r="I143">
        <v>775.27</v>
      </c>
      <c r="J143">
        <v>770.6</v>
      </c>
      <c r="K143">
        <v>155.59</v>
      </c>
      <c r="L143">
        <v>985.07</v>
      </c>
      <c r="M143">
        <v>50.44</v>
      </c>
      <c r="N143">
        <v>396.05</v>
      </c>
      <c r="O143">
        <v>451.04</v>
      </c>
      <c r="P143">
        <v>886.54</v>
      </c>
      <c r="Q143">
        <v>827.84</v>
      </c>
      <c r="R143">
        <v>1218.8699999999999</v>
      </c>
      <c r="S143">
        <v>2170.23</v>
      </c>
      <c r="T143">
        <v>745.73</v>
      </c>
    </row>
    <row r="144" spans="1:20" x14ac:dyDescent="0.25">
      <c r="A144">
        <v>-143</v>
      </c>
      <c r="B144" s="1">
        <f ca="1">EOMONTH(TODAY(),Table134[[#This Row],[Range_Month]])+1</f>
        <v>40756</v>
      </c>
      <c r="C144">
        <v>0</v>
      </c>
      <c r="D144" s="1">
        <f ca="1">WORKDAY(Table134[[#This Row],[Date]],-(1+Table134[[#This Row],[Add_Day]]))</f>
        <v>40753</v>
      </c>
      <c r="E144">
        <f ca="1">COUNTIFS(Table134[[#This Row],[TPX500 Index]:[TPXL70 Index]],"*N/A*")</f>
        <v>0</v>
      </c>
      <c r="F144" t="e" cm="1">
        <f t="array" aca="1" ref="F144" ca="1">_xll.BDH(F$1,"PX_LAST",Table134[[#This Row],[Date_Work]])</f>
        <v>#NAME?</v>
      </c>
      <c r="G144">
        <v>571.77</v>
      </c>
      <c r="H144">
        <v>9833.0300000000007</v>
      </c>
      <c r="I144">
        <v>835.48</v>
      </c>
      <c r="J144">
        <v>841.37</v>
      </c>
      <c r="K144">
        <v>170.5</v>
      </c>
      <c r="L144">
        <v>997.89</v>
      </c>
      <c r="M144">
        <v>51.93</v>
      </c>
      <c r="N144">
        <v>439.02</v>
      </c>
      <c r="O144">
        <v>453.23</v>
      </c>
      <c r="P144">
        <v>917.51</v>
      </c>
      <c r="Q144">
        <v>881.84</v>
      </c>
      <c r="R144">
        <v>1267.5</v>
      </c>
      <c r="S144">
        <v>2274.6799999999998</v>
      </c>
      <c r="T144">
        <v>836.53</v>
      </c>
    </row>
    <row r="145" spans="1:20" x14ac:dyDescent="0.25">
      <c r="A145">
        <v>-144</v>
      </c>
      <c r="B145" s="1">
        <f ca="1">EOMONTH(TODAY(),Table134[[#This Row],[Range_Month]])+1</f>
        <v>40725</v>
      </c>
      <c r="C145">
        <v>0</v>
      </c>
      <c r="D145" s="1">
        <f ca="1">WORKDAY(Table134[[#This Row],[Date]],-(1+Table134[[#This Row],[Add_Day]]))</f>
        <v>40724</v>
      </c>
      <c r="E145">
        <f ca="1">COUNTIFS(Table134[[#This Row],[TPX500 Index]:[TPXL70 Index]],"*N/A*")</f>
        <v>0</v>
      </c>
      <c r="F145" t="e" cm="1">
        <f t="array" aca="1" ref="F145" ca="1">_xll.BDH(F$1,"PX_LAST",Table134[[#This Row],[Date_Work]])</f>
        <v>#NAME?</v>
      </c>
      <c r="G145">
        <v>578.46</v>
      </c>
      <c r="H145">
        <v>9816.09</v>
      </c>
      <c r="I145">
        <v>845.71</v>
      </c>
      <c r="J145">
        <v>849.22</v>
      </c>
      <c r="K145">
        <v>172.23</v>
      </c>
      <c r="L145">
        <v>1027.45</v>
      </c>
      <c r="M145">
        <v>52.11</v>
      </c>
      <c r="N145">
        <v>446.87</v>
      </c>
      <c r="O145">
        <v>455.2</v>
      </c>
      <c r="P145">
        <v>918.52</v>
      </c>
      <c r="Q145">
        <v>887.95</v>
      </c>
      <c r="R145">
        <v>1252.3</v>
      </c>
      <c r="S145">
        <v>2333.9499999999998</v>
      </c>
      <c r="T145">
        <v>839.91</v>
      </c>
    </row>
    <row r="146" spans="1:20" x14ac:dyDescent="0.25">
      <c r="A146">
        <v>-145</v>
      </c>
      <c r="B146" s="1">
        <f ca="1">EOMONTH(TODAY(),Table134[[#This Row],[Range_Month]])+1</f>
        <v>40695</v>
      </c>
      <c r="C146">
        <v>0</v>
      </c>
      <c r="D146" s="1">
        <f ca="1">WORKDAY(Table134[[#This Row],[Date]],-(1+Table134[[#This Row],[Add_Day]]))</f>
        <v>40694</v>
      </c>
      <c r="E146">
        <f ca="1">COUNTIFS(Table134[[#This Row],[TPX500 Index]:[TPXL70 Index]],"*N/A*")</f>
        <v>0</v>
      </c>
      <c r="F146" t="e" cm="1">
        <f t="array" aca="1" ref="F146" ca="1">_xll.BDH(F$1,"PX_LAST",Table134[[#This Row],[Date_Work]])</f>
        <v>#NAME?</v>
      </c>
      <c r="G146">
        <v>576.16</v>
      </c>
      <c r="H146">
        <v>9693.73</v>
      </c>
      <c r="I146">
        <v>833.47</v>
      </c>
      <c r="J146">
        <v>838.48</v>
      </c>
      <c r="K146">
        <v>170.92</v>
      </c>
      <c r="L146">
        <v>1067.76</v>
      </c>
      <c r="M146">
        <v>51.89</v>
      </c>
      <c r="N146">
        <v>449.61</v>
      </c>
      <c r="O146">
        <v>463.27</v>
      </c>
      <c r="P146">
        <v>884.29</v>
      </c>
      <c r="Q146">
        <v>867.32</v>
      </c>
      <c r="R146">
        <v>1238.9100000000001</v>
      </c>
      <c r="S146">
        <v>2256.58</v>
      </c>
      <c r="T146">
        <v>825.91</v>
      </c>
    </row>
    <row r="147" spans="1:20" x14ac:dyDescent="0.25">
      <c r="A147">
        <v>-146</v>
      </c>
      <c r="B147" s="1">
        <f ca="1">EOMONTH(TODAY(),Table134[[#This Row],[Range_Month]])+1</f>
        <v>40664</v>
      </c>
      <c r="C147">
        <v>1</v>
      </c>
      <c r="D147" s="1">
        <f ca="1">WORKDAY(Table134[[#This Row],[Date]],-(1+Table134[[#This Row],[Add_Day]]))</f>
        <v>40661</v>
      </c>
      <c r="E147">
        <f ca="1">COUNTIFS(Table134[[#This Row],[TPX500 Index]:[TPXL70 Index]],"*N/A*")</f>
        <v>0</v>
      </c>
      <c r="F147" t="e" cm="1">
        <f t="array" aca="1" ref="F147" ca="1">_xll.BDH(F$1,"PX_LAST",Table134[[#This Row],[Date_Work]])</f>
        <v>#NAME?</v>
      </c>
      <c r="G147">
        <v>586.33000000000004</v>
      </c>
      <c r="H147">
        <v>9849.74</v>
      </c>
      <c r="I147">
        <v>841.78</v>
      </c>
      <c r="J147">
        <v>851.85</v>
      </c>
      <c r="K147">
        <v>173.15</v>
      </c>
      <c r="L147">
        <v>1073.33</v>
      </c>
      <c r="M147">
        <v>51.89</v>
      </c>
      <c r="N147">
        <v>455.85</v>
      </c>
      <c r="O147">
        <v>473.42</v>
      </c>
      <c r="P147">
        <v>897.89</v>
      </c>
      <c r="Q147">
        <v>878.22</v>
      </c>
      <c r="R147">
        <v>1247.8</v>
      </c>
      <c r="S147">
        <v>2286.7399999999998</v>
      </c>
      <c r="T147">
        <v>844.49</v>
      </c>
    </row>
    <row r="148" spans="1:20" x14ac:dyDescent="0.25">
      <c r="A148">
        <v>-147</v>
      </c>
      <c r="B148" s="1">
        <f ca="1">EOMONTH(TODAY(),Table134[[#This Row],[Range_Month]])+1</f>
        <v>40634</v>
      </c>
      <c r="C148">
        <v>0</v>
      </c>
      <c r="D148" s="1">
        <f ca="1">WORKDAY(Table134[[#This Row],[Date]],-(1+Table134[[#This Row],[Add_Day]]))</f>
        <v>40633</v>
      </c>
      <c r="E148">
        <f ca="1">COUNTIFS(Table134[[#This Row],[TPX500 Index]:[TPXL70 Index]],"*N/A*")</f>
        <v>0</v>
      </c>
      <c r="F148" t="e" cm="1">
        <f t="array" aca="1" ref="F148" ca="1">_xll.BDH(F$1,"PX_LAST",Table134[[#This Row],[Date_Work]])</f>
        <v>#NAME?</v>
      </c>
      <c r="G148">
        <v>598.33000000000004</v>
      </c>
      <c r="H148">
        <v>9755.1</v>
      </c>
      <c r="I148">
        <v>846.2</v>
      </c>
      <c r="J148">
        <v>869.38</v>
      </c>
      <c r="K148">
        <v>175.94</v>
      </c>
      <c r="L148">
        <v>1055.18</v>
      </c>
      <c r="M148">
        <v>51.29</v>
      </c>
      <c r="N148">
        <v>464.72</v>
      </c>
      <c r="O148">
        <v>460.23</v>
      </c>
      <c r="P148">
        <v>933.42</v>
      </c>
      <c r="Q148">
        <v>891.7</v>
      </c>
      <c r="R148">
        <v>1229.92</v>
      </c>
      <c r="S148">
        <v>2309.11</v>
      </c>
      <c r="T148">
        <v>862.85</v>
      </c>
    </row>
    <row r="149" spans="1:20" x14ac:dyDescent="0.25">
      <c r="A149">
        <v>-148</v>
      </c>
      <c r="B149" s="1">
        <f ca="1">EOMONTH(TODAY(),Table134[[#This Row],[Range_Month]])+1</f>
        <v>40603</v>
      </c>
      <c r="C149">
        <v>0</v>
      </c>
      <c r="D149" s="1">
        <f ca="1">WORKDAY(Table134[[#This Row],[Date]],-(1+Table134[[#This Row],[Add_Day]]))</f>
        <v>40602</v>
      </c>
      <c r="E149">
        <f ca="1">COUNTIFS(Table134[[#This Row],[TPX500 Index]:[TPXL70 Index]],"*N/A*")</f>
        <v>0</v>
      </c>
      <c r="F149" t="e" cm="1">
        <f t="array" aca="1" ref="F149" ca="1">_xll.BDH(F$1,"PX_LAST",Table134[[#This Row],[Date_Work]])</f>
        <v>#NAME?</v>
      </c>
      <c r="G149">
        <v>664.88</v>
      </c>
      <c r="H149">
        <v>10624.09</v>
      </c>
      <c r="I149">
        <v>905.44</v>
      </c>
      <c r="J149">
        <v>951.27</v>
      </c>
      <c r="K149">
        <v>193.31</v>
      </c>
      <c r="L149">
        <v>1107.7</v>
      </c>
      <c r="M149">
        <v>54.96</v>
      </c>
      <c r="N149">
        <v>528.53</v>
      </c>
      <c r="O149">
        <v>501.06</v>
      </c>
      <c r="P149">
        <v>984.35</v>
      </c>
      <c r="Q149">
        <v>954.19</v>
      </c>
      <c r="R149">
        <v>1337.78</v>
      </c>
      <c r="S149">
        <v>2408.69</v>
      </c>
      <c r="T149">
        <v>930.09</v>
      </c>
    </row>
    <row r="150" spans="1:20" x14ac:dyDescent="0.25">
      <c r="A150">
        <v>-149</v>
      </c>
      <c r="B150" s="1">
        <f ca="1">EOMONTH(TODAY(),Table134[[#This Row],[Range_Month]])+1</f>
        <v>40575</v>
      </c>
      <c r="C150">
        <v>0</v>
      </c>
      <c r="D150" s="1">
        <f ca="1">WORKDAY(Table134[[#This Row],[Date]],-(1+Table134[[#This Row],[Add_Day]]))</f>
        <v>40574</v>
      </c>
      <c r="E150">
        <f ca="1">COUNTIFS(Table134[[#This Row],[TPX500 Index]:[TPXL70 Index]],"*N/A*")</f>
        <v>0</v>
      </c>
      <c r="F150" t="e" cm="1">
        <f t="array" aca="1" ref="F150" ca="1">_xll.BDH(F$1,"PX_LAST",Table134[[#This Row],[Date_Work]])</f>
        <v>#NAME?</v>
      </c>
      <c r="G150">
        <v>632.66</v>
      </c>
      <c r="H150">
        <v>10237.92</v>
      </c>
      <c r="I150">
        <v>870.09</v>
      </c>
      <c r="J150">
        <v>910.08</v>
      </c>
      <c r="K150">
        <v>184.58</v>
      </c>
      <c r="L150">
        <v>1115.71</v>
      </c>
      <c r="M150">
        <v>54.03</v>
      </c>
      <c r="N150">
        <v>499.12</v>
      </c>
      <c r="O150">
        <v>460.81</v>
      </c>
      <c r="P150">
        <v>944.99</v>
      </c>
      <c r="Q150">
        <v>922.64</v>
      </c>
      <c r="R150">
        <v>1301.78</v>
      </c>
      <c r="S150">
        <v>2301.4299999999998</v>
      </c>
      <c r="T150">
        <v>894.02</v>
      </c>
    </row>
    <row r="151" spans="1:20" x14ac:dyDescent="0.25">
      <c r="A151">
        <v>-150</v>
      </c>
      <c r="B151" s="1">
        <f ca="1">EOMONTH(TODAY(),Table134[[#This Row],[Range_Month]])+1</f>
        <v>40544</v>
      </c>
      <c r="C151">
        <v>1</v>
      </c>
      <c r="D151" s="1">
        <f ca="1">WORKDAY(Table134[[#This Row],[Date]],-(1+Table134[[#This Row],[Add_Day]]))</f>
        <v>40542</v>
      </c>
      <c r="E151">
        <f ca="1">COUNTIFS(Table134[[#This Row],[TPX500 Index]:[TPXL70 Index]],"*N/A*")</f>
        <v>0</v>
      </c>
      <c r="F151" t="e" cm="1">
        <f t="array" aca="1" ref="F151" ca="1">_xll.BDH(F$1,"PX_LAST",Table134[[#This Row],[Date_Work]])</f>
        <v>#NAME?</v>
      </c>
      <c r="G151">
        <v>625.9</v>
      </c>
      <c r="H151">
        <v>10228.92</v>
      </c>
      <c r="I151">
        <v>865.45</v>
      </c>
      <c r="J151">
        <v>898.8</v>
      </c>
      <c r="K151">
        <v>182.36</v>
      </c>
      <c r="L151">
        <v>1130.7</v>
      </c>
      <c r="M151">
        <v>52.3</v>
      </c>
      <c r="N151">
        <v>494.18</v>
      </c>
      <c r="O151">
        <v>433.63</v>
      </c>
      <c r="P151">
        <v>920.44</v>
      </c>
      <c r="Q151">
        <v>911.39</v>
      </c>
      <c r="R151">
        <v>1255.04</v>
      </c>
      <c r="S151">
        <v>2207.79</v>
      </c>
      <c r="T151">
        <v>883.53</v>
      </c>
    </row>
    <row r="152" spans="1:20" x14ac:dyDescent="0.25">
      <c r="A152">
        <v>-151</v>
      </c>
      <c r="B152" s="1">
        <f ca="1">EOMONTH(TODAY(),Table134[[#This Row],[Range_Month]])+1</f>
        <v>40513</v>
      </c>
      <c r="C152">
        <v>0</v>
      </c>
      <c r="D152" s="1">
        <f ca="1">WORKDAY(Table134[[#This Row],[Date]],-(1+Table134[[#This Row],[Add_Day]]))</f>
        <v>40512</v>
      </c>
      <c r="E152">
        <f ca="1">COUNTIFS(Table134[[#This Row],[TPX500 Index]:[TPXL70 Index]],"*N/A*")</f>
        <v>0</v>
      </c>
      <c r="F152" t="e" cm="1">
        <f t="array" aca="1" ref="F152" ca="1">_xll.BDH(F$1,"PX_LAST",Table134[[#This Row],[Date_Work]])</f>
        <v>#NAME?</v>
      </c>
      <c r="G152">
        <v>601.12</v>
      </c>
      <c r="H152">
        <v>9937.0400000000009</v>
      </c>
      <c r="I152">
        <v>829.24</v>
      </c>
      <c r="J152">
        <v>860.94</v>
      </c>
      <c r="K152">
        <v>175.73</v>
      </c>
      <c r="L152">
        <v>1029</v>
      </c>
      <c r="M152">
        <v>49.08</v>
      </c>
      <c r="N152">
        <v>474.78</v>
      </c>
      <c r="O152">
        <v>384.78</v>
      </c>
      <c r="P152">
        <v>859.56</v>
      </c>
      <c r="Q152">
        <v>874.19</v>
      </c>
      <c r="R152">
        <v>1189.7</v>
      </c>
      <c r="S152">
        <v>2073.9</v>
      </c>
      <c r="T152">
        <v>848.16</v>
      </c>
    </row>
    <row r="153" spans="1:20" x14ac:dyDescent="0.25">
      <c r="A153">
        <v>-152</v>
      </c>
      <c r="B153" s="1">
        <f ca="1">EOMONTH(TODAY(),Table134[[#This Row],[Range_Month]])+1</f>
        <v>40483</v>
      </c>
      <c r="C153">
        <v>0</v>
      </c>
      <c r="D153" s="1">
        <f ca="1">WORKDAY(Table134[[#This Row],[Date]],-(1+Table134[[#This Row],[Add_Day]]))</f>
        <v>40480</v>
      </c>
      <c r="E153">
        <f ca="1">COUNTIFS(Table134[[#This Row],[TPX500 Index]:[TPXL70 Index]],"*N/A*")</f>
        <v>0</v>
      </c>
      <c r="F153" t="e" cm="1">
        <f t="array" aca="1" ref="F153" ca="1">_xll.BDH(F$1,"PX_LAST",Table134[[#This Row],[Date_Work]])</f>
        <v>#NAME?</v>
      </c>
      <c r="G153">
        <v>566.05999999999995</v>
      </c>
      <c r="H153">
        <v>9202.4500000000007</v>
      </c>
      <c r="I153">
        <v>778.61</v>
      </c>
      <c r="J153">
        <v>810.91</v>
      </c>
      <c r="K153">
        <v>165.57</v>
      </c>
      <c r="L153">
        <v>964.09</v>
      </c>
      <c r="M153">
        <v>46.92</v>
      </c>
      <c r="N153">
        <v>444.28</v>
      </c>
      <c r="O153">
        <v>348.1</v>
      </c>
      <c r="P153">
        <v>797.92</v>
      </c>
      <c r="Q153">
        <v>827.08</v>
      </c>
      <c r="R153">
        <v>1154.73</v>
      </c>
      <c r="S153">
        <v>2003.14</v>
      </c>
      <c r="T153">
        <v>805.41</v>
      </c>
    </row>
    <row r="154" spans="1:20" x14ac:dyDescent="0.25">
      <c r="A154">
        <v>-153</v>
      </c>
      <c r="B154" s="1">
        <f ca="1">EOMONTH(TODAY(),Table134[[#This Row],[Range_Month]])+1</f>
        <v>40452</v>
      </c>
      <c r="C154">
        <v>0</v>
      </c>
      <c r="D154" s="1">
        <f ca="1">WORKDAY(Table134[[#This Row],[Date]],-(1+Table134[[#This Row],[Add_Day]]))</f>
        <v>40451</v>
      </c>
      <c r="E154">
        <f ca="1">COUNTIFS(Table134[[#This Row],[TPX500 Index]:[TPXL70 Index]],"*N/A*")</f>
        <v>0</v>
      </c>
      <c r="F154" t="e" cm="1">
        <f t="array" aca="1" ref="F154" ca="1">_xll.BDH(F$1,"PX_LAST",Table134[[#This Row],[Date_Work]])</f>
        <v>#NAME?</v>
      </c>
      <c r="G154">
        <v>572.70000000000005</v>
      </c>
      <c r="H154">
        <v>9369.35</v>
      </c>
      <c r="I154">
        <v>792.2</v>
      </c>
      <c r="J154">
        <v>829.51</v>
      </c>
      <c r="K154">
        <v>168.68</v>
      </c>
      <c r="L154">
        <v>935.37</v>
      </c>
      <c r="M154">
        <v>47.87</v>
      </c>
      <c r="N154">
        <v>451.82</v>
      </c>
      <c r="O154">
        <v>370.56</v>
      </c>
      <c r="P154">
        <v>851.31</v>
      </c>
      <c r="Q154">
        <v>855.59</v>
      </c>
      <c r="R154">
        <v>1183.27</v>
      </c>
      <c r="S154">
        <v>2069.33</v>
      </c>
      <c r="T154">
        <v>809.41</v>
      </c>
    </row>
    <row r="155" spans="1:20" x14ac:dyDescent="0.25">
      <c r="A155">
        <v>-154</v>
      </c>
      <c r="B155" s="1">
        <f ca="1">EOMONTH(TODAY(),Table134[[#This Row],[Range_Month]])+1</f>
        <v>40422</v>
      </c>
      <c r="C155">
        <v>0</v>
      </c>
      <c r="D155" s="1">
        <f ca="1">WORKDAY(Table134[[#This Row],[Date]],-(1+Table134[[#This Row],[Add_Day]]))</f>
        <v>40421</v>
      </c>
      <c r="E155">
        <f ca="1">COUNTIFS(Table134[[#This Row],[TPX500 Index]:[TPXL70 Index]],"*N/A*")</f>
        <v>0</v>
      </c>
      <c r="F155" t="e" cm="1">
        <f t="array" aca="1" ref="F155" ca="1">_xll.BDH(F$1,"PX_LAST",Table134[[#This Row],[Date_Work]])</f>
        <v>#NAME?</v>
      </c>
      <c r="G155">
        <v>555.64</v>
      </c>
      <c r="H155">
        <v>8824.06</v>
      </c>
      <c r="I155">
        <v>763.43</v>
      </c>
      <c r="J155">
        <v>804.67</v>
      </c>
      <c r="K155">
        <v>163.58000000000001</v>
      </c>
      <c r="L155">
        <v>906.27</v>
      </c>
      <c r="M155">
        <v>48.32</v>
      </c>
      <c r="N155">
        <v>444.67</v>
      </c>
      <c r="O155">
        <v>363.75</v>
      </c>
      <c r="P155">
        <v>826.93</v>
      </c>
      <c r="Q155">
        <v>829.34</v>
      </c>
      <c r="R155">
        <v>1172.19</v>
      </c>
      <c r="S155">
        <v>2058.33</v>
      </c>
      <c r="T155">
        <v>770.57</v>
      </c>
    </row>
    <row r="156" spans="1:20" x14ac:dyDescent="0.25">
      <c r="A156">
        <v>-155</v>
      </c>
      <c r="B156" s="1">
        <f ca="1">EOMONTH(TODAY(),Table134[[#This Row],[Range_Month]])+1</f>
        <v>40391</v>
      </c>
      <c r="C156">
        <v>0</v>
      </c>
      <c r="D156" s="1">
        <f ca="1">WORKDAY(Table134[[#This Row],[Date]],-(1+Table134[[#This Row],[Add_Day]]))</f>
        <v>40389</v>
      </c>
      <c r="E156">
        <f ca="1">COUNTIFS(Table134[[#This Row],[TPX500 Index]:[TPXL70 Index]],"*N/A*")</f>
        <v>0</v>
      </c>
      <c r="F156" t="e" cm="1">
        <f t="array" aca="1" ref="F156" ca="1">_xll.BDH(F$1,"PX_LAST",Table134[[#This Row],[Date_Work]])</f>
        <v>#NAME?</v>
      </c>
      <c r="G156">
        <v>585.33000000000004</v>
      </c>
      <c r="H156">
        <v>9537.2999999999993</v>
      </c>
      <c r="I156">
        <v>815.29</v>
      </c>
      <c r="J156">
        <v>849.5</v>
      </c>
      <c r="K156">
        <v>172.37</v>
      </c>
      <c r="L156">
        <v>919.31</v>
      </c>
      <c r="M156">
        <v>50.96</v>
      </c>
      <c r="N156">
        <v>464.87</v>
      </c>
      <c r="O156">
        <v>398.48</v>
      </c>
      <c r="P156">
        <v>877.2</v>
      </c>
      <c r="Q156">
        <v>878.27</v>
      </c>
      <c r="R156">
        <v>1221.9000000000001</v>
      </c>
      <c r="S156">
        <v>2135.59</v>
      </c>
      <c r="T156">
        <v>820.06</v>
      </c>
    </row>
    <row r="157" spans="1:20" x14ac:dyDescent="0.25">
      <c r="A157">
        <v>-156</v>
      </c>
      <c r="B157" s="1">
        <f ca="1">EOMONTH(TODAY(),Table134[[#This Row],[Range_Month]])+1</f>
        <v>40360</v>
      </c>
      <c r="C157">
        <v>0</v>
      </c>
      <c r="D157" s="1">
        <f ca="1">WORKDAY(Table134[[#This Row],[Date]],-(1+Table134[[#This Row],[Add_Day]]))</f>
        <v>40359</v>
      </c>
      <c r="E157">
        <f ca="1">COUNTIFS(Table134[[#This Row],[TPX500 Index]:[TPXL70 Index]],"*N/A*")</f>
        <v>0</v>
      </c>
      <c r="F157" t="e" cm="1">
        <f t="array" aca="1" ref="F157" ca="1">_xll.BDH(F$1,"PX_LAST",Table134[[#This Row],[Date_Work]])</f>
        <v>#NAME?</v>
      </c>
      <c r="G157">
        <v>574.88</v>
      </c>
      <c r="H157">
        <v>9382.64</v>
      </c>
      <c r="I157">
        <v>816.45</v>
      </c>
      <c r="J157">
        <v>841.42</v>
      </c>
      <c r="K157">
        <v>170.05</v>
      </c>
      <c r="L157">
        <v>875.31</v>
      </c>
      <c r="M157">
        <v>51.01</v>
      </c>
      <c r="N157">
        <v>456.1</v>
      </c>
      <c r="O157">
        <v>387.7</v>
      </c>
      <c r="P157">
        <v>887.82</v>
      </c>
      <c r="Q157">
        <v>879.58</v>
      </c>
      <c r="R157">
        <v>1234.19</v>
      </c>
      <c r="S157">
        <v>2141.0700000000002</v>
      </c>
      <c r="T157">
        <v>806.56</v>
      </c>
    </row>
    <row r="158" spans="1:20" x14ac:dyDescent="0.25">
      <c r="A158">
        <v>-157</v>
      </c>
      <c r="B158" s="1">
        <f ca="1">EOMONTH(TODAY(),Table134[[#This Row],[Range_Month]])+1</f>
        <v>40330</v>
      </c>
      <c r="C158">
        <v>0</v>
      </c>
      <c r="D158" s="1">
        <f ca="1">WORKDAY(Table134[[#This Row],[Date]],-(1+Table134[[#This Row],[Add_Day]]))</f>
        <v>40329</v>
      </c>
      <c r="E158">
        <f ca="1">COUNTIFS(Table134[[#This Row],[TPX500 Index]:[TPXL70 Index]],"*N/A*")</f>
        <v>0</v>
      </c>
      <c r="F158" t="e" cm="1">
        <f t="array" aca="1" ref="F158" ca="1">_xll.BDH(F$1,"PX_LAST",Table134[[#This Row],[Date_Work]])</f>
        <v>#NAME?</v>
      </c>
      <c r="G158">
        <v>608.80999999999995</v>
      </c>
      <c r="H158">
        <v>9768.7000000000007</v>
      </c>
      <c r="I158">
        <v>842.68</v>
      </c>
      <c r="J158">
        <v>880.46</v>
      </c>
      <c r="K158">
        <v>177.94</v>
      </c>
      <c r="L158">
        <v>915.05</v>
      </c>
      <c r="M158">
        <v>50.68</v>
      </c>
      <c r="N158">
        <v>484.68</v>
      </c>
      <c r="O158">
        <v>413.25</v>
      </c>
      <c r="P158">
        <v>910.38</v>
      </c>
      <c r="Q158">
        <v>903.29</v>
      </c>
      <c r="R158">
        <v>1262.96</v>
      </c>
      <c r="S158">
        <v>2179.16</v>
      </c>
      <c r="T158">
        <v>850.31</v>
      </c>
    </row>
    <row r="159" spans="1:20" x14ac:dyDescent="0.25">
      <c r="A159">
        <v>-158</v>
      </c>
      <c r="B159" s="1">
        <f ca="1">EOMONTH(TODAY(),Table134[[#This Row],[Range_Month]])+1</f>
        <v>40299</v>
      </c>
      <c r="C159">
        <v>0</v>
      </c>
      <c r="D159" s="1">
        <f ca="1">WORKDAY(Table134[[#This Row],[Date]],-(1+Table134[[#This Row],[Add_Day]]))</f>
        <v>40298</v>
      </c>
      <c r="E159">
        <f ca="1">COUNTIFS(Table134[[#This Row],[TPX500 Index]:[TPXL70 Index]],"*N/A*")</f>
        <v>0</v>
      </c>
      <c r="F159" t="e" cm="1">
        <f t="array" aca="1" ref="F159" ca="1">_xll.BDH(F$1,"PX_LAST",Table134[[#This Row],[Date_Work]])</f>
        <v>#NAME?</v>
      </c>
      <c r="G159">
        <v>685.91</v>
      </c>
      <c r="H159">
        <v>11057.4</v>
      </c>
      <c r="I159">
        <v>950.79</v>
      </c>
      <c r="J159">
        <v>987.04</v>
      </c>
      <c r="K159">
        <v>199.64</v>
      </c>
      <c r="L159">
        <v>999.13</v>
      </c>
      <c r="M159">
        <v>56.15</v>
      </c>
      <c r="N159">
        <v>544.89</v>
      </c>
      <c r="O159">
        <v>504.75</v>
      </c>
      <c r="P159">
        <v>1012.39</v>
      </c>
      <c r="Q159">
        <v>1004.52</v>
      </c>
      <c r="R159">
        <v>1347.64</v>
      </c>
      <c r="S159">
        <v>2361.41</v>
      </c>
      <c r="T159">
        <v>960.82</v>
      </c>
    </row>
    <row r="160" spans="1:20" x14ac:dyDescent="0.25">
      <c r="A160">
        <v>-159</v>
      </c>
      <c r="B160" s="1">
        <f ca="1">EOMONTH(TODAY(),Table134[[#This Row],[Range_Month]])+1</f>
        <v>40269</v>
      </c>
      <c r="C160">
        <v>0</v>
      </c>
      <c r="D160" s="1">
        <f ca="1">WORKDAY(Table134[[#This Row],[Date]],-(1+Table134[[#This Row],[Add_Day]]))</f>
        <v>40268</v>
      </c>
      <c r="E160">
        <f ca="1">COUNTIFS(Table134[[#This Row],[TPX500 Index]:[TPXL70 Index]],"*N/A*")</f>
        <v>0</v>
      </c>
      <c r="F160" t="e" cm="1">
        <f t="array" aca="1" ref="F160" ca="1">_xll.BDH(F$1,"PX_LAST",Table134[[#This Row],[Date_Work]])</f>
        <v>#NAME?</v>
      </c>
      <c r="G160">
        <v>686.62</v>
      </c>
      <c r="H160">
        <v>11089.94</v>
      </c>
      <c r="I160">
        <v>932.47</v>
      </c>
      <c r="J160">
        <v>978.81</v>
      </c>
      <c r="K160">
        <v>199.03</v>
      </c>
      <c r="L160">
        <v>948.9</v>
      </c>
      <c r="M160">
        <v>53.2</v>
      </c>
      <c r="N160">
        <v>553.95000000000005</v>
      </c>
      <c r="O160">
        <v>450.5</v>
      </c>
      <c r="P160">
        <v>971.56</v>
      </c>
      <c r="Q160">
        <v>985.9</v>
      </c>
      <c r="R160">
        <v>1275.26</v>
      </c>
      <c r="S160">
        <v>2218.19</v>
      </c>
      <c r="T160">
        <v>941.66</v>
      </c>
    </row>
    <row r="161" spans="1:20" x14ac:dyDescent="0.25">
      <c r="A161">
        <v>-160</v>
      </c>
      <c r="B161" s="1">
        <f ca="1">EOMONTH(TODAY(),Table134[[#This Row],[Range_Month]])+1</f>
        <v>40238</v>
      </c>
      <c r="C161">
        <v>0</v>
      </c>
      <c r="D161" s="1">
        <f ca="1">WORKDAY(Table134[[#This Row],[Date]],-(1+Table134[[#This Row],[Add_Day]]))</f>
        <v>40235</v>
      </c>
      <c r="E161">
        <f ca="1">COUNTIFS(Table134[[#This Row],[TPX500 Index]:[TPXL70 Index]],"*N/A*")</f>
        <v>0</v>
      </c>
      <c r="F161" t="e" cm="1">
        <f t="array" aca="1" ref="F161" ca="1">_xll.BDH(F$1,"PX_LAST",Table134[[#This Row],[Date_Work]])</f>
        <v>#NAME?</v>
      </c>
      <c r="G161">
        <v>625.01</v>
      </c>
      <c r="H161">
        <v>10126.030000000001</v>
      </c>
      <c r="I161">
        <v>840.33</v>
      </c>
      <c r="J161">
        <v>894.1</v>
      </c>
      <c r="K161">
        <v>181.86</v>
      </c>
      <c r="L161">
        <v>908.23</v>
      </c>
      <c r="M161">
        <v>50.47</v>
      </c>
      <c r="N161">
        <v>504.74</v>
      </c>
      <c r="O161">
        <v>409.19</v>
      </c>
      <c r="P161">
        <v>889.8</v>
      </c>
      <c r="Q161">
        <v>906.49</v>
      </c>
      <c r="R161">
        <v>1211.05</v>
      </c>
      <c r="S161">
        <v>2085.11</v>
      </c>
      <c r="T161">
        <v>855.99</v>
      </c>
    </row>
    <row r="162" spans="1:20" x14ac:dyDescent="0.25">
      <c r="A162">
        <v>-161</v>
      </c>
      <c r="B162" s="1">
        <f ca="1">EOMONTH(TODAY(),Table134[[#This Row],[Range_Month]])+1</f>
        <v>40210</v>
      </c>
      <c r="C162">
        <v>0</v>
      </c>
      <c r="D162" s="1">
        <f ca="1">WORKDAY(Table134[[#This Row],[Date]],-(1+Table134[[#This Row],[Add_Day]]))</f>
        <v>40207</v>
      </c>
      <c r="E162">
        <f ca="1">COUNTIFS(Table134[[#This Row],[TPX500 Index]:[TPXL70 Index]],"*N/A*")</f>
        <v>0</v>
      </c>
      <c r="F162" t="e" cm="1">
        <f t="array" aca="1" ref="F162" ca="1">_xll.BDH(F$1,"PX_LAST",Table134[[#This Row],[Date_Work]])</f>
        <v>#NAME?</v>
      </c>
      <c r="G162">
        <v>632.11</v>
      </c>
      <c r="H162">
        <v>10198.040000000001</v>
      </c>
      <c r="I162">
        <v>853.01</v>
      </c>
      <c r="J162">
        <v>901.12</v>
      </c>
      <c r="K162">
        <v>183.41</v>
      </c>
      <c r="L162">
        <v>905.38</v>
      </c>
      <c r="M162">
        <v>51.52</v>
      </c>
      <c r="N162">
        <v>511.86</v>
      </c>
      <c r="O162">
        <v>412.66</v>
      </c>
      <c r="P162">
        <v>894.68</v>
      </c>
      <c r="Q162">
        <v>907.55</v>
      </c>
      <c r="R162">
        <v>1210.82</v>
      </c>
      <c r="S162">
        <v>2093.89</v>
      </c>
      <c r="T162">
        <v>862.39</v>
      </c>
    </row>
    <row r="163" spans="1:20" x14ac:dyDescent="0.25">
      <c r="A163">
        <v>-162</v>
      </c>
      <c r="B163" s="1">
        <f ca="1">EOMONTH(TODAY(),Table134[[#This Row],[Range_Month]])+1</f>
        <v>40179</v>
      </c>
      <c r="C163">
        <v>1</v>
      </c>
      <c r="D163" s="1">
        <f ca="1">WORKDAY(Table134[[#This Row],[Date]],-(1+Table134[[#This Row],[Add_Day]]))</f>
        <v>40177</v>
      </c>
      <c r="E163">
        <f ca="1">COUNTIFS(Table134[[#This Row],[TPX500 Index]:[TPXL70 Index]],"*N/A*")</f>
        <v>0</v>
      </c>
      <c r="F163" t="e" cm="1">
        <f t="array" aca="1" ref="F163" ca="1">_xll.BDH(F$1,"PX_LAST",Table134[[#This Row],[Date_Work]])</f>
        <v>#NAME?</v>
      </c>
      <c r="G163">
        <v>634</v>
      </c>
      <c r="H163">
        <v>10546.44</v>
      </c>
      <c r="I163">
        <v>859.12</v>
      </c>
      <c r="J163">
        <v>907.59</v>
      </c>
      <c r="K163">
        <v>185.06</v>
      </c>
      <c r="L163">
        <v>893.19</v>
      </c>
      <c r="M163">
        <v>48.36</v>
      </c>
      <c r="N163">
        <v>515.76</v>
      </c>
      <c r="O163">
        <v>416.22</v>
      </c>
      <c r="P163">
        <v>902.2</v>
      </c>
      <c r="Q163">
        <v>921.7</v>
      </c>
      <c r="R163">
        <v>1176.8699999999999</v>
      </c>
      <c r="S163">
        <v>2066.36</v>
      </c>
      <c r="T163">
        <v>859.25</v>
      </c>
    </row>
    <row r="164" spans="1:20" x14ac:dyDescent="0.25">
      <c r="A164">
        <v>-163</v>
      </c>
      <c r="B164" s="1">
        <f ca="1">EOMONTH(TODAY(),Table134[[#This Row],[Range_Month]])+1</f>
        <v>40148</v>
      </c>
      <c r="C164">
        <v>0</v>
      </c>
      <c r="D164" s="1">
        <f ca="1">WORKDAY(Table134[[#This Row],[Date]],-(1+Table134[[#This Row],[Add_Day]]))</f>
        <v>40147</v>
      </c>
      <c r="E164">
        <f ca="1">COUNTIFS(Table134[[#This Row],[TPX500 Index]:[TPXL70 Index]],"*N/A*")</f>
        <v>0</v>
      </c>
      <c r="F164" t="e" cm="1">
        <f t="array" aca="1" ref="F164" ca="1">_xll.BDH(F$1,"PX_LAST",Table134[[#This Row],[Date_Work]])</f>
        <v>#NAME?</v>
      </c>
      <c r="G164">
        <v>582.01</v>
      </c>
      <c r="H164">
        <v>9345.5499999999993</v>
      </c>
      <c r="I164">
        <v>790.07</v>
      </c>
      <c r="J164">
        <v>839.94</v>
      </c>
      <c r="K164">
        <v>170.04</v>
      </c>
      <c r="L164">
        <v>835.88</v>
      </c>
      <c r="M164">
        <v>45.73</v>
      </c>
      <c r="N164">
        <v>477.54</v>
      </c>
      <c r="O164">
        <v>387.19</v>
      </c>
      <c r="P164">
        <v>854.34</v>
      </c>
      <c r="Q164">
        <v>861.48</v>
      </c>
      <c r="R164">
        <v>1123.45</v>
      </c>
      <c r="S164">
        <v>1987.04</v>
      </c>
      <c r="T164">
        <v>779.18</v>
      </c>
    </row>
    <row r="165" spans="1:20" x14ac:dyDescent="0.25">
      <c r="A165">
        <v>-164</v>
      </c>
      <c r="B165" s="1">
        <f ca="1">EOMONTH(TODAY(),Table134[[#This Row],[Range_Month]])+1</f>
        <v>40118</v>
      </c>
      <c r="C165">
        <v>0</v>
      </c>
      <c r="D165" s="1">
        <f ca="1">WORKDAY(Table134[[#This Row],[Date]],-(1+Table134[[#This Row],[Add_Day]]))</f>
        <v>40116</v>
      </c>
      <c r="E165">
        <f ca="1">COUNTIFS(Table134[[#This Row],[TPX500 Index]:[TPXL70 Index]],"*N/A*")</f>
        <v>0</v>
      </c>
      <c r="F165" t="e" cm="1">
        <f t="array" aca="1" ref="F165" ca="1">_xll.BDH(F$1,"PX_LAST",Table134[[#This Row],[Date_Work]])</f>
        <v>#NAME?</v>
      </c>
      <c r="G165">
        <v>614.52</v>
      </c>
      <c r="H165">
        <v>10034.74</v>
      </c>
      <c r="I165">
        <v>841.13</v>
      </c>
      <c r="J165">
        <v>894.67</v>
      </c>
      <c r="K165">
        <v>180.28</v>
      </c>
      <c r="L165">
        <v>933.68</v>
      </c>
      <c r="M165">
        <v>48.59</v>
      </c>
      <c r="N165">
        <v>502.02</v>
      </c>
      <c r="O165">
        <v>438.07</v>
      </c>
      <c r="P165">
        <v>939.29</v>
      </c>
      <c r="Q165">
        <v>925.11</v>
      </c>
      <c r="R165">
        <v>1216.94</v>
      </c>
      <c r="S165">
        <v>2171.75</v>
      </c>
      <c r="T165">
        <v>827.86</v>
      </c>
    </row>
    <row r="166" spans="1:20" x14ac:dyDescent="0.25">
      <c r="A166">
        <v>-165</v>
      </c>
      <c r="B166" s="1">
        <f ca="1">EOMONTH(TODAY(),Table134[[#This Row],[Range_Month]])+1</f>
        <v>40087</v>
      </c>
      <c r="C166">
        <v>0</v>
      </c>
      <c r="D166" s="1">
        <f ca="1">WORKDAY(Table134[[#This Row],[Date]],-(1+Table134[[#This Row],[Add_Day]]))</f>
        <v>40086</v>
      </c>
      <c r="E166">
        <f ca="1">COUNTIFS(Table134[[#This Row],[TPX500 Index]:[TPXL70 Index]],"*N/A*")</f>
        <v>0</v>
      </c>
      <c r="F166" t="e" cm="1">
        <f t="array" aca="1" ref="F166" ca="1">_xll.BDH(F$1,"PX_LAST",Table134[[#This Row],[Date_Work]])</f>
        <v>#NAME?</v>
      </c>
      <c r="G166">
        <v>619.86</v>
      </c>
      <c r="H166">
        <v>10133.23</v>
      </c>
      <c r="I166">
        <v>858.49</v>
      </c>
      <c r="J166">
        <v>909.84</v>
      </c>
      <c r="K166">
        <v>182.88</v>
      </c>
      <c r="L166">
        <v>987.34</v>
      </c>
      <c r="M166">
        <v>49.72</v>
      </c>
      <c r="N166">
        <v>503.66</v>
      </c>
      <c r="O166">
        <v>451.62</v>
      </c>
      <c r="P166">
        <v>959.49</v>
      </c>
      <c r="Q166">
        <v>954.57</v>
      </c>
      <c r="R166">
        <v>1232.3399999999999</v>
      </c>
      <c r="S166">
        <v>2226.83</v>
      </c>
      <c r="T166">
        <v>841.15</v>
      </c>
    </row>
    <row r="167" spans="1:20" x14ac:dyDescent="0.25">
      <c r="A167">
        <v>-166</v>
      </c>
      <c r="B167" s="1">
        <f ca="1">EOMONTH(TODAY(),Table134[[#This Row],[Range_Month]])+1</f>
        <v>40057</v>
      </c>
      <c r="C167">
        <v>0</v>
      </c>
      <c r="D167" s="1">
        <f ca="1">WORKDAY(Table134[[#This Row],[Date]],-(1+Table134[[#This Row],[Add_Day]]))</f>
        <v>40056</v>
      </c>
      <c r="E167">
        <f ca="1">COUNTIFS(Table134[[#This Row],[TPX500 Index]:[TPXL70 Index]],"*N/A*")</f>
        <v>0</v>
      </c>
      <c r="F167" t="e" cm="1">
        <f t="array" aca="1" ref="F167" ca="1">_xll.BDH(F$1,"PX_LAST",Table134[[#This Row],[Date_Work]])</f>
        <v>#NAME?</v>
      </c>
      <c r="G167">
        <v>661.74</v>
      </c>
      <c r="H167">
        <v>10492.53</v>
      </c>
      <c r="I167">
        <v>891.17</v>
      </c>
      <c r="J167">
        <v>965.73</v>
      </c>
      <c r="K167">
        <v>194.1</v>
      </c>
      <c r="L167">
        <v>1006.99</v>
      </c>
      <c r="M167">
        <v>50.49</v>
      </c>
      <c r="N167">
        <v>545.47</v>
      </c>
      <c r="O167">
        <v>448.52</v>
      </c>
      <c r="P167">
        <v>1002.25</v>
      </c>
      <c r="Q167">
        <v>1006.87</v>
      </c>
      <c r="R167">
        <v>1254.44</v>
      </c>
      <c r="S167">
        <v>2325.5300000000002</v>
      </c>
      <c r="T167">
        <v>880.72</v>
      </c>
    </row>
    <row r="168" spans="1:20" x14ac:dyDescent="0.25">
      <c r="A168">
        <v>-167</v>
      </c>
      <c r="B168" s="1">
        <f ca="1">EOMONTH(TODAY(),Table134[[#This Row],[Range_Month]])+1</f>
        <v>40026</v>
      </c>
      <c r="C168">
        <v>0</v>
      </c>
      <c r="D168" s="1">
        <f ca="1">WORKDAY(Table134[[#This Row],[Date]],-(1+Table134[[#This Row],[Add_Day]]))</f>
        <v>40025</v>
      </c>
      <c r="E168">
        <f ca="1">COUNTIFS(Table134[[#This Row],[TPX500 Index]:[TPXL70 Index]],"*N/A*")</f>
        <v>0</v>
      </c>
      <c r="F168" t="e" cm="1">
        <f t="array" aca="1" ref="F168" ca="1">_xll.BDH(F$1,"PX_LAST",Table134[[#This Row],[Date_Work]])</f>
        <v>#NAME?</v>
      </c>
      <c r="G168">
        <v>655.61</v>
      </c>
      <c r="H168">
        <v>10356.83</v>
      </c>
      <c r="I168">
        <v>876.23</v>
      </c>
      <c r="J168">
        <v>950.26</v>
      </c>
      <c r="K168">
        <v>191.56</v>
      </c>
      <c r="L168">
        <v>990.69</v>
      </c>
      <c r="M168">
        <v>49.44</v>
      </c>
      <c r="N168">
        <v>540.72</v>
      </c>
      <c r="O168">
        <v>463.39</v>
      </c>
      <c r="P168">
        <v>968.66</v>
      </c>
      <c r="Q168">
        <v>982.83</v>
      </c>
      <c r="R168">
        <v>1211.97</v>
      </c>
      <c r="S168">
        <v>2244.85</v>
      </c>
      <c r="T168">
        <v>871.89</v>
      </c>
    </row>
    <row r="169" spans="1:20" x14ac:dyDescent="0.25">
      <c r="A169">
        <v>-168</v>
      </c>
      <c r="B169" s="1">
        <f ca="1">EOMONTH(TODAY(),Table134[[#This Row],[Range_Month]])+1</f>
        <v>39995</v>
      </c>
      <c r="C169">
        <v>0</v>
      </c>
      <c r="D169" s="1">
        <f ca="1">WORKDAY(Table134[[#This Row],[Date]],-(1+Table134[[#This Row],[Add_Day]]))</f>
        <v>39994</v>
      </c>
      <c r="E169">
        <f ca="1">COUNTIFS(Table134[[#This Row],[TPX500 Index]:[TPXL70 Index]],"*N/A*")</f>
        <v>0</v>
      </c>
      <c r="F169" t="e" cm="1">
        <f t="array" aca="1" ref="F169" ca="1">_xll.BDH(F$1,"PX_LAST",Table134[[#This Row],[Date_Work]])</f>
        <v>#NAME?</v>
      </c>
      <c r="G169">
        <v>636.04</v>
      </c>
      <c r="H169">
        <v>9958.44</v>
      </c>
      <c r="I169">
        <v>849.96</v>
      </c>
      <c r="J169">
        <v>929.76</v>
      </c>
      <c r="K169">
        <v>186.81</v>
      </c>
      <c r="L169">
        <v>973.14</v>
      </c>
      <c r="M169">
        <v>48.54</v>
      </c>
      <c r="N169">
        <v>522.76</v>
      </c>
      <c r="O169">
        <v>442.05</v>
      </c>
      <c r="P169">
        <v>964.19</v>
      </c>
      <c r="Q169">
        <v>972.68</v>
      </c>
      <c r="R169">
        <v>1200.02</v>
      </c>
      <c r="S169">
        <v>2210.39</v>
      </c>
      <c r="T169">
        <v>849.89</v>
      </c>
    </row>
    <row r="170" spans="1:20" x14ac:dyDescent="0.25">
      <c r="A170">
        <v>-169</v>
      </c>
      <c r="B170" s="1">
        <f ca="1">EOMONTH(TODAY(),Table134[[#This Row],[Range_Month]])+1</f>
        <v>39965</v>
      </c>
      <c r="C170">
        <v>0</v>
      </c>
      <c r="D170" s="1">
        <f ca="1">WORKDAY(Table134[[#This Row],[Date]],-(1+Table134[[#This Row],[Add_Day]]))</f>
        <v>39962</v>
      </c>
      <c r="E170">
        <f ca="1">COUNTIFS(Table134[[#This Row],[TPX500 Index]:[TPXL70 Index]],"*N/A*")</f>
        <v>0</v>
      </c>
      <c r="F170" t="e" cm="1">
        <f t="array" aca="1" ref="F170" ca="1">_xll.BDH(F$1,"PX_LAST",Table134[[#This Row],[Date_Work]])</f>
        <v>#NAME?</v>
      </c>
      <c r="G170">
        <v>625.89</v>
      </c>
      <c r="H170">
        <v>9522.5</v>
      </c>
      <c r="I170">
        <v>804.65</v>
      </c>
      <c r="J170">
        <v>897.91</v>
      </c>
      <c r="K170">
        <v>181.65</v>
      </c>
      <c r="L170">
        <v>890.45</v>
      </c>
      <c r="M170">
        <v>43.79</v>
      </c>
      <c r="N170">
        <v>522.47</v>
      </c>
      <c r="O170">
        <v>394.05</v>
      </c>
      <c r="P170">
        <v>895.07</v>
      </c>
      <c r="Q170">
        <v>916.32</v>
      </c>
      <c r="R170">
        <v>1101.75</v>
      </c>
      <c r="S170">
        <v>2017.34</v>
      </c>
      <c r="T170">
        <v>818.69</v>
      </c>
    </row>
    <row r="171" spans="1:20" x14ac:dyDescent="0.25">
      <c r="A171">
        <v>-170</v>
      </c>
      <c r="B171" s="1">
        <f ca="1">EOMONTH(TODAY(),Table134[[#This Row],[Range_Month]])+1</f>
        <v>39934</v>
      </c>
      <c r="C171">
        <v>0</v>
      </c>
      <c r="D171" s="1">
        <f ca="1">WORKDAY(Table134[[#This Row],[Date]],-(1+Table134[[#This Row],[Add_Day]]))</f>
        <v>39933</v>
      </c>
      <c r="E171">
        <f ca="1">COUNTIFS(Table134[[#This Row],[TPX500 Index]:[TPXL70 Index]],"*N/A*")</f>
        <v>0</v>
      </c>
      <c r="F171" t="e" cm="1">
        <f t="array" aca="1" ref="F171" ca="1">_xll.BDH(F$1,"PX_LAST",Table134[[#This Row],[Date_Work]])</f>
        <v>#NAME?</v>
      </c>
      <c r="G171">
        <v>583.73</v>
      </c>
      <c r="H171">
        <v>8828.26</v>
      </c>
      <c r="I171">
        <v>745.94</v>
      </c>
      <c r="J171">
        <v>837.79</v>
      </c>
      <c r="K171">
        <v>169.72</v>
      </c>
      <c r="L171">
        <v>838.83</v>
      </c>
      <c r="M171">
        <v>40.86</v>
      </c>
      <c r="N171">
        <v>493.49</v>
      </c>
      <c r="O171">
        <v>344.55</v>
      </c>
      <c r="P171">
        <v>826.85</v>
      </c>
      <c r="Q171">
        <v>858.22</v>
      </c>
      <c r="R171">
        <v>1040.5899999999999</v>
      </c>
      <c r="S171">
        <v>1896.86</v>
      </c>
      <c r="T171">
        <v>749.95</v>
      </c>
    </row>
    <row r="172" spans="1:20" x14ac:dyDescent="0.25">
      <c r="A172">
        <v>-171</v>
      </c>
      <c r="B172" s="1">
        <f ca="1">EOMONTH(TODAY(),Table134[[#This Row],[Range_Month]])+1</f>
        <v>39904</v>
      </c>
      <c r="C172">
        <v>0</v>
      </c>
      <c r="D172" s="1">
        <f ca="1">WORKDAY(Table134[[#This Row],[Date]],-(1+Table134[[#This Row],[Add_Day]]))</f>
        <v>39903</v>
      </c>
      <c r="E172">
        <f ca="1">COUNTIFS(Table134[[#This Row],[TPX500 Index]:[TPXL70 Index]],"*N/A*")</f>
        <v>0</v>
      </c>
      <c r="F172" t="e" cm="1">
        <f t="array" aca="1" ref="F172" ca="1">_xll.BDH(F$1,"PX_LAST",Table134[[#This Row],[Date_Work]])</f>
        <v>#NAME?</v>
      </c>
      <c r="G172">
        <v>529.01</v>
      </c>
      <c r="H172">
        <v>8109.53</v>
      </c>
      <c r="I172">
        <v>701.89</v>
      </c>
      <c r="J172">
        <v>773.66</v>
      </c>
      <c r="K172">
        <v>156.01</v>
      </c>
      <c r="L172">
        <v>845.37</v>
      </c>
      <c r="M172">
        <v>41.04</v>
      </c>
      <c r="N172">
        <v>445.08</v>
      </c>
      <c r="O172">
        <v>306.45</v>
      </c>
      <c r="P172">
        <v>800.87</v>
      </c>
      <c r="Q172">
        <v>810.37</v>
      </c>
      <c r="R172">
        <v>1017.65</v>
      </c>
      <c r="S172">
        <v>1822.87</v>
      </c>
      <c r="T172">
        <v>684.38</v>
      </c>
    </row>
    <row r="173" spans="1:20" x14ac:dyDescent="0.25">
      <c r="A173">
        <v>-172</v>
      </c>
      <c r="B173" s="1">
        <f ca="1">EOMONTH(TODAY(),Table134[[#This Row],[Range_Month]])+1</f>
        <v>39873</v>
      </c>
      <c r="C173">
        <v>0</v>
      </c>
      <c r="D173" s="1">
        <f ca="1">WORKDAY(Table134[[#This Row],[Date]],-(1+Table134[[#This Row],[Add_Day]]))</f>
        <v>39871</v>
      </c>
      <c r="E173">
        <f ca="1">COUNTIFS(Table134[[#This Row],[TPX500 Index]:[TPXL70 Index]],"*N/A*")</f>
        <v>0</v>
      </c>
      <c r="F173" t="e" cm="1">
        <f t="array" aca="1" ref="F173" ca="1">_xll.BDH(F$1,"PX_LAST",Table134[[#This Row],[Date_Work]])</f>
        <v>#NAME?</v>
      </c>
      <c r="G173">
        <v>524.11</v>
      </c>
      <c r="H173">
        <v>7568.42</v>
      </c>
      <c r="I173">
        <v>666.35</v>
      </c>
      <c r="J173">
        <v>756.71</v>
      </c>
      <c r="K173">
        <v>153.55000000000001</v>
      </c>
      <c r="L173">
        <v>770.18</v>
      </c>
      <c r="M173">
        <v>41.72</v>
      </c>
      <c r="N173">
        <v>448.24</v>
      </c>
      <c r="O173">
        <v>297.20999999999998</v>
      </c>
      <c r="P173">
        <v>781.9</v>
      </c>
      <c r="Q173">
        <v>773.72</v>
      </c>
      <c r="R173">
        <v>1014.21</v>
      </c>
      <c r="S173">
        <v>1791.21</v>
      </c>
      <c r="T173">
        <v>662.18</v>
      </c>
    </row>
    <row r="174" spans="1:20" x14ac:dyDescent="0.25">
      <c r="A174">
        <v>-173</v>
      </c>
      <c r="B174" s="1">
        <f ca="1">EOMONTH(TODAY(),Table134[[#This Row],[Range_Month]])+1</f>
        <v>39845</v>
      </c>
      <c r="C174">
        <v>0</v>
      </c>
      <c r="D174" s="1">
        <f ca="1">WORKDAY(Table134[[#This Row],[Date]],-(1+Table134[[#This Row],[Add_Day]]))</f>
        <v>39843</v>
      </c>
      <c r="E174">
        <f ca="1">COUNTIFS(Table134[[#This Row],[TPX500 Index]:[TPXL70 Index]],"*N/A*")</f>
        <v>0</v>
      </c>
      <c r="F174" t="e" cm="1">
        <f t="array" aca="1" ref="F174" ca="1">_xll.BDH(F$1,"PX_LAST",Table134[[#This Row],[Date_Work]])</f>
        <v>#NAME?</v>
      </c>
      <c r="G174">
        <v>547.94000000000005</v>
      </c>
      <c r="H174">
        <v>7994.05</v>
      </c>
      <c r="I174">
        <v>697.17</v>
      </c>
      <c r="J174">
        <v>794.03</v>
      </c>
      <c r="K174">
        <v>160.78</v>
      </c>
      <c r="L174">
        <v>892.61</v>
      </c>
      <c r="M174">
        <v>43.95</v>
      </c>
      <c r="N174">
        <v>464.53</v>
      </c>
      <c r="O174">
        <v>339.69</v>
      </c>
      <c r="P174">
        <v>828.76</v>
      </c>
      <c r="Q174">
        <v>815.19</v>
      </c>
      <c r="R174">
        <v>1071.28</v>
      </c>
      <c r="S174">
        <v>1891.59</v>
      </c>
      <c r="T174">
        <v>701.23</v>
      </c>
    </row>
    <row r="175" spans="1:20" x14ac:dyDescent="0.25">
      <c r="A175">
        <v>-174</v>
      </c>
      <c r="B175" s="1">
        <f ca="1">EOMONTH(TODAY(),Table134[[#This Row],[Range_Month]])+1</f>
        <v>39814</v>
      </c>
      <c r="C175">
        <v>1</v>
      </c>
      <c r="D175" s="1">
        <f ca="1">WORKDAY(Table134[[#This Row],[Date]],-(1+Table134[[#This Row],[Add_Day]]))</f>
        <v>39812</v>
      </c>
      <c r="E175">
        <f ca="1">COUNTIFS(Table134[[#This Row],[TPX500 Index]:[TPXL70 Index]],"*N/A*")</f>
        <v>0</v>
      </c>
      <c r="F175" t="e" cm="1">
        <f t="array" aca="1" ref="F175" ca="1">_xll.BDH(F$1,"PX_LAST",Table134[[#This Row],[Date_Work]])</f>
        <v>#NAME?</v>
      </c>
      <c r="G175">
        <v>592.21</v>
      </c>
      <c r="H175">
        <v>8859.56</v>
      </c>
      <c r="I175">
        <v>764.25</v>
      </c>
      <c r="J175">
        <v>859.24</v>
      </c>
      <c r="K175">
        <v>175</v>
      </c>
      <c r="L175">
        <v>900.36</v>
      </c>
      <c r="M175">
        <v>48.2</v>
      </c>
      <c r="N175">
        <v>498.33</v>
      </c>
      <c r="O175">
        <v>323.47000000000003</v>
      </c>
      <c r="P175">
        <v>879.31</v>
      </c>
      <c r="Q175">
        <v>889.58</v>
      </c>
      <c r="R175">
        <v>1092.0999999999999</v>
      </c>
      <c r="S175">
        <v>1939.1</v>
      </c>
      <c r="T175">
        <v>766</v>
      </c>
    </row>
    <row r="176" spans="1:20" x14ac:dyDescent="0.25">
      <c r="A176">
        <v>-175</v>
      </c>
      <c r="B176" s="1">
        <f ca="1">EOMONTH(TODAY(),Table134[[#This Row],[Range_Month]])+1</f>
        <v>39783</v>
      </c>
      <c r="C176">
        <v>0</v>
      </c>
      <c r="D176" s="1">
        <f ca="1">WORKDAY(Table134[[#This Row],[Date]],-(1+Table134[[#This Row],[Add_Day]]))</f>
        <v>39780</v>
      </c>
      <c r="E176">
        <f ca="1">COUNTIFS(Table134[[#This Row],[TPX500 Index]:[TPXL70 Index]],"*N/A*")</f>
        <v>0</v>
      </c>
      <c r="F176" t="e" cm="1">
        <f t="array" aca="1" ref="F176" ca="1">_xll.BDH(F$1,"PX_LAST",Table134[[#This Row],[Date_Work]])</f>
        <v>#NAME?</v>
      </c>
      <c r="G176">
        <v>577.30999999999995</v>
      </c>
      <c r="H176">
        <v>8512.27</v>
      </c>
      <c r="I176">
        <v>738.57</v>
      </c>
      <c r="J176">
        <v>834.82</v>
      </c>
      <c r="K176">
        <v>169.61</v>
      </c>
      <c r="L176">
        <v>857.6</v>
      </c>
      <c r="M176">
        <v>44.55</v>
      </c>
      <c r="N176">
        <v>486.87</v>
      </c>
      <c r="O176">
        <v>313.76</v>
      </c>
      <c r="P176">
        <v>847.19</v>
      </c>
      <c r="Q176">
        <v>860.88</v>
      </c>
      <c r="R176">
        <v>1086.78</v>
      </c>
      <c r="S176">
        <v>1946.53</v>
      </c>
      <c r="T176">
        <v>744.34</v>
      </c>
    </row>
    <row r="177" spans="1:20" x14ac:dyDescent="0.25">
      <c r="A177">
        <v>-176</v>
      </c>
      <c r="B177" s="1">
        <f ca="1">EOMONTH(TODAY(),Table134[[#This Row],[Range_Month]])+1</f>
        <v>39753</v>
      </c>
      <c r="C177">
        <v>0</v>
      </c>
      <c r="D177" s="1">
        <f ca="1">WORKDAY(Table134[[#This Row],[Date]],-(1+Table134[[#This Row],[Add_Day]]))</f>
        <v>39752</v>
      </c>
      <c r="E177">
        <f ca="1">COUNTIFS(Table134[[#This Row],[TPX500 Index]:[TPXL70 Index]],"*N/A*")</f>
        <v>0</v>
      </c>
      <c r="F177" t="e" cm="1">
        <f t="array" aca="1" ref="F177" ca="1">_xll.BDH(F$1,"PX_LAST",Table134[[#This Row],[Date_Work]])</f>
        <v>#NAME?</v>
      </c>
      <c r="G177">
        <v>619.38</v>
      </c>
      <c r="H177">
        <v>8576.98</v>
      </c>
      <c r="I177">
        <v>756.57</v>
      </c>
      <c r="J177">
        <v>867.12</v>
      </c>
      <c r="K177">
        <v>177.19</v>
      </c>
      <c r="L177">
        <v>863.21</v>
      </c>
      <c r="M177">
        <v>43.89</v>
      </c>
      <c r="N177">
        <v>539.91</v>
      </c>
      <c r="O177">
        <v>299.24</v>
      </c>
      <c r="P177">
        <v>841.04</v>
      </c>
      <c r="Q177">
        <v>848.82</v>
      </c>
      <c r="R177">
        <v>1077.76</v>
      </c>
      <c r="S177">
        <v>1968.76</v>
      </c>
      <c r="T177">
        <v>760.51</v>
      </c>
    </row>
    <row r="178" spans="1:20" x14ac:dyDescent="0.25">
      <c r="A178">
        <v>-177</v>
      </c>
      <c r="B178" s="1">
        <f ca="1">EOMONTH(TODAY(),Table134[[#This Row],[Range_Month]])+1</f>
        <v>39722</v>
      </c>
      <c r="C178">
        <v>0</v>
      </c>
      <c r="D178" s="1">
        <f ca="1">WORKDAY(Table134[[#This Row],[Date]],-(1+Table134[[#This Row],[Add_Day]]))</f>
        <v>39721</v>
      </c>
      <c r="E178">
        <f ca="1">COUNTIFS(Table134[[#This Row],[TPX500 Index]:[TPXL70 Index]],"*N/A*")</f>
        <v>0</v>
      </c>
      <c r="F178" t="e" cm="1">
        <f t="array" aca="1" ref="F178" ca="1">_xll.BDH(F$1,"PX_LAST",Table134[[#This Row],[Date_Work]])</f>
        <v>#NAME?</v>
      </c>
      <c r="G178">
        <v>788.09</v>
      </c>
      <c r="H178">
        <v>11259.86</v>
      </c>
      <c r="I178">
        <v>949.88</v>
      </c>
      <c r="J178">
        <v>1087.4100000000001</v>
      </c>
      <c r="K178">
        <v>222.11</v>
      </c>
      <c r="L178">
        <v>1131.67</v>
      </c>
      <c r="M178">
        <v>52.37</v>
      </c>
      <c r="N178">
        <v>687.45</v>
      </c>
      <c r="O178">
        <v>402.71</v>
      </c>
      <c r="P178">
        <v>975.7</v>
      </c>
      <c r="Q178">
        <v>1055.32</v>
      </c>
      <c r="R178">
        <v>1279.99</v>
      </c>
      <c r="S178">
        <v>2345.91</v>
      </c>
      <c r="T178">
        <v>966.64</v>
      </c>
    </row>
    <row r="179" spans="1:20" x14ac:dyDescent="0.25">
      <c r="A179">
        <v>-178</v>
      </c>
      <c r="B179" s="1">
        <f ca="1">EOMONTH(TODAY(),Table134[[#This Row],[Range_Month]])+1</f>
        <v>39692</v>
      </c>
      <c r="C179">
        <v>0</v>
      </c>
      <c r="D179" s="1">
        <f ca="1">WORKDAY(Table134[[#This Row],[Date]],-(1+Table134[[#This Row],[Add_Day]]))</f>
        <v>39689</v>
      </c>
      <c r="E179">
        <f ca="1">COUNTIFS(Table134[[#This Row],[TPX500 Index]:[TPXL70 Index]],"*N/A*")</f>
        <v>0</v>
      </c>
      <c r="F179" t="e" cm="1">
        <f t="array" aca="1" ref="F179" ca="1">_xll.BDH(F$1,"PX_LAST",Table134[[#This Row],[Date_Work]])</f>
        <v>#NAME?</v>
      </c>
      <c r="G179">
        <v>917.81</v>
      </c>
      <c r="H179">
        <v>13072.87</v>
      </c>
      <c r="I179">
        <v>1080.58</v>
      </c>
      <c r="J179">
        <v>1254.71</v>
      </c>
      <c r="K179">
        <v>256.94</v>
      </c>
      <c r="L179">
        <v>1260.02</v>
      </c>
      <c r="M179">
        <v>58.04</v>
      </c>
      <c r="N179">
        <v>794.77</v>
      </c>
      <c r="O179">
        <v>464.79</v>
      </c>
      <c r="P179">
        <v>1114.67</v>
      </c>
      <c r="Q179">
        <v>1197.56</v>
      </c>
      <c r="R179">
        <v>1371</v>
      </c>
      <c r="S179">
        <v>2564.06</v>
      </c>
      <c r="T179">
        <v>1138.74</v>
      </c>
    </row>
    <row r="180" spans="1:20" x14ac:dyDescent="0.25">
      <c r="A180">
        <v>-179</v>
      </c>
      <c r="B180" s="1">
        <f ca="1">EOMONTH(TODAY(),Table134[[#This Row],[Range_Month]])+1</f>
        <v>39661</v>
      </c>
      <c r="C180">
        <v>0</v>
      </c>
      <c r="D180" s="1">
        <f ca="1">WORKDAY(Table134[[#This Row],[Date]],-(1+Table134[[#This Row],[Add_Day]]))</f>
        <v>39660</v>
      </c>
      <c r="E180">
        <f ca="1">COUNTIFS(Table134[[#This Row],[TPX500 Index]:[TPXL70 Index]],"*N/A*")</f>
        <v>0</v>
      </c>
      <c r="F180" t="e" cm="1">
        <f t="array" aca="1" ref="F180" ca="1">_xll.BDH(F$1,"PX_LAST",Table134[[#This Row],[Date_Work]])</f>
        <v>#NAME?</v>
      </c>
      <c r="G180">
        <v>956.31</v>
      </c>
      <c r="H180">
        <v>13376.81</v>
      </c>
      <c r="I180">
        <v>1113.9100000000001</v>
      </c>
      <c r="J180">
        <v>1303.6199999999999</v>
      </c>
      <c r="K180">
        <v>265.39</v>
      </c>
      <c r="L180">
        <v>1343.63</v>
      </c>
      <c r="M180">
        <v>59.75</v>
      </c>
      <c r="N180">
        <v>832</v>
      </c>
      <c r="O180">
        <v>510.06</v>
      </c>
      <c r="P180">
        <v>1170.07</v>
      </c>
      <c r="Q180">
        <v>1233.02</v>
      </c>
      <c r="R180">
        <v>1451.07</v>
      </c>
      <c r="S180">
        <v>2764</v>
      </c>
      <c r="T180">
        <v>1177.82</v>
      </c>
    </row>
    <row r="181" spans="1:20" x14ac:dyDescent="0.25">
      <c r="A181">
        <v>-180</v>
      </c>
      <c r="B181" s="1">
        <f ca="1">EOMONTH(TODAY(),Table134[[#This Row],[Range_Month]])+1</f>
        <v>39630</v>
      </c>
      <c r="C181">
        <v>0</v>
      </c>
      <c r="D181" s="1">
        <f ca="1">WORKDAY(Table134[[#This Row],[Date]],-(1+Table134[[#This Row],[Add_Day]]))</f>
        <v>39629</v>
      </c>
      <c r="E181">
        <f ca="1">COUNTIFS(Table134[[#This Row],[TPX500 Index]:[TPXL70 Index]],"*N/A*")</f>
        <v>0</v>
      </c>
      <c r="F181" t="e" cm="1">
        <f t="array" aca="1" ref="F181" ca="1">_xll.BDH(F$1,"PX_LAST",Table134[[#This Row],[Date_Work]])</f>
        <v>#NAME?</v>
      </c>
      <c r="G181">
        <v>968.52</v>
      </c>
      <c r="H181">
        <v>13481.38</v>
      </c>
      <c r="I181">
        <v>1140.04</v>
      </c>
      <c r="J181">
        <v>1320.1</v>
      </c>
      <c r="K181">
        <v>268.8</v>
      </c>
      <c r="L181">
        <v>1395.1</v>
      </c>
      <c r="M181">
        <v>60.92</v>
      </c>
      <c r="N181">
        <v>837.47</v>
      </c>
      <c r="O181">
        <v>540.35</v>
      </c>
      <c r="P181">
        <v>1178.45</v>
      </c>
      <c r="Q181">
        <v>1249.82</v>
      </c>
      <c r="R181">
        <v>1495.48</v>
      </c>
      <c r="S181">
        <v>2870.25</v>
      </c>
      <c r="T181">
        <v>1204.4000000000001</v>
      </c>
    </row>
    <row r="182" spans="1:20" x14ac:dyDescent="0.25">
      <c r="A182">
        <v>-181</v>
      </c>
      <c r="B182" s="1">
        <f ca="1">EOMONTH(TODAY(),Table134[[#This Row],[Range_Month]])+1</f>
        <v>39600</v>
      </c>
      <c r="C182">
        <v>0</v>
      </c>
      <c r="D182" s="1">
        <f ca="1">WORKDAY(Table134[[#This Row],[Date]],-(1+Table134[[#This Row],[Add_Day]]))</f>
        <v>39598</v>
      </c>
      <c r="E182">
        <f ca="1">COUNTIFS(Table134[[#This Row],[TPX500 Index]:[TPXL70 Index]],"*N/A*")</f>
        <v>0</v>
      </c>
      <c r="F182" t="e" cm="1">
        <f t="array" aca="1" ref="F182" ca="1">_xll.BDH(F$1,"PX_LAST",Table134[[#This Row],[Date_Work]])</f>
        <v>#NAME?</v>
      </c>
      <c r="G182">
        <v>1039.21</v>
      </c>
      <c r="H182">
        <v>14338.54</v>
      </c>
      <c r="I182">
        <v>1214.6500000000001</v>
      </c>
      <c r="J182">
        <v>1408.14</v>
      </c>
      <c r="K182">
        <v>286.35000000000002</v>
      </c>
      <c r="L182">
        <v>1538.62</v>
      </c>
      <c r="M182">
        <v>64.680000000000007</v>
      </c>
      <c r="N182">
        <v>896.36</v>
      </c>
      <c r="O182">
        <v>652.35</v>
      </c>
      <c r="P182">
        <v>1229.45</v>
      </c>
      <c r="Q182">
        <v>1324.09</v>
      </c>
      <c r="R182">
        <v>1527.7</v>
      </c>
      <c r="S182">
        <v>3005.45</v>
      </c>
      <c r="T182">
        <v>1297.32</v>
      </c>
    </row>
    <row r="183" spans="1:20" x14ac:dyDescent="0.25">
      <c r="A183">
        <v>-182</v>
      </c>
      <c r="B183" s="1">
        <f ca="1">EOMONTH(TODAY(),Table134[[#This Row],[Range_Month]])+1</f>
        <v>39569</v>
      </c>
      <c r="C183">
        <v>0</v>
      </c>
      <c r="D183" s="1">
        <f ca="1">WORKDAY(Table134[[#This Row],[Date]],-(1+Table134[[#This Row],[Add_Day]]))</f>
        <v>39568</v>
      </c>
      <c r="E183">
        <f ca="1">COUNTIFS(Table134[[#This Row],[TPX500 Index]:[TPXL70 Index]],"*N/A*")</f>
        <v>0</v>
      </c>
      <c r="F183" t="e" cm="1">
        <f t="array" aca="1" ref="F183" ca="1">_xll.BDH(F$1,"PX_LAST",Table134[[#This Row],[Date_Work]])</f>
        <v>#NAME?</v>
      </c>
      <c r="G183">
        <v>1001.22</v>
      </c>
      <c r="H183">
        <v>13849.99</v>
      </c>
      <c r="I183">
        <v>1181.95</v>
      </c>
      <c r="J183">
        <v>1358.65</v>
      </c>
      <c r="K183">
        <v>275.83</v>
      </c>
      <c r="L183">
        <v>1492</v>
      </c>
      <c r="M183">
        <v>64.08</v>
      </c>
      <c r="N183">
        <v>868.72</v>
      </c>
      <c r="O183">
        <v>610.94000000000005</v>
      </c>
      <c r="P183">
        <v>1166.18</v>
      </c>
      <c r="Q183">
        <v>1287.44</v>
      </c>
      <c r="R183">
        <v>1472.8</v>
      </c>
      <c r="S183">
        <v>2886.27</v>
      </c>
      <c r="T183">
        <v>1238.4000000000001</v>
      </c>
    </row>
    <row r="184" spans="1:20" x14ac:dyDescent="0.25">
      <c r="A184">
        <v>-183</v>
      </c>
      <c r="B184" s="1">
        <f ca="1">EOMONTH(TODAY(),Table134[[#This Row],[Range_Month]])+1</f>
        <v>39539</v>
      </c>
      <c r="C184">
        <v>0</v>
      </c>
      <c r="D184" s="1">
        <f ca="1">WORKDAY(Table134[[#This Row],[Date]],-(1+Table134[[#This Row],[Add_Day]]))</f>
        <v>39538</v>
      </c>
      <c r="E184">
        <f ca="1">COUNTIFS(Table134[[#This Row],[TPX500 Index]:[TPXL70 Index]],"*N/A*")</f>
        <v>0</v>
      </c>
      <c r="F184" t="e" cm="1">
        <f t="array" aca="1" ref="F184" ca="1">_xll.BDH(F$1,"PX_LAST",Table134[[#This Row],[Date_Work]])</f>
        <v>#NAME?</v>
      </c>
      <c r="G184">
        <v>871.18</v>
      </c>
      <c r="H184">
        <v>12525.54</v>
      </c>
      <c r="I184">
        <v>1070.53</v>
      </c>
      <c r="J184">
        <v>1212.96</v>
      </c>
      <c r="K184">
        <v>246.14</v>
      </c>
      <c r="L184">
        <v>1460.85</v>
      </c>
      <c r="M184">
        <v>64.52</v>
      </c>
      <c r="N184">
        <v>745.1</v>
      </c>
      <c r="O184">
        <v>620.9</v>
      </c>
      <c r="P184">
        <v>1105.3</v>
      </c>
      <c r="Q184">
        <v>1194.47</v>
      </c>
      <c r="R184">
        <v>1454.46</v>
      </c>
      <c r="S184">
        <v>2741.84</v>
      </c>
      <c r="T184">
        <v>1101.82</v>
      </c>
    </row>
    <row r="185" spans="1:20" x14ac:dyDescent="0.25">
      <c r="A185">
        <v>-184</v>
      </c>
      <c r="B185" s="1">
        <f ca="1">EOMONTH(TODAY(),Table134[[#This Row],[Range_Month]])+1</f>
        <v>39508</v>
      </c>
      <c r="C185">
        <v>0</v>
      </c>
      <c r="D185" s="1">
        <f ca="1">WORKDAY(Table134[[#This Row],[Date]],-(1+Table134[[#This Row],[Add_Day]]))</f>
        <v>39507</v>
      </c>
      <c r="E185">
        <f ca="1">COUNTIFS(Table134[[#This Row],[TPX500 Index]:[TPXL70 Index]],"*N/A*")</f>
        <v>0</v>
      </c>
      <c r="F185" t="e" cm="1">
        <f t="array" aca="1" ref="F185" ca="1">_xll.BDH(F$1,"PX_LAST",Table134[[#This Row],[Date_Work]])</f>
        <v>#NAME?</v>
      </c>
      <c r="G185">
        <v>966.68</v>
      </c>
      <c r="H185">
        <v>13603.02</v>
      </c>
      <c r="I185">
        <v>1151.29</v>
      </c>
      <c r="J185">
        <v>1324.28</v>
      </c>
      <c r="K185">
        <v>269.87</v>
      </c>
      <c r="L185">
        <v>1564.74</v>
      </c>
      <c r="M185">
        <v>65.02</v>
      </c>
      <c r="N185">
        <v>827.67</v>
      </c>
      <c r="O185">
        <v>695.33</v>
      </c>
      <c r="P185">
        <v>1164.43</v>
      </c>
      <c r="Q185">
        <v>1272.79</v>
      </c>
      <c r="R185">
        <v>1553.27</v>
      </c>
      <c r="S185">
        <v>2992.78</v>
      </c>
      <c r="T185">
        <v>1220.57</v>
      </c>
    </row>
    <row r="186" spans="1:20" x14ac:dyDescent="0.25">
      <c r="A186">
        <v>-185</v>
      </c>
      <c r="B186" s="1">
        <f ca="1">EOMONTH(TODAY(),Table134[[#This Row],[Range_Month]])+1</f>
        <v>39479</v>
      </c>
      <c r="C186">
        <v>0</v>
      </c>
      <c r="D186" s="1">
        <f ca="1">WORKDAY(Table134[[#This Row],[Date]],-(1+Table134[[#This Row],[Add_Day]]))</f>
        <v>39478</v>
      </c>
      <c r="E186">
        <f ca="1">COUNTIFS(Table134[[#This Row],[TPX500 Index]:[TPXL70 Index]],"*N/A*")</f>
        <v>0</v>
      </c>
      <c r="F186" t="e" cm="1">
        <f t="array" aca="1" ref="F186" ca="1">_xll.BDH(F$1,"PX_LAST",Table134[[#This Row],[Date_Work]])</f>
        <v>#NAME?</v>
      </c>
      <c r="G186">
        <v>983.44</v>
      </c>
      <c r="H186">
        <v>13592.47</v>
      </c>
      <c r="I186">
        <v>1165.3699999999999</v>
      </c>
      <c r="J186">
        <v>1346.31</v>
      </c>
      <c r="K186">
        <v>273.8</v>
      </c>
      <c r="L186">
        <v>1579.8</v>
      </c>
      <c r="M186">
        <v>62.61</v>
      </c>
      <c r="N186">
        <v>852.57</v>
      </c>
      <c r="O186">
        <v>653.17999999999995</v>
      </c>
      <c r="P186">
        <v>1174.56</v>
      </c>
      <c r="Q186">
        <v>1295.17</v>
      </c>
      <c r="R186">
        <v>1555.08</v>
      </c>
      <c r="S186">
        <v>2960.83</v>
      </c>
      <c r="T186">
        <v>1218.07</v>
      </c>
    </row>
    <row r="187" spans="1:20" x14ac:dyDescent="0.25">
      <c r="A187">
        <v>-186</v>
      </c>
      <c r="B187" s="1">
        <f ca="1">EOMONTH(TODAY(),Table134[[#This Row],[Range_Month]])+1</f>
        <v>39448</v>
      </c>
      <c r="C187">
        <v>1</v>
      </c>
      <c r="D187" s="1">
        <f ca="1">WORKDAY(Table134[[#This Row],[Date]],-(1+Table134[[#This Row],[Add_Day]]))</f>
        <v>39444</v>
      </c>
      <c r="E187">
        <f ca="1">COUNTIFS(Table134[[#This Row],[TPX500 Index]:[TPXL70 Index]],"*N/A*")</f>
        <v>0</v>
      </c>
      <c r="F187" t="e" cm="1">
        <f t="array" aca="1" ref="F187" ca="1">_xll.BDH(F$1,"PX_LAST",Table134[[#This Row],[Date_Work]])</f>
        <v>#NAME?</v>
      </c>
      <c r="G187">
        <v>1078.96</v>
      </c>
      <c r="H187">
        <v>15307.78</v>
      </c>
      <c r="I187">
        <v>1309.21</v>
      </c>
      <c r="J187">
        <v>1475.68</v>
      </c>
      <c r="K187">
        <v>301.08999999999997</v>
      </c>
      <c r="L187">
        <v>1868.57</v>
      </c>
      <c r="M187">
        <v>72.17</v>
      </c>
      <c r="N187">
        <v>927.72</v>
      </c>
      <c r="O187">
        <v>783.18</v>
      </c>
      <c r="P187">
        <v>1292.8599999999999</v>
      </c>
      <c r="Q187">
        <v>1414.63</v>
      </c>
      <c r="R187">
        <v>1730.66</v>
      </c>
      <c r="S187">
        <v>3276.82</v>
      </c>
      <c r="T187">
        <v>1352.97</v>
      </c>
    </row>
    <row r="188" spans="1:20" x14ac:dyDescent="0.25">
      <c r="A188">
        <v>-187</v>
      </c>
      <c r="B188" s="1">
        <f ca="1">EOMONTH(TODAY(),Table134[[#This Row],[Range_Month]])+1</f>
        <v>39417</v>
      </c>
      <c r="C188">
        <v>0</v>
      </c>
      <c r="D188" s="1">
        <f ca="1">WORKDAY(Table134[[#This Row],[Date]],-(1+Table134[[#This Row],[Add_Day]]))</f>
        <v>39416</v>
      </c>
      <c r="E188">
        <f ca="1">COUNTIFS(Table134[[#This Row],[TPX500 Index]:[TPXL70 Index]],"*N/A*")</f>
        <v>0</v>
      </c>
      <c r="F188" t="e" cm="1">
        <f t="array" aca="1" ref="F188" ca="1">_xll.BDH(F$1,"PX_LAST",Table134[[#This Row],[Date_Work]])</f>
        <v>#NAME?</v>
      </c>
      <c r="G188">
        <v>1116.26</v>
      </c>
      <c r="H188">
        <v>15680.67</v>
      </c>
      <c r="I188">
        <v>1350.03</v>
      </c>
      <c r="J188">
        <v>1531.88</v>
      </c>
      <c r="K188">
        <v>310.56</v>
      </c>
      <c r="L188">
        <v>1867.6</v>
      </c>
      <c r="M188">
        <v>75.03</v>
      </c>
      <c r="N188">
        <v>951.03</v>
      </c>
      <c r="O188">
        <v>886.87</v>
      </c>
      <c r="P188">
        <v>1363.93</v>
      </c>
      <c r="Q188">
        <v>1472.32</v>
      </c>
      <c r="R188">
        <v>1754.41</v>
      </c>
      <c r="S188">
        <v>3378.9</v>
      </c>
      <c r="T188">
        <v>1418.6</v>
      </c>
    </row>
    <row r="189" spans="1:20" x14ac:dyDescent="0.25">
      <c r="A189">
        <v>-188</v>
      </c>
      <c r="B189" s="1">
        <f ca="1">EOMONTH(TODAY(),Table134[[#This Row],[Range_Month]])+1</f>
        <v>39387</v>
      </c>
      <c r="C189">
        <v>0</v>
      </c>
      <c r="D189" s="1">
        <f ca="1">WORKDAY(Table134[[#This Row],[Date]],-(1+Table134[[#This Row],[Add_Day]]))</f>
        <v>39386</v>
      </c>
      <c r="E189">
        <f ca="1">COUNTIFS(Table134[[#This Row],[TPX500 Index]:[TPXL70 Index]],"*N/A*")</f>
        <v>0</v>
      </c>
      <c r="F189" t="e" cm="1">
        <f t="array" aca="1" ref="F189" ca="1">_xll.BDH(F$1,"PX_LAST",Table134[[#This Row],[Date_Work]])</f>
        <v>#NAME?</v>
      </c>
      <c r="G189">
        <v>1176.45</v>
      </c>
      <c r="H189">
        <v>16737.63</v>
      </c>
      <c r="I189">
        <v>1423.69</v>
      </c>
      <c r="J189">
        <v>1620.07</v>
      </c>
      <c r="K189">
        <v>327.44</v>
      </c>
      <c r="L189">
        <v>1973.22</v>
      </c>
      <c r="M189">
        <v>78.98</v>
      </c>
      <c r="N189">
        <v>997.18</v>
      </c>
      <c r="O189">
        <v>944.06</v>
      </c>
      <c r="P189">
        <v>1467.32</v>
      </c>
      <c r="Q189">
        <v>1560.49</v>
      </c>
      <c r="R189">
        <v>1864.71</v>
      </c>
      <c r="S189">
        <v>3651.15</v>
      </c>
      <c r="T189">
        <v>1506.14</v>
      </c>
    </row>
    <row r="190" spans="1:20" x14ac:dyDescent="0.25">
      <c r="A190">
        <v>-189</v>
      </c>
      <c r="B190" s="1">
        <f ca="1">EOMONTH(TODAY(),Table134[[#This Row],[Range_Month]])+1</f>
        <v>39356</v>
      </c>
      <c r="C190">
        <v>0</v>
      </c>
      <c r="D190" s="1">
        <f ca="1">WORKDAY(Table134[[#This Row],[Date]],-(1+Table134[[#This Row],[Add_Day]]))</f>
        <v>39353</v>
      </c>
      <c r="E190">
        <f ca="1">COUNTIFS(Table134[[#This Row],[TPX500 Index]:[TPXL70 Index]],"*N/A*")</f>
        <v>0</v>
      </c>
      <c r="F190" t="e" cm="1">
        <f t="array" aca="1" ref="F190" ca="1">_xll.BDH(F$1,"PX_LAST",Table134[[#This Row],[Date_Work]])</f>
        <v>#NAME?</v>
      </c>
      <c r="G190">
        <v>1176.97</v>
      </c>
      <c r="H190">
        <v>16785.689999999999</v>
      </c>
      <c r="I190">
        <v>1396.57</v>
      </c>
      <c r="J190">
        <v>1616.62</v>
      </c>
      <c r="K190">
        <v>326.43</v>
      </c>
      <c r="L190">
        <v>2061.4499999999998</v>
      </c>
      <c r="M190">
        <v>73.67</v>
      </c>
      <c r="N190">
        <v>987.84</v>
      </c>
      <c r="O190">
        <v>732.72</v>
      </c>
      <c r="P190">
        <v>1456.24</v>
      </c>
      <c r="Q190">
        <v>1551.35</v>
      </c>
      <c r="R190">
        <v>1861.32</v>
      </c>
      <c r="S190">
        <v>3636.72</v>
      </c>
      <c r="T190">
        <v>1527.78</v>
      </c>
    </row>
    <row r="191" spans="1:20" x14ac:dyDescent="0.25">
      <c r="A191">
        <v>-190</v>
      </c>
      <c r="B191" s="1">
        <f ca="1">EOMONTH(TODAY(),Table134[[#This Row],[Range_Month]])+1</f>
        <v>39326</v>
      </c>
      <c r="C191">
        <v>0</v>
      </c>
      <c r="D191" s="1">
        <f ca="1">WORKDAY(Table134[[#This Row],[Date]],-(1+Table134[[#This Row],[Add_Day]]))</f>
        <v>39325</v>
      </c>
      <c r="E191">
        <f ca="1">COUNTIFS(Table134[[#This Row],[TPX500 Index]:[TPXL70 Index]],"*N/A*")</f>
        <v>0</v>
      </c>
      <c r="F191" t="e" cm="1">
        <f t="array" aca="1" ref="F191" ca="1">_xll.BDH(F$1,"PX_LAST",Table134[[#This Row],[Date_Work]])</f>
        <v>#NAME?</v>
      </c>
      <c r="G191">
        <v>1168.1400000000001</v>
      </c>
      <c r="H191">
        <v>16569.09</v>
      </c>
      <c r="I191">
        <v>1390.67</v>
      </c>
      <c r="J191">
        <v>1608.25</v>
      </c>
      <c r="K191">
        <v>323.77</v>
      </c>
      <c r="L191">
        <v>2005.7</v>
      </c>
      <c r="M191">
        <v>74.3</v>
      </c>
      <c r="N191">
        <v>994.26</v>
      </c>
      <c r="O191">
        <v>729.66</v>
      </c>
      <c r="P191">
        <v>1466.73</v>
      </c>
      <c r="Q191">
        <v>1545.18</v>
      </c>
      <c r="R191">
        <v>1907.96</v>
      </c>
      <c r="S191">
        <v>3748.94</v>
      </c>
      <c r="T191">
        <v>1486.73</v>
      </c>
    </row>
    <row r="192" spans="1:20" x14ac:dyDescent="0.25">
      <c r="A192">
        <v>-191</v>
      </c>
      <c r="B192" s="1">
        <f ca="1">EOMONTH(TODAY(),Table134[[#This Row],[Range_Month]])+1</f>
        <v>39295</v>
      </c>
      <c r="C192">
        <v>0</v>
      </c>
      <c r="D192" s="1">
        <f ca="1">WORKDAY(Table134[[#This Row],[Date]],-(1+Table134[[#This Row],[Add_Day]]))</f>
        <v>39294</v>
      </c>
      <c r="E192">
        <f ca="1">COUNTIFS(Table134[[#This Row],[TPX500 Index]:[TPXL70 Index]],"*N/A*")</f>
        <v>0</v>
      </c>
      <c r="F192" t="e" cm="1">
        <f t="array" aca="1" ref="F192" ca="1">_xll.BDH(F$1,"PX_LAST",Table134[[#This Row],[Date_Work]])</f>
        <v>#NAME?</v>
      </c>
      <c r="G192">
        <v>1243.22</v>
      </c>
      <c r="H192">
        <v>17248.89</v>
      </c>
      <c r="I192">
        <v>1462.08</v>
      </c>
      <c r="J192">
        <v>1706.18</v>
      </c>
      <c r="K192">
        <v>341.89</v>
      </c>
      <c r="L192">
        <v>2099.38</v>
      </c>
      <c r="M192">
        <v>77.12</v>
      </c>
      <c r="N192">
        <v>1059.8900000000001</v>
      </c>
      <c r="O192">
        <v>864.7</v>
      </c>
      <c r="P192">
        <v>1580.11</v>
      </c>
      <c r="Q192">
        <v>1620.12</v>
      </c>
      <c r="R192">
        <v>2056.37</v>
      </c>
      <c r="S192">
        <v>4161.38</v>
      </c>
      <c r="T192">
        <v>1578.6</v>
      </c>
    </row>
    <row r="193" spans="1:20" x14ac:dyDescent="0.25">
      <c r="A193">
        <v>-192</v>
      </c>
      <c r="B193" s="1">
        <f ca="1">EOMONTH(TODAY(),Table134[[#This Row],[Range_Month]])+1</f>
        <v>39264</v>
      </c>
      <c r="C193">
        <v>0</v>
      </c>
      <c r="D193" s="1">
        <f ca="1">WORKDAY(Table134[[#This Row],[Date]],-(1+Table134[[#This Row],[Add_Day]]))</f>
        <v>39262</v>
      </c>
      <c r="E193">
        <f ca="1">COUNTIFS(Table134[[#This Row],[TPX500 Index]:[TPXL70 Index]],"*N/A*")</f>
        <v>0</v>
      </c>
      <c r="F193" t="e" cm="1">
        <f t="array" aca="1" ref="F193" ca="1">_xll.BDH(F$1,"PX_LAST",Table134[[#This Row],[Date_Work]])</f>
        <v>#NAME?</v>
      </c>
      <c r="G193">
        <v>1295.48</v>
      </c>
      <c r="H193">
        <v>18138.36</v>
      </c>
      <c r="I193">
        <v>1515.16</v>
      </c>
      <c r="J193">
        <v>1774.88</v>
      </c>
      <c r="K193">
        <v>356.4</v>
      </c>
      <c r="L193">
        <v>2298.5300000000002</v>
      </c>
      <c r="M193">
        <v>82.1</v>
      </c>
      <c r="N193">
        <v>1111.29</v>
      </c>
      <c r="O193">
        <v>915.38</v>
      </c>
      <c r="P193">
        <v>1624.89</v>
      </c>
      <c r="Q193">
        <v>1685.06</v>
      </c>
      <c r="R193">
        <v>2112.65</v>
      </c>
      <c r="S193">
        <v>4188.45</v>
      </c>
      <c r="T193">
        <v>1630.21</v>
      </c>
    </row>
    <row r="194" spans="1:20" x14ac:dyDescent="0.25">
      <c r="A194">
        <v>-193</v>
      </c>
      <c r="B194" s="1">
        <f ca="1">EOMONTH(TODAY(),Table134[[#This Row],[Range_Month]])+1</f>
        <v>39234</v>
      </c>
      <c r="C194">
        <v>0</v>
      </c>
      <c r="D194" s="1">
        <f ca="1">WORKDAY(Table134[[#This Row],[Date]],-(1+Table134[[#This Row],[Add_Day]]))</f>
        <v>39233</v>
      </c>
      <c r="E194">
        <f ca="1">COUNTIFS(Table134[[#This Row],[TPX500 Index]:[TPXL70 Index]],"*N/A*")</f>
        <v>0</v>
      </c>
      <c r="F194" t="e" cm="1">
        <f t="array" aca="1" ref="F194" ca="1">_xll.BDH(F$1,"PX_LAST",Table134[[#This Row],[Date_Work]])</f>
        <v>#NAME?</v>
      </c>
      <c r="G194">
        <v>1285.03</v>
      </c>
      <c r="H194">
        <v>17875.75</v>
      </c>
      <c r="I194">
        <v>1483.72</v>
      </c>
      <c r="J194">
        <v>1755.68</v>
      </c>
      <c r="K194">
        <v>352.77</v>
      </c>
      <c r="L194">
        <v>2612.98</v>
      </c>
      <c r="M194">
        <v>80.78</v>
      </c>
      <c r="N194">
        <v>1115.3699999999999</v>
      </c>
      <c r="O194">
        <v>873.52</v>
      </c>
      <c r="P194">
        <v>1582.42</v>
      </c>
      <c r="Q194">
        <v>1664.68</v>
      </c>
      <c r="R194">
        <v>2056.41</v>
      </c>
      <c r="S194">
        <v>4036.52</v>
      </c>
      <c r="T194">
        <v>1588.95</v>
      </c>
    </row>
    <row r="195" spans="1:20" x14ac:dyDescent="0.25">
      <c r="A195">
        <v>-194</v>
      </c>
      <c r="B195" s="1">
        <f ca="1">EOMONTH(TODAY(),Table134[[#This Row],[Range_Month]])+1</f>
        <v>39203</v>
      </c>
      <c r="C195">
        <v>1</v>
      </c>
      <c r="D195" s="1">
        <f ca="1">WORKDAY(Table134[[#This Row],[Date]],-(1+Table134[[#This Row],[Add_Day]]))</f>
        <v>39199</v>
      </c>
      <c r="E195">
        <f ca="1">COUNTIFS(Table134[[#This Row],[TPX500 Index]:[TPXL70 Index]],"*N/A*")</f>
        <v>0</v>
      </c>
      <c r="F195" t="e" cm="1">
        <f t="array" aca="1" ref="F195" ca="1">_xll.BDH(F$1,"PX_LAST",Table134[[#This Row],[Date_Work]])</f>
        <v>#NAME?</v>
      </c>
      <c r="G195">
        <v>1226.3599999999999</v>
      </c>
      <c r="H195">
        <v>17400.41</v>
      </c>
      <c r="I195">
        <v>1456.47</v>
      </c>
      <c r="J195">
        <v>1701</v>
      </c>
      <c r="K195">
        <v>340.26</v>
      </c>
      <c r="L195">
        <v>2513.5</v>
      </c>
      <c r="M195">
        <v>80.95</v>
      </c>
      <c r="N195">
        <v>1047.9000000000001</v>
      </c>
      <c r="O195">
        <v>924.67</v>
      </c>
      <c r="P195">
        <v>1585.51</v>
      </c>
      <c r="Q195">
        <v>1648.99</v>
      </c>
      <c r="R195">
        <v>2042.2</v>
      </c>
      <c r="S195">
        <v>4062.21</v>
      </c>
      <c r="T195">
        <v>1551.8</v>
      </c>
    </row>
    <row r="196" spans="1:20" x14ac:dyDescent="0.25">
      <c r="A196">
        <v>-195</v>
      </c>
      <c r="B196" s="1">
        <f ca="1">EOMONTH(TODAY(),Table134[[#This Row],[Range_Month]])+1</f>
        <v>39173</v>
      </c>
      <c r="C196">
        <v>0</v>
      </c>
      <c r="D196" s="1">
        <f ca="1">WORKDAY(Table134[[#This Row],[Date]],-(1+Table134[[#This Row],[Add_Day]]))</f>
        <v>39171</v>
      </c>
      <c r="E196">
        <f ca="1">COUNTIFS(Table134[[#This Row],[TPX500 Index]:[TPXL70 Index]],"*N/A*")</f>
        <v>0</v>
      </c>
      <c r="F196" t="e" cm="1">
        <f t="array" aca="1" ref="F196" ca="1">_xll.BDH(F$1,"PX_LAST",Table134[[#This Row],[Date_Work]])</f>
        <v>#NAME?</v>
      </c>
      <c r="G196">
        <v>1239.3399999999999</v>
      </c>
      <c r="H196">
        <v>17287.650000000001</v>
      </c>
      <c r="I196">
        <v>1457.25</v>
      </c>
      <c r="J196">
        <v>1713.61</v>
      </c>
      <c r="K196">
        <v>343.31</v>
      </c>
      <c r="L196">
        <v>2480.5500000000002</v>
      </c>
      <c r="M196">
        <v>85.07</v>
      </c>
      <c r="N196">
        <v>1062.56</v>
      </c>
      <c r="O196">
        <v>1038.31</v>
      </c>
      <c r="P196">
        <v>1592.59</v>
      </c>
      <c r="Q196">
        <v>1651.68</v>
      </c>
      <c r="R196">
        <v>2123.36</v>
      </c>
      <c r="S196">
        <v>4205.92</v>
      </c>
      <c r="T196">
        <v>1560.58</v>
      </c>
    </row>
    <row r="197" spans="1:20" x14ac:dyDescent="0.25">
      <c r="A197">
        <v>-196</v>
      </c>
      <c r="B197" s="1">
        <f ca="1">EOMONTH(TODAY(),Table134[[#This Row],[Range_Month]])+1</f>
        <v>39142</v>
      </c>
      <c r="C197">
        <v>0</v>
      </c>
      <c r="D197" s="1">
        <f ca="1">WORKDAY(Table134[[#This Row],[Date]],-(1+Table134[[#This Row],[Add_Day]]))</f>
        <v>39141</v>
      </c>
      <c r="E197">
        <f ca="1">COUNTIFS(Table134[[#This Row],[TPX500 Index]:[TPXL70 Index]],"*N/A*")</f>
        <v>0</v>
      </c>
      <c r="F197" t="e" cm="1">
        <f t="array" aca="1" ref="F197" ca="1">_xll.BDH(F$1,"PX_LAST",Table134[[#This Row],[Date_Work]])</f>
        <v>#NAME?</v>
      </c>
      <c r="G197">
        <v>1270.3499999999999</v>
      </c>
      <c r="H197">
        <v>17604.12</v>
      </c>
      <c r="I197">
        <v>1479.77</v>
      </c>
      <c r="J197">
        <v>1752.74</v>
      </c>
      <c r="K197">
        <v>350.93</v>
      </c>
      <c r="L197">
        <v>2337.6999999999998</v>
      </c>
      <c r="M197">
        <v>89.11</v>
      </c>
      <c r="N197">
        <v>1100.0899999999999</v>
      </c>
      <c r="O197">
        <v>1113.95</v>
      </c>
      <c r="P197">
        <v>1619.88</v>
      </c>
      <c r="Q197">
        <v>1684.23</v>
      </c>
      <c r="R197">
        <v>2178.61</v>
      </c>
      <c r="S197">
        <v>4288.4399999999996</v>
      </c>
      <c r="T197">
        <v>1576.19</v>
      </c>
    </row>
    <row r="198" spans="1:20" x14ac:dyDescent="0.25">
      <c r="A198">
        <v>-197</v>
      </c>
      <c r="B198" s="1">
        <f ca="1">EOMONTH(TODAY(),Table134[[#This Row],[Range_Month]])+1</f>
        <v>39114</v>
      </c>
      <c r="C198">
        <v>0</v>
      </c>
      <c r="D198" s="1">
        <f ca="1">WORKDAY(Table134[[#This Row],[Date]],-(1+Table134[[#This Row],[Add_Day]]))</f>
        <v>39113</v>
      </c>
      <c r="E198">
        <f ca="1">COUNTIFS(Table134[[#This Row],[TPX500 Index]:[TPXL70 Index]],"*N/A*")</f>
        <v>0</v>
      </c>
      <c r="F198" t="e" cm="1">
        <f t="array" aca="1" ref="F198" ca="1">_xll.BDH(F$1,"PX_LAST",Table134[[#This Row],[Date_Work]])</f>
        <v>#NAME?</v>
      </c>
      <c r="G198">
        <v>1249.22</v>
      </c>
      <c r="H198">
        <v>17383.419999999998</v>
      </c>
      <c r="I198">
        <v>1485.35</v>
      </c>
      <c r="J198">
        <v>1721.96</v>
      </c>
      <c r="K198">
        <v>344.34</v>
      </c>
      <c r="L198">
        <v>2212.5100000000002</v>
      </c>
      <c r="M198">
        <v>91.94</v>
      </c>
      <c r="N198">
        <v>1085.8399999999999</v>
      </c>
      <c r="O198">
        <v>1181.08</v>
      </c>
      <c r="P198">
        <v>1594.81</v>
      </c>
      <c r="Q198">
        <v>1650.54</v>
      </c>
      <c r="R198">
        <v>2207.23</v>
      </c>
      <c r="S198">
        <v>4185.1899999999996</v>
      </c>
      <c r="T198">
        <v>1541.33</v>
      </c>
    </row>
    <row r="199" spans="1:20" x14ac:dyDescent="0.25">
      <c r="A199">
        <v>-198</v>
      </c>
      <c r="B199" s="1">
        <f ca="1">EOMONTH(TODAY(),Table134[[#This Row],[Range_Month]])+1</f>
        <v>39083</v>
      </c>
      <c r="C199">
        <v>0</v>
      </c>
      <c r="D199" s="1">
        <f ca="1">WORKDAY(Table134[[#This Row],[Date]],-(1+Table134[[#This Row],[Add_Day]]))</f>
        <v>39080</v>
      </c>
      <c r="E199">
        <f ca="1">COUNTIFS(Table134[[#This Row],[TPX500 Index]:[TPXL70 Index]],"*N/A*")</f>
        <v>0</v>
      </c>
      <c r="F199" t="e" cm="1">
        <f t="array" aca="1" ref="F199" ca="1">_xll.BDH(F$1,"PX_LAST",Table134[[#This Row],[Date_Work]])</f>
        <v>#NAME?</v>
      </c>
      <c r="G199">
        <v>1222.0899999999999</v>
      </c>
      <c r="H199">
        <v>17225.830000000002</v>
      </c>
      <c r="I199">
        <v>1468.09</v>
      </c>
      <c r="J199">
        <v>1681.07</v>
      </c>
      <c r="K199">
        <v>336.39</v>
      </c>
      <c r="L199">
        <v>1990.43</v>
      </c>
      <c r="M199">
        <v>86.19</v>
      </c>
      <c r="N199">
        <v>1064.6500000000001</v>
      </c>
      <c r="O199">
        <v>1110.78</v>
      </c>
      <c r="P199">
        <v>1546.5</v>
      </c>
      <c r="Q199">
        <v>1607.43</v>
      </c>
      <c r="R199">
        <v>2125.27</v>
      </c>
      <c r="S199">
        <v>4165.6099999999997</v>
      </c>
      <c r="T199">
        <v>1503.01</v>
      </c>
    </row>
    <row r="200" spans="1:20" x14ac:dyDescent="0.25">
      <c r="A200">
        <v>-199</v>
      </c>
      <c r="B200" s="1">
        <f ca="1">EOMONTH(TODAY(),Table134[[#This Row],[Range_Month]])+1</f>
        <v>39052</v>
      </c>
      <c r="C200">
        <v>0</v>
      </c>
      <c r="D200" s="1">
        <f ca="1">WORKDAY(Table134[[#This Row],[Date]],-(1+Table134[[#This Row],[Add_Day]]))</f>
        <v>39051</v>
      </c>
      <c r="E200">
        <f ca="1">COUNTIFS(Table134[[#This Row],[TPX500 Index]:[TPXL70 Index]],"*N/A*")</f>
        <v>0</v>
      </c>
      <c r="F200" t="e" cm="1">
        <f t="array" aca="1" ref="F200" ca="1">_xll.BDH(F$1,"PX_LAST",Table134[[#This Row],[Date_Work]])</f>
        <v>#NAME?</v>
      </c>
      <c r="G200">
        <v>1158.24</v>
      </c>
      <c r="H200">
        <v>16274.33</v>
      </c>
      <c r="I200">
        <v>1399.98</v>
      </c>
      <c r="J200">
        <v>1603.03</v>
      </c>
      <c r="K200">
        <v>319.3</v>
      </c>
      <c r="L200">
        <v>1839.19</v>
      </c>
      <c r="M200">
        <v>84.44</v>
      </c>
      <c r="N200">
        <v>1005.33</v>
      </c>
      <c r="O200">
        <v>1152.81</v>
      </c>
      <c r="P200">
        <v>1496.75</v>
      </c>
      <c r="Q200">
        <v>1544.96</v>
      </c>
      <c r="R200">
        <v>2074.58</v>
      </c>
      <c r="S200">
        <v>4076.59</v>
      </c>
      <c r="T200">
        <v>1432.11</v>
      </c>
    </row>
    <row r="201" spans="1:20" x14ac:dyDescent="0.25">
      <c r="A201">
        <v>-200</v>
      </c>
      <c r="B201" s="1">
        <f ca="1">EOMONTH(TODAY(),Table134[[#This Row],[Range_Month]])+1</f>
        <v>39022</v>
      </c>
      <c r="C201">
        <v>0</v>
      </c>
      <c r="D201" s="1">
        <f ca="1">WORKDAY(Table134[[#This Row],[Date]],-(1+Table134[[#This Row],[Add_Day]]))</f>
        <v>39021</v>
      </c>
      <c r="E201">
        <f ca="1">COUNTIFS(Table134[[#This Row],[TPX500 Index]:[TPXL70 Index]],"*N/A*")</f>
        <v>0</v>
      </c>
      <c r="F201" t="e" cm="1">
        <f t="array" aca="1" ref="F201" ca="1">_xll.BDH(F$1,"PX_LAST",Table134[[#This Row],[Date_Work]])</f>
        <v>#NAME?</v>
      </c>
      <c r="G201">
        <v>1164.81</v>
      </c>
      <c r="H201">
        <v>16399.39</v>
      </c>
      <c r="I201">
        <v>1419.02</v>
      </c>
      <c r="J201">
        <v>1617.42</v>
      </c>
      <c r="K201">
        <v>321.13</v>
      </c>
      <c r="L201">
        <v>1754.37</v>
      </c>
      <c r="M201">
        <v>88.5</v>
      </c>
      <c r="N201">
        <v>1018.23</v>
      </c>
      <c r="O201">
        <v>1195.3900000000001</v>
      </c>
      <c r="P201">
        <v>1522.54</v>
      </c>
      <c r="Q201">
        <v>1565.4</v>
      </c>
      <c r="R201">
        <v>2155.19</v>
      </c>
      <c r="S201">
        <v>4173.88</v>
      </c>
      <c r="T201">
        <v>1425.41</v>
      </c>
    </row>
    <row r="202" spans="1:20" x14ac:dyDescent="0.25">
      <c r="A202">
        <v>-201</v>
      </c>
      <c r="B202" s="1">
        <f ca="1">EOMONTH(TODAY(),Table134[[#This Row],[Range_Month]])+1</f>
        <v>38991</v>
      </c>
      <c r="C202">
        <v>0</v>
      </c>
      <c r="D202" s="1">
        <f ca="1">WORKDAY(Table134[[#This Row],[Date]],-(1+Table134[[#This Row],[Add_Day]]))</f>
        <v>38989</v>
      </c>
      <c r="E202">
        <f ca="1">COUNTIFS(Table134[[#This Row],[TPX500 Index]:[TPXL70 Index]],"*N/A*")</f>
        <v>0</v>
      </c>
      <c r="F202" t="e" cm="1">
        <f t="array" aca="1" ref="F202" ca="1">_xll.BDH(F$1,"PX_LAST",Table134[[#This Row],[Date_Work]])</f>
        <v>#NAME?</v>
      </c>
      <c r="G202">
        <v>1150.43</v>
      </c>
      <c r="H202">
        <v>16127.58</v>
      </c>
      <c r="I202">
        <v>1423.46</v>
      </c>
      <c r="J202">
        <v>1610.73</v>
      </c>
      <c r="K202">
        <v>317.60000000000002</v>
      </c>
      <c r="L202">
        <v>1696.72</v>
      </c>
      <c r="M202">
        <v>89.29</v>
      </c>
      <c r="N202">
        <v>1001.06</v>
      </c>
      <c r="O202">
        <v>1214.9000000000001</v>
      </c>
      <c r="P202">
        <v>1545.6</v>
      </c>
      <c r="Q202">
        <v>1576.06</v>
      </c>
      <c r="R202">
        <v>2197.15</v>
      </c>
      <c r="S202">
        <v>4202.28</v>
      </c>
      <c r="T202">
        <v>1417.34</v>
      </c>
    </row>
    <row r="203" spans="1:20" x14ac:dyDescent="0.25">
      <c r="A203">
        <v>-202</v>
      </c>
      <c r="B203" s="1">
        <f ca="1">EOMONTH(TODAY(),Table134[[#This Row],[Range_Month]])+1</f>
        <v>38961</v>
      </c>
      <c r="C203">
        <v>0</v>
      </c>
      <c r="D203" s="1">
        <f ca="1">WORKDAY(Table134[[#This Row],[Date]],-(1+Table134[[#This Row],[Add_Day]]))</f>
        <v>38960</v>
      </c>
      <c r="E203">
        <f ca="1">COUNTIFS(Table134[[#This Row],[TPX500 Index]:[TPXL70 Index]],"*N/A*")</f>
        <v>0</v>
      </c>
      <c r="F203" t="e" cm="1">
        <f t="array" aca="1" ref="F203" ca="1">_xll.BDH(F$1,"PX_LAST",Table134[[#This Row],[Date_Work]])</f>
        <v>#NAME?</v>
      </c>
      <c r="G203">
        <v>1172.83</v>
      </c>
      <c r="H203">
        <v>16140.76</v>
      </c>
      <c r="I203">
        <v>1427.22</v>
      </c>
      <c r="J203">
        <v>1634.46</v>
      </c>
      <c r="K203">
        <v>322.14</v>
      </c>
      <c r="L203">
        <v>1666.9</v>
      </c>
      <c r="M203">
        <v>93.4</v>
      </c>
      <c r="N203">
        <v>1020.96</v>
      </c>
      <c r="O203">
        <v>1301.25</v>
      </c>
      <c r="P203">
        <v>1571.27</v>
      </c>
      <c r="Q203">
        <v>1582.41</v>
      </c>
      <c r="R203">
        <v>2264.65</v>
      </c>
      <c r="S203">
        <v>4311.72</v>
      </c>
      <c r="T203">
        <v>1444.08</v>
      </c>
    </row>
    <row r="204" spans="1:20" x14ac:dyDescent="0.25">
      <c r="A204">
        <v>-203</v>
      </c>
      <c r="B204" s="1">
        <f ca="1">EOMONTH(TODAY(),Table134[[#This Row],[Range_Month]])+1</f>
        <v>38930</v>
      </c>
      <c r="C204">
        <v>0</v>
      </c>
      <c r="D204" s="1">
        <f ca="1">WORKDAY(Table134[[#This Row],[Date]],-(1+Table134[[#This Row],[Add_Day]]))</f>
        <v>38929</v>
      </c>
      <c r="E204">
        <f ca="1">COUNTIFS(Table134[[#This Row],[TPX500 Index]:[TPXL70 Index]],"*N/A*")</f>
        <v>0</v>
      </c>
      <c r="F204" t="e" cm="1">
        <f t="array" aca="1" ref="F204" ca="1">_xll.BDH(F$1,"PX_LAST",Table134[[#This Row],[Date_Work]])</f>
        <v>#NAME?</v>
      </c>
      <c r="G204">
        <v>1130.83</v>
      </c>
      <c r="H204">
        <v>15456.81</v>
      </c>
      <c r="I204">
        <v>1368.23</v>
      </c>
      <c r="J204">
        <v>1572.01</v>
      </c>
      <c r="K204">
        <v>309.22000000000003</v>
      </c>
      <c r="L204">
        <v>1622.49</v>
      </c>
      <c r="M204">
        <v>90.84</v>
      </c>
      <c r="N204">
        <v>989.33</v>
      </c>
      <c r="O204">
        <v>1182.0899999999999</v>
      </c>
      <c r="P204">
        <v>1505.02</v>
      </c>
      <c r="Q204">
        <v>1515.96</v>
      </c>
      <c r="R204">
        <v>2196.6799999999998</v>
      </c>
      <c r="S204">
        <v>4108.99</v>
      </c>
      <c r="T204">
        <v>1382.22</v>
      </c>
    </row>
    <row r="205" spans="1:20" x14ac:dyDescent="0.25">
      <c r="A205">
        <v>-204</v>
      </c>
      <c r="B205" s="1">
        <f ca="1">EOMONTH(TODAY(),Table134[[#This Row],[Range_Month]])+1</f>
        <v>38899</v>
      </c>
      <c r="C205">
        <v>0</v>
      </c>
      <c r="D205" s="1">
        <f ca="1">WORKDAY(Table134[[#This Row],[Date]],-(1+Table134[[#This Row],[Add_Day]]))</f>
        <v>38898</v>
      </c>
      <c r="E205">
        <f ca="1">COUNTIFS(Table134[[#This Row],[TPX500 Index]:[TPXL70 Index]],"*N/A*")</f>
        <v>0</v>
      </c>
      <c r="F205" t="e" cm="1">
        <f t="array" aca="1" ref="F205" ca="1">_xll.BDH(F$1,"PX_LAST",Table134[[#This Row],[Date_Work]])</f>
        <v>#NAME?</v>
      </c>
      <c r="G205">
        <v>1126.98</v>
      </c>
      <c r="H205">
        <v>15505.18</v>
      </c>
      <c r="I205">
        <v>1401.95</v>
      </c>
      <c r="J205">
        <v>1586.96</v>
      </c>
      <c r="K205">
        <v>309.54000000000002</v>
      </c>
      <c r="L205">
        <v>1653.15</v>
      </c>
      <c r="M205">
        <v>100.42</v>
      </c>
      <c r="N205">
        <v>979.25</v>
      </c>
      <c r="O205">
        <v>1471.07</v>
      </c>
      <c r="P205">
        <v>1577.96</v>
      </c>
      <c r="Q205">
        <v>1551.99</v>
      </c>
      <c r="R205">
        <v>2342</v>
      </c>
      <c r="S205">
        <v>4385.87</v>
      </c>
      <c r="T205">
        <v>1391.31</v>
      </c>
    </row>
    <row r="206" spans="1:20" x14ac:dyDescent="0.25">
      <c r="A206">
        <v>-205</v>
      </c>
      <c r="B206" s="1">
        <f ca="1">EOMONTH(TODAY(),Table134[[#This Row],[Range_Month]])+1</f>
        <v>38869</v>
      </c>
      <c r="C206">
        <v>0</v>
      </c>
      <c r="D206" s="1">
        <f ca="1">WORKDAY(Table134[[#This Row],[Date]],-(1+Table134[[#This Row],[Add_Day]]))</f>
        <v>38868</v>
      </c>
      <c r="E206">
        <f ca="1">COUNTIFS(Table134[[#This Row],[TPX500 Index]:[TPXL70 Index]],"*N/A*")</f>
        <v>0</v>
      </c>
      <c r="F206" t="e" cm="1">
        <f t="array" aca="1" ref="F206" ca="1">_xll.BDH(F$1,"PX_LAST",Table134[[#This Row],[Date_Work]])</f>
        <v>#NAME?</v>
      </c>
      <c r="G206">
        <v>1113.0899999999999</v>
      </c>
      <c r="H206">
        <v>15467.33</v>
      </c>
      <c r="I206">
        <v>1408.31</v>
      </c>
      <c r="J206">
        <v>1579.94</v>
      </c>
      <c r="K206">
        <v>307.19</v>
      </c>
      <c r="L206">
        <v>1707.5</v>
      </c>
      <c r="M206">
        <v>101.6</v>
      </c>
      <c r="N206">
        <v>965.01</v>
      </c>
      <c r="O206">
        <v>1370.7</v>
      </c>
      <c r="P206">
        <v>1612.11</v>
      </c>
      <c r="Q206">
        <v>1554.91</v>
      </c>
      <c r="R206">
        <v>2367.4499999999998</v>
      </c>
      <c r="S206">
        <v>4480.24</v>
      </c>
      <c r="T206">
        <v>1378.63</v>
      </c>
    </row>
    <row r="207" spans="1:20" x14ac:dyDescent="0.25">
      <c r="A207">
        <v>-206</v>
      </c>
      <c r="B207" s="1">
        <f ca="1">EOMONTH(TODAY(),Table134[[#This Row],[Range_Month]])+1</f>
        <v>38838</v>
      </c>
      <c r="C207">
        <v>0</v>
      </c>
      <c r="D207" s="1">
        <f ca="1">WORKDAY(Table134[[#This Row],[Date]],-(1+Table134[[#This Row],[Add_Day]]))</f>
        <v>38835</v>
      </c>
      <c r="E207">
        <f ca="1">COUNTIFS(Table134[[#This Row],[TPX500 Index]:[TPXL70 Index]],"*N/A*")</f>
        <v>0</v>
      </c>
      <c r="F207" t="e" cm="1">
        <f t="array" aca="1" ref="F207" ca="1">_xll.BDH(F$1,"PX_LAST",Table134[[#This Row],[Date_Work]])</f>
        <v>#NAME?</v>
      </c>
      <c r="G207">
        <v>1208.06</v>
      </c>
      <c r="H207">
        <v>16906.23</v>
      </c>
      <c r="I207">
        <v>1526.41</v>
      </c>
      <c r="J207">
        <v>1716.43</v>
      </c>
      <c r="K207">
        <v>332.47</v>
      </c>
      <c r="L207">
        <v>1718.17</v>
      </c>
      <c r="M207">
        <v>116.2</v>
      </c>
      <c r="N207">
        <v>1055.1099999999999</v>
      </c>
      <c r="O207">
        <v>1707.48</v>
      </c>
      <c r="P207">
        <v>1766.82</v>
      </c>
      <c r="Q207">
        <v>1686.25</v>
      </c>
      <c r="R207">
        <v>2606.8200000000002</v>
      </c>
      <c r="S207">
        <v>4970.62</v>
      </c>
      <c r="T207">
        <v>1480.27</v>
      </c>
    </row>
    <row r="208" spans="1:20" x14ac:dyDescent="0.25">
      <c r="A208">
        <v>-207</v>
      </c>
      <c r="B208" s="1">
        <f ca="1">EOMONTH(TODAY(),Table134[[#This Row],[Range_Month]])+1</f>
        <v>38808</v>
      </c>
      <c r="C208">
        <v>0</v>
      </c>
      <c r="D208" s="1">
        <f ca="1">WORKDAY(Table134[[#This Row],[Date]],-(1+Table134[[#This Row],[Add_Day]]))</f>
        <v>38807</v>
      </c>
      <c r="E208">
        <f ca="1">COUNTIFS(Table134[[#This Row],[TPX500 Index]:[TPXL70 Index]],"*N/A*")</f>
        <v>0</v>
      </c>
      <c r="F208" t="e" cm="1">
        <f t="array" aca="1" ref="F208" ca="1">_xll.BDH(F$1,"PX_LAST",Table134[[#This Row],[Date_Work]])</f>
        <v>#NAME?</v>
      </c>
      <c r="G208">
        <v>1205.57</v>
      </c>
      <c r="H208">
        <v>17059.66</v>
      </c>
      <c r="I208">
        <v>1553.69</v>
      </c>
      <c r="J208">
        <v>1728.16</v>
      </c>
      <c r="K208">
        <v>333.07</v>
      </c>
      <c r="L208">
        <v>1713.85</v>
      </c>
      <c r="M208">
        <v>123.99</v>
      </c>
      <c r="N208">
        <v>1045.93</v>
      </c>
      <c r="O208">
        <v>1913.88</v>
      </c>
      <c r="P208">
        <v>1786.76</v>
      </c>
      <c r="Q208">
        <v>1723.75</v>
      </c>
      <c r="R208">
        <v>2657.31</v>
      </c>
      <c r="S208">
        <v>5082.8599999999997</v>
      </c>
      <c r="T208">
        <v>1491.67</v>
      </c>
    </row>
    <row r="209" spans="1:20" x14ac:dyDescent="0.25">
      <c r="A209">
        <v>-208</v>
      </c>
      <c r="B209" s="1">
        <f ca="1">EOMONTH(TODAY(),Table134[[#This Row],[Range_Month]])+1</f>
        <v>38777</v>
      </c>
      <c r="C209">
        <v>0</v>
      </c>
      <c r="D209" s="1">
        <f ca="1">WORKDAY(Table134[[#This Row],[Date]],-(1+Table134[[#This Row],[Add_Day]]))</f>
        <v>38776</v>
      </c>
      <c r="E209">
        <f ca="1">COUNTIFS(Table134[[#This Row],[TPX500 Index]:[TPXL70 Index]],"*N/A*")</f>
        <v>0</v>
      </c>
      <c r="F209" t="e" cm="1">
        <f t="array" aca="1" ref="F209" ca="1">_xll.BDH(F$1,"PX_LAST",Table134[[#This Row],[Date_Work]])</f>
        <v>#NAME?</v>
      </c>
      <c r="G209">
        <v>1165.83</v>
      </c>
      <c r="H209">
        <v>16205.43</v>
      </c>
      <c r="I209">
        <v>1470.43</v>
      </c>
      <c r="J209">
        <v>1660.42</v>
      </c>
      <c r="K209">
        <v>321.13</v>
      </c>
      <c r="L209">
        <v>1693.18</v>
      </c>
      <c r="M209">
        <v>120.58</v>
      </c>
      <c r="N209">
        <v>1016.63</v>
      </c>
      <c r="O209">
        <v>1758.7</v>
      </c>
      <c r="P209">
        <v>1701.16</v>
      </c>
      <c r="Q209">
        <v>1641.53</v>
      </c>
      <c r="R209">
        <v>2600</v>
      </c>
      <c r="S209">
        <v>4965.32</v>
      </c>
      <c r="T209">
        <v>1431.78</v>
      </c>
    </row>
    <row r="210" spans="1:20" x14ac:dyDescent="0.25">
      <c r="A210">
        <v>-209</v>
      </c>
      <c r="B210" s="1">
        <f ca="1">EOMONTH(TODAY(),Table134[[#This Row],[Range_Month]])+1</f>
        <v>38749</v>
      </c>
      <c r="C210">
        <v>0</v>
      </c>
      <c r="D210" s="1">
        <f ca="1">WORKDAY(Table134[[#This Row],[Date]],-(1+Table134[[#This Row],[Add_Day]]))</f>
        <v>38748</v>
      </c>
      <c r="E210">
        <f ca="1">COUNTIFS(Table134[[#This Row],[TPX500 Index]:[TPXL70 Index]],"*N/A*")</f>
        <v>0</v>
      </c>
      <c r="F210" t="e" cm="1">
        <f t="array" aca="1" ref="F210" ca="1">_xll.BDH(F$1,"PX_LAST",Table134[[#This Row],[Date_Work]])</f>
        <v>#NAME?</v>
      </c>
      <c r="G210">
        <v>1185.43</v>
      </c>
      <c r="H210">
        <v>16649.82</v>
      </c>
      <c r="I210">
        <v>1535.57</v>
      </c>
      <c r="J210">
        <v>1710.77</v>
      </c>
      <c r="K210">
        <v>327.02999999999997</v>
      </c>
      <c r="L210">
        <v>1661.34</v>
      </c>
      <c r="M210">
        <v>131.74</v>
      </c>
      <c r="N210">
        <v>1029.96</v>
      </c>
      <c r="O210">
        <v>2087.27</v>
      </c>
      <c r="P210">
        <v>1821.27</v>
      </c>
      <c r="Q210">
        <v>1706.14</v>
      </c>
      <c r="R210">
        <v>2795.2</v>
      </c>
      <c r="S210">
        <v>5294.25</v>
      </c>
      <c r="T210">
        <v>1463.7</v>
      </c>
    </row>
    <row r="211" spans="1:20" x14ac:dyDescent="0.25">
      <c r="A211">
        <v>-210</v>
      </c>
      <c r="B211" s="1">
        <f ca="1">EOMONTH(TODAY(),Table134[[#This Row],[Range_Month]])+1</f>
        <v>38718</v>
      </c>
      <c r="C211">
        <v>0</v>
      </c>
      <c r="D211" s="1">
        <f ca="1">WORKDAY(Table134[[#This Row],[Date]],-(1+Table134[[#This Row],[Add_Day]]))</f>
        <v>38716</v>
      </c>
      <c r="E211">
        <f ca="1">COUNTIFS(Table134[[#This Row],[TPX500 Index]:[TPXL70 Index]],"*N/A*")</f>
        <v>0</v>
      </c>
      <c r="F211" t="e" cm="1">
        <f t="array" aca="1" ref="F211" ca="1">_xll.BDH(F$1,"PX_LAST",Table134[[#This Row],[Date_Work]])</f>
        <v>#NAME?</v>
      </c>
      <c r="G211">
        <v>1143.1099999999999</v>
      </c>
      <c r="H211">
        <v>16111.43</v>
      </c>
      <c r="I211">
        <v>1498.6</v>
      </c>
      <c r="J211">
        <v>1649.76</v>
      </c>
      <c r="K211">
        <v>315.52</v>
      </c>
      <c r="L211">
        <v>1601.68</v>
      </c>
      <c r="M211">
        <v>130.21</v>
      </c>
      <c r="N211">
        <v>990.04</v>
      </c>
      <c r="O211">
        <v>2544.0500000000002</v>
      </c>
      <c r="P211">
        <v>1761.77</v>
      </c>
      <c r="Q211">
        <v>1643.23</v>
      </c>
      <c r="R211">
        <v>2691.42</v>
      </c>
      <c r="S211">
        <v>5164.1099999999997</v>
      </c>
      <c r="T211">
        <v>1418</v>
      </c>
    </row>
    <row r="212" spans="1:20" x14ac:dyDescent="0.25">
      <c r="A212">
        <v>-211</v>
      </c>
      <c r="B212" s="1">
        <f ca="1">EOMONTH(TODAY(),Table134[[#This Row],[Range_Month]])+1</f>
        <v>38687</v>
      </c>
      <c r="C212">
        <v>0</v>
      </c>
      <c r="D212" s="1">
        <f ca="1">WORKDAY(Table134[[#This Row],[Date]],-(1+Table134[[#This Row],[Add_Day]]))</f>
        <v>38686</v>
      </c>
      <c r="E212">
        <f ca="1">COUNTIFS(Table134[[#This Row],[TPX500 Index]:[TPXL70 Index]],"*N/A*")</f>
        <v>0</v>
      </c>
      <c r="F212" t="e" cm="1">
        <f t="array" aca="1" ref="F212" ca="1">_xll.BDH(F$1,"PX_LAST",Table134[[#This Row],[Date_Work]])</f>
        <v>#NAME?</v>
      </c>
      <c r="G212">
        <v>1073.9100000000001</v>
      </c>
      <c r="H212">
        <v>14872.15</v>
      </c>
      <c r="I212">
        <v>1378.76</v>
      </c>
      <c r="J212">
        <v>1536.21</v>
      </c>
      <c r="K212">
        <v>295.33</v>
      </c>
      <c r="L212">
        <v>1581.3</v>
      </c>
      <c r="M212">
        <v>111.61</v>
      </c>
      <c r="N212">
        <v>945.14</v>
      </c>
      <c r="O212">
        <v>2022.89</v>
      </c>
      <c r="P212">
        <v>1600.83</v>
      </c>
      <c r="Q212">
        <v>1524.82</v>
      </c>
      <c r="R212">
        <v>2379.42</v>
      </c>
      <c r="S212">
        <v>4678.84</v>
      </c>
      <c r="T212">
        <v>1302.03</v>
      </c>
    </row>
    <row r="213" spans="1:20" x14ac:dyDescent="0.25">
      <c r="A213">
        <v>-212</v>
      </c>
      <c r="B213" s="1">
        <f ca="1">EOMONTH(TODAY(),Table134[[#This Row],[Range_Month]])+1</f>
        <v>38657</v>
      </c>
      <c r="C213">
        <v>0</v>
      </c>
      <c r="D213" s="1">
        <f ca="1">WORKDAY(Table134[[#This Row],[Date]],-(1+Table134[[#This Row],[Add_Day]]))</f>
        <v>38656</v>
      </c>
      <c r="E213">
        <f ca="1">COUNTIFS(Table134[[#This Row],[TPX500 Index]:[TPXL70 Index]],"*N/A*")</f>
        <v>0</v>
      </c>
      <c r="F213" t="e" cm="1">
        <f t="array" aca="1" ref="F213" ca="1">_xll.BDH(F$1,"PX_LAST",Table134[[#This Row],[Date_Work]])</f>
        <v>#NAME?</v>
      </c>
      <c r="G213">
        <v>1002.47</v>
      </c>
      <c r="H213">
        <v>13606.5</v>
      </c>
      <c r="I213">
        <v>1279.1600000000001</v>
      </c>
      <c r="J213">
        <v>1444.73</v>
      </c>
      <c r="K213">
        <v>277.37</v>
      </c>
      <c r="L213">
        <v>1535.53</v>
      </c>
      <c r="M213">
        <v>105.52</v>
      </c>
      <c r="N213">
        <v>886.97</v>
      </c>
      <c r="O213">
        <v>1874.22</v>
      </c>
      <c r="P213">
        <v>1513.06</v>
      </c>
      <c r="Q213">
        <v>1448.26</v>
      </c>
      <c r="R213">
        <v>2236.88</v>
      </c>
      <c r="S213">
        <v>4283.45</v>
      </c>
      <c r="T213">
        <v>1205.98</v>
      </c>
    </row>
    <row r="214" spans="1:20" x14ac:dyDescent="0.25">
      <c r="A214">
        <v>-213</v>
      </c>
      <c r="B214" s="1">
        <f ca="1">EOMONTH(TODAY(),Table134[[#This Row],[Range_Month]])+1</f>
        <v>38626</v>
      </c>
      <c r="C214">
        <v>0</v>
      </c>
      <c r="D214" s="1">
        <f ca="1">WORKDAY(Table134[[#This Row],[Date]],-(1+Table134[[#This Row],[Add_Day]]))</f>
        <v>38625</v>
      </c>
      <c r="E214">
        <f ca="1">COUNTIFS(Table134[[#This Row],[TPX500 Index]:[TPXL70 Index]],"*N/A*")</f>
        <v>0</v>
      </c>
      <c r="F214" t="e" cm="1">
        <f t="array" aca="1" ref="F214" ca="1">_xll.BDH(F$1,"PX_LAST",Table134[[#This Row],[Date_Work]])</f>
        <v>#NAME?</v>
      </c>
      <c r="G214">
        <v>995.74</v>
      </c>
      <c r="H214">
        <v>13574.3</v>
      </c>
      <c r="I214">
        <v>1253.07</v>
      </c>
      <c r="J214">
        <v>1412.28</v>
      </c>
      <c r="K214">
        <v>273.62</v>
      </c>
      <c r="L214">
        <v>1603.97</v>
      </c>
      <c r="M214">
        <v>102.32</v>
      </c>
      <c r="N214">
        <v>883.35</v>
      </c>
      <c r="O214">
        <v>1795.34</v>
      </c>
      <c r="P214">
        <v>1428</v>
      </c>
      <c r="Q214">
        <v>1399.75</v>
      </c>
      <c r="R214">
        <v>2129.62</v>
      </c>
      <c r="S214">
        <v>4073.46</v>
      </c>
      <c r="T214">
        <v>1193.08</v>
      </c>
    </row>
    <row r="215" spans="1:20" x14ac:dyDescent="0.25">
      <c r="A215">
        <v>-214</v>
      </c>
      <c r="B215" s="1">
        <f ca="1">EOMONTH(TODAY(),Table134[[#This Row],[Range_Month]])+1</f>
        <v>38596</v>
      </c>
      <c r="C215">
        <v>0</v>
      </c>
      <c r="D215" s="1">
        <f ca="1">WORKDAY(Table134[[#This Row],[Date]],-(1+Table134[[#This Row],[Add_Day]]))</f>
        <v>38595</v>
      </c>
      <c r="E215">
        <f ca="1">COUNTIFS(Table134[[#This Row],[TPX500 Index]:[TPXL70 Index]],"*N/A*")</f>
        <v>0</v>
      </c>
      <c r="F215" t="e" cm="1">
        <f t="array" aca="1" ref="F215" ca="1">_xll.BDH(F$1,"PX_LAST",Table134[[#This Row],[Date_Work]])</f>
        <v>#NAME?</v>
      </c>
      <c r="G215">
        <v>887.38</v>
      </c>
      <c r="H215">
        <v>12413.6</v>
      </c>
      <c r="I215">
        <v>1157.92</v>
      </c>
      <c r="J215">
        <v>1271.29</v>
      </c>
      <c r="K215">
        <v>243.38</v>
      </c>
      <c r="L215">
        <v>1575.91</v>
      </c>
      <c r="M215">
        <v>101.19</v>
      </c>
      <c r="N215">
        <v>781.81</v>
      </c>
      <c r="O215">
        <v>1908.51</v>
      </c>
      <c r="P215">
        <v>1326.95</v>
      </c>
      <c r="Q215">
        <v>1263.8900000000001</v>
      </c>
      <c r="R215">
        <v>2087.1</v>
      </c>
      <c r="S215">
        <v>3849.55</v>
      </c>
      <c r="T215">
        <v>1074.52</v>
      </c>
    </row>
    <row r="216" spans="1:20" x14ac:dyDescent="0.25">
      <c r="A216">
        <v>-215</v>
      </c>
      <c r="B216" s="1">
        <f ca="1">EOMONTH(TODAY(),Table134[[#This Row],[Range_Month]])+1</f>
        <v>38565</v>
      </c>
      <c r="C216">
        <v>0</v>
      </c>
      <c r="D216" s="1">
        <f ca="1">WORKDAY(Table134[[#This Row],[Date]],-(1+Table134[[#This Row],[Add_Day]]))</f>
        <v>38562</v>
      </c>
      <c r="E216">
        <f ca="1">COUNTIFS(Table134[[#This Row],[TPX500 Index]:[TPXL70 Index]],"*N/A*")</f>
        <v>0</v>
      </c>
      <c r="F216" t="e" cm="1">
        <f t="array" aca="1" ref="F216" ca="1">_xll.BDH(F$1,"PX_LAST",Table134[[#This Row],[Date_Work]])</f>
        <v>#NAME?</v>
      </c>
      <c r="G216">
        <v>835.18</v>
      </c>
      <c r="H216">
        <v>11899.6</v>
      </c>
      <c r="I216">
        <v>1105.5</v>
      </c>
      <c r="J216">
        <v>1204.98</v>
      </c>
      <c r="K216">
        <v>229.35</v>
      </c>
      <c r="L216">
        <v>1631.36</v>
      </c>
      <c r="M216">
        <v>100.95</v>
      </c>
      <c r="N216">
        <v>734.65</v>
      </c>
      <c r="O216">
        <v>1947.19</v>
      </c>
      <c r="P216">
        <v>1287.58</v>
      </c>
      <c r="Q216">
        <v>1198.8</v>
      </c>
      <c r="R216">
        <v>2063.19</v>
      </c>
      <c r="S216">
        <v>3793.38</v>
      </c>
      <c r="T216">
        <v>1013.84</v>
      </c>
    </row>
    <row r="217" spans="1:20" x14ac:dyDescent="0.25">
      <c r="A217">
        <v>-216</v>
      </c>
      <c r="B217" s="1">
        <f ca="1">EOMONTH(TODAY(),Table134[[#This Row],[Range_Month]])+1</f>
        <v>38534</v>
      </c>
      <c r="C217">
        <v>0</v>
      </c>
      <c r="D217" s="1">
        <f ca="1">WORKDAY(Table134[[#This Row],[Date]],-(1+Table134[[#This Row],[Add_Day]]))</f>
        <v>38533</v>
      </c>
      <c r="E217">
        <f ca="1">COUNTIFS(Table134[[#This Row],[TPX500 Index]:[TPXL70 Index]],"*N/A*")</f>
        <v>0</v>
      </c>
      <c r="F217" t="e" cm="1">
        <f t="array" aca="1" ref="F217" ca="1">_xll.BDH(F$1,"PX_LAST",Table134[[#This Row],[Date_Work]])</f>
        <v>#NAME?</v>
      </c>
      <c r="G217">
        <v>817.45</v>
      </c>
      <c r="H217">
        <v>11584.01</v>
      </c>
      <c r="I217">
        <v>1083.8399999999999</v>
      </c>
      <c r="J217">
        <v>1177.2</v>
      </c>
      <c r="K217">
        <v>223.9</v>
      </c>
      <c r="L217">
        <v>1635.9</v>
      </c>
      <c r="M217">
        <v>98.67</v>
      </c>
      <c r="N217">
        <v>715.55</v>
      </c>
      <c r="O217">
        <v>1887.28</v>
      </c>
      <c r="P217">
        <v>1243.49</v>
      </c>
      <c r="Q217">
        <v>1175.74</v>
      </c>
      <c r="R217">
        <v>1996.86</v>
      </c>
      <c r="S217">
        <v>3651.63</v>
      </c>
      <c r="T217">
        <v>999.44</v>
      </c>
    </row>
    <row r="218" spans="1:20" x14ac:dyDescent="0.25">
      <c r="A218">
        <v>-217</v>
      </c>
      <c r="B218" s="1">
        <f ca="1">EOMONTH(TODAY(),Table134[[#This Row],[Range_Month]])+1</f>
        <v>38504</v>
      </c>
      <c r="C218">
        <v>0</v>
      </c>
      <c r="D218" s="1">
        <f ca="1">WORKDAY(Table134[[#This Row],[Date]],-(1+Table134[[#This Row],[Add_Day]]))</f>
        <v>38503</v>
      </c>
      <c r="E218">
        <f ca="1">COUNTIFS(Table134[[#This Row],[TPX500 Index]:[TPXL70 Index]],"*N/A*")</f>
        <v>0</v>
      </c>
      <c r="F218" t="e" cm="1">
        <f t="array" aca="1" ref="F218" ca="1">_xll.BDH(F$1,"PX_LAST",Table134[[#This Row],[Date_Work]])</f>
        <v>#NAME?</v>
      </c>
      <c r="G218">
        <v>799.39</v>
      </c>
      <c r="H218">
        <v>11276.59</v>
      </c>
      <c r="I218">
        <v>1047.58</v>
      </c>
      <c r="J218">
        <v>1144.33</v>
      </c>
      <c r="K218">
        <v>218.13</v>
      </c>
      <c r="L218">
        <v>1565.75</v>
      </c>
      <c r="M218">
        <v>93.24</v>
      </c>
      <c r="N218">
        <v>698.84</v>
      </c>
      <c r="O218">
        <v>1790.51</v>
      </c>
      <c r="P218">
        <v>1194</v>
      </c>
      <c r="Q218">
        <v>1137.4100000000001</v>
      </c>
      <c r="R218">
        <v>1921.79</v>
      </c>
      <c r="S218">
        <v>3486.45</v>
      </c>
      <c r="T218">
        <v>979.17</v>
      </c>
    </row>
    <row r="219" spans="1:20" x14ac:dyDescent="0.25">
      <c r="A219">
        <v>-218</v>
      </c>
      <c r="B219" s="1">
        <f ca="1">EOMONTH(TODAY(),Table134[[#This Row],[Range_Month]])+1</f>
        <v>38473</v>
      </c>
      <c r="C219">
        <v>1</v>
      </c>
      <c r="D219" s="1">
        <f ca="1">WORKDAY(Table134[[#This Row],[Date]],-(1+Table134[[#This Row],[Add_Day]]))</f>
        <v>38470</v>
      </c>
      <c r="E219">
        <f ca="1">COUNTIFS(Table134[[#This Row],[TPX500 Index]:[TPXL70 Index]],"*N/A*")</f>
        <v>0</v>
      </c>
      <c r="F219" t="e" cm="1">
        <f t="array" aca="1" ref="F219" ca="1">_xll.BDH(F$1,"PX_LAST",Table134[[#This Row],[Date_Work]])</f>
        <v>#NAME?</v>
      </c>
      <c r="G219">
        <v>782.67</v>
      </c>
      <c r="H219">
        <v>11008.9</v>
      </c>
      <c r="I219">
        <v>1031.6600000000001</v>
      </c>
      <c r="J219">
        <v>1129.93</v>
      </c>
      <c r="K219">
        <v>214.6</v>
      </c>
      <c r="L219">
        <v>1518.18</v>
      </c>
      <c r="M219">
        <v>95.58</v>
      </c>
      <c r="N219">
        <v>685.6</v>
      </c>
      <c r="O219">
        <v>1898.07</v>
      </c>
      <c r="P219">
        <v>1194.05</v>
      </c>
      <c r="Q219">
        <v>1130.9100000000001</v>
      </c>
      <c r="R219">
        <v>1960.26</v>
      </c>
      <c r="S219">
        <v>3515.27</v>
      </c>
      <c r="T219">
        <v>955.9</v>
      </c>
    </row>
    <row r="220" spans="1:20" x14ac:dyDescent="0.25">
      <c r="A220">
        <v>-219</v>
      </c>
      <c r="B220" s="1">
        <f ca="1">EOMONTH(TODAY(),Table134[[#This Row],[Range_Month]])+1</f>
        <v>38443</v>
      </c>
      <c r="C220">
        <v>0</v>
      </c>
      <c r="D220" s="1">
        <f ca="1">WORKDAY(Table134[[#This Row],[Date]],-(1+Table134[[#This Row],[Add_Day]]))</f>
        <v>38442</v>
      </c>
      <c r="E220">
        <f ca="1">COUNTIFS(Table134[[#This Row],[TPX500 Index]:[TPXL70 Index]],"*N/A*")</f>
        <v>0</v>
      </c>
      <c r="F220" t="e" cm="1">
        <f t="array" aca="1" ref="F220" ca="1">_xll.BDH(F$1,"PX_LAST",Table134[[#This Row],[Date_Work]])</f>
        <v>#NAME?</v>
      </c>
      <c r="G220">
        <v>822.85</v>
      </c>
      <c r="H220">
        <v>11668.95</v>
      </c>
      <c r="I220">
        <v>1074.23</v>
      </c>
      <c r="J220">
        <v>1182.18</v>
      </c>
      <c r="K220">
        <v>224.86</v>
      </c>
      <c r="L220">
        <v>1507.93</v>
      </c>
      <c r="M220">
        <v>95.68</v>
      </c>
      <c r="N220">
        <v>721.4</v>
      </c>
      <c r="O220">
        <v>1810.48</v>
      </c>
      <c r="P220">
        <v>1233.6600000000001</v>
      </c>
      <c r="Q220">
        <v>1180.28</v>
      </c>
      <c r="R220">
        <v>1934.63</v>
      </c>
      <c r="S220">
        <v>3598.73</v>
      </c>
      <c r="T220">
        <v>1003.79</v>
      </c>
    </row>
    <row r="221" spans="1:20" x14ac:dyDescent="0.25">
      <c r="A221">
        <v>-220</v>
      </c>
      <c r="B221" s="1">
        <f ca="1">EOMONTH(TODAY(),Table134[[#This Row],[Range_Month]])+1</f>
        <v>38412</v>
      </c>
      <c r="C221">
        <v>0</v>
      </c>
      <c r="D221" s="1">
        <f ca="1">WORKDAY(Table134[[#This Row],[Date]],-(1+Table134[[#This Row],[Add_Day]]))</f>
        <v>38411</v>
      </c>
      <c r="E221">
        <f ca="1">COUNTIFS(Table134[[#This Row],[TPX500 Index]:[TPXL70 Index]],"*N/A*")</f>
        <v>0</v>
      </c>
      <c r="F221" t="e" cm="1">
        <f t="array" aca="1" ref="F221" ca="1">_xll.BDH(F$1,"PX_LAST",Table134[[#This Row],[Date_Work]])</f>
        <v>#NAME?</v>
      </c>
      <c r="G221">
        <v>828.1</v>
      </c>
      <c r="H221">
        <v>11740.6</v>
      </c>
      <c r="I221">
        <v>1072.32</v>
      </c>
      <c r="J221">
        <v>1177.4100000000001</v>
      </c>
      <c r="K221">
        <v>224.85</v>
      </c>
      <c r="L221">
        <v>1475.28</v>
      </c>
      <c r="M221">
        <v>95.49</v>
      </c>
      <c r="N221">
        <v>723.09</v>
      </c>
      <c r="O221">
        <v>1891.55</v>
      </c>
      <c r="P221">
        <v>1199.76</v>
      </c>
      <c r="Q221">
        <v>1165.1199999999999</v>
      </c>
      <c r="R221">
        <v>1913.81</v>
      </c>
      <c r="S221">
        <v>3479.78</v>
      </c>
      <c r="T221">
        <v>1016.01</v>
      </c>
    </row>
    <row r="222" spans="1:20" x14ac:dyDescent="0.25">
      <c r="A222">
        <v>-221</v>
      </c>
      <c r="B222" s="1">
        <f ca="1">EOMONTH(TODAY(),Table134[[#This Row],[Range_Month]])+1</f>
        <v>38384</v>
      </c>
      <c r="C222">
        <v>0</v>
      </c>
      <c r="D222" s="1">
        <f ca="1">WORKDAY(Table134[[#This Row],[Date]],-(1+Table134[[#This Row],[Add_Day]]))</f>
        <v>38383</v>
      </c>
      <c r="E222">
        <f ca="1">COUNTIFS(Table134[[#This Row],[TPX500 Index]:[TPXL70 Index]],"*N/A*")</f>
        <v>0</v>
      </c>
      <c r="F222" t="e" cm="1">
        <f t="array" aca="1" ref="F222" ca="1">_xll.BDH(F$1,"PX_LAST",Table134[[#This Row],[Date_Work]])</f>
        <v>#NAME?</v>
      </c>
      <c r="G222">
        <v>806.57</v>
      </c>
      <c r="H222">
        <v>11387.59</v>
      </c>
      <c r="I222">
        <v>1051.1600000000001</v>
      </c>
      <c r="J222">
        <v>1146.1400000000001</v>
      </c>
      <c r="K222">
        <v>219.07</v>
      </c>
      <c r="L222">
        <v>1480.32</v>
      </c>
      <c r="M222">
        <v>95.69</v>
      </c>
      <c r="N222">
        <v>711.72</v>
      </c>
      <c r="O222">
        <v>2038.9</v>
      </c>
      <c r="P222">
        <v>1154.32</v>
      </c>
      <c r="Q222">
        <v>1139.48</v>
      </c>
      <c r="R222">
        <v>1857.29</v>
      </c>
      <c r="S222">
        <v>3252.56</v>
      </c>
      <c r="T222">
        <v>974.77</v>
      </c>
    </row>
    <row r="223" spans="1:20" x14ac:dyDescent="0.25">
      <c r="A223">
        <v>-222</v>
      </c>
      <c r="B223" s="1">
        <f ca="1">EOMONTH(TODAY(),Table134[[#This Row],[Range_Month]])+1</f>
        <v>38353</v>
      </c>
      <c r="C223">
        <v>1</v>
      </c>
      <c r="D223" s="1">
        <f ca="1">WORKDAY(Table134[[#This Row],[Date]],-(1+Table134[[#This Row],[Add_Day]]))</f>
        <v>38351</v>
      </c>
      <c r="E223">
        <f ca="1">COUNTIFS(Table134[[#This Row],[TPX500 Index]:[TPXL70 Index]],"*N/A*")</f>
        <v>0</v>
      </c>
      <c r="F223" t="e" cm="1">
        <f t="array" aca="1" ref="F223" ca="1">_xll.BDH(F$1,"PX_LAST",Table134[[#This Row],[Date_Work]])</f>
        <v>#NAME?</v>
      </c>
      <c r="G223">
        <v>826.11</v>
      </c>
      <c r="H223">
        <v>11488.76</v>
      </c>
      <c r="I223">
        <v>1051.2</v>
      </c>
      <c r="J223">
        <v>1149.6300000000001</v>
      </c>
      <c r="K223">
        <v>222.07</v>
      </c>
      <c r="L223">
        <v>1479.54</v>
      </c>
      <c r="M223">
        <v>90.33</v>
      </c>
      <c r="N223">
        <v>735.42</v>
      </c>
      <c r="O223">
        <v>1722.44</v>
      </c>
      <c r="P223">
        <v>1110.2</v>
      </c>
      <c r="Q223">
        <v>1122.0999999999999</v>
      </c>
      <c r="R223">
        <v>1737.39</v>
      </c>
      <c r="S223">
        <v>3012.41</v>
      </c>
      <c r="T223">
        <v>985.49</v>
      </c>
    </row>
    <row r="224" spans="1:20" x14ac:dyDescent="0.25">
      <c r="A224">
        <v>-223</v>
      </c>
      <c r="B224" s="1">
        <f ca="1">EOMONTH(TODAY(),Table134[[#This Row],[Range_Month]])+1</f>
        <v>38322</v>
      </c>
      <c r="C224">
        <v>0</v>
      </c>
      <c r="D224" s="1">
        <f ca="1">WORKDAY(Table134[[#This Row],[Date]],-(1+Table134[[#This Row],[Add_Day]]))</f>
        <v>38321</v>
      </c>
      <c r="E224">
        <f ca="1">COUNTIFS(Table134[[#This Row],[TPX500 Index]:[TPXL70 Index]],"*N/A*")</f>
        <v>0</v>
      </c>
      <c r="F224" t="e" cm="1">
        <f t="array" aca="1" ref="F224" ca="1">_xll.BDH(F$1,"PX_LAST",Table134[[#This Row],[Date_Work]])</f>
        <v>#NAME?</v>
      </c>
      <c r="G224">
        <v>788.25</v>
      </c>
      <c r="H224">
        <v>10899.25</v>
      </c>
      <c r="I224">
        <v>1006.04</v>
      </c>
      <c r="J224">
        <v>1098.79</v>
      </c>
      <c r="K224">
        <v>212.23</v>
      </c>
      <c r="L224">
        <v>1478.19</v>
      </c>
      <c r="M224">
        <v>83.72</v>
      </c>
      <c r="N224">
        <v>694.57</v>
      </c>
      <c r="O224">
        <v>1602.68</v>
      </c>
      <c r="P224">
        <v>1056.6099999999999</v>
      </c>
      <c r="Q224">
        <v>1076.0999999999999</v>
      </c>
      <c r="R224">
        <v>1689.57</v>
      </c>
      <c r="S224">
        <v>2953.25</v>
      </c>
      <c r="T224">
        <v>954.59</v>
      </c>
    </row>
    <row r="225" spans="1:20" x14ac:dyDescent="0.25">
      <c r="A225">
        <v>-224</v>
      </c>
      <c r="B225" s="1">
        <f ca="1">EOMONTH(TODAY(),Table134[[#This Row],[Range_Month]])+1</f>
        <v>38292</v>
      </c>
      <c r="C225">
        <v>0</v>
      </c>
      <c r="D225" s="1">
        <f ca="1">WORKDAY(Table134[[#This Row],[Date]],-(1+Table134[[#This Row],[Add_Day]]))</f>
        <v>38289</v>
      </c>
      <c r="E225">
        <f ca="1">COUNTIFS(Table134[[#This Row],[TPX500 Index]:[TPXL70 Index]],"*N/A*")</f>
        <v>0</v>
      </c>
      <c r="F225" t="e" cm="1">
        <f t="array" aca="1" ref="F225" ca="1">_xll.BDH(F$1,"PX_LAST",Table134[[#This Row],[Date_Work]])</f>
        <v>#NAME?</v>
      </c>
      <c r="G225">
        <v>779.41</v>
      </c>
      <c r="H225">
        <v>10771.42</v>
      </c>
      <c r="I225">
        <v>991.4</v>
      </c>
      <c r="J225">
        <v>1085.43</v>
      </c>
      <c r="K225">
        <v>209.17</v>
      </c>
      <c r="L225">
        <v>1491.09</v>
      </c>
      <c r="M225">
        <v>82.11</v>
      </c>
      <c r="N225">
        <v>692.76</v>
      </c>
      <c r="O225">
        <v>1450.89</v>
      </c>
      <c r="P225">
        <v>1051.74</v>
      </c>
      <c r="Q225">
        <v>1057.83</v>
      </c>
      <c r="R225">
        <v>1694</v>
      </c>
      <c r="S225">
        <v>2941.65</v>
      </c>
      <c r="T225">
        <v>931.95</v>
      </c>
    </row>
    <row r="226" spans="1:20" x14ac:dyDescent="0.25">
      <c r="A226">
        <v>-225</v>
      </c>
      <c r="B226" s="1">
        <f ca="1">EOMONTH(TODAY(),Table134[[#This Row],[Range_Month]])+1</f>
        <v>38261</v>
      </c>
      <c r="C226">
        <v>0</v>
      </c>
      <c r="D226" s="1">
        <f ca="1">WORKDAY(Table134[[#This Row],[Date]],-(1+Table134[[#This Row],[Add_Day]]))</f>
        <v>38260</v>
      </c>
      <c r="E226">
        <f ca="1">COUNTIFS(Table134[[#This Row],[TPX500 Index]:[TPXL70 Index]],"*N/A*")</f>
        <v>0</v>
      </c>
      <c r="F226" t="e" cm="1">
        <f t="array" aca="1" ref="F226" ca="1">_xll.BDH(F$1,"PX_LAST",Table134[[#This Row],[Date_Work]])</f>
        <v>#NAME?</v>
      </c>
      <c r="G226">
        <v>787.5</v>
      </c>
      <c r="H226">
        <v>10823.57</v>
      </c>
      <c r="I226">
        <v>1005.24</v>
      </c>
      <c r="J226">
        <v>1102.1099999999999</v>
      </c>
      <c r="K226">
        <v>212.08</v>
      </c>
      <c r="L226">
        <v>1465.84</v>
      </c>
      <c r="M226">
        <v>84.97</v>
      </c>
      <c r="N226">
        <v>697.48</v>
      </c>
      <c r="O226">
        <v>1692.43</v>
      </c>
      <c r="P226">
        <v>1068.8599999999999</v>
      </c>
      <c r="Q226">
        <v>1083.1600000000001</v>
      </c>
      <c r="R226">
        <v>1741.37</v>
      </c>
      <c r="S226">
        <v>2989.5</v>
      </c>
      <c r="T226">
        <v>946.56</v>
      </c>
    </row>
    <row r="227" spans="1:20" x14ac:dyDescent="0.25">
      <c r="A227">
        <v>-226</v>
      </c>
      <c r="B227" s="1">
        <f ca="1">EOMONTH(TODAY(),Table134[[#This Row],[Range_Month]])+1</f>
        <v>38231</v>
      </c>
      <c r="C227">
        <v>0</v>
      </c>
      <c r="D227" s="1">
        <f ca="1">WORKDAY(Table134[[#This Row],[Date]],-(1+Table134[[#This Row],[Add_Day]]))</f>
        <v>38230</v>
      </c>
      <c r="E227">
        <f ca="1">COUNTIFS(Table134[[#This Row],[TPX500 Index]:[TPXL70 Index]],"*N/A*")</f>
        <v>0</v>
      </c>
      <c r="F227" t="e" cm="1">
        <f t="array" aca="1" ref="F227" ca="1">_xll.BDH(F$1,"PX_LAST",Table134[[#This Row],[Date_Work]])</f>
        <v>#NAME?</v>
      </c>
      <c r="G227">
        <v>810.83</v>
      </c>
      <c r="H227">
        <v>11081.79</v>
      </c>
      <c r="I227">
        <v>1022.34</v>
      </c>
      <c r="J227">
        <v>1129.55</v>
      </c>
      <c r="K227">
        <v>217.46</v>
      </c>
      <c r="L227">
        <v>1398.29</v>
      </c>
      <c r="M227">
        <v>90.75</v>
      </c>
      <c r="N227">
        <v>721.56</v>
      </c>
      <c r="O227">
        <v>2036.53</v>
      </c>
      <c r="P227">
        <v>1096.73</v>
      </c>
      <c r="Q227">
        <v>1099.96</v>
      </c>
      <c r="R227">
        <v>1850.05</v>
      </c>
      <c r="S227">
        <v>3092.3</v>
      </c>
      <c r="T227">
        <v>968.13</v>
      </c>
    </row>
    <row r="228" spans="1:20" x14ac:dyDescent="0.25">
      <c r="A228">
        <v>-227</v>
      </c>
      <c r="B228" s="1">
        <f ca="1">EOMONTH(TODAY(),Table134[[#This Row],[Range_Month]])+1</f>
        <v>38200</v>
      </c>
      <c r="C228">
        <v>0</v>
      </c>
      <c r="D228" s="1">
        <f ca="1">WORKDAY(Table134[[#This Row],[Date]],-(1+Table134[[#This Row],[Add_Day]]))</f>
        <v>38198</v>
      </c>
      <c r="E228">
        <f ca="1">COUNTIFS(Table134[[#This Row],[TPX500 Index]:[TPXL70 Index]],"*N/A*")</f>
        <v>0</v>
      </c>
      <c r="F228" t="e" cm="1">
        <f t="array" aca="1" ref="F228" ca="1">_xll.BDH(F$1,"PX_LAST",Table134[[#This Row],[Date_Work]])</f>
        <v>#NAME?</v>
      </c>
      <c r="G228">
        <v>818.35</v>
      </c>
      <c r="H228">
        <v>11325.78</v>
      </c>
      <c r="I228">
        <v>1043.8499999999999</v>
      </c>
      <c r="J228">
        <v>1139.3</v>
      </c>
      <c r="K228">
        <v>219.55</v>
      </c>
      <c r="L228">
        <v>1340.47</v>
      </c>
      <c r="M228">
        <v>91.84</v>
      </c>
      <c r="N228">
        <v>731.37</v>
      </c>
      <c r="O228">
        <v>2117.14</v>
      </c>
      <c r="P228">
        <v>1104.76</v>
      </c>
      <c r="Q228">
        <v>1109.52</v>
      </c>
      <c r="R228">
        <v>1899.73</v>
      </c>
      <c r="S228">
        <v>3090.13</v>
      </c>
      <c r="T228">
        <v>971.23</v>
      </c>
    </row>
    <row r="229" spans="1:20" x14ac:dyDescent="0.25">
      <c r="A229">
        <v>-228</v>
      </c>
      <c r="B229" s="1">
        <f ca="1">EOMONTH(TODAY(),Table134[[#This Row],[Range_Month]])+1</f>
        <v>38169</v>
      </c>
      <c r="C229">
        <v>0</v>
      </c>
      <c r="D229" s="1">
        <f ca="1">WORKDAY(Table134[[#This Row],[Date]],-(1+Table134[[#This Row],[Add_Day]]))</f>
        <v>38168</v>
      </c>
      <c r="E229">
        <f ca="1">COUNTIFS(Table134[[#This Row],[TPX500 Index]:[TPXL70 Index]],"*N/A*")</f>
        <v>0</v>
      </c>
      <c r="F229" t="e" cm="1">
        <f t="array" aca="1" ref="F229" ca="1">_xll.BDH(F$1,"PX_LAST",Table134[[#This Row],[Date_Work]])</f>
        <v>#NAME?</v>
      </c>
      <c r="G229">
        <v>848.01</v>
      </c>
      <c r="H229">
        <v>11858.87</v>
      </c>
      <c r="I229">
        <v>1103.3699999999999</v>
      </c>
      <c r="J229">
        <v>1189.5999999999999</v>
      </c>
      <c r="K229">
        <v>228.02</v>
      </c>
      <c r="L229">
        <v>1320.35</v>
      </c>
      <c r="M229">
        <v>101.99</v>
      </c>
      <c r="N229">
        <v>751.03</v>
      </c>
      <c r="O229">
        <v>2672.31</v>
      </c>
      <c r="P229">
        <v>1163.77</v>
      </c>
      <c r="Q229">
        <v>1168.8699999999999</v>
      </c>
      <c r="R229">
        <v>2035.24</v>
      </c>
      <c r="S229">
        <v>3329.1</v>
      </c>
      <c r="T229">
        <v>1019.35</v>
      </c>
    </row>
    <row r="230" spans="1:20" x14ac:dyDescent="0.25">
      <c r="A230">
        <v>-229</v>
      </c>
      <c r="B230" s="1">
        <f ca="1">EOMONTH(TODAY(),Table134[[#This Row],[Range_Month]])+1</f>
        <v>38139</v>
      </c>
      <c r="C230">
        <v>0</v>
      </c>
      <c r="D230" s="1">
        <f ca="1">WORKDAY(Table134[[#This Row],[Date]],-(1+Table134[[#This Row],[Add_Day]]))</f>
        <v>38138</v>
      </c>
      <c r="E230">
        <f ca="1">COUNTIFS(Table134[[#This Row],[TPX500 Index]:[TPXL70 Index]],"*N/A*")</f>
        <v>0</v>
      </c>
      <c r="F230" t="e" cm="1">
        <f t="array" aca="1" ref="F230" ca="1">_xll.BDH(F$1,"PX_LAST",Table134[[#This Row],[Date_Work]])</f>
        <v>#NAME?</v>
      </c>
      <c r="G230">
        <v>824.51</v>
      </c>
      <c r="H230">
        <v>11236.37</v>
      </c>
      <c r="I230">
        <v>1051.3499999999999</v>
      </c>
      <c r="J230">
        <v>1139.94</v>
      </c>
      <c r="K230">
        <v>219.15</v>
      </c>
      <c r="L230">
        <v>1315.98</v>
      </c>
      <c r="M230">
        <v>93.08</v>
      </c>
      <c r="N230">
        <v>729.84</v>
      </c>
      <c r="O230">
        <v>2045.98</v>
      </c>
      <c r="P230">
        <v>1080.25</v>
      </c>
      <c r="Q230">
        <v>1104.19</v>
      </c>
      <c r="R230">
        <v>1873.8</v>
      </c>
      <c r="S230">
        <v>2890.29</v>
      </c>
      <c r="T230">
        <v>991.84</v>
      </c>
    </row>
    <row r="231" spans="1:20" x14ac:dyDescent="0.25">
      <c r="A231">
        <v>-230</v>
      </c>
      <c r="B231" s="1">
        <f ca="1">EOMONTH(TODAY(),Table134[[#This Row],[Range_Month]])+1</f>
        <v>38108</v>
      </c>
      <c r="C231">
        <v>0</v>
      </c>
      <c r="D231" s="1">
        <f ca="1">WORKDAY(Table134[[#This Row],[Date]],-(1+Table134[[#This Row],[Add_Day]]))</f>
        <v>38107</v>
      </c>
      <c r="E231">
        <f ca="1">COUNTIFS(Table134[[#This Row],[TPX500 Index]:[TPXL70 Index]],"*N/A*")</f>
        <v>0</v>
      </c>
      <c r="F231" t="e" cm="1">
        <f t="array" aca="1" ref="F231" ca="1">_xll.BDH(F$1,"PX_LAST",Table134[[#This Row],[Date_Work]])</f>
        <v>#NAME?</v>
      </c>
      <c r="G231">
        <v>857.9</v>
      </c>
      <c r="H231">
        <v>11761.79</v>
      </c>
      <c r="I231">
        <v>1091.23</v>
      </c>
      <c r="J231">
        <v>1186.31</v>
      </c>
      <c r="K231">
        <v>227.38</v>
      </c>
      <c r="L231">
        <v>1326.98</v>
      </c>
      <c r="M231">
        <v>103.98</v>
      </c>
      <c r="N231">
        <v>762.81</v>
      </c>
      <c r="O231">
        <v>2398.9</v>
      </c>
      <c r="P231">
        <v>1139.75</v>
      </c>
      <c r="Q231">
        <v>1142.03</v>
      </c>
      <c r="R231">
        <v>2043.37</v>
      </c>
      <c r="S231">
        <v>3142.85</v>
      </c>
      <c r="T231">
        <v>1025.58</v>
      </c>
    </row>
    <row r="232" spans="1:20" x14ac:dyDescent="0.25">
      <c r="A232">
        <v>-231</v>
      </c>
      <c r="B232" s="1">
        <f ca="1">EOMONTH(TODAY(),Table134[[#This Row],[Range_Month]])+1</f>
        <v>38078</v>
      </c>
      <c r="C232">
        <v>0</v>
      </c>
      <c r="D232" s="1">
        <f ca="1">WORKDAY(Table134[[#This Row],[Date]],-(1+Table134[[#This Row],[Add_Day]]))</f>
        <v>38077</v>
      </c>
      <c r="E232">
        <f ca="1">COUNTIFS(Table134[[#This Row],[TPX500 Index]:[TPXL70 Index]],"*N/A*")</f>
        <v>0</v>
      </c>
      <c r="F232" t="e" cm="1">
        <f t="array" aca="1" ref="F232" ca="1">_xll.BDH(F$1,"PX_LAST",Table134[[#This Row],[Date_Work]])</f>
        <v>#NAME?</v>
      </c>
      <c r="G232">
        <v>854.27</v>
      </c>
      <c r="H232">
        <v>11715.39</v>
      </c>
      <c r="I232">
        <v>1076.53</v>
      </c>
      <c r="J232">
        <v>1179.23</v>
      </c>
      <c r="K232">
        <v>227.02</v>
      </c>
      <c r="L232">
        <v>1381.7</v>
      </c>
      <c r="M232">
        <v>88.23</v>
      </c>
      <c r="N232">
        <v>760.91</v>
      </c>
      <c r="O232">
        <v>1953.72</v>
      </c>
      <c r="P232">
        <v>1114.23</v>
      </c>
      <c r="Q232">
        <v>1138.4000000000001</v>
      </c>
      <c r="R232">
        <v>1761.93</v>
      </c>
      <c r="S232">
        <v>2794.69</v>
      </c>
      <c r="T232">
        <v>1019.07</v>
      </c>
    </row>
    <row r="233" spans="1:20" x14ac:dyDescent="0.25">
      <c r="A233">
        <v>-232</v>
      </c>
      <c r="B233" s="1">
        <f ca="1">EOMONTH(TODAY(),Table134[[#This Row],[Range_Month]])+1</f>
        <v>38047</v>
      </c>
      <c r="C233">
        <v>0</v>
      </c>
      <c r="D233" s="1">
        <f ca="1">WORKDAY(Table134[[#This Row],[Date]],-(1+Table134[[#This Row],[Add_Day]]))</f>
        <v>38044</v>
      </c>
      <c r="E233">
        <f ca="1">COUNTIFS(Table134[[#This Row],[TPX500 Index]:[TPXL70 Index]],"*N/A*")</f>
        <v>0</v>
      </c>
      <c r="F233" t="e" cm="1">
        <f t="array" aca="1" ref="F233" ca="1">_xll.BDH(F$1,"PX_LAST",Table134[[#This Row],[Date_Work]])</f>
        <v>#NAME?</v>
      </c>
      <c r="G233">
        <v>799.75</v>
      </c>
      <c r="H233">
        <v>11041.92</v>
      </c>
      <c r="I233">
        <v>990.3</v>
      </c>
      <c r="J233">
        <v>1082.47</v>
      </c>
      <c r="K233">
        <v>210.64</v>
      </c>
      <c r="L233">
        <v>1212.8800000000001</v>
      </c>
      <c r="M233">
        <v>74.150000000000006</v>
      </c>
      <c r="N233">
        <v>715.86</v>
      </c>
      <c r="O233">
        <v>1403.97</v>
      </c>
      <c r="P233">
        <v>982.24</v>
      </c>
      <c r="Q233">
        <v>1030.03</v>
      </c>
      <c r="R233">
        <v>1545.61</v>
      </c>
      <c r="S233">
        <v>2347.4</v>
      </c>
      <c r="T233">
        <v>947.63</v>
      </c>
    </row>
    <row r="234" spans="1:20" x14ac:dyDescent="0.25">
      <c r="A234">
        <v>-233</v>
      </c>
      <c r="B234" s="1">
        <f ca="1">EOMONTH(TODAY(),Table134[[#This Row],[Range_Month]])+1</f>
        <v>38018</v>
      </c>
      <c r="C234">
        <v>0</v>
      </c>
      <c r="D234" s="1">
        <f ca="1">WORKDAY(Table134[[#This Row],[Date]],-(1+Table134[[#This Row],[Add_Day]]))</f>
        <v>38016</v>
      </c>
      <c r="E234">
        <f ca="1">COUNTIFS(Table134[[#This Row],[TPX500 Index]:[TPXL70 Index]],"*N/A*")</f>
        <v>0</v>
      </c>
      <c r="F234" t="e" cm="1">
        <f t="array" aca="1" ref="F234" ca="1">_xll.BDH(F$1,"PX_LAST",Table134[[#This Row],[Date_Work]])</f>
        <v>#NAME?</v>
      </c>
      <c r="G234">
        <v>776.53</v>
      </c>
      <c r="H234">
        <v>10783.61</v>
      </c>
      <c r="I234">
        <v>966.83</v>
      </c>
      <c r="J234">
        <v>1047.51</v>
      </c>
      <c r="K234">
        <v>204.17</v>
      </c>
      <c r="L234">
        <v>1204.3800000000001</v>
      </c>
      <c r="M234">
        <v>72.73</v>
      </c>
      <c r="N234">
        <v>695.62</v>
      </c>
      <c r="O234">
        <v>1565.18</v>
      </c>
      <c r="P234">
        <v>931.43</v>
      </c>
      <c r="Q234">
        <v>1002.74</v>
      </c>
      <c r="R234">
        <v>1523.48</v>
      </c>
      <c r="S234">
        <v>2283</v>
      </c>
      <c r="T234">
        <v>919.13</v>
      </c>
    </row>
    <row r="235" spans="1:20" x14ac:dyDescent="0.25">
      <c r="A235">
        <v>-234</v>
      </c>
      <c r="B235" s="1">
        <f ca="1">EOMONTH(TODAY(),Table134[[#This Row],[Range_Month]])+1</f>
        <v>37987</v>
      </c>
      <c r="C235">
        <v>1</v>
      </c>
      <c r="D235" s="1">
        <f ca="1">WORKDAY(Table134[[#This Row],[Date]],-(1+Table134[[#This Row],[Add_Day]]))</f>
        <v>37985</v>
      </c>
      <c r="E235">
        <f ca="1">COUNTIFS(Table134[[#This Row],[TPX500 Index]:[TPXL70 Index]],"*N/A*")</f>
        <v>0</v>
      </c>
      <c r="F235" t="e" cm="1">
        <f t="array" aca="1" ref="F235" ca="1">_xll.BDH(F$1,"PX_LAST",Table134[[#This Row],[Date_Work]])</f>
        <v>#NAME?</v>
      </c>
      <c r="G235">
        <v>773.83</v>
      </c>
      <c r="H235">
        <v>10676.64</v>
      </c>
      <c r="I235">
        <v>948.85</v>
      </c>
      <c r="J235">
        <v>1043.69</v>
      </c>
      <c r="K235">
        <v>203.54</v>
      </c>
      <c r="L235">
        <v>1166.42</v>
      </c>
      <c r="M235">
        <v>67.510000000000005</v>
      </c>
      <c r="N235">
        <v>699.64</v>
      </c>
      <c r="O235">
        <v>1319.32</v>
      </c>
      <c r="P235">
        <v>907.55</v>
      </c>
      <c r="Q235">
        <v>1004.83</v>
      </c>
      <c r="R235">
        <v>1417.04</v>
      </c>
      <c r="S235">
        <v>2137.4499999999998</v>
      </c>
      <c r="T235">
        <v>904.24</v>
      </c>
    </row>
    <row r="236" spans="1:20" x14ac:dyDescent="0.25">
      <c r="A236">
        <v>-235</v>
      </c>
      <c r="B236" s="1">
        <f ca="1">EOMONTH(TODAY(),Table134[[#This Row],[Range_Month]])+1</f>
        <v>37956</v>
      </c>
      <c r="C236">
        <v>0</v>
      </c>
      <c r="D236" s="1">
        <f ca="1">WORKDAY(Table134[[#This Row],[Date]],-(1+Table134[[#This Row],[Add_Day]]))</f>
        <v>37953</v>
      </c>
      <c r="E236">
        <f ca="1">COUNTIFS(Table134[[#This Row],[TPX500 Index]:[TPXL70 Index]],"*N/A*")</f>
        <v>0</v>
      </c>
      <c r="F236" t="e" cm="1">
        <f t="array" aca="1" ref="F236" ca="1">_xll.BDH(F$1,"PX_LAST",Table134[[#This Row],[Date_Work]])</f>
        <v>#NAME?</v>
      </c>
      <c r="G236">
        <v>742.87</v>
      </c>
      <c r="H236">
        <v>10100.57</v>
      </c>
      <c r="I236">
        <v>917.66</v>
      </c>
      <c r="J236">
        <v>999.75</v>
      </c>
      <c r="K236">
        <v>194.2</v>
      </c>
      <c r="L236">
        <v>1141.52</v>
      </c>
      <c r="M236">
        <v>67.3</v>
      </c>
      <c r="N236">
        <v>674.76</v>
      </c>
      <c r="O236">
        <v>1291.6099999999999</v>
      </c>
      <c r="P236">
        <v>876.17</v>
      </c>
      <c r="Q236">
        <v>956.69</v>
      </c>
      <c r="R236">
        <v>1391.07</v>
      </c>
      <c r="S236">
        <v>2081.2800000000002</v>
      </c>
      <c r="T236">
        <v>862.37</v>
      </c>
    </row>
    <row r="237" spans="1:20" x14ac:dyDescent="0.25">
      <c r="A237">
        <v>-236</v>
      </c>
      <c r="B237" s="1">
        <f ca="1">EOMONTH(TODAY(),Table134[[#This Row],[Range_Month]])+1</f>
        <v>37926</v>
      </c>
      <c r="C237">
        <v>0</v>
      </c>
      <c r="D237" s="1">
        <f ca="1">WORKDAY(Table134[[#This Row],[Date]],-(1+Table134[[#This Row],[Add_Day]]))</f>
        <v>37925</v>
      </c>
      <c r="E237">
        <f ca="1">COUNTIFS(Table134[[#This Row],[TPX500 Index]:[TPXL70 Index]],"*N/A*")</f>
        <v>0</v>
      </c>
      <c r="F237" t="e" cm="1">
        <f t="array" aca="1" ref="F237" ca="1">_xll.BDH(F$1,"PX_LAST",Table134[[#This Row],[Date_Work]])</f>
        <v>#NAME?</v>
      </c>
      <c r="G237">
        <v>763.81</v>
      </c>
      <c r="H237">
        <v>10559.59</v>
      </c>
      <c r="I237">
        <v>973.99</v>
      </c>
      <c r="J237">
        <v>1043.3599999999999</v>
      </c>
      <c r="K237">
        <v>201.04</v>
      </c>
      <c r="L237">
        <v>1122.98</v>
      </c>
      <c r="M237">
        <v>74.61</v>
      </c>
      <c r="N237">
        <v>679.77</v>
      </c>
      <c r="O237">
        <v>1340.92</v>
      </c>
      <c r="P237">
        <v>958.29</v>
      </c>
      <c r="Q237">
        <v>1009.05</v>
      </c>
      <c r="R237">
        <v>1500.81</v>
      </c>
      <c r="S237">
        <v>2240.2199999999998</v>
      </c>
      <c r="T237">
        <v>912.28</v>
      </c>
    </row>
    <row r="238" spans="1:20" x14ac:dyDescent="0.25">
      <c r="A238">
        <v>-237</v>
      </c>
      <c r="B238" s="1">
        <f ca="1">EOMONTH(TODAY(),Table134[[#This Row],[Range_Month]])+1</f>
        <v>37895</v>
      </c>
      <c r="C238">
        <v>0</v>
      </c>
      <c r="D238" s="1">
        <f ca="1">WORKDAY(Table134[[#This Row],[Date]],-(1+Table134[[#This Row],[Add_Day]]))</f>
        <v>37894</v>
      </c>
      <c r="E238">
        <f ca="1">COUNTIFS(Table134[[#This Row],[TPX500 Index]:[TPXL70 Index]],"*N/A*")</f>
        <v>0</v>
      </c>
      <c r="F238" t="e" cm="1">
        <f t="array" aca="1" ref="F238" ca="1">_xll.BDH(F$1,"PX_LAST",Table134[[#This Row],[Date_Work]])</f>
        <v>#NAME?</v>
      </c>
      <c r="G238">
        <v>751.18</v>
      </c>
      <c r="H238">
        <v>10219.049999999999</v>
      </c>
      <c r="I238">
        <v>937.87</v>
      </c>
      <c r="J238">
        <v>1018.8</v>
      </c>
      <c r="K238">
        <v>196.76</v>
      </c>
      <c r="L238">
        <v>1108.99</v>
      </c>
      <c r="M238">
        <v>66.040000000000006</v>
      </c>
      <c r="N238">
        <v>686.61</v>
      </c>
      <c r="O238">
        <v>1028.77</v>
      </c>
      <c r="P238">
        <v>931.77</v>
      </c>
      <c r="Q238">
        <v>975.33</v>
      </c>
      <c r="R238">
        <v>1331.92</v>
      </c>
      <c r="S238">
        <v>2112.41</v>
      </c>
      <c r="T238">
        <v>864.12</v>
      </c>
    </row>
    <row r="239" spans="1:20" x14ac:dyDescent="0.25">
      <c r="A239">
        <v>-238</v>
      </c>
      <c r="B239" s="1">
        <f ca="1">EOMONTH(TODAY(),Table134[[#This Row],[Range_Month]])+1</f>
        <v>37865</v>
      </c>
      <c r="C239">
        <v>0</v>
      </c>
      <c r="D239" s="1">
        <f ca="1">WORKDAY(Table134[[#This Row],[Date]],-(1+Table134[[#This Row],[Add_Day]]))</f>
        <v>37862</v>
      </c>
      <c r="E239">
        <f ca="1">COUNTIFS(Table134[[#This Row],[TPX500 Index]:[TPXL70 Index]],"*N/A*")</f>
        <v>0</v>
      </c>
      <c r="F239" t="e" cm="1">
        <f t="array" aca="1" ref="F239" ca="1">_xll.BDH(F$1,"PX_LAST",Table134[[#This Row],[Date_Work]])</f>
        <v>#NAME?</v>
      </c>
      <c r="G239">
        <v>750.3</v>
      </c>
      <c r="H239">
        <v>10343.549999999999</v>
      </c>
      <c r="I239">
        <v>928.97</v>
      </c>
      <c r="J239">
        <v>1002.01</v>
      </c>
      <c r="K239">
        <v>194.09</v>
      </c>
      <c r="L239">
        <v>1087.92</v>
      </c>
      <c r="M239">
        <v>57.01</v>
      </c>
      <c r="N239">
        <v>690.65</v>
      </c>
      <c r="O239">
        <v>966.71</v>
      </c>
      <c r="P239">
        <v>903.76</v>
      </c>
      <c r="Q239">
        <v>938.44</v>
      </c>
      <c r="R239">
        <v>1278.27</v>
      </c>
      <c r="S239">
        <v>2029.92</v>
      </c>
      <c r="T239">
        <v>854.52</v>
      </c>
    </row>
    <row r="240" spans="1:20" x14ac:dyDescent="0.25">
      <c r="A240">
        <v>-239</v>
      </c>
      <c r="B240" s="1">
        <f ca="1">EOMONTH(TODAY(),Table134[[#This Row],[Range_Month]])+1</f>
        <v>37834</v>
      </c>
      <c r="C240">
        <v>0</v>
      </c>
      <c r="D240" s="1">
        <f ca="1">WORKDAY(Table134[[#This Row],[Date]],-(1+Table134[[#This Row],[Add_Day]]))</f>
        <v>37833</v>
      </c>
      <c r="E240">
        <f ca="1">COUNTIFS(Table134[[#This Row],[TPX500 Index]:[TPXL70 Index]],"*N/A*")</f>
        <v>0</v>
      </c>
      <c r="F240" t="e" cm="1">
        <f t="array" aca="1" ref="F240" ca="1">_xll.BDH(F$1,"PX_LAST",Table134[[#This Row],[Date_Work]])</f>
        <v>#NAME?</v>
      </c>
      <c r="G240">
        <v>702.1</v>
      </c>
      <c r="H240">
        <v>9563.2099999999991</v>
      </c>
      <c r="I240">
        <v>865.53</v>
      </c>
      <c r="J240">
        <v>939.4</v>
      </c>
      <c r="K240">
        <v>181.06</v>
      </c>
      <c r="L240">
        <v>1112.69</v>
      </c>
      <c r="M240">
        <v>54.05</v>
      </c>
      <c r="N240">
        <v>644.21</v>
      </c>
      <c r="O240">
        <v>879.67</v>
      </c>
      <c r="P240">
        <v>855.58</v>
      </c>
      <c r="Q240">
        <v>878.22</v>
      </c>
      <c r="R240">
        <v>1206.55</v>
      </c>
      <c r="S240">
        <v>1937.85</v>
      </c>
      <c r="T240">
        <v>803.56</v>
      </c>
    </row>
    <row r="241" spans="1:20" x14ac:dyDescent="0.25">
      <c r="A241">
        <v>-240</v>
      </c>
      <c r="B241" s="1">
        <f ca="1">EOMONTH(TODAY(),Table134[[#This Row],[Range_Month]])+1</f>
        <v>37803</v>
      </c>
      <c r="C241">
        <v>0</v>
      </c>
      <c r="D241" s="1">
        <f ca="1">WORKDAY(Table134[[#This Row],[Date]],-(1+Table134[[#This Row],[Add_Day]]))</f>
        <v>37802</v>
      </c>
      <c r="E241">
        <f ca="1">COUNTIFS(Table134[[#This Row],[TPX500 Index]:[TPXL70 Index]],"*N/A*")</f>
        <v>0</v>
      </c>
      <c r="F241" t="e" cm="1">
        <f t="array" aca="1" ref="F241" ca="1">_xll.BDH(F$1,"PX_LAST",Table134[[#This Row],[Date_Work]])</f>
        <v>#NAME?</v>
      </c>
      <c r="G241">
        <v>668.76</v>
      </c>
      <c r="H241">
        <v>9083.11</v>
      </c>
      <c r="I241">
        <v>824.1</v>
      </c>
      <c r="J241">
        <v>903.44</v>
      </c>
      <c r="K241">
        <v>173.15</v>
      </c>
      <c r="L241">
        <v>1100.27</v>
      </c>
      <c r="M241">
        <v>51.26</v>
      </c>
      <c r="N241">
        <v>613.91999999999996</v>
      </c>
      <c r="O241">
        <v>728.3</v>
      </c>
      <c r="P241">
        <v>840.59</v>
      </c>
      <c r="Q241">
        <v>852.91</v>
      </c>
      <c r="R241">
        <v>1149.44</v>
      </c>
      <c r="S241">
        <v>1841.3</v>
      </c>
      <c r="T241">
        <v>764.82</v>
      </c>
    </row>
    <row r="242" spans="1:20" x14ac:dyDescent="0.25">
      <c r="A242">
        <v>-241</v>
      </c>
      <c r="B242" s="1">
        <f ca="1">EOMONTH(TODAY(),Table134[[#This Row],[Range_Month]])+1</f>
        <v>37773</v>
      </c>
      <c r="C242">
        <v>0</v>
      </c>
      <c r="D242" s="1">
        <f ca="1">WORKDAY(Table134[[#This Row],[Date]],-(1+Table134[[#This Row],[Add_Day]]))</f>
        <v>37771</v>
      </c>
      <c r="E242">
        <f ca="1">COUNTIFS(Table134[[#This Row],[TPX500 Index]:[TPXL70 Index]],"*N/A*")</f>
        <v>0</v>
      </c>
      <c r="F242" t="e" cm="1">
        <f t="array" aca="1" ref="F242" ca="1">_xll.BDH(F$1,"PX_LAST",Table134[[#This Row],[Date_Work]])</f>
        <v>#NAME?</v>
      </c>
      <c r="G242">
        <v>620.52</v>
      </c>
      <c r="H242">
        <v>8424.51</v>
      </c>
      <c r="I242">
        <v>767.41</v>
      </c>
      <c r="J242">
        <v>837.7</v>
      </c>
      <c r="K242">
        <v>160.09</v>
      </c>
      <c r="L242">
        <v>1110.3900000000001</v>
      </c>
      <c r="M242">
        <v>45.93</v>
      </c>
      <c r="N242">
        <v>566.44000000000005</v>
      </c>
      <c r="O242">
        <v>683.14</v>
      </c>
      <c r="P242">
        <v>780.01</v>
      </c>
      <c r="Q242">
        <v>787.51</v>
      </c>
      <c r="R242">
        <v>1079.6400000000001</v>
      </c>
      <c r="S242">
        <v>1691.4</v>
      </c>
      <c r="T242">
        <v>715.67</v>
      </c>
    </row>
    <row r="243" spans="1:20" x14ac:dyDescent="0.25">
      <c r="A243">
        <v>-242</v>
      </c>
      <c r="B243" s="1">
        <f ca="1">EOMONTH(TODAY(),Table134[[#This Row],[Range_Month]])+1</f>
        <v>37742</v>
      </c>
      <c r="C243">
        <v>0</v>
      </c>
      <c r="D243" s="1">
        <f ca="1">WORKDAY(Table134[[#This Row],[Date]],-(1+Table134[[#This Row],[Add_Day]]))</f>
        <v>37741</v>
      </c>
      <c r="E243">
        <f ca="1">COUNTIFS(Table134[[#This Row],[TPX500 Index]:[TPXL70 Index]],"*N/A*")</f>
        <v>0</v>
      </c>
      <c r="F243" t="e" cm="1">
        <f t="array" aca="1" ref="F243" ca="1">_xll.BDH(F$1,"PX_LAST",Table134[[#This Row],[Date_Work]])</f>
        <v>#NAME?</v>
      </c>
      <c r="G243">
        <v>589.41</v>
      </c>
      <c r="H243">
        <v>7831.42</v>
      </c>
      <c r="I243">
        <v>720.55</v>
      </c>
      <c r="J243">
        <v>796.56</v>
      </c>
      <c r="K243">
        <v>151.97</v>
      </c>
      <c r="L243">
        <v>1079.29</v>
      </c>
      <c r="M243">
        <v>43.51</v>
      </c>
      <c r="N243">
        <v>536.09</v>
      </c>
      <c r="O243">
        <v>645.79999999999995</v>
      </c>
      <c r="P243">
        <v>740.14</v>
      </c>
      <c r="Q243">
        <v>750.44</v>
      </c>
      <c r="R243">
        <v>1034.2</v>
      </c>
      <c r="S243">
        <v>1585.1</v>
      </c>
      <c r="T243">
        <v>683.46</v>
      </c>
    </row>
    <row r="244" spans="1:20" x14ac:dyDescent="0.25">
      <c r="A244">
        <v>-243</v>
      </c>
      <c r="B244" s="1">
        <f ca="1">EOMONTH(TODAY(),Table134[[#This Row],[Range_Month]])+1</f>
        <v>37712</v>
      </c>
      <c r="C244">
        <v>0</v>
      </c>
      <c r="D244" s="1">
        <f ca="1">WORKDAY(Table134[[#This Row],[Date]],-(1+Table134[[#This Row],[Add_Day]]))</f>
        <v>37711</v>
      </c>
      <c r="E244">
        <f ca="1">COUNTIFS(Table134[[#This Row],[TPX500 Index]:[TPXL70 Index]],"*N/A*")</f>
        <v>0</v>
      </c>
      <c r="F244" t="e" cm="1">
        <f t="array" aca="1" ref="F244" ca="1">_xll.BDH(F$1,"PX_LAST",Table134[[#This Row],[Date_Work]])</f>
        <v>#NAME?</v>
      </c>
      <c r="G244">
        <v>589.89</v>
      </c>
      <c r="H244">
        <v>7972.71</v>
      </c>
      <c r="I244">
        <v>715.65</v>
      </c>
      <c r="J244">
        <v>788</v>
      </c>
      <c r="K244">
        <v>151.88999999999999</v>
      </c>
      <c r="L244">
        <v>1000</v>
      </c>
      <c r="M244">
        <v>39.06</v>
      </c>
      <c r="N244">
        <v>538.07000000000005</v>
      </c>
      <c r="O244">
        <v>556.08000000000004</v>
      </c>
      <c r="P244">
        <v>708.89</v>
      </c>
      <c r="Q244">
        <v>736.01</v>
      </c>
      <c r="R244">
        <v>985.5</v>
      </c>
      <c r="S244">
        <v>1519.4</v>
      </c>
      <c r="T244">
        <v>681.11</v>
      </c>
    </row>
    <row r="245" spans="1:20" x14ac:dyDescent="0.25">
      <c r="A245">
        <v>-244</v>
      </c>
      <c r="B245" s="1">
        <f ca="1">EOMONTH(TODAY(),Table134[[#This Row],[Range_Month]])+1</f>
        <v>37681</v>
      </c>
      <c r="C245">
        <v>0</v>
      </c>
      <c r="D245" s="1">
        <f ca="1">WORKDAY(Table134[[#This Row],[Date]],-(1+Table134[[#This Row],[Add_Day]]))</f>
        <v>37680</v>
      </c>
      <c r="E245">
        <f ca="1">COUNTIFS(Table134[[#This Row],[TPX500 Index]:[TPXL70 Index]],"*N/A*")</f>
        <v>1</v>
      </c>
      <c r="F245" t="e" cm="1">
        <f t="array" aca="1" ref="F245" ca="1">_xll.BDH(F$1,"PX_LAST",Table134[[#This Row],[Date_Work]])</f>
        <v>#NAME?</v>
      </c>
      <c r="G245">
        <v>621.1</v>
      </c>
      <c r="H245">
        <v>8363.0400000000009</v>
      </c>
      <c r="I245">
        <v>747.1</v>
      </c>
      <c r="J245">
        <v>818.73</v>
      </c>
      <c r="K245">
        <v>159.1</v>
      </c>
      <c r="L245" t="s">
        <v>78</v>
      </c>
      <c r="M245">
        <v>39.630000000000003</v>
      </c>
      <c r="N245">
        <v>565.97</v>
      </c>
      <c r="O245">
        <v>537.27</v>
      </c>
      <c r="P245">
        <v>707.32</v>
      </c>
      <c r="Q245">
        <v>755.78</v>
      </c>
      <c r="R245">
        <v>990.65</v>
      </c>
      <c r="S245">
        <v>1553.31</v>
      </c>
      <c r="T245">
        <v>718.2</v>
      </c>
    </row>
    <row r="246" spans="1:20" x14ac:dyDescent="0.25">
      <c r="A246">
        <v>-245</v>
      </c>
      <c r="B246" s="1">
        <f ca="1">EOMONTH(TODAY(),Table134[[#This Row],[Range_Month]])+1</f>
        <v>37653</v>
      </c>
      <c r="C246">
        <v>0</v>
      </c>
      <c r="D246" s="1">
        <f ca="1">WORKDAY(Table134[[#This Row],[Date]],-(1+Table134[[#This Row],[Add_Day]]))</f>
        <v>37652</v>
      </c>
      <c r="E246">
        <f ca="1">COUNTIFS(Table134[[#This Row],[TPX500 Index]:[TPXL70 Index]],"*N/A*")</f>
        <v>1</v>
      </c>
      <c r="F246" t="e" cm="1">
        <f t="array" aca="1" ref="F246" ca="1">_xll.BDH(F$1,"PX_LAST",Table134[[#This Row],[Date_Work]])</f>
        <v>#NAME?</v>
      </c>
      <c r="G246">
        <v>633.48</v>
      </c>
      <c r="H246">
        <v>8339.94</v>
      </c>
      <c r="I246">
        <v>750.55</v>
      </c>
      <c r="J246">
        <v>821.18</v>
      </c>
      <c r="K246">
        <v>160.82</v>
      </c>
      <c r="L246" t="s">
        <v>78</v>
      </c>
      <c r="M246">
        <v>38.979999999999997</v>
      </c>
      <c r="N246">
        <v>583.22</v>
      </c>
      <c r="O246">
        <v>591.57000000000005</v>
      </c>
      <c r="P246">
        <v>675.97</v>
      </c>
      <c r="Q246">
        <v>744.21</v>
      </c>
      <c r="R246">
        <v>997.56</v>
      </c>
      <c r="S246">
        <v>1512.55</v>
      </c>
      <c r="T246">
        <v>721.29</v>
      </c>
    </row>
    <row r="247" spans="1:20" x14ac:dyDescent="0.25">
      <c r="A247">
        <v>-246</v>
      </c>
      <c r="B247" s="1">
        <f ca="1">EOMONTH(TODAY(),Table134[[#This Row],[Range_Month]])+1</f>
        <v>37622</v>
      </c>
      <c r="C247">
        <v>1</v>
      </c>
      <c r="D247" s="1">
        <f ca="1">WORKDAY(Table134[[#This Row],[Date]],-(1+Table134[[#This Row],[Add_Day]]))</f>
        <v>37620</v>
      </c>
      <c r="E247">
        <f ca="1">COUNTIFS(Table134[[#This Row],[TPX500 Index]:[TPXL70 Index]],"*N/A*")</f>
        <v>1</v>
      </c>
      <c r="F247" t="e" cm="1">
        <f t="array" aca="1" ref="F247" ca="1">_xll.BDH(F$1,"PX_LAST",Table134[[#This Row],[Date_Work]])</f>
        <v>#NAME?</v>
      </c>
      <c r="G247">
        <v>654.6</v>
      </c>
      <c r="H247">
        <v>8578.9500000000007</v>
      </c>
      <c r="I247">
        <v>783.86</v>
      </c>
      <c r="J247">
        <v>843.29</v>
      </c>
      <c r="K247">
        <v>165.45</v>
      </c>
      <c r="L247" t="s">
        <v>78</v>
      </c>
      <c r="M247">
        <v>38.49</v>
      </c>
      <c r="N247">
        <v>607.29</v>
      </c>
      <c r="O247">
        <v>566.29999999999995</v>
      </c>
      <c r="P247">
        <v>677.6</v>
      </c>
      <c r="Q247">
        <v>761.04</v>
      </c>
      <c r="R247">
        <v>991.83</v>
      </c>
      <c r="S247">
        <v>1485.1</v>
      </c>
      <c r="T247">
        <v>736.65</v>
      </c>
    </row>
    <row r="248" spans="1:20" x14ac:dyDescent="0.25">
      <c r="A248">
        <v>-247</v>
      </c>
      <c r="B248" s="1">
        <f ca="1">EOMONTH(TODAY(),Table134[[#This Row],[Range_Month]])+1</f>
        <v>37591</v>
      </c>
      <c r="C248">
        <v>0</v>
      </c>
      <c r="D248" s="1">
        <f ca="1">WORKDAY(Table134[[#This Row],[Date]],-(1+Table134[[#This Row],[Add_Day]]))</f>
        <v>37589</v>
      </c>
      <c r="E248">
        <f ca="1">COUNTIFS(Table134[[#This Row],[TPX500 Index]:[TPXL70 Index]],"*N/A*")</f>
        <v>1</v>
      </c>
      <c r="F248" t="e" cm="1">
        <f t="array" aca="1" ref="F248" ca="1">_xll.BDH(F$1,"PX_LAST",Table134[[#This Row],[Date_Work]])</f>
        <v>#NAME?</v>
      </c>
      <c r="G248">
        <v>699.5</v>
      </c>
      <c r="H248">
        <v>9215.56</v>
      </c>
      <c r="I248">
        <v>835.49</v>
      </c>
      <c r="J248">
        <v>892.71</v>
      </c>
      <c r="K248">
        <v>175.52</v>
      </c>
      <c r="L248" t="s">
        <v>78</v>
      </c>
      <c r="M248">
        <v>39.5</v>
      </c>
      <c r="N248">
        <v>655.75</v>
      </c>
      <c r="O248">
        <v>588.07000000000005</v>
      </c>
      <c r="P248">
        <v>706.01</v>
      </c>
      <c r="Q248">
        <v>795.19</v>
      </c>
      <c r="R248">
        <v>999.18</v>
      </c>
      <c r="S248">
        <v>1499.02</v>
      </c>
      <c r="T248">
        <v>774.33</v>
      </c>
    </row>
    <row r="249" spans="1:20" x14ac:dyDescent="0.25">
      <c r="A249">
        <v>-248</v>
      </c>
      <c r="B249" s="1">
        <f ca="1">EOMONTH(TODAY(),Table134[[#This Row],[Range_Month]])+1</f>
        <v>37561</v>
      </c>
      <c r="C249">
        <v>0</v>
      </c>
      <c r="D249" s="1">
        <f ca="1">WORKDAY(Table134[[#This Row],[Date]],-(1+Table134[[#This Row],[Add_Day]]))</f>
        <v>37560</v>
      </c>
      <c r="E249">
        <f ca="1">COUNTIFS(Table134[[#This Row],[TPX500 Index]:[TPXL70 Index]],"*N/A*")</f>
        <v>1</v>
      </c>
      <c r="F249" t="e" cm="1">
        <f t="array" aca="1" ref="F249" ca="1">_xll.BDH(F$1,"PX_LAST",Table134[[#This Row],[Date_Work]])</f>
        <v>#NAME?</v>
      </c>
      <c r="G249">
        <v>669</v>
      </c>
      <c r="H249">
        <v>8640.48</v>
      </c>
      <c r="I249">
        <v>783.89</v>
      </c>
      <c r="J249">
        <v>862.24</v>
      </c>
      <c r="K249">
        <v>168.67</v>
      </c>
      <c r="L249" t="s">
        <v>78</v>
      </c>
      <c r="M249">
        <v>40.82</v>
      </c>
      <c r="N249">
        <v>631.97</v>
      </c>
      <c r="O249">
        <v>640.59</v>
      </c>
      <c r="P249">
        <v>708.74</v>
      </c>
      <c r="Q249">
        <v>773.42</v>
      </c>
      <c r="R249">
        <v>1036.1400000000001</v>
      </c>
      <c r="S249">
        <v>1558.96</v>
      </c>
      <c r="T249">
        <v>731.59</v>
      </c>
    </row>
    <row r="250" spans="1:20" x14ac:dyDescent="0.25">
      <c r="A250">
        <v>-249</v>
      </c>
      <c r="B250" s="1">
        <f ca="1">EOMONTH(TODAY(),Table134[[#This Row],[Range_Month]])+1</f>
        <v>37530</v>
      </c>
      <c r="C250">
        <v>0</v>
      </c>
      <c r="D250" s="1">
        <f ca="1">WORKDAY(Table134[[#This Row],[Date]],-(1+Table134[[#This Row],[Add_Day]]))</f>
        <v>37529</v>
      </c>
      <c r="E250">
        <f ca="1">COUNTIFS(Table134[[#This Row],[TPX500 Index]:[TPXL70 Index]],"*N/A*")</f>
        <v>1</v>
      </c>
      <c r="F250" t="e" cm="1">
        <f t="array" aca="1" ref="F250" ca="1">_xll.BDH(F$1,"PX_LAST",Table134[[#This Row],[Date_Work]])</f>
        <v>#NAME?</v>
      </c>
      <c r="G250">
        <v>711.39</v>
      </c>
      <c r="H250">
        <v>9383.2900000000009</v>
      </c>
      <c r="I250">
        <v>852.83</v>
      </c>
      <c r="J250">
        <v>921.05</v>
      </c>
      <c r="K250">
        <v>180.94</v>
      </c>
      <c r="L250" t="s">
        <v>78</v>
      </c>
      <c r="M250">
        <v>42.97</v>
      </c>
      <c r="N250">
        <v>667.37</v>
      </c>
      <c r="O250">
        <v>691.55</v>
      </c>
      <c r="P250">
        <v>767.25</v>
      </c>
      <c r="Q250">
        <v>830.53</v>
      </c>
      <c r="R250">
        <v>1089.48</v>
      </c>
      <c r="S250">
        <v>1677.16</v>
      </c>
      <c r="T250">
        <v>786.64</v>
      </c>
    </row>
    <row r="251" spans="1:20" x14ac:dyDescent="0.25">
      <c r="A251">
        <v>-250</v>
      </c>
      <c r="B251" s="1">
        <f ca="1">EOMONTH(TODAY(),Table134[[#This Row],[Range_Month]])+1</f>
        <v>37500</v>
      </c>
      <c r="C251">
        <v>0</v>
      </c>
      <c r="D251" s="1">
        <f ca="1">WORKDAY(Table134[[#This Row],[Date]],-(1+Table134[[#This Row],[Add_Day]]))</f>
        <v>37498</v>
      </c>
      <c r="E251">
        <f ca="1">COUNTIFS(Table134[[#This Row],[TPX500 Index]:[TPXL70 Index]],"*N/A*")</f>
        <v>1</v>
      </c>
      <c r="F251" t="e" cm="1">
        <f t="array" aca="1" ref="F251" ca="1">_xll.BDH(F$1,"PX_LAST",Table134[[#This Row],[Date_Work]])</f>
        <v>#NAME?</v>
      </c>
      <c r="G251">
        <v>731.25</v>
      </c>
      <c r="H251">
        <v>9619.2999999999993</v>
      </c>
      <c r="I251">
        <v>901.47</v>
      </c>
      <c r="J251">
        <v>941.64</v>
      </c>
      <c r="K251">
        <v>185.22</v>
      </c>
      <c r="L251" t="s">
        <v>78</v>
      </c>
      <c r="M251">
        <v>45.92</v>
      </c>
      <c r="N251">
        <v>683.34</v>
      </c>
      <c r="O251">
        <v>751.97</v>
      </c>
      <c r="P251">
        <v>764.71</v>
      </c>
      <c r="Q251">
        <v>845.8</v>
      </c>
      <c r="R251">
        <v>1143.48</v>
      </c>
      <c r="S251">
        <v>1743.25</v>
      </c>
      <c r="T251">
        <v>813.43</v>
      </c>
    </row>
    <row r="252" spans="1:20" x14ac:dyDescent="0.25">
      <c r="A252">
        <v>-251</v>
      </c>
      <c r="B252" s="1">
        <f ca="1">EOMONTH(TODAY(),Table134[[#This Row],[Range_Month]])+1</f>
        <v>37469</v>
      </c>
      <c r="C252">
        <v>0</v>
      </c>
      <c r="D252" s="1">
        <f ca="1">WORKDAY(Table134[[#This Row],[Date]],-(1+Table134[[#This Row],[Add_Day]]))</f>
        <v>37468</v>
      </c>
      <c r="E252">
        <f ca="1">COUNTIFS(Table134[[#This Row],[TPX500 Index]:[TPXL70 Index]],"*N/A*")</f>
        <v>1</v>
      </c>
      <c r="F252" t="e" cm="1">
        <f t="array" aca="1" ref="F252" ca="1">_xll.BDH(F$1,"PX_LAST",Table134[[#This Row],[Date_Work]])</f>
        <v>#NAME?</v>
      </c>
      <c r="G252">
        <v>748.81</v>
      </c>
      <c r="H252">
        <v>9877.94</v>
      </c>
      <c r="I252">
        <v>932.12</v>
      </c>
      <c r="J252">
        <v>965</v>
      </c>
      <c r="K252">
        <v>189.27</v>
      </c>
      <c r="L252" t="s">
        <v>78</v>
      </c>
      <c r="M252">
        <v>47.5</v>
      </c>
      <c r="N252">
        <v>699.93</v>
      </c>
      <c r="O252">
        <v>760.46</v>
      </c>
      <c r="P252">
        <v>779.47</v>
      </c>
      <c r="Q252">
        <v>867.65</v>
      </c>
      <c r="R252">
        <v>1186</v>
      </c>
      <c r="S252">
        <v>1804.42</v>
      </c>
      <c r="T252">
        <v>832.61</v>
      </c>
    </row>
    <row r="253" spans="1:20" x14ac:dyDescent="0.25">
      <c r="A253">
        <v>-252</v>
      </c>
      <c r="B253" s="1">
        <f ca="1">EOMONTH(TODAY(),Table134[[#This Row],[Range_Month]])+1</f>
        <v>37438</v>
      </c>
      <c r="C253">
        <v>0</v>
      </c>
      <c r="D253" s="1">
        <f ca="1">WORKDAY(Table134[[#This Row],[Date]],-(1+Table134[[#This Row],[Add_Day]]))</f>
        <v>37435</v>
      </c>
      <c r="E253">
        <f ca="1">COUNTIFS(Table134[[#This Row],[TPX500 Index]:[TPXL70 Index]],"*N/A*")</f>
        <v>1</v>
      </c>
      <c r="F253" t="e" cm="1">
        <f t="array" aca="1" ref="F253" ca="1">_xll.BDH(F$1,"PX_LAST",Table134[[#This Row],[Date_Work]])</f>
        <v>#NAME?</v>
      </c>
      <c r="G253">
        <v>803</v>
      </c>
      <c r="H253">
        <v>10621.84</v>
      </c>
      <c r="I253">
        <v>1005.81</v>
      </c>
      <c r="J253">
        <v>1024.8900000000001</v>
      </c>
      <c r="K253">
        <v>202.19</v>
      </c>
      <c r="L253" t="s">
        <v>78</v>
      </c>
      <c r="M253">
        <v>49.52</v>
      </c>
      <c r="N253">
        <v>747.67</v>
      </c>
      <c r="O253">
        <v>850.78</v>
      </c>
      <c r="P253">
        <v>795.68</v>
      </c>
      <c r="Q253">
        <v>915.38</v>
      </c>
      <c r="R253">
        <v>1212.32</v>
      </c>
      <c r="S253">
        <v>1829.34</v>
      </c>
      <c r="T253">
        <v>898.39</v>
      </c>
    </row>
    <row r="254" spans="1:20" x14ac:dyDescent="0.25">
      <c r="A254">
        <v>-253</v>
      </c>
      <c r="B254" s="1">
        <f ca="1">EOMONTH(TODAY(),Table134[[#This Row],[Range_Month]])+1</f>
        <v>37408</v>
      </c>
      <c r="C254">
        <v>0</v>
      </c>
      <c r="D254" s="1">
        <f ca="1">WORKDAY(Table134[[#This Row],[Date]],-(1+Table134[[#This Row],[Add_Day]]))</f>
        <v>37407</v>
      </c>
      <c r="E254">
        <f ca="1">COUNTIFS(Table134[[#This Row],[TPX500 Index]:[TPXL70 Index]],"*N/A*")</f>
        <v>1</v>
      </c>
      <c r="F254" t="e" cm="1">
        <f t="array" aca="1" ref="F254" ca="1">_xll.BDH(F$1,"PX_LAST",Table134[[#This Row],[Date_Work]])</f>
        <v>#NAME?</v>
      </c>
      <c r="G254">
        <v>884.84</v>
      </c>
      <c r="H254">
        <v>11763.7</v>
      </c>
      <c r="I254">
        <v>1100.06</v>
      </c>
      <c r="J254">
        <v>1120.08</v>
      </c>
      <c r="K254">
        <v>222.11</v>
      </c>
      <c r="L254" t="s">
        <v>78</v>
      </c>
      <c r="M254">
        <v>51.91</v>
      </c>
      <c r="N254">
        <v>826.64</v>
      </c>
      <c r="O254">
        <v>910.22</v>
      </c>
      <c r="P254">
        <v>862.22</v>
      </c>
      <c r="Q254">
        <v>987.05</v>
      </c>
      <c r="R254">
        <v>1257.58</v>
      </c>
      <c r="S254">
        <v>1901.18</v>
      </c>
      <c r="T254">
        <v>984.71</v>
      </c>
    </row>
    <row r="255" spans="1:20" x14ac:dyDescent="0.25">
      <c r="A255">
        <v>-254</v>
      </c>
      <c r="B255" s="1">
        <f ca="1">EOMONTH(TODAY(),Table134[[#This Row],[Range_Month]])+1</f>
        <v>37377</v>
      </c>
      <c r="C255">
        <v>0</v>
      </c>
      <c r="D255" s="1">
        <f ca="1">WORKDAY(Table134[[#This Row],[Date]],-(1+Table134[[#This Row],[Add_Day]]))</f>
        <v>37376</v>
      </c>
      <c r="E255">
        <f ca="1">COUNTIFS(Table134[[#This Row],[TPX500 Index]:[TPXL70 Index]],"*N/A*")</f>
        <v>1</v>
      </c>
      <c r="F255" t="e" cm="1">
        <f t="array" aca="1" ref="F255" ca="1">_xll.BDH(F$1,"PX_LAST",Table134[[#This Row],[Date_Work]])</f>
        <v>#NAME?</v>
      </c>
      <c r="G255">
        <v>863.29</v>
      </c>
      <c r="H255">
        <v>11492.54</v>
      </c>
      <c r="I255">
        <v>1061.44</v>
      </c>
      <c r="J255">
        <v>1082.06</v>
      </c>
      <c r="K255">
        <v>214.83</v>
      </c>
      <c r="L255" t="s">
        <v>78</v>
      </c>
      <c r="M255">
        <v>50.04</v>
      </c>
      <c r="N255">
        <v>806.22</v>
      </c>
      <c r="O255">
        <v>921.53</v>
      </c>
      <c r="P255">
        <v>812.92</v>
      </c>
      <c r="Q255">
        <v>940.73</v>
      </c>
      <c r="R255">
        <v>1203.45</v>
      </c>
      <c r="S255">
        <v>1817.92</v>
      </c>
      <c r="T255">
        <v>961.25</v>
      </c>
    </row>
    <row r="256" spans="1:20" x14ac:dyDescent="0.25">
      <c r="A256">
        <v>-255</v>
      </c>
      <c r="B256" s="1">
        <f ca="1">EOMONTH(TODAY(),Table134[[#This Row],[Range_Month]])+1</f>
        <v>37347</v>
      </c>
      <c r="C256">
        <v>0</v>
      </c>
      <c r="D256" s="1">
        <f ca="1">WORKDAY(Table134[[#This Row],[Date]],-(1+Table134[[#This Row],[Add_Day]]))</f>
        <v>37344</v>
      </c>
      <c r="E256">
        <f ca="1">COUNTIFS(Table134[[#This Row],[TPX500 Index]:[TPXL70 Index]],"*N/A*")</f>
        <v>1</v>
      </c>
      <c r="F256" t="e" cm="1">
        <f t="array" aca="1" ref="F256" ca="1">_xll.BDH(F$1,"PX_LAST",Table134[[#This Row],[Date_Work]])</f>
        <v>#NAME?</v>
      </c>
      <c r="G256">
        <v>848.22</v>
      </c>
      <c r="H256">
        <v>11024.94</v>
      </c>
      <c r="I256">
        <v>1018.88</v>
      </c>
      <c r="J256">
        <v>1060.19</v>
      </c>
      <c r="K256">
        <v>210.48</v>
      </c>
      <c r="L256" t="s">
        <v>78</v>
      </c>
      <c r="M256">
        <v>49.82</v>
      </c>
      <c r="N256">
        <v>800.25</v>
      </c>
      <c r="O256">
        <v>928.98</v>
      </c>
      <c r="P256">
        <v>794.74</v>
      </c>
      <c r="Q256">
        <v>917.18</v>
      </c>
      <c r="R256">
        <v>1180.52</v>
      </c>
      <c r="S256">
        <v>1794.4</v>
      </c>
      <c r="T256">
        <v>929.23</v>
      </c>
    </row>
    <row r="257" spans="1:20" x14ac:dyDescent="0.25">
      <c r="A257">
        <v>-256</v>
      </c>
      <c r="B257" s="1">
        <f ca="1">EOMONTH(TODAY(),Table134[[#This Row],[Range_Month]])+1</f>
        <v>37316</v>
      </c>
      <c r="C257">
        <v>0</v>
      </c>
      <c r="D257" s="1">
        <f ca="1">WORKDAY(Table134[[#This Row],[Date]],-(1+Table134[[#This Row],[Add_Day]]))</f>
        <v>37315</v>
      </c>
      <c r="E257">
        <f ca="1">COUNTIFS(Table134[[#This Row],[TPX500 Index]:[TPXL70 Index]],"*N/A*")</f>
        <v>1</v>
      </c>
      <c r="F257" t="e" cm="1">
        <f t="array" aca="1" ref="F257" ca="1">_xll.BDH(F$1,"PX_LAST",Table134[[#This Row],[Date_Work]])</f>
        <v>#NAME?</v>
      </c>
      <c r="G257">
        <v>801.27</v>
      </c>
      <c r="H257">
        <v>10587.83</v>
      </c>
      <c r="I257">
        <v>973.46</v>
      </c>
      <c r="J257">
        <v>1013.8</v>
      </c>
      <c r="K257">
        <v>199.35</v>
      </c>
      <c r="L257" t="s">
        <v>78</v>
      </c>
      <c r="M257">
        <v>46.5</v>
      </c>
      <c r="N257">
        <v>741.06</v>
      </c>
      <c r="O257">
        <v>893.81</v>
      </c>
      <c r="P257">
        <v>786.45</v>
      </c>
      <c r="Q257">
        <v>892.18</v>
      </c>
      <c r="R257">
        <v>1112.44</v>
      </c>
      <c r="S257">
        <v>1710.8</v>
      </c>
      <c r="T257">
        <v>906.1</v>
      </c>
    </row>
    <row r="258" spans="1:20" x14ac:dyDescent="0.25">
      <c r="A258">
        <v>-257</v>
      </c>
      <c r="B258" s="1">
        <f ca="1">EOMONTH(TODAY(),Table134[[#This Row],[Range_Month]])+1</f>
        <v>37288</v>
      </c>
      <c r="C258">
        <v>0</v>
      </c>
      <c r="D258" s="1">
        <f ca="1">WORKDAY(Table134[[#This Row],[Date]],-(1+Table134[[#This Row],[Add_Day]]))</f>
        <v>37287</v>
      </c>
      <c r="E258">
        <f ca="1">COUNTIFS(Table134[[#This Row],[TPX500 Index]:[TPXL70 Index]],"*N/A*")</f>
        <v>1</v>
      </c>
      <c r="F258" t="e" cm="1">
        <f t="array" aca="1" ref="F258" ca="1">_xll.BDH(F$1,"PX_LAST",Table134[[#This Row],[Date_Work]])</f>
        <v>#NAME?</v>
      </c>
      <c r="G258">
        <v>772.01</v>
      </c>
      <c r="H258">
        <v>9997.7999999999993</v>
      </c>
      <c r="I258">
        <v>934.08</v>
      </c>
      <c r="J258">
        <v>971.77</v>
      </c>
      <c r="K258">
        <v>192.59</v>
      </c>
      <c r="L258" t="s">
        <v>78</v>
      </c>
      <c r="M258">
        <v>47.21</v>
      </c>
      <c r="N258">
        <v>721.84</v>
      </c>
      <c r="O258">
        <v>975.41</v>
      </c>
      <c r="P258">
        <v>733.09</v>
      </c>
      <c r="Q258">
        <v>851.78</v>
      </c>
      <c r="R258">
        <v>1149.0899999999999</v>
      </c>
      <c r="S258">
        <v>1667.07</v>
      </c>
      <c r="T258">
        <v>858.2</v>
      </c>
    </row>
    <row r="259" spans="1:20" x14ac:dyDescent="0.25">
      <c r="A259">
        <v>-258</v>
      </c>
      <c r="B259" s="1">
        <f ca="1">EOMONTH(TODAY(),Table134[[#This Row],[Range_Month]])+1</f>
        <v>37257</v>
      </c>
      <c r="C259">
        <v>1</v>
      </c>
      <c r="D259" s="1">
        <f ca="1">WORKDAY(Table134[[#This Row],[Date]],-(1+Table134[[#This Row],[Add_Day]]))</f>
        <v>37253</v>
      </c>
      <c r="E259">
        <f ca="1">COUNTIFS(Table134[[#This Row],[TPX500 Index]:[TPXL70 Index]],"*N/A*")</f>
        <v>1</v>
      </c>
      <c r="F259" t="e" cm="1">
        <f t="array" aca="1" ref="F259" ca="1">_xll.BDH(F$1,"PX_LAST",Table134[[#This Row],[Date_Work]])</f>
        <v>#NAME?</v>
      </c>
      <c r="G259">
        <v>827.55</v>
      </c>
      <c r="H259">
        <v>10542.62</v>
      </c>
      <c r="I259">
        <v>991.97</v>
      </c>
      <c r="J259">
        <v>1032.1400000000001</v>
      </c>
      <c r="K259">
        <v>205.58</v>
      </c>
      <c r="L259" t="s">
        <v>78</v>
      </c>
      <c r="M259">
        <v>47.2</v>
      </c>
      <c r="N259">
        <v>772.45</v>
      </c>
      <c r="O259">
        <v>887</v>
      </c>
      <c r="P259">
        <v>766.04</v>
      </c>
      <c r="Q259">
        <v>891.21</v>
      </c>
      <c r="R259">
        <v>1138.0899999999999</v>
      </c>
      <c r="S259">
        <v>1702.94</v>
      </c>
      <c r="T259">
        <v>922.43</v>
      </c>
    </row>
    <row r="260" spans="1:20" x14ac:dyDescent="0.25">
      <c r="A260">
        <v>-259</v>
      </c>
      <c r="B260" s="1">
        <f ca="1">EOMONTH(TODAY(),Table134[[#This Row],[Range_Month]])+1</f>
        <v>37226</v>
      </c>
      <c r="C260">
        <v>0</v>
      </c>
      <c r="D260" s="1">
        <f ca="1">WORKDAY(Table134[[#This Row],[Date]],-(1+Table134[[#This Row],[Add_Day]]))</f>
        <v>37225</v>
      </c>
      <c r="E260">
        <f ca="1">COUNTIFS(Table134[[#This Row],[TPX500 Index]:[TPXL70 Index]],"*N/A*")</f>
        <v>1</v>
      </c>
      <c r="F260" t="e" cm="1">
        <f t="array" aca="1" ref="F260" ca="1">_xll.BDH(F$1,"PX_LAST",Table134[[#This Row],[Date_Work]])</f>
        <v>#NAME?</v>
      </c>
      <c r="G260">
        <v>839.3</v>
      </c>
      <c r="H260">
        <v>10697.44</v>
      </c>
      <c r="I260">
        <v>1016.85</v>
      </c>
      <c r="J260">
        <v>1050.22</v>
      </c>
      <c r="K260">
        <v>208.66</v>
      </c>
      <c r="L260" t="s">
        <v>78</v>
      </c>
      <c r="M260">
        <v>48.33</v>
      </c>
      <c r="N260">
        <v>778.65</v>
      </c>
      <c r="O260">
        <v>920.36</v>
      </c>
      <c r="P260">
        <v>807.28</v>
      </c>
      <c r="Q260">
        <v>903</v>
      </c>
      <c r="R260">
        <v>1170.52</v>
      </c>
      <c r="S260">
        <v>1793.49</v>
      </c>
      <c r="T260">
        <v>944.51</v>
      </c>
    </row>
    <row r="261" spans="1:20" x14ac:dyDescent="0.25">
      <c r="A261">
        <v>-260</v>
      </c>
      <c r="B261" s="1">
        <f ca="1">EOMONTH(TODAY(),Table134[[#This Row],[Range_Month]])+1</f>
        <v>37196</v>
      </c>
      <c r="C261">
        <v>0</v>
      </c>
      <c r="D261" s="1">
        <f ca="1">WORKDAY(Table134[[#This Row],[Date]],-(1+Table134[[#This Row],[Add_Day]]))</f>
        <v>37195</v>
      </c>
      <c r="E261">
        <f ca="1">COUNTIFS(Table134[[#This Row],[TPX500 Index]:[TPXL70 Index]],"*N/A*")</f>
        <v>1</v>
      </c>
      <c r="F261" t="e" cm="1">
        <f t="array" aca="1" ref="F261" ca="1">_xll.BDH(F$1,"PX_LAST",Table134[[#This Row],[Date_Work]])</f>
        <v>#NAME?</v>
      </c>
      <c r="G261">
        <v>830.68</v>
      </c>
      <c r="H261">
        <v>10366.34</v>
      </c>
      <c r="I261">
        <v>1005.7</v>
      </c>
      <c r="J261">
        <v>1059.3699999999999</v>
      </c>
      <c r="K261">
        <v>209.26</v>
      </c>
      <c r="L261" t="s">
        <v>78</v>
      </c>
      <c r="M261">
        <v>47.76</v>
      </c>
      <c r="N261">
        <v>762.79</v>
      </c>
      <c r="O261">
        <v>785.43</v>
      </c>
      <c r="P261">
        <v>852.48</v>
      </c>
      <c r="Q261">
        <v>934.26</v>
      </c>
      <c r="R261">
        <v>1180.07</v>
      </c>
      <c r="S261">
        <v>1858.71</v>
      </c>
      <c r="T261">
        <v>949.7</v>
      </c>
    </row>
    <row r="262" spans="1:20" x14ac:dyDescent="0.25">
      <c r="A262">
        <v>-261</v>
      </c>
      <c r="B262" s="1">
        <f ca="1">EOMONTH(TODAY(),Table134[[#This Row],[Range_Month]])+1</f>
        <v>37165</v>
      </c>
      <c r="C262">
        <v>0</v>
      </c>
      <c r="D262" s="1">
        <f ca="1">WORKDAY(Table134[[#This Row],[Date]],-(1+Table134[[#This Row],[Add_Day]]))</f>
        <v>37162</v>
      </c>
      <c r="E262">
        <f ca="1">COUNTIFS(Table134[[#This Row],[TPX500 Index]:[TPXL70 Index]],"*N/A*")</f>
        <v>1</v>
      </c>
      <c r="F262" t="e" cm="1">
        <f t="array" aca="1" ref="F262" ca="1">_xll.BDH(F$1,"PX_LAST",Table134[[#This Row],[Date_Work]])</f>
        <v>#NAME?</v>
      </c>
      <c r="G262">
        <v>807.65</v>
      </c>
      <c r="H262">
        <v>9774.68</v>
      </c>
      <c r="I262">
        <v>941.41</v>
      </c>
      <c r="J262">
        <v>1023.42</v>
      </c>
      <c r="K262">
        <v>203.31</v>
      </c>
      <c r="L262" t="s">
        <v>78</v>
      </c>
      <c r="M262">
        <v>42.72</v>
      </c>
      <c r="N262">
        <v>753.28</v>
      </c>
      <c r="O262">
        <v>708.81</v>
      </c>
      <c r="P262">
        <v>810.38</v>
      </c>
      <c r="Q262">
        <v>895.36</v>
      </c>
      <c r="R262">
        <v>1064.3</v>
      </c>
      <c r="S262">
        <v>1772.73</v>
      </c>
      <c r="T262">
        <v>901.35</v>
      </c>
    </row>
    <row r="263" spans="1:20" x14ac:dyDescent="0.25">
      <c r="A263">
        <v>-262</v>
      </c>
      <c r="B263" s="1">
        <f ca="1">EOMONTH(TODAY(),Table134[[#This Row],[Range_Month]])+1</f>
        <v>37135</v>
      </c>
      <c r="C263">
        <v>0</v>
      </c>
      <c r="D263" s="1">
        <f ca="1">WORKDAY(Table134[[#This Row],[Date]],-(1+Table134[[#This Row],[Add_Day]]))</f>
        <v>37134</v>
      </c>
      <c r="E263">
        <f ca="1">COUNTIFS(Table134[[#This Row],[TPX500 Index]:[TPXL70 Index]],"*N/A*")</f>
        <v>1</v>
      </c>
      <c r="F263" t="e" cm="1">
        <f t="array" aca="1" ref="F263" ca="1">_xll.BDH(F$1,"PX_LAST",Table134[[#This Row],[Date_Work]])</f>
        <v>#NAME?</v>
      </c>
      <c r="G263">
        <v>868.93</v>
      </c>
      <c r="H263">
        <v>10713.51</v>
      </c>
      <c r="I263">
        <v>1019.77</v>
      </c>
      <c r="J263">
        <v>1103.67</v>
      </c>
      <c r="K263">
        <v>219.75</v>
      </c>
      <c r="L263" t="s">
        <v>78</v>
      </c>
      <c r="M263">
        <v>46.89</v>
      </c>
      <c r="N263">
        <v>807.34</v>
      </c>
      <c r="O263">
        <v>762.28</v>
      </c>
      <c r="P263">
        <v>875.79</v>
      </c>
      <c r="Q263">
        <v>968.07</v>
      </c>
      <c r="R263">
        <v>1157.3599999999999</v>
      </c>
      <c r="S263">
        <v>1919.63</v>
      </c>
      <c r="T263">
        <v>975.56</v>
      </c>
    </row>
    <row r="264" spans="1:20" x14ac:dyDescent="0.25">
      <c r="A264">
        <v>-263</v>
      </c>
      <c r="B264" s="1">
        <f ca="1">EOMONTH(TODAY(),Table134[[#This Row],[Range_Month]])+1</f>
        <v>37104</v>
      </c>
      <c r="C264">
        <v>0</v>
      </c>
      <c r="D264" s="1">
        <f ca="1">WORKDAY(Table134[[#This Row],[Date]],-(1+Table134[[#This Row],[Add_Day]]))</f>
        <v>37103</v>
      </c>
      <c r="E264">
        <f ca="1">COUNTIFS(Table134[[#This Row],[TPX500 Index]:[TPXL70 Index]],"*N/A*")</f>
        <v>1</v>
      </c>
      <c r="F264" t="e" cm="1">
        <f t="array" aca="1" ref="F264" ca="1">_xll.BDH(F$1,"PX_LAST",Table134[[#This Row],[Date_Work]])</f>
        <v>#NAME?</v>
      </c>
      <c r="G264">
        <v>950.17</v>
      </c>
      <c r="H264">
        <v>11860.77</v>
      </c>
      <c r="I264">
        <v>1123.04</v>
      </c>
      <c r="J264">
        <v>1190.31</v>
      </c>
      <c r="K264">
        <v>237.08</v>
      </c>
      <c r="L264" t="s">
        <v>78</v>
      </c>
      <c r="M264">
        <v>51.04</v>
      </c>
      <c r="N264">
        <v>889.32</v>
      </c>
      <c r="O264">
        <v>789.7</v>
      </c>
      <c r="P264">
        <v>905.08</v>
      </c>
      <c r="Q264">
        <v>1026.6400000000001</v>
      </c>
      <c r="R264">
        <v>1238.06</v>
      </c>
      <c r="S264">
        <v>1964.71</v>
      </c>
      <c r="T264">
        <v>1054.75</v>
      </c>
    </row>
    <row r="265" spans="1:20" x14ac:dyDescent="0.25">
      <c r="A265">
        <v>-264</v>
      </c>
      <c r="B265" s="1">
        <f ca="1">EOMONTH(TODAY(),Table134[[#This Row],[Range_Month]])+1</f>
        <v>37073</v>
      </c>
      <c r="C265">
        <v>0</v>
      </c>
      <c r="D265" s="1">
        <f ca="1">WORKDAY(Table134[[#This Row],[Date]],-(1+Table134[[#This Row],[Add_Day]]))</f>
        <v>37071</v>
      </c>
      <c r="E265">
        <f ca="1">COUNTIFS(Table134[[#This Row],[TPX500 Index]:[TPXL70 Index]],"*N/A*")</f>
        <v>1</v>
      </c>
      <c r="F265" t="e" cm="1">
        <f t="array" aca="1" ref="F265" ca="1">_xll.BDH(F$1,"PX_LAST",Table134[[#This Row],[Date_Work]])</f>
        <v>#NAME?</v>
      </c>
      <c r="G265">
        <v>1053.27</v>
      </c>
      <c r="H265">
        <v>12969.05</v>
      </c>
      <c r="I265">
        <v>1230.22</v>
      </c>
      <c r="J265">
        <v>1300.98</v>
      </c>
      <c r="K265">
        <v>259.64999999999998</v>
      </c>
      <c r="L265" t="s">
        <v>78</v>
      </c>
      <c r="M265">
        <v>56.09</v>
      </c>
      <c r="N265">
        <v>1000.02</v>
      </c>
      <c r="O265">
        <v>1034.06</v>
      </c>
      <c r="P265">
        <v>973.92</v>
      </c>
      <c r="Q265">
        <v>1092.56</v>
      </c>
      <c r="R265">
        <v>1339</v>
      </c>
      <c r="S265">
        <v>2138.96</v>
      </c>
      <c r="T265">
        <v>1142.9100000000001</v>
      </c>
    </row>
    <row r="266" spans="1:20" x14ac:dyDescent="0.25">
      <c r="A266">
        <v>-265</v>
      </c>
      <c r="B266" s="1">
        <f ca="1">EOMONTH(TODAY(),Table134[[#This Row],[Range_Month]])+1</f>
        <v>37043</v>
      </c>
      <c r="C266">
        <v>0</v>
      </c>
      <c r="D266" s="1">
        <f ca="1">WORKDAY(Table134[[#This Row],[Date]],-(1+Table134[[#This Row],[Add_Day]]))</f>
        <v>37042</v>
      </c>
      <c r="E266">
        <f ca="1">COUNTIFS(Table134[[#This Row],[TPX500 Index]:[TPXL70 Index]],"*N/A*")</f>
        <v>1</v>
      </c>
      <c r="F266" t="e" cm="1">
        <f t="array" aca="1" ref="F266" ca="1">_xll.BDH(F$1,"PX_LAST",Table134[[#This Row],[Date_Work]])</f>
        <v>#NAME?</v>
      </c>
      <c r="G266">
        <v>1073.81</v>
      </c>
      <c r="H266">
        <v>13262.14</v>
      </c>
      <c r="I266">
        <v>1253.6400000000001</v>
      </c>
      <c r="J266">
        <v>1310.81</v>
      </c>
      <c r="K266">
        <v>262.77999999999997</v>
      </c>
      <c r="L266" t="s">
        <v>78</v>
      </c>
      <c r="M266">
        <v>58.17</v>
      </c>
      <c r="N266">
        <v>1031.08</v>
      </c>
      <c r="O266">
        <v>1174.99</v>
      </c>
      <c r="P266">
        <v>941.37</v>
      </c>
      <c r="Q266">
        <v>1084.3800000000001</v>
      </c>
      <c r="R266">
        <v>1387.03</v>
      </c>
      <c r="S266">
        <v>2152.98</v>
      </c>
      <c r="T266">
        <v>1143.83</v>
      </c>
    </row>
    <row r="267" spans="1:20" x14ac:dyDescent="0.25">
      <c r="A267">
        <v>-266</v>
      </c>
      <c r="B267" s="1">
        <f ca="1">EOMONTH(TODAY(),Table134[[#This Row],[Range_Month]])+1</f>
        <v>37012</v>
      </c>
      <c r="C267">
        <v>1</v>
      </c>
      <c r="D267" s="1">
        <f ca="1">WORKDAY(Table134[[#This Row],[Date]],-(1+Table134[[#This Row],[Add_Day]]))</f>
        <v>37008</v>
      </c>
      <c r="E267">
        <f ca="1">COUNTIFS(Table134[[#This Row],[TPX500 Index]:[TPXL70 Index]],"*N/A*")</f>
        <v>1</v>
      </c>
      <c r="F267" t="e" cm="1">
        <f t="array" aca="1" ref="F267" ca="1">_xll.BDH(F$1,"PX_LAST",Table134[[#This Row],[Date_Work]])</f>
        <v>#NAME?</v>
      </c>
      <c r="G267">
        <v>1126.7</v>
      </c>
      <c r="H267">
        <v>13934.32</v>
      </c>
      <c r="I267">
        <v>1292.6400000000001</v>
      </c>
      <c r="J267">
        <v>1366.46</v>
      </c>
      <c r="K267">
        <v>275.39</v>
      </c>
      <c r="L267" t="s">
        <v>78</v>
      </c>
      <c r="M267">
        <v>58.14</v>
      </c>
      <c r="N267">
        <v>1096.3599999999999</v>
      </c>
      <c r="O267">
        <v>1133.83</v>
      </c>
      <c r="P267">
        <v>970.38</v>
      </c>
      <c r="Q267">
        <v>1122.4100000000001</v>
      </c>
      <c r="R267">
        <v>1362.6</v>
      </c>
      <c r="S267">
        <v>2123.23</v>
      </c>
      <c r="T267">
        <v>1173.4000000000001</v>
      </c>
    </row>
    <row r="268" spans="1:20" x14ac:dyDescent="0.25">
      <c r="A268">
        <v>-267</v>
      </c>
      <c r="B268" s="1">
        <f ca="1">EOMONTH(TODAY(),Table134[[#This Row],[Range_Month]])+1</f>
        <v>36982</v>
      </c>
      <c r="C268">
        <v>0</v>
      </c>
      <c r="D268" s="1">
        <f ca="1">WORKDAY(Table134[[#This Row],[Date]],-(1+Table134[[#This Row],[Add_Day]]))</f>
        <v>36980</v>
      </c>
      <c r="E268">
        <f ca="1">COUNTIFS(Table134[[#This Row],[TPX500 Index]:[TPXL70 Index]],"*N/A*")</f>
        <v>1</v>
      </c>
      <c r="F268" t="e" cm="1">
        <f t="array" aca="1" ref="F268" ca="1">_xll.BDH(F$1,"PX_LAST",Table134[[#This Row],[Date_Work]])</f>
        <v>#NAME?</v>
      </c>
      <c r="G268">
        <v>1065.7</v>
      </c>
      <c r="H268">
        <v>12999.7</v>
      </c>
      <c r="I268">
        <v>1207.9000000000001</v>
      </c>
      <c r="J268">
        <v>1277.27</v>
      </c>
      <c r="K268">
        <v>257.95</v>
      </c>
      <c r="L268" t="s">
        <v>78</v>
      </c>
      <c r="M268">
        <v>58.1</v>
      </c>
      <c r="N268">
        <v>1040.52</v>
      </c>
      <c r="O268">
        <v>1208.6600000000001</v>
      </c>
      <c r="P268">
        <v>884.63</v>
      </c>
      <c r="Q268">
        <v>1027.9100000000001</v>
      </c>
      <c r="R268">
        <v>1354.56</v>
      </c>
      <c r="S268">
        <v>2056.6799999999998</v>
      </c>
      <c r="T268">
        <v>1102.8499999999999</v>
      </c>
    </row>
    <row r="269" spans="1:20" x14ac:dyDescent="0.25">
      <c r="A269">
        <v>-268</v>
      </c>
      <c r="B269" s="1">
        <f ca="1">EOMONTH(TODAY(),Table134[[#This Row],[Range_Month]])+1</f>
        <v>36951</v>
      </c>
      <c r="C269">
        <v>0</v>
      </c>
      <c r="D269" s="1">
        <f ca="1">WORKDAY(Table134[[#This Row],[Date]],-(1+Table134[[#This Row],[Add_Day]]))</f>
        <v>36950</v>
      </c>
      <c r="E269">
        <f ca="1">COUNTIFS(Table134[[#This Row],[TPX500 Index]:[TPXL70 Index]],"*N/A*")</f>
        <v>1</v>
      </c>
      <c r="F269" t="e" cm="1">
        <f t="array" aca="1" ref="F269" ca="1">_xll.BDH(F$1,"PX_LAST",Table134[[#This Row],[Date_Work]])</f>
        <v>#NAME?</v>
      </c>
      <c r="G269">
        <v>1039.53</v>
      </c>
      <c r="H269">
        <v>12883.54</v>
      </c>
      <c r="I269">
        <v>1148.8699999999999</v>
      </c>
      <c r="J269">
        <v>1241.48</v>
      </c>
      <c r="K269">
        <v>252.41</v>
      </c>
      <c r="L269" t="s">
        <v>78</v>
      </c>
      <c r="M269">
        <v>59.77</v>
      </c>
      <c r="N269">
        <v>998.36</v>
      </c>
      <c r="O269">
        <v>1356.82</v>
      </c>
      <c r="P269">
        <v>850.78</v>
      </c>
      <c r="Q269">
        <v>994.65</v>
      </c>
      <c r="R269">
        <v>1358.82</v>
      </c>
      <c r="S269">
        <v>2018.04</v>
      </c>
      <c r="T269">
        <v>1103.83</v>
      </c>
    </row>
    <row r="270" spans="1:20" x14ac:dyDescent="0.25">
      <c r="A270">
        <v>-269</v>
      </c>
      <c r="B270" s="1">
        <f ca="1">EOMONTH(TODAY(),Table134[[#This Row],[Range_Month]])+1</f>
        <v>36923</v>
      </c>
      <c r="C270">
        <v>0</v>
      </c>
      <c r="D270" s="1">
        <f ca="1">WORKDAY(Table134[[#This Row],[Date]],-(1+Table134[[#This Row],[Add_Day]]))</f>
        <v>36922</v>
      </c>
      <c r="E270">
        <f ca="1">COUNTIFS(Table134[[#This Row],[TPX500 Index]:[TPXL70 Index]],"*N/A*")</f>
        <v>1</v>
      </c>
      <c r="F270" t="e" cm="1">
        <f t="array" aca="1" ref="F270" ca="1">_xll.BDH(F$1,"PX_LAST",Table134[[#This Row],[Date_Work]])</f>
        <v>#NAME?</v>
      </c>
      <c r="G270">
        <v>1105.99</v>
      </c>
      <c r="H270">
        <v>13843.55</v>
      </c>
      <c r="I270">
        <v>1249.48</v>
      </c>
      <c r="J270">
        <v>1300.23</v>
      </c>
      <c r="K270">
        <v>263.52999999999997</v>
      </c>
      <c r="L270" t="s">
        <v>78</v>
      </c>
      <c r="M270">
        <v>60.16</v>
      </c>
      <c r="N270">
        <v>1061.9100000000001</v>
      </c>
      <c r="O270">
        <v>1197.42</v>
      </c>
      <c r="P270">
        <v>841.53</v>
      </c>
      <c r="Q270">
        <v>1019.31</v>
      </c>
      <c r="R270">
        <v>1345.44</v>
      </c>
      <c r="S270">
        <v>2005.66</v>
      </c>
      <c r="T270">
        <v>1174.79</v>
      </c>
    </row>
    <row r="271" spans="1:20" x14ac:dyDescent="0.25">
      <c r="A271">
        <v>-270</v>
      </c>
      <c r="B271" s="1">
        <f ca="1">EOMONTH(TODAY(),Table134[[#This Row],[Range_Month]])+1</f>
        <v>36892</v>
      </c>
      <c r="C271">
        <v>0</v>
      </c>
      <c r="D271" s="1">
        <f ca="1">WORKDAY(Table134[[#This Row],[Date]],-(1+Table134[[#This Row],[Add_Day]]))</f>
        <v>36889</v>
      </c>
      <c r="E271">
        <f ca="1">COUNTIFS(Table134[[#This Row],[TPX500 Index]:[TPXL70 Index]],"*N/A*")</f>
        <v>1</v>
      </c>
      <c r="F271" t="e" cm="1">
        <f t="array" aca="1" ref="F271" ca="1">_xll.BDH(F$1,"PX_LAST",Table134[[#This Row],[Date_Work]])</f>
        <v>#NAME?</v>
      </c>
      <c r="G271">
        <v>1078.48</v>
      </c>
      <c r="H271">
        <v>13785.69</v>
      </c>
      <c r="I271">
        <v>1222.25</v>
      </c>
      <c r="J271">
        <v>1283.67</v>
      </c>
      <c r="K271">
        <v>263</v>
      </c>
      <c r="L271" t="s">
        <v>78</v>
      </c>
      <c r="M271">
        <v>54.2</v>
      </c>
      <c r="N271">
        <v>1018.99</v>
      </c>
      <c r="O271">
        <v>1153.43</v>
      </c>
      <c r="P271">
        <v>838.66</v>
      </c>
      <c r="Q271">
        <v>1033.96</v>
      </c>
      <c r="R271">
        <v>1242.3800000000001</v>
      </c>
      <c r="S271">
        <v>1936.44</v>
      </c>
      <c r="T271">
        <v>1173.25</v>
      </c>
    </row>
    <row r="272" spans="1:20" x14ac:dyDescent="0.25">
      <c r="A272">
        <v>-271</v>
      </c>
      <c r="B272" s="1">
        <f ca="1">EOMONTH(TODAY(),Table134[[#This Row],[Range_Month]])+1</f>
        <v>36861</v>
      </c>
      <c r="C272">
        <v>0</v>
      </c>
      <c r="D272" s="1">
        <f ca="1">WORKDAY(Table134[[#This Row],[Date]],-(1+Table134[[#This Row],[Add_Day]]))</f>
        <v>36860</v>
      </c>
      <c r="E272">
        <f ca="1">COUNTIFS(Table134[[#This Row],[TPX500 Index]:[TPXL70 Index]],"*N/A*")</f>
        <v>1</v>
      </c>
      <c r="F272" t="e" cm="1">
        <f t="array" aca="1" ref="F272" ca="1">_xll.BDH(F$1,"PX_LAST",Table134[[#This Row],[Date_Work]])</f>
        <v>#NAME?</v>
      </c>
      <c r="G272">
        <v>1157.68</v>
      </c>
      <c r="H272">
        <v>14648.51</v>
      </c>
      <c r="I272">
        <v>1289.01</v>
      </c>
      <c r="J272">
        <v>1362.66</v>
      </c>
      <c r="K272">
        <v>271.14999999999998</v>
      </c>
      <c r="L272" t="s">
        <v>78</v>
      </c>
      <c r="M272">
        <v>58.2</v>
      </c>
      <c r="N272">
        <v>1132.49</v>
      </c>
      <c r="O272">
        <v>1365.09</v>
      </c>
      <c r="P272">
        <v>882.52</v>
      </c>
      <c r="Q272">
        <v>1069.3399999999999</v>
      </c>
      <c r="R272">
        <v>1309.7</v>
      </c>
      <c r="S272">
        <v>2080.71</v>
      </c>
      <c r="T272">
        <v>1194.5999999999999</v>
      </c>
    </row>
    <row r="273" spans="1:20" x14ac:dyDescent="0.25">
      <c r="A273">
        <v>-272</v>
      </c>
      <c r="B273" s="1">
        <f ca="1">EOMONTH(TODAY(),Table134[[#This Row],[Range_Month]])+1</f>
        <v>36831</v>
      </c>
      <c r="C273">
        <v>0</v>
      </c>
      <c r="D273" s="1">
        <f ca="1">WORKDAY(Table134[[#This Row],[Date]],-(1+Table134[[#This Row],[Add_Day]]))</f>
        <v>36830</v>
      </c>
      <c r="E273">
        <f ca="1">COUNTIFS(Table134[[#This Row],[TPX500 Index]:[TPXL70 Index]],"*N/A*")</f>
        <v>1</v>
      </c>
      <c r="F273" t="e" cm="1">
        <f t="array" aca="1" ref="F273" ca="1">_xll.BDH(F$1,"PX_LAST",Table134[[#This Row],[Date_Work]])</f>
        <v>#NAME?</v>
      </c>
      <c r="G273">
        <v>1186.04</v>
      </c>
      <c r="H273">
        <v>14539.6</v>
      </c>
      <c r="I273">
        <v>1311.71</v>
      </c>
      <c r="J273">
        <v>1379.96</v>
      </c>
      <c r="K273">
        <v>275.74</v>
      </c>
      <c r="L273" t="s">
        <v>78</v>
      </c>
      <c r="M273">
        <v>63.07</v>
      </c>
      <c r="N273">
        <v>1161.6500000000001</v>
      </c>
      <c r="O273">
        <v>1106.3399999999999</v>
      </c>
      <c r="P273">
        <v>852.32</v>
      </c>
      <c r="Q273">
        <v>1065.55</v>
      </c>
      <c r="R273">
        <v>1388.07</v>
      </c>
      <c r="S273">
        <v>2169.98</v>
      </c>
      <c r="T273">
        <v>1221.48</v>
      </c>
    </row>
    <row r="274" spans="1:20" x14ac:dyDescent="0.25">
      <c r="A274">
        <v>-273</v>
      </c>
      <c r="B274" s="1">
        <f ca="1">EOMONTH(TODAY(),Table134[[#This Row],[Range_Month]])+1</f>
        <v>36800</v>
      </c>
      <c r="C274">
        <v>0</v>
      </c>
      <c r="D274" s="1">
        <f ca="1">WORKDAY(Table134[[#This Row],[Date]],-(1+Table134[[#This Row],[Add_Day]]))</f>
        <v>36798</v>
      </c>
      <c r="E274">
        <f ca="1">COUNTIFS(Table134[[#This Row],[TPX500 Index]:[TPXL70 Index]],"*N/A*")</f>
        <v>1</v>
      </c>
      <c r="F274" t="e" cm="1">
        <f t="array" aca="1" ref="F274" ca="1">_xll.BDH(F$1,"PX_LAST",Table134[[#This Row],[Date_Work]])</f>
        <v>#NAME?</v>
      </c>
      <c r="G274">
        <v>1262.0899999999999</v>
      </c>
      <c r="H274">
        <v>15747.26</v>
      </c>
      <c r="I274">
        <v>1453.38</v>
      </c>
      <c r="J274">
        <v>1470.78</v>
      </c>
      <c r="K274">
        <v>288.52999999999997</v>
      </c>
      <c r="L274" t="s">
        <v>78</v>
      </c>
      <c r="M274">
        <v>75.03</v>
      </c>
      <c r="N274">
        <v>1244.3</v>
      </c>
      <c r="O274">
        <v>1541.51</v>
      </c>
      <c r="P274">
        <v>944.22</v>
      </c>
      <c r="Q274">
        <v>1121.67</v>
      </c>
      <c r="R274">
        <v>1588.87</v>
      </c>
      <c r="S274">
        <v>2389.2800000000002</v>
      </c>
      <c r="T274">
        <v>1286.21</v>
      </c>
    </row>
    <row r="275" spans="1:20" x14ac:dyDescent="0.25">
      <c r="A275">
        <v>-274</v>
      </c>
      <c r="B275" s="1">
        <f ca="1">EOMONTH(TODAY(),Table134[[#This Row],[Range_Month]])+1</f>
        <v>36770</v>
      </c>
      <c r="C275">
        <v>0</v>
      </c>
      <c r="D275" s="1">
        <f ca="1">WORKDAY(Table134[[#This Row],[Date]],-(1+Table134[[#This Row],[Add_Day]]))</f>
        <v>36769</v>
      </c>
      <c r="E275">
        <f ca="1">COUNTIFS(Table134[[#This Row],[TPX500 Index]:[TPXL70 Index]],"*N/A*")</f>
        <v>1</v>
      </c>
      <c r="F275" t="e" cm="1">
        <f t="array" aca="1" ref="F275" ca="1">_xll.BDH(F$1,"PX_LAST",Table134[[#This Row],[Date_Work]])</f>
        <v>#NAME?</v>
      </c>
      <c r="G275">
        <v>1305.6099999999999</v>
      </c>
      <c r="H275">
        <v>16861.259999999998</v>
      </c>
      <c r="I275">
        <v>1522</v>
      </c>
      <c r="J275">
        <v>1511.44</v>
      </c>
      <c r="K275">
        <v>299.10000000000002</v>
      </c>
      <c r="L275" t="s">
        <v>78</v>
      </c>
      <c r="M275">
        <v>83.08</v>
      </c>
      <c r="N275">
        <v>1293.4100000000001</v>
      </c>
      <c r="O275">
        <v>1821.01</v>
      </c>
      <c r="P275">
        <v>976.54</v>
      </c>
      <c r="Q275">
        <v>1126.3</v>
      </c>
      <c r="R275">
        <v>1733.15</v>
      </c>
      <c r="S275">
        <v>2509.75</v>
      </c>
      <c r="T275">
        <v>1321.06</v>
      </c>
    </row>
    <row r="276" spans="1:20" x14ac:dyDescent="0.25">
      <c r="A276">
        <v>-275</v>
      </c>
      <c r="B276" s="1">
        <f ca="1">EOMONTH(TODAY(),Table134[[#This Row],[Range_Month]])+1</f>
        <v>36739</v>
      </c>
      <c r="C276">
        <v>0</v>
      </c>
      <c r="D276" s="1">
        <f ca="1">WORKDAY(Table134[[#This Row],[Date]],-(1+Table134[[#This Row],[Add_Day]]))</f>
        <v>36738</v>
      </c>
      <c r="E276">
        <f ca="1">COUNTIFS(Table134[[#This Row],[TPX500 Index]:[TPXL70 Index]],"*N/A*")</f>
        <v>1</v>
      </c>
      <c r="F276" t="e" cm="1">
        <f t="array" aca="1" ref="F276" ca="1">_xll.BDH(F$1,"PX_LAST",Table134[[#This Row],[Date_Work]])</f>
        <v>#NAME?</v>
      </c>
      <c r="G276">
        <v>1255.56</v>
      </c>
      <c r="H276">
        <v>15727.49</v>
      </c>
      <c r="I276">
        <v>1432.92</v>
      </c>
      <c r="J276">
        <v>1453.15</v>
      </c>
      <c r="K276">
        <v>289.58999999999997</v>
      </c>
      <c r="L276" t="s">
        <v>78</v>
      </c>
      <c r="M276">
        <v>71.95</v>
      </c>
      <c r="N276">
        <v>1251.45</v>
      </c>
      <c r="O276">
        <v>1461.17</v>
      </c>
      <c r="P276">
        <v>926.71</v>
      </c>
      <c r="Q276">
        <v>1094.99</v>
      </c>
      <c r="R276">
        <v>1548.36</v>
      </c>
      <c r="S276">
        <v>2298.2399999999998</v>
      </c>
      <c r="T276">
        <v>1257.51</v>
      </c>
    </row>
    <row r="277" spans="1:20" x14ac:dyDescent="0.25">
      <c r="A277">
        <v>-276</v>
      </c>
      <c r="B277" s="1">
        <f ca="1">EOMONTH(TODAY(),Table134[[#This Row],[Range_Month]])+1</f>
        <v>36708</v>
      </c>
      <c r="C277">
        <v>0</v>
      </c>
      <c r="D277" s="1">
        <f ca="1">WORKDAY(Table134[[#This Row],[Date]],-(1+Table134[[#This Row],[Add_Day]]))</f>
        <v>36707</v>
      </c>
      <c r="E277">
        <f ca="1">COUNTIFS(Table134[[#This Row],[TPX500 Index]:[TPXL70 Index]],"*N/A*")</f>
        <v>1</v>
      </c>
      <c r="F277" t="e" cm="1">
        <f t="array" aca="1" ref="F277" ca="1">_xll.BDH(F$1,"PX_LAST",Table134[[#This Row],[Date_Work]])</f>
        <v>#NAME?</v>
      </c>
      <c r="G277">
        <v>1366.91</v>
      </c>
      <c r="H277">
        <v>17411.05</v>
      </c>
      <c r="I277">
        <v>1602.66</v>
      </c>
      <c r="J277">
        <v>1591.6</v>
      </c>
      <c r="K277">
        <v>313.91000000000003</v>
      </c>
      <c r="L277" t="s">
        <v>78</v>
      </c>
      <c r="M277">
        <v>90.35</v>
      </c>
      <c r="N277">
        <v>1351.79</v>
      </c>
      <c r="O277">
        <v>2184.88</v>
      </c>
      <c r="P277">
        <v>1025.08</v>
      </c>
      <c r="Q277">
        <v>1190.67</v>
      </c>
      <c r="R277">
        <v>1787.1</v>
      </c>
      <c r="S277">
        <v>2524.79</v>
      </c>
      <c r="T277">
        <v>1387.05</v>
      </c>
    </row>
    <row r="278" spans="1:20" x14ac:dyDescent="0.25">
      <c r="A278">
        <v>-277</v>
      </c>
      <c r="B278" s="1">
        <f ca="1">EOMONTH(TODAY(),Table134[[#This Row],[Range_Month]])+1</f>
        <v>36678</v>
      </c>
      <c r="C278">
        <v>0</v>
      </c>
      <c r="D278" s="1">
        <f ca="1">WORKDAY(Table134[[#This Row],[Date]],-(1+Table134[[#This Row],[Add_Day]]))</f>
        <v>36677</v>
      </c>
      <c r="E278">
        <f ca="1">COUNTIFS(Table134[[#This Row],[TPX500 Index]:[TPXL70 Index]],"*N/A*")</f>
        <v>1</v>
      </c>
      <c r="F278" t="e" cm="1">
        <f t="array" aca="1" ref="F278" ca="1">_xll.BDH(F$1,"PX_LAST",Table134[[#This Row],[Date_Work]])</f>
        <v>#NAME?</v>
      </c>
      <c r="G278">
        <v>1328.61</v>
      </c>
      <c r="H278">
        <v>16332.45</v>
      </c>
      <c r="I278">
        <v>1509.17</v>
      </c>
      <c r="J278">
        <v>1522.84</v>
      </c>
      <c r="K278">
        <v>299.25</v>
      </c>
      <c r="L278" t="s">
        <v>78</v>
      </c>
      <c r="M278">
        <v>85.71</v>
      </c>
      <c r="N278">
        <v>1322.51</v>
      </c>
      <c r="O278">
        <v>2274.9699999999998</v>
      </c>
      <c r="P278">
        <v>927.8</v>
      </c>
      <c r="Q278">
        <v>1102.76</v>
      </c>
      <c r="R278">
        <v>1750.01</v>
      </c>
      <c r="S278">
        <v>2440.13</v>
      </c>
      <c r="T278">
        <v>1333.65</v>
      </c>
    </row>
    <row r="279" spans="1:20" x14ac:dyDescent="0.25">
      <c r="A279">
        <v>-278</v>
      </c>
      <c r="B279" s="1">
        <f ca="1">EOMONTH(TODAY(),Table134[[#This Row],[Range_Month]])+1</f>
        <v>36647</v>
      </c>
      <c r="C279">
        <v>0</v>
      </c>
      <c r="D279" s="1">
        <f ca="1">WORKDAY(Table134[[#This Row],[Date]],-(1+Table134[[#This Row],[Add_Day]]))</f>
        <v>36644</v>
      </c>
      <c r="E279">
        <f ca="1">COUNTIFS(Table134[[#This Row],[TPX500 Index]:[TPXL70 Index]],"*N/A*")</f>
        <v>1</v>
      </c>
      <c r="F279" t="e" cm="1">
        <f t="array" aca="1" ref="F279" ca="1">_xll.BDH(F$1,"PX_LAST",Table134[[#This Row],[Date_Work]])</f>
        <v>#NAME?</v>
      </c>
      <c r="G279">
        <v>1481.55</v>
      </c>
      <c r="H279">
        <v>17973.7</v>
      </c>
      <c r="I279">
        <v>1637.84</v>
      </c>
      <c r="J279">
        <v>1648.87</v>
      </c>
      <c r="K279">
        <v>318.82</v>
      </c>
      <c r="L279" t="s">
        <v>78</v>
      </c>
      <c r="M279">
        <v>100.17</v>
      </c>
      <c r="N279">
        <v>1515.15</v>
      </c>
      <c r="O279">
        <v>3448.04</v>
      </c>
      <c r="P279">
        <v>890.52</v>
      </c>
      <c r="Q279">
        <v>1104.1400000000001</v>
      </c>
      <c r="R279">
        <v>2028.35</v>
      </c>
      <c r="S279">
        <v>2645.03</v>
      </c>
      <c r="T279">
        <v>1418.85</v>
      </c>
    </row>
    <row r="280" spans="1:20" x14ac:dyDescent="0.25">
      <c r="A280">
        <v>-279</v>
      </c>
      <c r="B280" s="1">
        <f ca="1">EOMONTH(TODAY(),Table134[[#This Row],[Range_Month]])+1</f>
        <v>36617</v>
      </c>
      <c r="C280">
        <v>0</v>
      </c>
      <c r="D280" s="1">
        <f ca="1">WORKDAY(Table134[[#This Row],[Date]],-(1+Table134[[#This Row],[Add_Day]]))</f>
        <v>36616</v>
      </c>
      <c r="E280">
        <f ca="1">COUNTIFS(Table134[[#This Row],[TPX500 Index]:[TPXL70 Index]],"*N/A*")</f>
        <v>1</v>
      </c>
      <c r="F280" t="e" cm="1">
        <f t="array" aca="1" ref="F280" ca="1">_xll.BDH(F$1,"PX_LAST",Table134[[#This Row],[Date_Work]])</f>
        <v>#NAME?</v>
      </c>
      <c r="G280">
        <v>1542.65</v>
      </c>
      <c r="H280">
        <v>20337.32</v>
      </c>
      <c r="I280">
        <v>1778.57</v>
      </c>
      <c r="J280">
        <v>1705.94</v>
      </c>
      <c r="K280">
        <v>324.22000000000003</v>
      </c>
      <c r="L280" t="s">
        <v>78</v>
      </c>
      <c r="M280">
        <v>108.94</v>
      </c>
      <c r="N280">
        <v>1603.81</v>
      </c>
      <c r="O280">
        <v>6678.54</v>
      </c>
      <c r="P280">
        <v>952.33</v>
      </c>
      <c r="Q280">
        <v>1084.3399999999999</v>
      </c>
      <c r="R280">
        <v>2267.21</v>
      </c>
      <c r="S280">
        <v>2809.67</v>
      </c>
      <c r="T280">
        <v>1432.98</v>
      </c>
    </row>
    <row r="281" spans="1:20" x14ac:dyDescent="0.25">
      <c r="A281">
        <v>-280</v>
      </c>
      <c r="B281" s="1">
        <f ca="1">EOMONTH(TODAY(),Table134[[#This Row],[Range_Month]])+1</f>
        <v>36586</v>
      </c>
      <c r="C281">
        <v>0</v>
      </c>
      <c r="D281" s="1">
        <f ca="1">WORKDAY(Table134[[#This Row],[Date]],-(1+Table134[[#This Row],[Add_Day]]))</f>
        <v>36585</v>
      </c>
      <c r="E281">
        <f ca="1">COUNTIFS(Table134[[#This Row],[TPX500 Index]:[TPXL70 Index]],"*N/A*")</f>
        <v>2</v>
      </c>
      <c r="F281" t="e" cm="1">
        <f t="array" aca="1" ref="F281" ca="1">_xll.BDH(F$1,"PX_LAST",Table134[[#This Row],[Date_Work]])</f>
        <v>#NAME?</v>
      </c>
      <c r="G281">
        <v>1527.49</v>
      </c>
      <c r="H281">
        <v>19959.52</v>
      </c>
      <c r="I281">
        <v>1937.97</v>
      </c>
      <c r="J281">
        <v>1718.94</v>
      </c>
      <c r="K281">
        <v>309.89</v>
      </c>
      <c r="L281" t="s">
        <v>78</v>
      </c>
      <c r="M281">
        <v>125.73</v>
      </c>
      <c r="N281">
        <v>1629.24</v>
      </c>
      <c r="O281" t="s">
        <v>78</v>
      </c>
      <c r="P281">
        <v>916.46</v>
      </c>
      <c r="Q281">
        <v>1100.17</v>
      </c>
      <c r="R281">
        <v>2691.44</v>
      </c>
      <c r="S281">
        <v>3070.73</v>
      </c>
      <c r="T281">
        <v>1349.06</v>
      </c>
    </row>
    <row r="282" spans="1:20" x14ac:dyDescent="0.25">
      <c r="A282">
        <v>-281</v>
      </c>
      <c r="B282" s="1">
        <f ca="1">EOMONTH(TODAY(),Table134[[#This Row],[Range_Month]])+1</f>
        <v>36557</v>
      </c>
      <c r="C282">
        <v>0</v>
      </c>
      <c r="D282" s="1">
        <f ca="1">WORKDAY(Table134[[#This Row],[Date]],-(1+Table134[[#This Row],[Add_Day]]))</f>
        <v>36556</v>
      </c>
      <c r="E282">
        <f ca="1">COUNTIFS(Table134[[#This Row],[TPX500 Index]:[TPXL70 Index]],"*N/A*")</f>
        <v>2</v>
      </c>
      <c r="F282" t="e" cm="1">
        <f t="array" aca="1" ref="F282" ca="1">_xll.BDH(F$1,"PX_LAST",Table134[[#This Row],[Date_Work]])</f>
        <v>#NAME?</v>
      </c>
      <c r="G282">
        <v>1509.99</v>
      </c>
      <c r="H282">
        <v>19539.7</v>
      </c>
      <c r="I282">
        <v>1867.49</v>
      </c>
      <c r="J282">
        <v>1707.96</v>
      </c>
      <c r="K282">
        <v>323.18</v>
      </c>
      <c r="L282" t="s">
        <v>78</v>
      </c>
      <c r="M282">
        <v>103.81</v>
      </c>
      <c r="N282">
        <v>1553.67</v>
      </c>
      <c r="O282" t="s">
        <v>78</v>
      </c>
      <c r="P282">
        <v>932.57</v>
      </c>
      <c r="Q282">
        <v>1121.25</v>
      </c>
      <c r="R282">
        <v>2331.87</v>
      </c>
      <c r="S282">
        <v>2669.39</v>
      </c>
      <c r="T282">
        <v>1430.06</v>
      </c>
    </row>
    <row r="283" spans="1:20" x14ac:dyDescent="0.25">
      <c r="A283">
        <v>-282</v>
      </c>
      <c r="B283" s="1">
        <f ca="1">EOMONTH(TODAY(),Table134[[#This Row],[Range_Month]])+1</f>
        <v>36526</v>
      </c>
      <c r="C283">
        <v>1</v>
      </c>
      <c r="D283" s="1">
        <f ca="1">WORKDAY(Table134[[#This Row],[Date]],-(1+Table134[[#This Row],[Add_Day]]))</f>
        <v>36524</v>
      </c>
      <c r="E283">
        <f ca="1">COUNTIFS(Table134[[#This Row],[TPX500 Index]:[TPXL70 Index]],"*N/A*")</f>
        <v>2</v>
      </c>
      <c r="F283" t="e" cm="1">
        <f t="array" aca="1" ref="F283" ca="1">_xll.BDH(F$1,"PX_LAST",Table134[[#This Row],[Date_Work]])</f>
        <v>#NAME?</v>
      </c>
      <c r="G283">
        <v>1551.34</v>
      </c>
      <c r="H283">
        <v>18934.34</v>
      </c>
      <c r="I283">
        <v>1892.24</v>
      </c>
      <c r="J283">
        <v>1722.2</v>
      </c>
      <c r="K283">
        <v>324.26</v>
      </c>
      <c r="L283" t="s">
        <v>78</v>
      </c>
      <c r="M283">
        <v>97.28</v>
      </c>
      <c r="N283">
        <v>1609.15</v>
      </c>
      <c r="O283" t="s">
        <v>78</v>
      </c>
      <c r="P283">
        <v>901.35</v>
      </c>
      <c r="Q283">
        <v>1075.4000000000001</v>
      </c>
      <c r="R283">
        <v>2270.14</v>
      </c>
      <c r="S283">
        <v>2609.73</v>
      </c>
      <c r="T283">
        <v>1447.24</v>
      </c>
    </row>
    <row r="284" spans="1:20" x14ac:dyDescent="0.25">
      <c r="A284">
        <v>-283</v>
      </c>
      <c r="B284" s="1">
        <f ca="1">EOMONTH(TODAY(),Table134[[#This Row],[Range_Month]])+1</f>
        <v>36495</v>
      </c>
      <c r="C284">
        <v>0</v>
      </c>
      <c r="D284" s="1">
        <f ca="1">WORKDAY(Table134[[#This Row],[Date]],-(1+Table134[[#This Row],[Add_Day]]))</f>
        <v>36494</v>
      </c>
      <c r="E284">
        <f ca="1">COUNTIFS(Table134[[#This Row],[TPX500 Index]:[TPXL70 Index]],"*N/A*")</f>
        <v>2</v>
      </c>
      <c r="F284" t="e" cm="1">
        <f t="array" aca="1" ref="F284" ca="1">_xll.BDH(F$1,"PX_LAST",Table134[[#This Row],[Date_Work]])</f>
        <v>#NAME?</v>
      </c>
      <c r="G284">
        <v>1436.63</v>
      </c>
      <c r="H284">
        <v>18558.23</v>
      </c>
      <c r="I284">
        <v>1689.96</v>
      </c>
      <c r="J284">
        <v>1641.53</v>
      </c>
      <c r="K284">
        <v>311.79000000000002</v>
      </c>
      <c r="L284" t="s">
        <v>78</v>
      </c>
      <c r="M284">
        <v>89.22</v>
      </c>
      <c r="N284">
        <v>1472.28</v>
      </c>
      <c r="O284" t="s">
        <v>78</v>
      </c>
      <c r="P284">
        <v>953.59</v>
      </c>
      <c r="Q284">
        <v>1092.94</v>
      </c>
      <c r="R284">
        <v>2290.88</v>
      </c>
      <c r="S284">
        <v>2663.66</v>
      </c>
      <c r="T284">
        <v>1370.38</v>
      </c>
    </row>
    <row r="285" spans="1:20" x14ac:dyDescent="0.25">
      <c r="A285">
        <v>-284</v>
      </c>
      <c r="B285" s="1">
        <f ca="1">EOMONTH(TODAY(),Table134[[#This Row],[Range_Month]])+1</f>
        <v>36465</v>
      </c>
      <c r="C285">
        <v>0</v>
      </c>
      <c r="D285" s="1">
        <f ca="1">WORKDAY(Table134[[#This Row],[Date]],-(1+Table134[[#This Row],[Add_Day]]))</f>
        <v>36462</v>
      </c>
      <c r="E285">
        <f ca="1">COUNTIFS(Table134[[#This Row],[TPX500 Index]:[TPXL70 Index]],"*N/A*")</f>
        <v>2</v>
      </c>
      <c r="F285" t="e" cm="1">
        <f t="array" aca="1" ref="F285" ca="1">_xll.BDH(F$1,"PX_LAST",Table134[[#This Row],[Date_Work]])</f>
        <v>#NAME?</v>
      </c>
      <c r="G285">
        <v>1325.75</v>
      </c>
      <c r="H285">
        <v>17942.080000000002</v>
      </c>
      <c r="I285">
        <v>1567.45</v>
      </c>
      <c r="J285">
        <v>1563.89</v>
      </c>
      <c r="K285">
        <v>302.38</v>
      </c>
      <c r="L285" t="s">
        <v>78</v>
      </c>
      <c r="M285">
        <v>77.67</v>
      </c>
      <c r="N285">
        <v>1306.02</v>
      </c>
      <c r="O285" t="s">
        <v>78</v>
      </c>
      <c r="P285">
        <v>1008.38</v>
      </c>
      <c r="Q285">
        <v>1125.79</v>
      </c>
      <c r="R285">
        <v>2043.41</v>
      </c>
      <c r="S285">
        <v>2503.25</v>
      </c>
      <c r="T285">
        <v>1353.17</v>
      </c>
    </row>
    <row r="286" spans="1:20" x14ac:dyDescent="0.25">
      <c r="A286">
        <v>-285</v>
      </c>
      <c r="B286" s="1">
        <f ca="1">EOMONTH(TODAY(),Table134[[#This Row],[Range_Month]])+1</f>
        <v>36434</v>
      </c>
      <c r="C286">
        <v>0</v>
      </c>
      <c r="D286" s="1">
        <f ca="1">WORKDAY(Table134[[#This Row],[Date]],-(1+Table134[[#This Row],[Add_Day]]))</f>
        <v>36433</v>
      </c>
      <c r="E286">
        <f ca="1">COUNTIFS(Table134[[#This Row],[TPX500 Index]:[TPXL70 Index]],"*N/A*")</f>
        <v>2</v>
      </c>
      <c r="F286" t="e" cm="1">
        <f t="array" aca="1" ref="F286" ca="1">_xll.BDH(F$1,"PX_LAST",Table134[[#This Row],[Date_Work]])</f>
        <v>#NAME?</v>
      </c>
      <c r="G286">
        <v>1250.6400000000001</v>
      </c>
      <c r="H286">
        <v>17605.46</v>
      </c>
      <c r="I286">
        <v>1536.42</v>
      </c>
      <c r="J286">
        <v>1506.83</v>
      </c>
      <c r="K286">
        <v>294.2</v>
      </c>
      <c r="L286" t="s">
        <v>78</v>
      </c>
      <c r="M286">
        <v>73.22</v>
      </c>
      <c r="N286">
        <v>1223.47</v>
      </c>
      <c r="O286" t="s">
        <v>78</v>
      </c>
      <c r="P286">
        <v>1050.8599999999999</v>
      </c>
      <c r="Q286">
        <v>1120.6400000000001</v>
      </c>
      <c r="R286">
        <v>1954</v>
      </c>
      <c r="S286">
        <v>2542</v>
      </c>
      <c r="T286">
        <v>1290.82</v>
      </c>
    </row>
    <row r="287" spans="1:20" x14ac:dyDescent="0.25">
      <c r="A287">
        <v>-286</v>
      </c>
      <c r="B287" s="1">
        <f ca="1">EOMONTH(TODAY(),Table134[[#This Row],[Range_Month]])+1</f>
        <v>36404</v>
      </c>
      <c r="C287">
        <v>0</v>
      </c>
      <c r="D287" s="1">
        <f ca="1">WORKDAY(Table134[[#This Row],[Date]],-(1+Table134[[#This Row],[Add_Day]]))</f>
        <v>36403</v>
      </c>
      <c r="E287">
        <f ca="1">COUNTIFS(Table134[[#This Row],[TPX500 Index]:[TPXL70 Index]],"*N/A*")</f>
        <v>2</v>
      </c>
      <c r="F287" t="e" cm="1">
        <f t="array" aca="1" ref="F287" ca="1">_xll.BDH(F$1,"PX_LAST",Table134[[#This Row],[Date_Work]])</f>
        <v>#NAME?</v>
      </c>
      <c r="G287">
        <v>1189.7</v>
      </c>
      <c r="H287">
        <v>17436.560000000001</v>
      </c>
      <c r="I287">
        <v>1473.56</v>
      </c>
      <c r="J287">
        <v>1457.02</v>
      </c>
      <c r="K287">
        <v>284.36</v>
      </c>
      <c r="L287" t="s">
        <v>78</v>
      </c>
      <c r="M287">
        <v>66.66</v>
      </c>
      <c r="N287">
        <v>1163.98</v>
      </c>
      <c r="O287" t="s">
        <v>78</v>
      </c>
      <c r="P287">
        <v>1066.22</v>
      </c>
      <c r="Q287">
        <v>1113.8499999999999</v>
      </c>
      <c r="R287">
        <v>1731.82</v>
      </c>
      <c r="S287">
        <v>2433.73</v>
      </c>
      <c r="T287">
        <v>1228.46</v>
      </c>
    </row>
    <row r="288" spans="1:20" x14ac:dyDescent="0.25">
      <c r="A288">
        <v>-287</v>
      </c>
      <c r="B288" s="1">
        <f ca="1">EOMONTH(TODAY(),Table134[[#This Row],[Range_Month]])+1</f>
        <v>36373</v>
      </c>
      <c r="C288">
        <v>0</v>
      </c>
      <c r="D288" s="1">
        <f ca="1">WORKDAY(Table134[[#This Row],[Date]],-(1+Table134[[#This Row],[Add_Day]]))</f>
        <v>36371</v>
      </c>
      <c r="E288">
        <f ca="1">COUNTIFS(Table134[[#This Row],[TPX500 Index]:[TPXL70 Index]],"*N/A*")</f>
        <v>2</v>
      </c>
      <c r="F288" t="e" cm="1">
        <f t="array" aca="1" ref="F288" ca="1">_xll.BDH(F$1,"PX_LAST",Table134[[#This Row],[Date_Work]])</f>
        <v>#NAME?</v>
      </c>
      <c r="G288">
        <v>1219.47</v>
      </c>
      <c r="H288">
        <v>17861.86</v>
      </c>
      <c r="I288">
        <v>1440.3</v>
      </c>
      <c r="J288">
        <v>1478.93</v>
      </c>
      <c r="K288">
        <v>292.06</v>
      </c>
      <c r="L288" t="s">
        <v>78</v>
      </c>
      <c r="M288">
        <v>61.44</v>
      </c>
      <c r="N288">
        <v>1216.21</v>
      </c>
      <c r="O288" t="s">
        <v>78</v>
      </c>
      <c r="P288">
        <v>1101.05</v>
      </c>
      <c r="Q288">
        <v>1118.28</v>
      </c>
      <c r="R288">
        <v>1562.84</v>
      </c>
      <c r="S288">
        <v>2265.09</v>
      </c>
      <c r="T288">
        <v>1224.43</v>
      </c>
    </row>
    <row r="289" spans="1:20" x14ac:dyDescent="0.25">
      <c r="A289">
        <v>-288</v>
      </c>
      <c r="B289" s="1">
        <f ca="1">EOMONTH(TODAY(),Table134[[#This Row],[Range_Month]])+1</f>
        <v>36342</v>
      </c>
      <c r="C289">
        <v>0</v>
      </c>
      <c r="D289" s="1">
        <f ca="1">WORKDAY(Table134[[#This Row],[Date]],-(1+Table134[[#This Row],[Add_Day]]))</f>
        <v>36341</v>
      </c>
      <c r="E289">
        <f ca="1">COUNTIFS(Table134[[#This Row],[TPX500 Index]:[TPXL70 Index]],"*N/A*")</f>
        <v>2</v>
      </c>
      <c r="F289" t="e" cm="1">
        <f t="array" aca="1" ref="F289" ca="1">_xll.BDH(F$1,"PX_LAST",Table134[[#This Row],[Date_Work]])</f>
        <v>#NAME?</v>
      </c>
      <c r="G289">
        <v>1152.83</v>
      </c>
      <c r="H289">
        <v>17529.740000000002</v>
      </c>
      <c r="I289">
        <v>1374.3</v>
      </c>
      <c r="J289">
        <v>1416.2</v>
      </c>
      <c r="K289">
        <v>279.26</v>
      </c>
      <c r="L289" t="s">
        <v>78</v>
      </c>
      <c r="M289">
        <v>58.17</v>
      </c>
      <c r="N289">
        <v>1138.79</v>
      </c>
      <c r="O289" t="s">
        <v>78</v>
      </c>
      <c r="P289">
        <v>1100.05</v>
      </c>
      <c r="Q289">
        <v>1095.3499999999999</v>
      </c>
      <c r="R289">
        <v>1488.14</v>
      </c>
      <c r="S289">
        <v>2148.85</v>
      </c>
      <c r="T289">
        <v>1173.99</v>
      </c>
    </row>
    <row r="290" spans="1:20" x14ac:dyDescent="0.25">
      <c r="A290">
        <v>-289</v>
      </c>
      <c r="B290" s="1">
        <f ca="1">EOMONTH(TODAY(),Table134[[#This Row],[Range_Month]])+1</f>
        <v>36312</v>
      </c>
      <c r="C290">
        <v>0</v>
      </c>
      <c r="D290" s="1">
        <f ca="1">WORKDAY(Table134[[#This Row],[Date]],-(1+Table134[[#This Row],[Add_Day]]))</f>
        <v>36311</v>
      </c>
      <c r="E290">
        <f ca="1">COUNTIFS(Table134[[#This Row],[TPX500 Index]:[TPXL70 Index]],"*N/A*")</f>
        <v>2</v>
      </c>
      <c r="F290" t="e" cm="1">
        <f t="array" aca="1" ref="F290" ca="1">_xll.BDH(F$1,"PX_LAST",Table134[[#This Row],[Date_Work]])</f>
        <v>#NAME?</v>
      </c>
      <c r="G290">
        <v>1051.18</v>
      </c>
      <c r="H290">
        <v>16111.65</v>
      </c>
      <c r="I290">
        <v>1232.58</v>
      </c>
      <c r="J290">
        <v>1297.19</v>
      </c>
      <c r="K290">
        <v>257.22000000000003</v>
      </c>
      <c r="L290" t="s">
        <v>78</v>
      </c>
      <c r="M290">
        <v>42.71</v>
      </c>
      <c r="N290">
        <v>1030.8499999999999</v>
      </c>
      <c r="O290" t="s">
        <v>78</v>
      </c>
      <c r="P290">
        <v>1011.58</v>
      </c>
      <c r="Q290">
        <v>1030.3800000000001</v>
      </c>
      <c r="R290">
        <v>1104.3699999999999</v>
      </c>
      <c r="S290">
        <v>1730.74</v>
      </c>
      <c r="T290">
        <v>1081.8</v>
      </c>
    </row>
    <row r="291" spans="1:20" x14ac:dyDescent="0.25">
      <c r="A291">
        <v>-290</v>
      </c>
      <c r="B291" s="1">
        <f ca="1">EOMONTH(TODAY(),Table134[[#This Row],[Range_Month]])+1</f>
        <v>36281</v>
      </c>
      <c r="C291">
        <v>0</v>
      </c>
      <c r="D291" s="1">
        <f ca="1">WORKDAY(Table134[[#This Row],[Date]],-(1+Table134[[#This Row],[Add_Day]]))</f>
        <v>36280</v>
      </c>
      <c r="E291">
        <f ca="1">COUNTIFS(Table134[[#This Row],[TPX500 Index]:[TPXL70 Index]],"*N/A*")</f>
        <v>2</v>
      </c>
      <c r="F291" t="e" cm="1">
        <f t="array" aca="1" ref="F291" ca="1">_xll.BDH(F$1,"PX_LAST",Table134[[#This Row],[Date_Work]])</f>
        <v>#NAME?</v>
      </c>
      <c r="G291">
        <v>1091.79</v>
      </c>
      <c r="H291">
        <v>16701.53</v>
      </c>
      <c r="I291">
        <v>1254.07</v>
      </c>
      <c r="J291">
        <v>1337.12</v>
      </c>
      <c r="K291">
        <v>266.74</v>
      </c>
      <c r="L291" t="s">
        <v>78</v>
      </c>
      <c r="M291">
        <v>46.6</v>
      </c>
      <c r="N291">
        <v>1072.47</v>
      </c>
      <c r="O291" t="s">
        <v>78</v>
      </c>
      <c r="P291">
        <v>1039.93</v>
      </c>
      <c r="Q291">
        <v>1049.7</v>
      </c>
      <c r="R291">
        <v>1209.0899999999999</v>
      </c>
      <c r="S291">
        <v>1760.9</v>
      </c>
      <c r="T291">
        <v>1120.92</v>
      </c>
    </row>
    <row r="292" spans="1:20" x14ac:dyDescent="0.25">
      <c r="A292">
        <v>-291</v>
      </c>
      <c r="B292" s="1">
        <f ca="1">EOMONTH(TODAY(),Table134[[#This Row],[Range_Month]])+1</f>
        <v>36251</v>
      </c>
      <c r="C292">
        <v>0</v>
      </c>
      <c r="D292" s="1">
        <f ca="1">WORKDAY(Table134[[#This Row],[Date]],-(1+Table134[[#This Row],[Add_Day]]))</f>
        <v>36250</v>
      </c>
      <c r="E292">
        <f ca="1">COUNTIFS(Table134[[#This Row],[TPX500 Index]:[TPXL70 Index]],"*N/A*")</f>
        <v>2</v>
      </c>
      <c r="F292" t="e" cm="1">
        <f t="array" aca="1" ref="F292" ca="1">_xll.BDH(F$1,"PX_LAST",Table134[[#This Row],[Date_Work]])</f>
        <v>#NAME?</v>
      </c>
      <c r="G292">
        <v>1042.6099999999999</v>
      </c>
      <c r="H292">
        <v>15836.59</v>
      </c>
      <c r="I292">
        <v>1198.5899999999999</v>
      </c>
      <c r="J292">
        <v>1267.22</v>
      </c>
      <c r="K292">
        <v>253.88</v>
      </c>
      <c r="L292" t="s">
        <v>78</v>
      </c>
      <c r="M292">
        <v>40.82</v>
      </c>
      <c r="N292">
        <v>1029.9100000000001</v>
      </c>
      <c r="O292" t="s">
        <v>78</v>
      </c>
      <c r="P292">
        <v>960.46</v>
      </c>
      <c r="Q292">
        <v>1005.47</v>
      </c>
      <c r="R292">
        <v>1062.7</v>
      </c>
      <c r="S292">
        <v>1581.57</v>
      </c>
      <c r="T292">
        <v>1061.69</v>
      </c>
    </row>
    <row r="293" spans="1:20" x14ac:dyDescent="0.25">
      <c r="A293">
        <v>-292</v>
      </c>
      <c r="B293" s="1">
        <f ca="1">EOMONTH(TODAY(),Table134[[#This Row],[Range_Month]])+1</f>
        <v>36220</v>
      </c>
      <c r="C293">
        <v>0</v>
      </c>
      <c r="D293" s="1">
        <f ca="1">WORKDAY(Table134[[#This Row],[Date]],-(1+Table134[[#This Row],[Add_Day]]))</f>
        <v>36217</v>
      </c>
      <c r="E293">
        <f ca="1">COUNTIFS(Table134[[#This Row],[TPX500 Index]:[TPXL70 Index]],"*N/A*")</f>
        <v>2</v>
      </c>
      <c r="F293" t="e" cm="1">
        <f t="array" aca="1" ref="F293" ca="1">_xll.BDH(F$1,"PX_LAST",Table134[[#This Row],[Date_Work]])</f>
        <v>#NAME?</v>
      </c>
      <c r="G293">
        <v>914.73</v>
      </c>
      <c r="H293">
        <v>14367.54</v>
      </c>
      <c r="I293">
        <v>1052.3399999999999</v>
      </c>
      <c r="J293">
        <v>1120.03</v>
      </c>
      <c r="K293">
        <v>223.94</v>
      </c>
      <c r="L293" t="s">
        <v>78</v>
      </c>
      <c r="M293">
        <v>34.49</v>
      </c>
      <c r="N293">
        <v>905.18</v>
      </c>
      <c r="O293" t="s">
        <v>78</v>
      </c>
      <c r="P293">
        <v>863.39</v>
      </c>
      <c r="Q293">
        <v>904.54</v>
      </c>
      <c r="R293">
        <v>902.5</v>
      </c>
      <c r="S293">
        <v>1307.3900000000001</v>
      </c>
      <c r="T293">
        <v>929.06</v>
      </c>
    </row>
    <row r="294" spans="1:20" x14ac:dyDescent="0.25">
      <c r="A294">
        <v>-293</v>
      </c>
      <c r="B294" s="1">
        <f ca="1">EOMONTH(TODAY(),Table134[[#This Row],[Range_Month]])+1</f>
        <v>36192</v>
      </c>
      <c r="C294">
        <v>0</v>
      </c>
      <c r="D294" s="1">
        <f ca="1">WORKDAY(Table134[[#This Row],[Date]],-(1+Table134[[#This Row],[Add_Day]]))</f>
        <v>36189</v>
      </c>
      <c r="E294">
        <f ca="1">COUNTIFS(Table134[[#This Row],[TPX500 Index]:[TPXL70 Index]],"*N/A*")</f>
        <v>2</v>
      </c>
      <c r="F294" t="e" cm="1">
        <f t="array" aca="1" ref="F294" ca="1">_xll.BDH(F$1,"PX_LAST",Table134[[#This Row],[Date_Work]])</f>
        <v>#NAME?</v>
      </c>
      <c r="G294">
        <v>914</v>
      </c>
      <c r="H294">
        <v>14499.25</v>
      </c>
      <c r="I294">
        <v>1060.9000000000001</v>
      </c>
      <c r="J294">
        <v>1125.26</v>
      </c>
      <c r="K294">
        <v>224.58</v>
      </c>
      <c r="L294" t="s">
        <v>78</v>
      </c>
      <c r="M294">
        <v>30.31</v>
      </c>
      <c r="N294">
        <v>904.7</v>
      </c>
      <c r="O294" t="s">
        <v>78</v>
      </c>
      <c r="P294">
        <v>880.03</v>
      </c>
      <c r="Q294">
        <v>915.64</v>
      </c>
      <c r="R294">
        <v>772.19</v>
      </c>
      <c r="S294">
        <v>1225.77</v>
      </c>
      <c r="T294">
        <v>927.94</v>
      </c>
    </row>
    <row r="295" spans="1:20" x14ac:dyDescent="0.25">
      <c r="A295">
        <v>-294</v>
      </c>
      <c r="B295" s="1">
        <f ca="1">EOMONTH(TODAY(),Table134[[#This Row],[Range_Month]])+1</f>
        <v>36161</v>
      </c>
      <c r="C295">
        <v>1</v>
      </c>
      <c r="D295" s="1">
        <f ca="1">WORKDAY(Table134[[#This Row],[Date]],-(1+Table134[[#This Row],[Add_Day]]))</f>
        <v>36159</v>
      </c>
      <c r="E295">
        <f ca="1">COUNTIFS(Table134[[#This Row],[TPX500 Index]:[TPXL70 Index]],"*N/A*")</f>
        <v>2</v>
      </c>
      <c r="F295" t="e" cm="1">
        <f t="array" aca="1" ref="F295" ca="1">_xll.BDH(F$1,"PX_LAST",Table134[[#This Row],[Date_Work]])</f>
        <v>#NAME?</v>
      </c>
      <c r="G295">
        <v>874.47</v>
      </c>
      <c r="H295">
        <v>13842.17</v>
      </c>
      <c r="I295">
        <v>1039.81</v>
      </c>
      <c r="J295">
        <v>1086.99</v>
      </c>
      <c r="K295">
        <v>216.09</v>
      </c>
      <c r="L295" t="s">
        <v>78</v>
      </c>
      <c r="M295">
        <v>28.24</v>
      </c>
      <c r="N295">
        <v>854.75</v>
      </c>
      <c r="O295" t="s">
        <v>78</v>
      </c>
      <c r="P295">
        <v>845.56</v>
      </c>
      <c r="Q295">
        <v>902.59</v>
      </c>
      <c r="R295">
        <v>724.99</v>
      </c>
      <c r="S295">
        <v>1179.4100000000001</v>
      </c>
      <c r="T295">
        <v>904.32</v>
      </c>
    </row>
    <row r="296" spans="1:20" x14ac:dyDescent="0.25">
      <c r="A296">
        <v>-295</v>
      </c>
      <c r="B296" s="1">
        <f ca="1">EOMONTH(TODAY(),Table134[[#This Row],[Range_Month]])+1</f>
        <v>36130</v>
      </c>
      <c r="C296">
        <v>0</v>
      </c>
      <c r="D296" s="1">
        <f ca="1">WORKDAY(Table134[[#This Row],[Date]],-(1+Table134[[#This Row],[Add_Day]]))</f>
        <v>36129</v>
      </c>
      <c r="E296">
        <f ca="1">COUNTIFS(Table134[[#This Row],[TPX500 Index]:[TPXL70 Index]],"*N/A*")</f>
        <v>2</v>
      </c>
      <c r="F296" t="e" cm="1">
        <f t="array" aca="1" ref="F296" ca="1">_xll.BDH(F$1,"PX_LAST",Table134[[#This Row],[Date_Work]])</f>
        <v>#NAME?</v>
      </c>
      <c r="G296">
        <v>926.16</v>
      </c>
      <c r="H296">
        <v>14883.7</v>
      </c>
      <c r="I296">
        <v>1079.8699999999999</v>
      </c>
      <c r="J296">
        <v>1143.5</v>
      </c>
      <c r="K296">
        <v>228.12</v>
      </c>
      <c r="L296" t="s">
        <v>78</v>
      </c>
      <c r="M296">
        <v>27.61</v>
      </c>
      <c r="N296">
        <v>917.98</v>
      </c>
      <c r="O296" t="s">
        <v>78</v>
      </c>
      <c r="P296">
        <v>905.94</v>
      </c>
      <c r="Q296">
        <v>937.63</v>
      </c>
      <c r="R296">
        <v>704.22</v>
      </c>
      <c r="S296">
        <v>1213.46</v>
      </c>
      <c r="T296">
        <v>938.49</v>
      </c>
    </row>
    <row r="297" spans="1:20" x14ac:dyDescent="0.25">
      <c r="A297">
        <v>-296</v>
      </c>
      <c r="B297" s="1">
        <f ca="1">EOMONTH(TODAY(),Table134[[#This Row],[Range_Month]])+1</f>
        <v>36100</v>
      </c>
      <c r="C297">
        <v>0</v>
      </c>
      <c r="D297" s="1">
        <f ca="1">WORKDAY(Table134[[#This Row],[Date]],-(1+Table134[[#This Row],[Add_Day]]))</f>
        <v>36098</v>
      </c>
      <c r="E297">
        <f ca="1">COUNTIFS(Table134[[#This Row],[TPX500 Index]:[TPXL70 Index]],"*N/A*")</f>
        <v>2</v>
      </c>
      <c r="F297" t="e" cm="1">
        <f t="array" aca="1" ref="F297" ca="1">_xll.BDH(F$1,"PX_LAST",Table134[[#This Row],[Date_Work]])</f>
        <v>#NAME?</v>
      </c>
      <c r="G297">
        <v>830.51</v>
      </c>
      <c r="H297">
        <v>13564.51</v>
      </c>
      <c r="I297">
        <v>971.8</v>
      </c>
      <c r="J297">
        <v>1035.5999999999999</v>
      </c>
      <c r="K297">
        <v>205.39</v>
      </c>
      <c r="L297" t="s">
        <v>78</v>
      </c>
      <c r="M297">
        <v>23.77</v>
      </c>
      <c r="N297">
        <v>813.41</v>
      </c>
      <c r="O297" t="s">
        <v>78</v>
      </c>
      <c r="P297">
        <v>809.93</v>
      </c>
      <c r="Q297">
        <v>869.53</v>
      </c>
      <c r="R297">
        <v>627</v>
      </c>
      <c r="S297">
        <v>1062.55</v>
      </c>
      <c r="T297">
        <v>856.35</v>
      </c>
    </row>
    <row r="298" spans="1:20" x14ac:dyDescent="0.25">
      <c r="A298">
        <v>-297</v>
      </c>
      <c r="B298" s="1">
        <f ca="1">EOMONTH(TODAY(),Table134[[#This Row],[Range_Month]])+1</f>
        <v>36069</v>
      </c>
      <c r="C298">
        <v>0</v>
      </c>
      <c r="D298" s="1">
        <f ca="1">WORKDAY(Table134[[#This Row],[Date]],-(1+Table134[[#This Row],[Add_Day]]))</f>
        <v>36068</v>
      </c>
      <c r="E298">
        <f ca="1">COUNTIFS(Table134[[#This Row],[TPX500 Index]:[TPXL70 Index]],"*N/A*")</f>
        <v>2</v>
      </c>
      <c r="F298" t="e" cm="1">
        <f t="array" aca="1" ref="F298" ca="1">_xll.BDH(F$1,"PX_LAST",Table134[[#This Row],[Date_Work]])</f>
        <v>#NAME?</v>
      </c>
      <c r="G298">
        <v>823</v>
      </c>
      <c r="H298">
        <v>13406.39</v>
      </c>
      <c r="I298">
        <v>1002.27</v>
      </c>
      <c r="J298">
        <v>1043.57</v>
      </c>
      <c r="K298">
        <v>203.41</v>
      </c>
      <c r="L298" t="s">
        <v>78</v>
      </c>
      <c r="M298">
        <v>24.98</v>
      </c>
      <c r="N298">
        <v>814.97</v>
      </c>
      <c r="O298" t="s">
        <v>78</v>
      </c>
      <c r="P298">
        <v>840.61</v>
      </c>
      <c r="Q298">
        <v>889.37</v>
      </c>
      <c r="R298">
        <v>659.77</v>
      </c>
      <c r="S298">
        <v>1124.3399999999999</v>
      </c>
      <c r="T298">
        <v>835.1</v>
      </c>
    </row>
    <row r="299" spans="1:20" x14ac:dyDescent="0.25">
      <c r="A299">
        <v>-298</v>
      </c>
      <c r="B299" s="1">
        <f ca="1">EOMONTH(TODAY(),Table134[[#This Row],[Range_Month]])+1</f>
        <v>36039</v>
      </c>
      <c r="C299">
        <v>0</v>
      </c>
      <c r="D299" s="1">
        <f ca="1">WORKDAY(Table134[[#This Row],[Date]],-(1+Table134[[#This Row],[Add_Day]]))</f>
        <v>36038</v>
      </c>
      <c r="E299">
        <f ca="1">COUNTIFS(Table134[[#This Row],[TPX500 Index]:[TPXL70 Index]],"*N/A*")</f>
        <v>2</v>
      </c>
      <c r="F299" t="e" cm="1">
        <f t="array" aca="1" ref="F299" ca="1">_xll.BDH(F$1,"PX_LAST",Table134[[#This Row],[Date_Work]])</f>
        <v>#NAME?</v>
      </c>
      <c r="G299">
        <v>878.16</v>
      </c>
      <c r="H299">
        <v>14107.89</v>
      </c>
      <c r="I299">
        <v>1053.03</v>
      </c>
      <c r="J299">
        <v>1106.49</v>
      </c>
      <c r="K299">
        <v>216.22</v>
      </c>
      <c r="L299" t="s">
        <v>78</v>
      </c>
      <c r="M299">
        <v>26.66</v>
      </c>
      <c r="N299">
        <v>867.95</v>
      </c>
      <c r="O299" t="s">
        <v>78</v>
      </c>
      <c r="P299">
        <v>907.54</v>
      </c>
      <c r="Q299">
        <v>926.71</v>
      </c>
      <c r="R299">
        <v>710.04</v>
      </c>
      <c r="S299">
        <v>1212.5899999999999</v>
      </c>
      <c r="T299">
        <v>893.57</v>
      </c>
    </row>
    <row r="300" spans="1:20" x14ac:dyDescent="0.25">
      <c r="A300">
        <v>-299</v>
      </c>
      <c r="B300" s="1">
        <f ca="1">EOMONTH(TODAY(),Table134[[#This Row],[Range_Month]])+1</f>
        <v>36008</v>
      </c>
      <c r="C300">
        <v>0</v>
      </c>
      <c r="D300" s="1">
        <f ca="1">WORKDAY(Table134[[#This Row],[Date]],-(1+Table134[[#This Row],[Add_Day]]))</f>
        <v>36007</v>
      </c>
      <c r="E300">
        <f ca="1">COUNTIFS(Table134[[#This Row],[TPX500 Index]:[TPXL70 Index]],"*N/A*")</f>
        <v>2</v>
      </c>
      <c r="F300" t="e" cm="1">
        <f t="array" aca="1" ref="F300" ca="1">_xll.BDH(F$1,"PX_LAST",Table134[[#This Row],[Date_Work]])</f>
        <v>#NAME?</v>
      </c>
      <c r="G300">
        <v>1021.09</v>
      </c>
      <c r="H300">
        <v>16378.97</v>
      </c>
      <c r="I300">
        <v>1175.0899999999999</v>
      </c>
      <c r="J300">
        <v>1262.04</v>
      </c>
      <c r="K300">
        <v>249.86</v>
      </c>
      <c r="L300" t="s">
        <v>78</v>
      </c>
      <c r="M300">
        <v>29.87</v>
      </c>
      <c r="N300">
        <v>1024.3800000000001</v>
      </c>
      <c r="O300" t="s">
        <v>78</v>
      </c>
      <c r="P300">
        <v>1025.3499999999999</v>
      </c>
      <c r="Q300">
        <v>1026.04</v>
      </c>
      <c r="R300">
        <v>783.67</v>
      </c>
      <c r="S300">
        <v>1360.99</v>
      </c>
      <c r="T300">
        <v>1016.1</v>
      </c>
    </row>
    <row r="301" spans="1:20" x14ac:dyDescent="0.25">
      <c r="A301">
        <v>-300</v>
      </c>
      <c r="B301" s="1">
        <f ca="1">EOMONTH(TODAY(),Table134[[#This Row],[Range_Month]])+1</f>
        <v>35977</v>
      </c>
      <c r="C301">
        <v>0</v>
      </c>
      <c r="D301" s="1">
        <f ca="1">WORKDAY(Table134[[#This Row],[Date]],-(1+Table134[[#This Row],[Add_Day]]))</f>
        <v>35976</v>
      </c>
      <c r="E301">
        <f ca="1">COUNTIFS(Table134[[#This Row],[TPX500 Index]:[TPXL70 Index]],"*N/A*")</f>
        <v>2</v>
      </c>
      <c r="F301" t="e" cm="1">
        <f t="array" aca="1" ref="F301" ca="1">_xll.BDH(F$1,"PX_LAST",Table134[[#This Row],[Date_Work]])</f>
        <v>#NAME?</v>
      </c>
      <c r="G301">
        <v>997.87</v>
      </c>
      <c r="H301">
        <v>15830.27</v>
      </c>
      <c r="I301">
        <v>1122.26</v>
      </c>
      <c r="J301">
        <v>1230.3800000000001</v>
      </c>
      <c r="K301">
        <v>243.77</v>
      </c>
      <c r="L301" t="s">
        <v>78</v>
      </c>
      <c r="M301">
        <v>28.41</v>
      </c>
      <c r="N301">
        <v>1005.36</v>
      </c>
      <c r="O301" t="s">
        <v>78</v>
      </c>
      <c r="P301">
        <v>996.01</v>
      </c>
      <c r="Q301">
        <v>999.83</v>
      </c>
      <c r="R301">
        <v>760.29</v>
      </c>
      <c r="S301">
        <v>1305.53</v>
      </c>
      <c r="T301">
        <v>986.54</v>
      </c>
    </row>
    <row r="302" spans="1:20" x14ac:dyDescent="0.25">
      <c r="A302">
        <v>-301</v>
      </c>
      <c r="B302" s="1">
        <f ca="1">EOMONTH(TODAY(),Table134[[#This Row],[Range_Month]])+1</f>
        <v>35947</v>
      </c>
      <c r="C302">
        <v>0</v>
      </c>
      <c r="D302" s="1">
        <f ca="1">WORKDAY(Table134[[#This Row],[Date]],-(1+Table134[[#This Row],[Add_Day]]))</f>
        <v>35944</v>
      </c>
      <c r="E302">
        <f ca="1">COUNTIFS(Table134[[#This Row],[TPX500 Index]:[TPXL70 Index]],"*N/A*")</f>
        <v>2</v>
      </c>
      <c r="F302" t="e" cm="1">
        <f t="array" aca="1" ref="F302" ca="1">_xll.BDH(F$1,"PX_LAST",Table134[[#This Row],[Date_Work]])</f>
        <v>#NAME?</v>
      </c>
      <c r="G302">
        <v>990.82</v>
      </c>
      <c r="H302">
        <v>15670.78</v>
      </c>
      <c r="I302">
        <v>1131.2</v>
      </c>
      <c r="J302">
        <v>1221.49</v>
      </c>
      <c r="K302">
        <v>240.69</v>
      </c>
      <c r="L302" t="s">
        <v>78</v>
      </c>
      <c r="M302">
        <v>29.36</v>
      </c>
      <c r="N302">
        <v>993.88</v>
      </c>
      <c r="O302" t="s">
        <v>78</v>
      </c>
      <c r="P302">
        <v>977.23</v>
      </c>
      <c r="Q302">
        <v>995.5</v>
      </c>
      <c r="R302">
        <v>773.91</v>
      </c>
      <c r="S302">
        <v>1301.23</v>
      </c>
      <c r="T302">
        <v>986.17</v>
      </c>
    </row>
    <row r="303" spans="1:20" x14ac:dyDescent="0.25">
      <c r="A303">
        <v>-302</v>
      </c>
      <c r="B303" s="1">
        <f ca="1">EOMONTH(TODAY(),Table134[[#This Row],[Range_Month]])+1</f>
        <v>35916</v>
      </c>
      <c r="C303">
        <v>0</v>
      </c>
      <c r="D303" s="1">
        <f ca="1">WORKDAY(Table134[[#This Row],[Date]],-(1+Table134[[#This Row],[Add_Day]]))</f>
        <v>35915</v>
      </c>
      <c r="E303">
        <f ca="1">COUNTIFS(Table134[[#This Row],[TPX500 Index]:[TPXL70 Index]],"*N/A*")</f>
        <v>2</v>
      </c>
      <c r="F303" t="e" cm="1">
        <f t="array" aca="1" ref="F303" ca="1">_xll.BDH(F$1,"PX_LAST",Table134[[#This Row],[Date_Work]])</f>
        <v>#NAME?</v>
      </c>
      <c r="G303">
        <v>1001.25</v>
      </c>
      <c r="H303">
        <v>15641.26</v>
      </c>
      <c r="I303">
        <v>1119.6300000000001</v>
      </c>
      <c r="J303">
        <v>1222.98</v>
      </c>
      <c r="K303">
        <v>242.14</v>
      </c>
      <c r="L303" t="s">
        <v>78</v>
      </c>
      <c r="M303">
        <v>29.32</v>
      </c>
      <c r="N303">
        <v>1007.07</v>
      </c>
      <c r="O303" t="s">
        <v>78</v>
      </c>
      <c r="P303">
        <v>974.91</v>
      </c>
      <c r="Q303">
        <v>980.8</v>
      </c>
      <c r="R303">
        <v>772.29</v>
      </c>
      <c r="S303">
        <v>1308.74</v>
      </c>
      <c r="T303">
        <v>992.43</v>
      </c>
    </row>
    <row r="304" spans="1:20" x14ac:dyDescent="0.25">
      <c r="A304">
        <v>-303</v>
      </c>
      <c r="B304" s="1">
        <f ca="1">EOMONTH(TODAY(),Table134[[#This Row],[Range_Month]])+1</f>
        <v>35886</v>
      </c>
      <c r="C304">
        <v>0</v>
      </c>
      <c r="D304" s="1">
        <f ca="1">WORKDAY(Table134[[#This Row],[Date]],-(1+Table134[[#This Row],[Add_Day]]))</f>
        <v>35885</v>
      </c>
      <c r="E304">
        <f ca="1">COUNTIFS(Table134[[#This Row],[TPX500 Index]:[TPXL70 Index]],"*N/A*")</f>
        <v>2</v>
      </c>
      <c r="F304" t="e" cm="1">
        <f t="array" aca="1" ref="F304" ca="1">_xll.BDH(F$1,"PX_LAST",Table134[[#This Row],[Date_Work]])</f>
        <v>#NAME?</v>
      </c>
      <c r="G304">
        <v>1015</v>
      </c>
      <c r="H304">
        <v>16527.169999999998</v>
      </c>
      <c r="I304">
        <v>1140.96</v>
      </c>
      <c r="J304">
        <v>1251.7</v>
      </c>
      <c r="K304">
        <v>247.28</v>
      </c>
      <c r="L304" t="s">
        <v>78</v>
      </c>
      <c r="M304">
        <v>29.57</v>
      </c>
      <c r="N304">
        <v>1011.92</v>
      </c>
      <c r="O304" t="s">
        <v>78</v>
      </c>
      <c r="P304">
        <v>1030.46</v>
      </c>
      <c r="Q304">
        <v>1016.41</v>
      </c>
      <c r="R304">
        <v>787.27</v>
      </c>
      <c r="S304">
        <v>1338.15</v>
      </c>
      <c r="T304">
        <v>1019.91</v>
      </c>
    </row>
    <row r="305" spans="1:20" x14ac:dyDescent="0.25">
      <c r="A305">
        <v>-304</v>
      </c>
      <c r="B305" s="1">
        <f ca="1">EOMONTH(TODAY(),Table134[[#This Row],[Range_Month]])+1</f>
        <v>35855</v>
      </c>
      <c r="C305">
        <v>0</v>
      </c>
      <c r="D305" s="1">
        <f ca="1">WORKDAY(Table134[[#This Row],[Date]],-(1+Table134[[#This Row],[Add_Day]]))</f>
        <v>35853</v>
      </c>
      <c r="E305">
        <f ca="1">COUNTIFS(Table134[[#This Row],[TPX500 Index]:[TPXL70 Index]],"*N/A*")</f>
        <v>2</v>
      </c>
      <c r="F305" t="e" cm="1">
        <f t="array" aca="1" ref="F305" ca="1">_xll.BDH(F$1,"PX_LAST",Table134[[#This Row],[Date_Work]])</f>
        <v>#NAME?</v>
      </c>
      <c r="G305">
        <v>1035.23</v>
      </c>
      <c r="H305">
        <v>16831.669999999998</v>
      </c>
      <c r="I305">
        <v>1146.03</v>
      </c>
      <c r="J305">
        <v>1272.45</v>
      </c>
      <c r="K305">
        <v>251.69</v>
      </c>
      <c r="L305" t="s">
        <v>78</v>
      </c>
      <c r="M305">
        <v>31.36</v>
      </c>
      <c r="N305">
        <v>1031.27</v>
      </c>
      <c r="O305" t="s">
        <v>78</v>
      </c>
      <c r="P305">
        <v>1061.25</v>
      </c>
      <c r="Q305">
        <v>1025.58</v>
      </c>
      <c r="R305">
        <v>815.99</v>
      </c>
      <c r="S305">
        <v>1364.24</v>
      </c>
      <c r="T305">
        <v>1041.56</v>
      </c>
    </row>
    <row r="306" spans="1:20" x14ac:dyDescent="0.25">
      <c r="A306">
        <v>-305</v>
      </c>
      <c r="B306" s="1">
        <f ca="1">EOMONTH(TODAY(),Table134[[#This Row],[Range_Month]])+1</f>
        <v>35827</v>
      </c>
      <c r="C306">
        <v>0</v>
      </c>
      <c r="D306" s="1">
        <f ca="1">WORKDAY(Table134[[#This Row],[Date]],-(1+Table134[[#This Row],[Add_Day]]))</f>
        <v>35825</v>
      </c>
      <c r="E306">
        <f ca="1">COUNTIFS(Table134[[#This Row],[TPX500 Index]:[TPXL70 Index]],"*N/A*")</f>
        <v>2</v>
      </c>
      <c r="F306" t="e" cm="1">
        <f t="array" aca="1" ref="F306" ca="1">_xll.BDH(F$1,"PX_LAST",Table134[[#This Row],[Date_Work]])</f>
        <v>#NAME?</v>
      </c>
      <c r="G306">
        <v>1040.3599999999999</v>
      </c>
      <c r="H306">
        <v>16628.47</v>
      </c>
      <c r="I306">
        <v>1149.33</v>
      </c>
      <c r="J306">
        <v>1267.51</v>
      </c>
      <c r="K306">
        <v>251.47</v>
      </c>
      <c r="L306" t="s">
        <v>78</v>
      </c>
      <c r="M306">
        <v>31.88</v>
      </c>
      <c r="N306">
        <v>1042.5899999999999</v>
      </c>
      <c r="O306" t="s">
        <v>78</v>
      </c>
      <c r="P306">
        <v>1007.55</v>
      </c>
      <c r="Q306">
        <v>1019.01</v>
      </c>
      <c r="R306">
        <v>837.62</v>
      </c>
      <c r="S306">
        <v>1338.05</v>
      </c>
      <c r="T306">
        <v>1036.81</v>
      </c>
    </row>
    <row r="307" spans="1:20" x14ac:dyDescent="0.25">
      <c r="A307">
        <v>-306</v>
      </c>
      <c r="B307" s="1">
        <f ca="1">EOMONTH(TODAY(),Table134[[#This Row],[Range_Month]])+1</f>
        <v>35796</v>
      </c>
      <c r="C307">
        <v>1</v>
      </c>
      <c r="D307" s="1">
        <f ca="1">WORKDAY(Table134[[#This Row],[Date]],-(1+Table134[[#This Row],[Add_Day]]))</f>
        <v>35794</v>
      </c>
      <c r="E307">
        <f ca="1">COUNTIFS(Table134[[#This Row],[TPX500 Index]:[TPXL70 Index]],"*N/A*")</f>
        <v>2</v>
      </c>
      <c r="F307" t="e" cm="1">
        <f t="array" aca="1" ref="F307" ca="1">_xll.BDH(F$1,"PX_LAST",Table134[[#This Row],[Date_Work]])</f>
        <v>#NAME?</v>
      </c>
      <c r="G307">
        <v>991.37</v>
      </c>
      <c r="H307">
        <v>15258.74</v>
      </c>
      <c r="I307">
        <v>1068.52</v>
      </c>
      <c r="J307">
        <v>1175.03</v>
      </c>
      <c r="K307">
        <v>236.88</v>
      </c>
      <c r="L307" t="s">
        <v>78</v>
      </c>
      <c r="M307">
        <v>27.68</v>
      </c>
      <c r="N307">
        <v>1014.31</v>
      </c>
      <c r="O307" t="s">
        <v>78</v>
      </c>
      <c r="P307">
        <v>844.5</v>
      </c>
      <c r="Q307">
        <v>918.31</v>
      </c>
      <c r="R307">
        <v>721.53</v>
      </c>
      <c r="S307">
        <v>1195.8599999999999</v>
      </c>
      <c r="T307">
        <v>954.83</v>
      </c>
    </row>
    <row r="308" spans="1:20" x14ac:dyDescent="0.25">
      <c r="A308">
        <v>-307</v>
      </c>
      <c r="B308" s="1">
        <f ca="1">EOMONTH(TODAY(),Table134[[#This Row],[Range_Month]])+1</f>
        <v>35765</v>
      </c>
      <c r="C308">
        <v>0</v>
      </c>
      <c r="D308" s="1">
        <f ca="1">WORKDAY(Table134[[#This Row],[Date]],-(1+Table134[[#This Row],[Add_Day]]))</f>
        <v>35762</v>
      </c>
      <c r="E308">
        <f ca="1">COUNTIFS(Table134[[#This Row],[TPX500 Index]:[TPXL70 Index]],"*N/A*")</f>
        <v>2</v>
      </c>
      <c r="F308" t="e" cm="1">
        <f t="array" aca="1" ref="F308" ca="1">_xll.BDH(F$1,"PX_LAST",Table134[[#This Row],[Date_Work]])</f>
        <v>#NAME?</v>
      </c>
      <c r="G308">
        <v>1020.96</v>
      </c>
      <c r="H308">
        <v>16636.259999999998</v>
      </c>
      <c r="I308">
        <v>1148.82</v>
      </c>
      <c r="J308">
        <v>1252.22</v>
      </c>
      <c r="K308">
        <v>248.88</v>
      </c>
      <c r="L308" t="s">
        <v>78</v>
      </c>
      <c r="M308">
        <v>28.6</v>
      </c>
      <c r="N308">
        <v>1020.39</v>
      </c>
      <c r="O308" t="s">
        <v>78</v>
      </c>
      <c r="P308">
        <v>985.37</v>
      </c>
      <c r="Q308">
        <v>1021.36</v>
      </c>
      <c r="R308">
        <v>769.03</v>
      </c>
      <c r="S308">
        <v>1271.69</v>
      </c>
      <c r="T308">
        <v>1021.9</v>
      </c>
    </row>
    <row r="309" spans="1:20" x14ac:dyDescent="0.25">
      <c r="A309">
        <v>-308</v>
      </c>
      <c r="B309" s="1">
        <f ca="1">EOMONTH(TODAY(),Table134[[#This Row],[Range_Month]])+1</f>
        <v>35735</v>
      </c>
      <c r="C309">
        <v>0</v>
      </c>
      <c r="D309" s="1">
        <f ca="1">WORKDAY(Table134[[#This Row],[Date]],-(1+Table134[[#This Row],[Add_Day]]))</f>
        <v>35734</v>
      </c>
      <c r="E309">
        <f ca="1">COUNTIFS(Table134[[#This Row],[TPX500 Index]:[TPXL70 Index]],"*N/A*")</f>
        <v>2</v>
      </c>
      <c r="F309" t="e" cm="1">
        <f t="array" aca="1" ref="F309" ca="1">_xll.BDH(F$1,"PX_LAST",Table134[[#This Row],[Date_Work]])</f>
        <v>#NAME?</v>
      </c>
      <c r="G309">
        <v>1008.89</v>
      </c>
      <c r="H309">
        <v>16458.939999999999</v>
      </c>
      <c r="I309">
        <v>1180.0999999999999</v>
      </c>
      <c r="J309">
        <v>1277.1199999999999</v>
      </c>
      <c r="K309">
        <v>248.03</v>
      </c>
      <c r="L309" t="s">
        <v>78</v>
      </c>
      <c r="M309">
        <v>32.799999999999997</v>
      </c>
      <c r="N309">
        <v>973.06</v>
      </c>
      <c r="O309" t="s">
        <v>78</v>
      </c>
      <c r="P309">
        <v>1098.1199999999999</v>
      </c>
      <c r="Q309">
        <v>1075.0999999999999</v>
      </c>
      <c r="R309">
        <v>873.96</v>
      </c>
      <c r="S309">
        <v>1400.04</v>
      </c>
      <c r="T309">
        <v>1065.98</v>
      </c>
    </row>
    <row r="310" spans="1:20" x14ac:dyDescent="0.25">
      <c r="A310">
        <v>-309</v>
      </c>
      <c r="B310" s="1">
        <f ca="1">EOMONTH(TODAY(),Table134[[#This Row],[Range_Month]])+1</f>
        <v>35704</v>
      </c>
      <c r="C310">
        <v>0</v>
      </c>
      <c r="D310" s="1">
        <f ca="1">WORKDAY(Table134[[#This Row],[Date]],-(1+Table134[[#This Row],[Add_Day]]))</f>
        <v>35703</v>
      </c>
      <c r="E310">
        <f ca="1">COUNTIFS(Table134[[#This Row],[TPX500 Index]:[TPXL70 Index]],"*N/A*")</f>
        <v>2</v>
      </c>
      <c r="F310" t="e" cm="1">
        <f t="array" aca="1" ref="F310" ca="1">_xll.BDH(F$1,"PX_LAST",Table134[[#This Row],[Date_Work]])</f>
        <v>#NAME?</v>
      </c>
      <c r="G310">
        <v>1144.28</v>
      </c>
      <c r="H310">
        <v>17887.71</v>
      </c>
      <c r="I310">
        <v>1246.44</v>
      </c>
      <c r="J310">
        <v>1388.32</v>
      </c>
      <c r="K310">
        <v>275.67</v>
      </c>
      <c r="L310" t="s">
        <v>78</v>
      </c>
      <c r="M310">
        <v>33.590000000000003</v>
      </c>
      <c r="N310">
        <v>1132.48</v>
      </c>
      <c r="O310" t="s">
        <v>78</v>
      </c>
      <c r="P310">
        <v>1085.94</v>
      </c>
      <c r="Q310">
        <v>1114.18</v>
      </c>
      <c r="R310">
        <v>905.35</v>
      </c>
      <c r="S310">
        <v>1432.92</v>
      </c>
      <c r="T310">
        <v>1163.1400000000001</v>
      </c>
    </row>
    <row r="311" spans="1:20" x14ac:dyDescent="0.25">
      <c r="A311">
        <v>-310</v>
      </c>
      <c r="B311" s="1">
        <f ca="1">EOMONTH(TODAY(),Table134[[#This Row],[Range_Month]])+1</f>
        <v>35674</v>
      </c>
      <c r="C311">
        <v>0</v>
      </c>
      <c r="D311" s="1">
        <f ca="1">WORKDAY(Table134[[#This Row],[Date]],-(1+Table134[[#This Row],[Add_Day]]))</f>
        <v>35671</v>
      </c>
      <c r="E311">
        <f ca="1">COUNTIFS(Table134[[#This Row],[TPX500 Index]:[TPXL70 Index]],"*N/A*")</f>
        <v>2</v>
      </c>
      <c r="F311" t="e" cm="1">
        <f t="array" aca="1" ref="F311" ca="1">_xll.BDH(F$1,"PX_LAST",Table134[[#This Row],[Date_Work]])</f>
        <v>#NAME?</v>
      </c>
      <c r="G311">
        <v>1140.29</v>
      </c>
      <c r="H311">
        <v>18229.419999999998</v>
      </c>
      <c r="I311">
        <v>1275.1099999999999</v>
      </c>
      <c r="J311">
        <v>1427.99</v>
      </c>
      <c r="K311">
        <v>278.83</v>
      </c>
      <c r="L311" t="s">
        <v>78</v>
      </c>
      <c r="M311">
        <v>36.75</v>
      </c>
      <c r="N311">
        <v>1102.23</v>
      </c>
      <c r="O311" t="s">
        <v>78</v>
      </c>
      <c r="P311">
        <v>1252.9100000000001</v>
      </c>
      <c r="Q311">
        <v>1175.05</v>
      </c>
      <c r="R311">
        <v>1013.52</v>
      </c>
      <c r="S311">
        <v>1595.27</v>
      </c>
      <c r="T311">
        <v>1200.96</v>
      </c>
    </row>
    <row r="312" spans="1:20" x14ac:dyDescent="0.25">
      <c r="A312">
        <v>-311</v>
      </c>
      <c r="B312" s="1">
        <f ca="1">EOMONTH(TODAY(),Table134[[#This Row],[Range_Month]])+1</f>
        <v>35643</v>
      </c>
      <c r="C312">
        <v>0</v>
      </c>
      <c r="D312" s="1">
        <f ca="1">WORKDAY(Table134[[#This Row],[Date]],-(1+Table134[[#This Row],[Add_Day]]))</f>
        <v>35642</v>
      </c>
      <c r="E312">
        <f ca="1">COUNTIFS(Table134[[#This Row],[TPX500 Index]:[TPXL70 Index]],"*N/A*")</f>
        <v>2</v>
      </c>
      <c r="F312" t="e" cm="1">
        <f t="array" aca="1" ref="F312" ca="1">_xll.BDH(F$1,"PX_LAST",Table134[[#This Row],[Date_Work]])</f>
        <v>#NAME?</v>
      </c>
      <c r="G312">
        <v>1231.1600000000001</v>
      </c>
      <c r="H312">
        <v>20331.43</v>
      </c>
      <c r="I312">
        <v>1407.69</v>
      </c>
      <c r="J312">
        <v>1544.04</v>
      </c>
      <c r="K312">
        <v>301.93</v>
      </c>
      <c r="L312" t="s">
        <v>78</v>
      </c>
      <c r="M312">
        <v>41.33</v>
      </c>
      <c r="N312">
        <v>1190.9000000000001</v>
      </c>
      <c r="O312" t="s">
        <v>78</v>
      </c>
      <c r="P312">
        <v>1375.52</v>
      </c>
      <c r="Q312">
        <v>1270.27</v>
      </c>
      <c r="R312">
        <v>1125.3499999999999</v>
      </c>
      <c r="S312">
        <v>1769.29</v>
      </c>
      <c r="T312">
        <v>1295.33</v>
      </c>
    </row>
    <row r="313" spans="1:20" x14ac:dyDescent="0.25">
      <c r="A313">
        <v>-312</v>
      </c>
      <c r="B313" s="1">
        <f ca="1">EOMONTH(TODAY(),Table134[[#This Row],[Range_Month]])+1</f>
        <v>35612</v>
      </c>
      <c r="C313">
        <v>0</v>
      </c>
      <c r="D313" s="1">
        <f ca="1">WORKDAY(Table134[[#This Row],[Date]],-(1+Table134[[#This Row],[Add_Day]]))</f>
        <v>35611</v>
      </c>
      <c r="E313">
        <f ca="1">COUNTIFS(Table134[[#This Row],[TPX500 Index]:[TPXL70 Index]],"*N/A*")</f>
        <v>2</v>
      </c>
      <c r="F313" t="e" cm="1">
        <f t="array" aca="1" ref="F313" ca="1">_xll.BDH(F$1,"PX_LAST",Table134[[#This Row],[Date_Work]])</f>
        <v>#NAME?</v>
      </c>
      <c r="G313">
        <v>1218.24</v>
      </c>
      <c r="H313">
        <v>20604.96</v>
      </c>
      <c r="I313">
        <v>1366.35</v>
      </c>
      <c r="J313">
        <v>1553.81</v>
      </c>
      <c r="K313">
        <v>301.77999999999997</v>
      </c>
      <c r="L313" t="s">
        <v>78</v>
      </c>
      <c r="M313">
        <v>44.82</v>
      </c>
      <c r="N313">
        <v>1163.25</v>
      </c>
      <c r="O313" t="s">
        <v>78</v>
      </c>
      <c r="P313">
        <v>1479.65</v>
      </c>
      <c r="Q313">
        <v>1287.75</v>
      </c>
      <c r="R313">
        <v>1221.18</v>
      </c>
      <c r="S313">
        <v>1848.25</v>
      </c>
      <c r="T313">
        <v>1305.8599999999999</v>
      </c>
    </row>
    <row r="314" spans="1:20" x14ac:dyDescent="0.25">
      <c r="A314">
        <v>-313</v>
      </c>
      <c r="B314" s="1">
        <f ca="1">EOMONTH(TODAY(),Table134[[#This Row],[Range_Month]])+1</f>
        <v>35582</v>
      </c>
      <c r="C314">
        <v>0</v>
      </c>
      <c r="D314" s="1">
        <f ca="1">WORKDAY(Table134[[#This Row],[Date]],-(1+Table134[[#This Row],[Add_Day]]))</f>
        <v>35580</v>
      </c>
      <c r="E314">
        <f ca="1">COUNTIFS(Table134[[#This Row],[TPX500 Index]:[TPXL70 Index]],"*N/A*")</f>
        <v>2</v>
      </c>
      <c r="F314" t="e" cm="1">
        <f t="array" aca="1" ref="F314" ca="1">_xll.BDH(F$1,"PX_LAST",Table134[[#This Row],[Date_Work]])</f>
        <v>#NAME?</v>
      </c>
      <c r="G314">
        <v>1144.43</v>
      </c>
      <c r="H314">
        <v>20068.810000000001</v>
      </c>
      <c r="I314">
        <v>1327.64</v>
      </c>
      <c r="J314">
        <v>1486.89</v>
      </c>
      <c r="K314">
        <v>286.54000000000002</v>
      </c>
      <c r="L314" t="s">
        <v>78</v>
      </c>
      <c r="M314">
        <v>43.8</v>
      </c>
      <c r="N314">
        <v>1085.2</v>
      </c>
      <c r="O314" t="s">
        <v>78</v>
      </c>
      <c r="P314">
        <v>1473.59</v>
      </c>
      <c r="Q314">
        <v>1255.3800000000001</v>
      </c>
      <c r="R314">
        <v>1187.53</v>
      </c>
      <c r="S314">
        <v>1786.81</v>
      </c>
      <c r="T314">
        <v>1238.78</v>
      </c>
    </row>
    <row r="315" spans="1:20" x14ac:dyDescent="0.25">
      <c r="A315">
        <v>-314</v>
      </c>
      <c r="B315" s="1">
        <f ca="1">EOMONTH(TODAY(),Table134[[#This Row],[Range_Month]])+1</f>
        <v>35551</v>
      </c>
      <c r="C315">
        <v>0</v>
      </c>
      <c r="D315" s="1">
        <f ca="1">WORKDAY(Table134[[#This Row],[Date]],-(1+Table134[[#This Row],[Add_Day]]))</f>
        <v>35550</v>
      </c>
      <c r="E315">
        <f ca="1">COUNTIFS(Table134[[#This Row],[TPX500 Index]:[TPXL70 Index]],"*N/A*")</f>
        <v>2</v>
      </c>
      <c r="F315" t="e" cm="1">
        <f t="array" aca="1" ref="F315" ca="1">_xll.BDH(F$1,"PX_LAST",Table134[[#This Row],[Date_Work]])</f>
        <v>#NAME?</v>
      </c>
      <c r="G315">
        <v>1120.52</v>
      </c>
      <c r="H315">
        <v>19151.12</v>
      </c>
      <c r="I315">
        <v>1266.78</v>
      </c>
      <c r="J315">
        <v>1441.19</v>
      </c>
      <c r="K315">
        <v>279.75</v>
      </c>
      <c r="L315" t="s">
        <v>78</v>
      </c>
      <c r="M315">
        <v>42.08</v>
      </c>
      <c r="N315">
        <v>1058.99</v>
      </c>
      <c r="O315" t="s">
        <v>78</v>
      </c>
      <c r="P315">
        <v>1390.03</v>
      </c>
      <c r="Q315">
        <v>1207.3</v>
      </c>
      <c r="R315">
        <v>1143.18</v>
      </c>
      <c r="S315">
        <v>1667</v>
      </c>
      <c r="T315">
        <v>1218.52</v>
      </c>
    </row>
    <row r="316" spans="1:20" x14ac:dyDescent="0.25">
      <c r="A316">
        <v>-315</v>
      </c>
      <c r="B316" s="1">
        <f ca="1">EOMONTH(TODAY(),Table134[[#This Row],[Range_Month]])+1</f>
        <v>35521</v>
      </c>
      <c r="C316">
        <v>0</v>
      </c>
      <c r="D316" s="1">
        <f ca="1">WORKDAY(Table134[[#This Row],[Date]],-(1+Table134[[#This Row],[Add_Day]]))</f>
        <v>35520</v>
      </c>
      <c r="E316">
        <f ca="1">COUNTIFS(Table134[[#This Row],[TPX500 Index]:[TPXL70 Index]],"*N/A*")</f>
        <v>2</v>
      </c>
      <c r="F316" t="e" cm="1">
        <f t="array" aca="1" ref="F316" ca="1">_xll.BDH(F$1,"PX_LAST",Table134[[#This Row],[Date_Work]])</f>
        <v>#NAME?</v>
      </c>
      <c r="G316">
        <v>1055.94</v>
      </c>
      <c r="H316">
        <v>18003.400000000001</v>
      </c>
      <c r="I316">
        <v>1188.3599999999999</v>
      </c>
      <c r="J316">
        <v>1373.26</v>
      </c>
      <c r="K316">
        <v>263.91000000000003</v>
      </c>
      <c r="L316" t="s">
        <v>78</v>
      </c>
      <c r="M316">
        <v>41.14</v>
      </c>
      <c r="N316">
        <v>990.16</v>
      </c>
      <c r="O316" t="s">
        <v>78</v>
      </c>
      <c r="P316">
        <v>1366.96</v>
      </c>
      <c r="Q316">
        <v>1159.05</v>
      </c>
      <c r="R316">
        <v>1134.92</v>
      </c>
      <c r="S316">
        <v>1643.71</v>
      </c>
      <c r="T316">
        <v>1160.69</v>
      </c>
    </row>
    <row r="317" spans="1:20" x14ac:dyDescent="0.25">
      <c r="A317">
        <v>-316</v>
      </c>
      <c r="B317" s="1">
        <f ca="1">EOMONTH(TODAY(),Table134[[#This Row],[Range_Month]])+1</f>
        <v>35490</v>
      </c>
      <c r="C317">
        <v>0</v>
      </c>
      <c r="D317" s="1">
        <f ca="1">WORKDAY(Table134[[#This Row],[Date]],-(1+Table134[[#This Row],[Add_Day]]))</f>
        <v>35489</v>
      </c>
      <c r="E317">
        <f ca="1">COUNTIFS(Table134[[#This Row],[TPX500 Index]:[TPXL70 Index]],"*N/A*")</f>
        <v>2</v>
      </c>
      <c r="F317" t="e" cm="1">
        <f t="array" aca="1" ref="F317" ca="1">_xll.BDH(F$1,"PX_LAST",Table134[[#This Row],[Date_Work]])</f>
        <v>#NAME?</v>
      </c>
      <c r="G317">
        <v>1059.9100000000001</v>
      </c>
      <c r="H317">
        <v>18557</v>
      </c>
      <c r="I317">
        <v>1199.78</v>
      </c>
      <c r="J317">
        <v>1390.59</v>
      </c>
      <c r="K317">
        <v>265.93</v>
      </c>
      <c r="L317" t="s">
        <v>78</v>
      </c>
      <c r="M317">
        <v>43.14</v>
      </c>
      <c r="N317">
        <v>996.87</v>
      </c>
      <c r="O317" t="s">
        <v>78</v>
      </c>
      <c r="P317">
        <v>1440.3</v>
      </c>
      <c r="Q317">
        <v>1175.77</v>
      </c>
      <c r="R317">
        <v>1197.8900000000001</v>
      </c>
      <c r="S317">
        <v>1726.26</v>
      </c>
      <c r="T317">
        <v>1160.31</v>
      </c>
    </row>
    <row r="318" spans="1:20" x14ac:dyDescent="0.25">
      <c r="A318">
        <v>-317</v>
      </c>
      <c r="B318" s="1">
        <f ca="1">EOMONTH(TODAY(),Table134[[#This Row],[Range_Month]])+1</f>
        <v>35462</v>
      </c>
      <c r="C318">
        <v>0</v>
      </c>
      <c r="D318" s="1">
        <f ca="1">WORKDAY(Table134[[#This Row],[Date]],-(1+Table134[[#This Row],[Add_Day]]))</f>
        <v>35461</v>
      </c>
      <c r="E318">
        <f ca="1">COUNTIFS(Table134[[#This Row],[TPX500 Index]:[TPXL70 Index]],"*N/A*")</f>
        <v>2</v>
      </c>
      <c r="F318" t="e" cm="1">
        <f t="array" aca="1" ref="F318" ca="1">_xll.BDH(F$1,"PX_LAST",Table134[[#This Row],[Date_Work]])</f>
        <v>#NAME?</v>
      </c>
      <c r="G318">
        <v>1037.2</v>
      </c>
      <c r="H318">
        <v>18330.009999999998</v>
      </c>
      <c r="I318">
        <v>1184.1500000000001</v>
      </c>
      <c r="J318">
        <v>1372.48</v>
      </c>
      <c r="K318">
        <v>260.95999999999998</v>
      </c>
      <c r="L318" t="s">
        <v>78</v>
      </c>
      <c r="M318">
        <v>44.17</v>
      </c>
      <c r="N318">
        <v>969.62</v>
      </c>
      <c r="O318" t="s">
        <v>78</v>
      </c>
      <c r="P318">
        <v>1458.76</v>
      </c>
      <c r="Q318">
        <v>1166.72</v>
      </c>
      <c r="R318">
        <v>1224.05</v>
      </c>
      <c r="S318">
        <v>1738.46</v>
      </c>
      <c r="T318">
        <v>1144.82</v>
      </c>
    </row>
    <row r="319" spans="1:20" x14ac:dyDescent="0.25">
      <c r="A319">
        <v>-318</v>
      </c>
      <c r="B319" s="1">
        <f ca="1">EOMONTH(TODAY(),Table134[[#This Row],[Range_Month]])+1</f>
        <v>35431</v>
      </c>
      <c r="C319">
        <v>1</v>
      </c>
      <c r="D319" s="1">
        <f ca="1">WORKDAY(Table134[[#This Row],[Date]],-(1+Table134[[#This Row],[Add_Day]]))</f>
        <v>35429</v>
      </c>
      <c r="E319">
        <f ca="1">COUNTIFS(Table134[[#This Row],[TPX500 Index]:[TPXL70 Index]],"*N/A*")</f>
        <v>2</v>
      </c>
      <c r="F319" t="e" cm="1">
        <f t="array" aca="1" ref="F319" ca="1">_xll.BDH(F$1,"PX_LAST",Table134[[#This Row],[Date_Work]])</f>
        <v>#NAME?</v>
      </c>
      <c r="G319">
        <v>1124.3499999999999</v>
      </c>
      <c r="H319">
        <v>19361.349999999999</v>
      </c>
      <c r="I319">
        <v>1231.5</v>
      </c>
      <c r="J319">
        <v>1470.94</v>
      </c>
      <c r="K319">
        <v>280.26</v>
      </c>
      <c r="L319" t="s">
        <v>78</v>
      </c>
      <c r="M319">
        <v>47.08</v>
      </c>
      <c r="N319">
        <v>1064.7</v>
      </c>
      <c r="O319" t="s">
        <v>78</v>
      </c>
      <c r="P319">
        <v>1549.63</v>
      </c>
      <c r="Q319">
        <v>1231.06</v>
      </c>
      <c r="R319">
        <v>1330.55</v>
      </c>
      <c r="S319">
        <v>1824.46</v>
      </c>
      <c r="T319">
        <v>1219.3599999999999</v>
      </c>
    </row>
    <row r="320" spans="1:20" x14ac:dyDescent="0.25">
      <c r="A320">
        <v>-319</v>
      </c>
      <c r="B320" s="1">
        <f ca="1">EOMONTH(TODAY(),Table134[[#This Row],[Range_Month]])+1</f>
        <v>35400</v>
      </c>
      <c r="C320">
        <v>0</v>
      </c>
      <c r="D320" s="1">
        <f ca="1">WORKDAY(Table134[[#This Row],[Date]],-(1+Table134[[#This Row],[Add_Day]]))</f>
        <v>35398</v>
      </c>
      <c r="E320">
        <f ca="1">COUNTIFS(Table134[[#This Row],[TPX500 Index]:[TPXL70 Index]],"*N/A*")</f>
        <v>2</v>
      </c>
      <c r="F320" t="e" cm="1">
        <f t="array" aca="1" ref="F320" ca="1">_xll.BDH(F$1,"PX_LAST",Table134[[#This Row],[Date_Work]])</f>
        <v>#NAME?</v>
      </c>
      <c r="G320">
        <v>1183.23</v>
      </c>
      <c r="H320">
        <v>21020.36</v>
      </c>
      <c r="I320">
        <v>1289.25</v>
      </c>
      <c r="J320">
        <v>1562.8</v>
      </c>
      <c r="K320">
        <v>295.56</v>
      </c>
      <c r="L320" t="s">
        <v>78</v>
      </c>
      <c r="M320">
        <v>49.32</v>
      </c>
      <c r="N320">
        <v>1123.92</v>
      </c>
      <c r="O320" t="s">
        <v>78</v>
      </c>
      <c r="P320">
        <v>1724.03</v>
      </c>
      <c r="Q320">
        <v>1310.78</v>
      </c>
      <c r="R320">
        <v>1396.18</v>
      </c>
      <c r="S320">
        <v>1957.15</v>
      </c>
      <c r="T320">
        <v>1277.8499999999999</v>
      </c>
    </row>
    <row r="321" spans="1:20" x14ac:dyDescent="0.25">
      <c r="A321">
        <v>-320</v>
      </c>
      <c r="B321" s="1">
        <f ca="1">EOMONTH(TODAY(),Table134[[#This Row],[Range_Month]])+1</f>
        <v>35370</v>
      </c>
      <c r="C321">
        <v>0</v>
      </c>
      <c r="D321" s="1">
        <f ca="1">WORKDAY(Table134[[#This Row],[Date]],-(1+Table134[[#This Row],[Add_Day]]))</f>
        <v>35369</v>
      </c>
      <c r="E321">
        <f ca="1">COUNTIFS(Table134[[#This Row],[TPX500 Index]:[TPXL70 Index]],"*N/A*")</f>
        <v>2</v>
      </c>
      <c r="F321" t="e" cm="1">
        <f t="array" aca="1" ref="F321" ca="1">_xll.BDH(F$1,"PX_LAST",Table134[[#This Row],[Date_Work]])</f>
        <v>#NAME?</v>
      </c>
      <c r="G321">
        <v>1153.8399999999999</v>
      </c>
      <c r="H321">
        <v>20466.86</v>
      </c>
      <c r="I321">
        <v>1281.57</v>
      </c>
      <c r="J321">
        <v>1550.55</v>
      </c>
      <c r="K321">
        <v>290.44</v>
      </c>
      <c r="L321" t="s">
        <v>78</v>
      </c>
      <c r="M321">
        <v>52.34</v>
      </c>
      <c r="N321">
        <v>1088.81</v>
      </c>
      <c r="O321" t="s">
        <v>78</v>
      </c>
      <c r="P321">
        <v>1776.1</v>
      </c>
      <c r="Q321">
        <v>1322.67</v>
      </c>
      <c r="R321">
        <v>1488.09</v>
      </c>
      <c r="S321">
        <v>2032.93</v>
      </c>
      <c r="T321">
        <v>1257.25</v>
      </c>
    </row>
    <row r="322" spans="1:20" x14ac:dyDescent="0.25">
      <c r="A322">
        <v>-321</v>
      </c>
      <c r="B322" s="1">
        <f ca="1">EOMONTH(TODAY(),Table134[[#This Row],[Range_Month]])+1</f>
        <v>35339</v>
      </c>
      <c r="C322">
        <v>0</v>
      </c>
      <c r="D322" s="1">
        <f ca="1">WORKDAY(Table134[[#This Row],[Date]],-(1+Table134[[#This Row],[Add_Day]]))</f>
        <v>35338</v>
      </c>
      <c r="E322">
        <f ca="1">COUNTIFS(Table134[[#This Row],[TPX500 Index]:[TPXL70 Index]],"*N/A*")</f>
        <v>2</v>
      </c>
      <c r="F322" t="e" cm="1">
        <f t="array" aca="1" ref="F322" ca="1">_xll.BDH(F$1,"PX_LAST",Table134[[#This Row],[Date_Work]])</f>
        <v>#NAME?</v>
      </c>
      <c r="G322">
        <v>1213.3</v>
      </c>
      <c r="H322">
        <v>21556.400000000001</v>
      </c>
      <c r="I322">
        <v>1342.66</v>
      </c>
      <c r="J322">
        <v>1627.55</v>
      </c>
      <c r="K322">
        <v>304.67</v>
      </c>
      <c r="L322" t="s">
        <v>78</v>
      </c>
      <c r="M322">
        <v>55.75</v>
      </c>
      <c r="N322">
        <v>1142.49</v>
      </c>
      <c r="O322" t="s">
        <v>78</v>
      </c>
      <c r="P322">
        <v>1870.95</v>
      </c>
      <c r="Q322">
        <v>1384.54</v>
      </c>
      <c r="R322">
        <v>1576.15</v>
      </c>
      <c r="S322">
        <v>2109.15</v>
      </c>
      <c r="T322">
        <v>1325.8</v>
      </c>
    </row>
    <row r="323" spans="1:20" x14ac:dyDescent="0.25">
      <c r="A323">
        <v>-322</v>
      </c>
      <c r="B323" s="1">
        <f ca="1">EOMONTH(TODAY(),Table134[[#This Row],[Range_Month]])+1</f>
        <v>35309</v>
      </c>
      <c r="C323">
        <v>0</v>
      </c>
      <c r="D323" s="1">
        <f ca="1">WORKDAY(Table134[[#This Row],[Date]],-(1+Table134[[#This Row],[Add_Day]]))</f>
        <v>35307</v>
      </c>
      <c r="E323">
        <f ca="1">COUNTIFS(Table134[[#This Row],[TPX500 Index]:[TPXL70 Index]],"*N/A*")</f>
        <v>2</v>
      </c>
      <c r="F323" t="e" cm="1">
        <f t="array" aca="1" ref="F323" ca="1">_xll.BDH(F$1,"PX_LAST",Table134[[#This Row],[Date_Work]])</f>
        <v>#NAME?</v>
      </c>
      <c r="G323">
        <v>1139.5899999999999</v>
      </c>
      <c r="H323">
        <v>20166.900000000001</v>
      </c>
      <c r="I323">
        <v>1275.3499999999999</v>
      </c>
      <c r="J323">
        <v>1543.49</v>
      </c>
      <c r="K323">
        <v>287.47000000000003</v>
      </c>
      <c r="L323" t="s">
        <v>78</v>
      </c>
      <c r="M323">
        <v>56.39</v>
      </c>
      <c r="N323">
        <v>1070.6600000000001</v>
      </c>
      <c r="O323" t="s">
        <v>78</v>
      </c>
      <c r="P323">
        <v>1810.07</v>
      </c>
      <c r="Q323">
        <v>1321.21</v>
      </c>
      <c r="R323">
        <v>1581.46</v>
      </c>
      <c r="S323">
        <v>2118.12</v>
      </c>
      <c r="T323">
        <v>1249.02</v>
      </c>
    </row>
    <row r="324" spans="1:20" x14ac:dyDescent="0.25">
      <c r="A324">
        <v>-323</v>
      </c>
      <c r="B324" s="1">
        <f ca="1">EOMONTH(TODAY(),Table134[[#This Row],[Range_Month]])+1</f>
        <v>35278</v>
      </c>
      <c r="C324">
        <v>0</v>
      </c>
      <c r="D324" s="1">
        <f ca="1">WORKDAY(Table134[[#This Row],[Date]],-(1+Table134[[#This Row],[Add_Day]]))</f>
        <v>35277</v>
      </c>
      <c r="E324">
        <f ca="1">COUNTIFS(Table134[[#This Row],[TPX500 Index]:[TPXL70 Index]],"*N/A*")</f>
        <v>2</v>
      </c>
      <c r="F324" t="e" cm="1">
        <f t="array" aca="1" ref="F324" ca="1">_xll.BDH(F$1,"PX_LAST",Table134[[#This Row],[Date_Work]])</f>
        <v>#NAME?</v>
      </c>
      <c r="G324">
        <v>1163.4000000000001</v>
      </c>
      <c r="H324">
        <v>20692.830000000002</v>
      </c>
      <c r="I324">
        <v>1313.87</v>
      </c>
      <c r="J324">
        <v>1584.43</v>
      </c>
      <c r="K324">
        <v>294.48</v>
      </c>
      <c r="L324" t="s">
        <v>78</v>
      </c>
      <c r="M324">
        <v>59.09</v>
      </c>
      <c r="N324">
        <v>1079.23</v>
      </c>
      <c r="O324" t="s">
        <v>78</v>
      </c>
      <c r="P324">
        <v>1852.74</v>
      </c>
      <c r="Q324">
        <v>1369.93</v>
      </c>
      <c r="R324">
        <v>1642.18</v>
      </c>
      <c r="S324">
        <v>2126.14</v>
      </c>
      <c r="T324">
        <v>1296.52</v>
      </c>
    </row>
    <row r="325" spans="1:20" x14ac:dyDescent="0.25">
      <c r="A325">
        <v>-324</v>
      </c>
      <c r="B325" s="1">
        <f ca="1">EOMONTH(TODAY(),Table134[[#This Row],[Range_Month]])+1</f>
        <v>35247</v>
      </c>
      <c r="C325">
        <v>0</v>
      </c>
      <c r="D325" s="1">
        <f ca="1">WORKDAY(Table134[[#This Row],[Date]],-(1+Table134[[#This Row],[Add_Day]]))</f>
        <v>35244</v>
      </c>
      <c r="E325">
        <f ca="1">COUNTIFS(Table134[[#This Row],[TPX500 Index]:[TPXL70 Index]],"*N/A*")</f>
        <v>2</v>
      </c>
      <c r="F325" t="e" cm="1">
        <f t="array" aca="1" ref="F325" ca="1">_xll.BDH(F$1,"PX_LAST",Table134[[#This Row],[Date_Work]])</f>
        <v>#NAME?</v>
      </c>
      <c r="G325">
        <v>1259.3699999999999</v>
      </c>
      <c r="H325">
        <v>22530.75</v>
      </c>
      <c r="I325">
        <v>1407.79</v>
      </c>
      <c r="J325">
        <v>1712.45</v>
      </c>
      <c r="K325">
        <v>317.52999999999997</v>
      </c>
      <c r="L325" t="s">
        <v>78</v>
      </c>
      <c r="M325">
        <v>62.7</v>
      </c>
      <c r="N325">
        <v>1177.3499999999999</v>
      </c>
      <c r="O325" t="s">
        <v>78</v>
      </c>
      <c r="P325">
        <v>2050.5300000000002</v>
      </c>
      <c r="Q325">
        <v>1463.77</v>
      </c>
      <c r="R325">
        <v>1736.21</v>
      </c>
      <c r="S325">
        <v>2246.33</v>
      </c>
      <c r="T325">
        <v>1389.36</v>
      </c>
    </row>
    <row r="326" spans="1:20" x14ac:dyDescent="0.25">
      <c r="A326">
        <v>-325</v>
      </c>
      <c r="B326" s="1">
        <f ca="1">EOMONTH(TODAY(),Table134[[#This Row],[Range_Month]])+1</f>
        <v>35217</v>
      </c>
      <c r="C326">
        <v>0</v>
      </c>
      <c r="D326" s="1">
        <f ca="1">WORKDAY(Table134[[#This Row],[Date]],-(1+Table134[[#This Row],[Add_Day]]))</f>
        <v>35216</v>
      </c>
      <c r="E326">
        <f ca="1">COUNTIFS(Table134[[#This Row],[TPX500 Index]:[TPXL70 Index]],"*N/A*")</f>
        <v>2</v>
      </c>
      <c r="F326" t="e" cm="1">
        <f t="array" aca="1" ref="F326" ca="1">_xll.BDH(F$1,"PX_LAST",Table134[[#This Row],[Date_Work]])</f>
        <v>#NAME?</v>
      </c>
      <c r="G326">
        <v>1230.06</v>
      </c>
      <c r="H326">
        <v>21956.19</v>
      </c>
      <c r="I326">
        <v>1376.26</v>
      </c>
      <c r="J326">
        <v>1680.57</v>
      </c>
      <c r="K326">
        <v>310.83999999999997</v>
      </c>
      <c r="L326" t="s">
        <v>78</v>
      </c>
      <c r="M326">
        <v>61.15</v>
      </c>
      <c r="N326">
        <v>1148.77</v>
      </c>
      <c r="O326" t="s">
        <v>78</v>
      </c>
      <c r="P326">
        <v>2037.13</v>
      </c>
      <c r="Q326">
        <v>1441.17</v>
      </c>
      <c r="R326">
        <v>1688.77</v>
      </c>
      <c r="S326">
        <v>2229.42</v>
      </c>
      <c r="T326">
        <v>1358.86</v>
      </c>
    </row>
    <row r="327" spans="1:20" x14ac:dyDescent="0.25">
      <c r="A327">
        <v>-326</v>
      </c>
      <c r="B327" s="1">
        <f ca="1">EOMONTH(TODAY(),Table134[[#This Row],[Range_Month]])+1</f>
        <v>35186</v>
      </c>
      <c r="C327">
        <v>0</v>
      </c>
      <c r="D327" s="1">
        <f ca="1">WORKDAY(Table134[[#This Row],[Date]],-(1+Table134[[#This Row],[Add_Day]]))</f>
        <v>35185</v>
      </c>
      <c r="E327">
        <f ca="1">COUNTIFS(Table134[[#This Row],[TPX500 Index]:[TPXL70 Index]],"*N/A*")</f>
        <v>2</v>
      </c>
      <c r="F327" t="e" cm="1">
        <f t="array" aca="1" ref="F327" ca="1">_xll.BDH(F$1,"PX_LAST",Table134[[#This Row],[Date_Work]])</f>
        <v>#NAME?</v>
      </c>
      <c r="G327">
        <v>1254.18</v>
      </c>
      <c r="H327">
        <v>22041.3</v>
      </c>
      <c r="I327">
        <v>1403.5</v>
      </c>
      <c r="J327">
        <v>1712.42</v>
      </c>
      <c r="K327">
        <v>316.95999999999998</v>
      </c>
      <c r="L327" t="s">
        <v>78</v>
      </c>
      <c r="M327">
        <v>61.29</v>
      </c>
      <c r="N327">
        <v>1172.07</v>
      </c>
      <c r="O327" t="s">
        <v>78</v>
      </c>
      <c r="P327">
        <v>2062.14</v>
      </c>
      <c r="Q327">
        <v>1470.75</v>
      </c>
      <c r="R327">
        <v>1676.6</v>
      </c>
      <c r="S327">
        <v>2229.2399999999998</v>
      </c>
      <c r="T327">
        <v>1384.29</v>
      </c>
    </row>
    <row r="328" spans="1:20" x14ac:dyDescent="0.25">
      <c r="A328">
        <v>-327</v>
      </c>
      <c r="B328" s="1">
        <f ca="1">EOMONTH(TODAY(),Table134[[#This Row],[Range_Month]])+1</f>
        <v>35156</v>
      </c>
      <c r="C328">
        <v>0</v>
      </c>
      <c r="D328" s="1">
        <f ca="1">WORKDAY(Table134[[#This Row],[Date]],-(1+Table134[[#This Row],[Add_Day]]))</f>
        <v>35153</v>
      </c>
      <c r="E328">
        <f ca="1">COUNTIFS(Table134[[#This Row],[TPX500 Index]:[TPXL70 Index]],"*N/A*")</f>
        <v>2</v>
      </c>
      <c r="F328" t="e" cm="1">
        <f t="array" aca="1" ref="F328" ca="1">_xll.BDH(F$1,"PX_LAST",Table134[[#This Row],[Date_Work]])</f>
        <v>#NAME?</v>
      </c>
      <c r="G328">
        <v>1214.04</v>
      </c>
      <c r="H328">
        <v>21406.85</v>
      </c>
      <c r="I328">
        <v>1328.12</v>
      </c>
      <c r="J328">
        <v>1636.88</v>
      </c>
      <c r="K328">
        <v>305.91000000000003</v>
      </c>
      <c r="L328" t="s">
        <v>78</v>
      </c>
      <c r="M328">
        <v>57.85</v>
      </c>
      <c r="N328">
        <v>1144.71</v>
      </c>
      <c r="O328" t="s">
        <v>78</v>
      </c>
      <c r="P328">
        <v>1912.04</v>
      </c>
      <c r="Q328">
        <v>1392.97</v>
      </c>
      <c r="R328">
        <v>1566.07</v>
      </c>
      <c r="S328">
        <v>2066.81</v>
      </c>
      <c r="T328">
        <v>1324.27</v>
      </c>
    </row>
    <row r="329" spans="1:20" x14ac:dyDescent="0.25">
      <c r="A329">
        <v>-328</v>
      </c>
      <c r="B329" s="1">
        <f ca="1">EOMONTH(TODAY(),Table134[[#This Row],[Range_Month]])+1</f>
        <v>35125</v>
      </c>
      <c r="C329">
        <v>0</v>
      </c>
      <c r="D329" s="1">
        <f ca="1">WORKDAY(Table134[[#This Row],[Date]],-(1+Table134[[#This Row],[Add_Day]]))</f>
        <v>35124</v>
      </c>
      <c r="E329">
        <f ca="1">COUNTIFS(Table134[[#This Row],[TPX500 Index]:[TPXL70 Index]],"*N/A*")</f>
        <v>2</v>
      </c>
      <c r="F329" t="e" cm="1">
        <f t="array" aca="1" ref="F329" ca="1">_xll.BDH(F$1,"PX_LAST",Table134[[#This Row],[Date_Work]])</f>
        <v>#NAME?</v>
      </c>
      <c r="G329">
        <v>1154.6099999999999</v>
      </c>
      <c r="H329">
        <v>20125.37</v>
      </c>
      <c r="I329">
        <v>1276.3800000000001</v>
      </c>
      <c r="J329">
        <v>1560.46</v>
      </c>
      <c r="K329">
        <v>291.37</v>
      </c>
      <c r="L329" t="s">
        <v>78</v>
      </c>
      <c r="M329">
        <v>54.5</v>
      </c>
      <c r="N329">
        <v>1085.6099999999999</v>
      </c>
      <c r="O329" t="s">
        <v>78</v>
      </c>
      <c r="P329">
        <v>1824.76</v>
      </c>
      <c r="Q329">
        <v>1332.57</v>
      </c>
      <c r="R329">
        <v>1496.38</v>
      </c>
      <c r="S329">
        <v>2026.75</v>
      </c>
      <c r="T329">
        <v>1264.1500000000001</v>
      </c>
    </row>
    <row r="330" spans="1:20" x14ac:dyDescent="0.25">
      <c r="A330">
        <v>-329</v>
      </c>
      <c r="B330" s="1">
        <f ca="1">EOMONTH(TODAY(),Table134[[#This Row],[Range_Month]])+1</f>
        <v>35096</v>
      </c>
      <c r="C330">
        <v>0</v>
      </c>
      <c r="D330" s="1">
        <f ca="1">WORKDAY(Table134[[#This Row],[Date]],-(1+Table134[[#This Row],[Add_Day]]))</f>
        <v>35095</v>
      </c>
      <c r="E330">
        <f ca="1">COUNTIFS(Table134[[#This Row],[TPX500 Index]:[TPXL70 Index]],"*N/A*")</f>
        <v>2</v>
      </c>
      <c r="F330" t="e" cm="1">
        <f t="array" aca="1" ref="F330" ca="1">_xll.BDH(F$1,"PX_LAST",Table134[[#This Row],[Date_Work]])</f>
        <v>#NAME?</v>
      </c>
      <c r="G330">
        <v>1200.78</v>
      </c>
      <c r="H330">
        <v>20812.740000000002</v>
      </c>
      <c r="I330">
        <v>1313.36</v>
      </c>
      <c r="J330">
        <v>1613.11</v>
      </c>
      <c r="K330">
        <v>301.79000000000002</v>
      </c>
      <c r="L330" t="s">
        <v>78</v>
      </c>
      <c r="M330">
        <v>55.5</v>
      </c>
      <c r="N330">
        <v>1137.82</v>
      </c>
      <c r="O330" t="s">
        <v>78</v>
      </c>
      <c r="P330">
        <v>1886.63</v>
      </c>
      <c r="Q330">
        <v>1363.46</v>
      </c>
      <c r="R330">
        <v>1535.17</v>
      </c>
      <c r="S330">
        <v>2101.7600000000002</v>
      </c>
      <c r="T330">
        <v>1301.0899999999999</v>
      </c>
    </row>
    <row r="331" spans="1:20" x14ac:dyDescent="0.25">
      <c r="A331">
        <v>-330</v>
      </c>
      <c r="B331" s="1">
        <f ca="1">EOMONTH(TODAY(),Table134[[#This Row],[Range_Month]])+1</f>
        <v>35065</v>
      </c>
      <c r="C331">
        <v>0</v>
      </c>
      <c r="D331" s="1">
        <f ca="1">WORKDAY(Table134[[#This Row],[Date]],-(1+Table134[[#This Row],[Add_Day]]))</f>
        <v>35062</v>
      </c>
      <c r="E331">
        <f ca="1">COUNTIFS(Table134[[#This Row],[TPX500 Index]:[TPXL70 Index]],"*N/A*")</f>
        <v>2</v>
      </c>
      <c r="F331" t="e" cm="1">
        <f t="array" aca="1" ref="F331" ca="1">_xll.BDH(F$1,"PX_LAST",Table134[[#This Row],[Date_Work]])</f>
        <v>#NAME?</v>
      </c>
      <c r="G331">
        <v>1188.21</v>
      </c>
      <c r="H331">
        <v>19868.150000000001</v>
      </c>
      <c r="I331">
        <v>1277.57</v>
      </c>
      <c r="J331">
        <v>1577.7</v>
      </c>
      <c r="K331">
        <v>296.33</v>
      </c>
      <c r="L331" t="s">
        <v>78</v>
      </c>
      <c r="M331">
        <v>54.14</v>
      </c>
      <c r="N331">
        <v>1137.82</v>
      </c>
      <c r="O331" t="s">
        <v>78</v>
      </c>
      <c r="P331">
        <v>1786.94</v>
      </c>
      <c r="Q331">
        <v>1322.93</v>
      </c>
      <c r="R331">
        <v>1488.4</v>
      </c>
      <c r="S331">
        <v>2062.11</v>
      </c>
      <c r="T331">
        <v>1269.02</v>
      </c>
    </row>
    <row r="332" spans="1:20" x14ac:dyDescent="0.25">
      <c r="A332">
        <v>-331</v>
      </c>
      <c r="B332" s="1">
        <f ca="1">EOMONTH(TODAY(),Table134[[#This Row],[Range_Month]])+1</f>
        <v>35034</v>
      </c>
      <c r="C332">
        <v>0</v>
      </c>
      <c r="D332" s="1">
        <f ca="1">WORKDAY(Table134[[#This Row],[Date]],-(1+Table134[[#This Row],[Add_Day]]))</f>
        <v>35033</v>
      </c>
      <c r="E332">
        <f ca="1">COUNTIFS(Table134[[#This Row],[TPX500 Index]:[TPXL70 Index]],"*N/A*")</f>
        <v>2</v>
      </c>
      <c r="F332" t="e" cm="1">
        <f t="array" aca="1" ref="F332" ca="1">_xll.BDH(F$1,"PX_LAST",Table134[[#This Row],[Date_Work]])</f>
        <v>#NAME?</v>
      </c>
      <c r="G332">
        <v>1111.9000000000001</v>
      </c>
      <c r="H332">
        <v>18744.419999999998</v>
      </c>
      <c r="I332">
        <v>1211.1600000000001</v>
      </c>
      <c r="J332">
        <v>1482.21</v>
      </c>
      <c r="K332">
        <v>278.27999999999997</v>
      </c>
      <c r="L332" t="s">
        <v>78</v>
      </c>
      <c r="M332">
        <v>51.54</v>
      </c>
      <c r="N332">
        <v>1056.54</v>
      </c>
      <c r="O332" t="s">
        <v>78</v>
      </c>
      <c r="P332">
        <v>1667.88</v>
      </c>
      <c r="Q332">
        <v>1252.1099999999999</v>
      </c>
      <c r="R332">
        <v>1416.11</v>
      </c>
      <c r="S332">
        <v>1917.44</v>
      </c>
      <c r="T332">
        <v>1200.5999999999999</v>
      </c>
    </row>
    <row r="333" spans="1:20" x14ac:dyDescent="0.25">
      <c r="A333">
        <v>-332</v>
      </c>
      <c r="B333" s="1">
        <f ca="1">EOMONTH(TODAY(),Table134[[#This Row],[Range_Month]])+1</f>
        <v>35004</v>
      </c>
      <c r="C333">
        <v>0</v>
      </c>
      <c r="D333" s="1">
        <f ca="1">WORKDAY(Table134[[#This Row],[Date]],-(1+Table134[[#This Row],[Add_Day]]))</f>
        <v>35003</v>
      </c>
      <c r="E333">
        <f ca="1">COUNTIFS(Table134[[#This Row],[TPX500 Index]:[TPXL70 Index]],"*N/A*")</f>
        <v>2</v>
      </c>
      <c r="F333" t="e" cm="1">
        <f t="array" aca="1" ref="F333" ca="1">_xll.BDH(F$1,"PX_LAST",Table134[[#This Row],[Date_Work]])</f>
        <v>#NAME?</v>
      </c>
      <c r="G333">
        <v>1051.73</v>
      </c>
      <c r="H333">
        <v>17654.64</v>
      </c>
      <c r="I333">
        <v>1172.4100000000001</v>
      </c>
      <c r="J333">
        <v>1411.14</v>
      </c>
      <c r="K333">
        <v>264.56</v>
      </c>
      <c r="L333" t="s">
        <v>78</v>
      </c>
      <c r="M333">
        <v>52.22</v>
      </c>
      <c r="N333">
        <v>995.1</v>
      </c>
      <c r="O333" t="s">
        <v>78</v>
      </c>
      <c r="P333">
        <v>1581.18</v>
      </c>
      <c r="Q333">
        <v>1204.8</v>
      </c>
      <c r="R333">
        <v>1433.13</v>
      </c>
      <c r="S333">
        <v>1864.85</v>
      </c>
      <c r="T333">
        <v>1142.42</v>
      </c>
    </row>
    <row r="334" spans="1:20" x14ac:dyDescent="0.25">
      <c r="A334">
        <v>-333</v>
      </c>
      <c r="B334" s="1">
        <f ca="1">EOMONTH(TODAY(),Table134[[#This Row],[Range_Month]])+1</f>
        <v>34973</v>
      </c>
      <c r="C334">
        <v>0</v>
      </c>
      <c r="D334" s="1">
        <f ca="1">WORKDAY(Table134[[#This Row],[Date]],-(1+Table134[[#This Row],[Add_Day]]))</f>
        <v>34971</v>
      </c>
      <c r="E334">
        <f ca="1">COUNTIFS(Table134[[#This Row],[TPX500 Index]:[TPXL70 Index]],"*N/A*")</f>
        <v>2</v>
      </c>
      <c r="F334" t="e" cm="1">
        <f t="array" aca="1" ref="F334" ca="1">_xll.BDH(F$1,"PX_LAST",Table134[[#This Row],[Date_Work]])</f>
        <v>#NAME?</v>
      </c>
      <c r="G334">
        <v>1077.1300000000001</v>
      </c>
      <c r="H334">
        <v>17913.060000000001</v>
      </c>
      <c r="I334">
        <v>1181.74</v>
      </c>
      <c r="J334">
        <v>1438.16</v>
      </c>
      <c r="K334">
        <v>269.72000000000003</v>
      </c>
      <c r="L334" t="s">
        <v>78</v>
      </c>
      <c r="M334">
        <v>52.91</v>
      </c>
      <c r="N334">
        <v>1025.27</v>
      </c>
      <c r="O334" t="s">
        <v>78</v>
      </c>
      <c r="P334">
        <v>1596.79</v>
      </c>
      <c r="Q334">
        <v>1222.94</v>
      </c>
      <c r="R334">
        <v>1459.15</v>
      </c>
      <c r="S334">
        <v>1872.34</v>
      </c>
      <c r="T334">
        <v>1160.23</v>
      </c>
    </row>
    <row r="335" spans="1:20" x14ac:dyDescent="0.25">
      <c r="A335">
        <v>-334</v>
      </c>
      <c r="B335" s="1">
        <f ca="1">EOMONTH(TODAY(),Table134[[#This Row],[Range_Month]])+1</f>
        <v>34943</v>
      </c>
      <c r="C335">
        <v>0</v>
      </c>
      <c r="D335" s="1">
        <f ca="1">WORKDAY(Table134[[#This Row],[Date]],-(1+Table134[[#This Row],[Add_Day]]))</f>
        <v>34942</v>
      </c>
      <c r="E335">
        <f ca="1">COUNTIFS(Table134[[#This Row],[TPX500 Index]:[TPXL70 Index]],"*N/A*")</f>
        <v>2</v>
      </c>
      <c r="F335" t="e" cm="1">
        <f t="array" aca="1" ref="F335" ca="1">_xll.BDH(F$1,"PX_LAST",Table134[[#This Row],[Date_Work]])</f>
        <v>#NAME?</v>
      </c>
      <c r="G335">
        <v>1057.57</v>
      </c>
      <c r="H335">
        <v>18117.22</v>
      </c>
      <c r="I335">
        <v>1177.8499999999999</v>
      </c>
      <c r="J335">
        <v>1427.58</v>
      </c>
      <c r="K335">
        <v>265.92</v>
      </c>
      <c r="L335" t="s">
        <v>78</v>
      </c>
      <c r="M335">
        <v>50.97</v>
      </c>
      <c r="N335">
        <v>1001.92</v>
      </c>
      <c r="O335" t="s">
        <v>78</v>
      </c>
      <c r="P335">
        <v>1638.56</v>
      </c>
      <c r="Q335">
        <v>1221.9100000000001</v>
      </c>
      <c r="R335">
        <v>1433.69</v>
      </c>
      <c r="S335">
        <v>1821.1</v>
      </c>
      <c r="T335">
        <v>1146.71</v>
      </c>
    </row>
    <row r="336" spans="1:20" x14ac:dyDescent="0.25">
      <c r="A336">
        <v>-335</v>
      </c>
      <c r="B336" s="1">
        <f ca="1">EOMONTH(TODAY(),Table134[[#This Row],[Range_Month]])+1</f>
        <v>34912</v>
      </c>
      <c r="C336">
        <v>0</v>
      </c>
      <c r="D336" s="1">
        <f ca="1">WORKDAY(Table134[[#This Row],[Date]],-(1+Table134[[#This Row],[Add_Day]]))</f>
        <v>34911</v>
      </c>
      <c r="E336">
        <f ca="1">COUNTIFS(Table134[[#This Row],[TPX500 Index]:[TPXL70 Index]],"*N/A*")</f>
        <v>2</v>
      </c>
      <c r="F336" t="e" cm="1">
        <f t="array" aca="1" ref="F336" ca="1">_xll.BDH(F$1,"PX_LAST",Table134[[#This Row],[Date_Work]])</f>
        <v>#NAME?</v>
      </c>
      <c r="G336">
        <v>1000.76</v>
      </c>
      <c r="H336">
        <v>16677.53</v>
      </c>
      <c r="I336">
        <v>1076.55</v>
      </c>
      <c r="J336">
        <v>1336.1</v>
      </c>
      <c r="K336">
        <v>249.3</v>
      </c>
      <c r="L336" t="s">
        <v>78</v>
      </c>
      <c r="M336">
        <v>47.4</v>
      </c>
      <c r="N336">
        <v>958.05</v>
      </c>
      <c r="O336" t="s">
        <v>78</v>
      </c>
      <c r="P336">
        <v>1492.6</v>
      </c>
      <c r="Q336">
        <v>1133.76</v>
      </c>
      <c r="R336">
        <v>1349.22</v>
      </c>
      <c r="S336">
        <v>1653.4</v>
      </c>
      <c r="T336">
        <v>1069.27</v>
      </c>
    </row>
    <row r="337" spans="1:20" x14ac:dyDescent="0.25">
      <c r="A337">
        <v>-336</v>
      </c>
      <c r="B337" s="1">
        <f ca="1">EOMONTH(TODAY(),Table134[[#This Row],[Range_Month]])+1</f>
        <v>34881</v>
      </c>
      <c r="C337">
        <v>0</v>
      </c>
      <c r="D337" s="1">
        <f ca="1">WORKDAY(Table134[[#This Row],[Date]],-(1+Table134[[#This Row],[Add_Day]]))</f>
        <v>34880</v>
      </c>
      <c r="E337">
        <f ca="1">COUNTIFS(Table134[[#This Row],[TPX500 Index]:[TPXL70 Index]],"*N/A*")</f>
        <v>2</v>
      </c>
      <c r="F337" t="e" cm="1">
        <f t="array" aca="1" ref="F337" ca="1">_xll.BDH(F$1,"PX_LAST",Table134[[#This Row],[Date_Work]])</f>
        <v>#NAME?</v>
      </c>
      <c r="G337">
        <v>891.71</v>
      </c>
      <c r="H337">
        <v>14517.4</v>
      </c>
      <c r="I337">
        <v>964.49</v>
      </c>
      <c r="J337">
        <v>1196.99</v>
      </c>
      <c r="K337">
        <v>223.09</v>
      </c>
      <c r="L337" t="s">
        <v>78</v>
      </c>
      <c r="M337">
        <v>43.47</v>
      </c>
      <c r="N337">
        <v>846.18</v>
      </c>
      <c r="O337" t="s">
        <v>78</v>
      </c>
      <c r="P337">
        <v>1334.81</v>
      </c>
      <c r="Q337">
        <v>1025.1199999999999</v>
      </c>
      <c r="R337">
        <v>1246.8599999999999</v>
      </c>
      <c r="S337">
        <v>1501.04</v>
      </c>
      <c r="T337">
        <v>964.62</v>
      </c>
    </row>
    <row r="338" spans="1:20" x14ac:dyDescent="0.25">
      <c r="A338">
        <v>-337</v>
      </c>
      <c r="B338" s="1">
        <f ca="1">EOMONTH(TODAY(),Table134[[#This Row],[Range_Month]])+1</f>
        <v>34851</v>
      </c>
      <c r="C338">
        <v>0</v>
      </c>
      <c r="D338" s="1">
        <f ca="1">WORKDAY(Table134[[#This Row],[Date]],-(1+Table134[[#This Row],[Add_Day]]))</f>
        <v>34850</v>
      </c>
      <c r="E338">
        <f ca="1">COUNTIFS(Table134[[#This Row],[TPX500 Index]:[TPXL70 Index]],"*N/A*")</f>
        <v>2</v>
      </c>
      <c r="F338" t="e" cm="1">
        <f t="array" aca="1" ref="F338" ca="1">_xll.BDH(F$1,"PX_LAST",Table134[[#This Row],[Date_Work]])</f>
        <v>#NAME?</v>
      </c>
      <c r="G338">
        <v>935.36</v>
      </c>
      <c r="H338">
        <v>15436.79</v>
      </c>
      <c r="I338">
        <v>996.76</v>
      </c>
      <c r="J338">
        <v>1254.1099999999999</v>
      </c>
      <c r="K338">
        <v>233.86</v>
      </c>
      <c r="L338" t="s">
        <v>78</v>
      </c>
      <c r="M338">
        <v>44.54</v>
      </c>
      <c r="N338">
        <v>894.16</v>
      </c>
      <c r="O338" t="s">
        <v>78</v>
      </c>
      <c r="P338">
        <v>1408.55</v>
      </c>
      <c r="Q338">
        <v>1069.29</v>
      </c>
      <c r="R338">
        <v>1302.46</v>
      </c>
      <c r="S338">
        <v>1520.85</v>
      </c>
      <c r="T338">
        <v>1001.43</v>
      </c>
    </row>
    <row r="339" spans="1:20" x14ac:dyDescent="0.25">
      <c r="A339">
        <v>-338</v>
      </c>
      <c r="B339" s="1">
        <f ca="1">EOMONTH(TODAY(),Table134[[#This Row],[Range_Month]])+1</f>
        <v>34820</v>
      </c>
      <c r="C339">
        <v>0</v>
      </c>
      <c r="D339" s="1">
        <f ca="1">WORKDAY(Table134[[#This Row],[Date]],-(1+Table134[[#This Row],[Add_Day]]))</f>
        <v>34817</v>
      </c>
      <c r="E339">
        <f ca="1">COUNTIFS(Table134[[#This Row],[TPX500 Index]:[TPXL70 Index]],"*N/A*")</f>
        <v>2</v>
      </c>
      <c r="F339" t="e" cm="1">
        <f t="array" aca="1" ref="F339" ca="1">_xll.BDH(F$1,"PX_LAST",Table134[[#This Row],[Date_Work]])</f>
        <v>#NAME?</v>
      </c>
      <c r="G339">
        <v>983.06</v>
      </c>
      <c r="H339">
        <v>16806.75</v>
      </c>
      <c r="I339">
        <v>1062.29</v>
      </c>
      <c r="J339">
        <v>1331.82</v>
      </c>
      <c r="K339">
        <v>247</v>
      </c>
      <c r="L339" t="s">
        <v>78</v>
      </c>
      <c r="M339">
        <v>46.56</v>
      </c>
      <c r="N339">
        <v>934.57</v>
      </c>
      <c r="O339" t="s">
        <v>78</v>
      </c>
      <c r="P339">
        <v>1552.3</v>
      </c>
      <c r="Q339">
        <v>1140.51</v>
      </c>
      <c r="R339">
        <v>1336.57</v>
      </c>
      <c r="S339">
        <v>1691.71</v>
      </c>
      <c r="T339">
        <v>1060.72</v>
      </c>
    </row>
    <row r="340" spans="1:20" x14ac:dyDescent="0.25">
      <c r="A340">
        <v>-339</v>
      </c>
      <c r="B340" s="1">
        <f ca="1">EOMONTH(TODAY(),Table134[[#This Row],[Range_Month]])+1</f>
        <v>34790</v>
      </c>
      <c r="C340">
        <v>0</v>
      </c>
      <c r="D340" s="1">
        <f ca="1">WORKDAY(Table134[[#This Row],[Date]],-(1+Table134[[#This Row],[Add_Day]]))</f>
        <v>34789</v>
      </c>
      <c r="E340">
        <f ca="1">COUNTIFS(Table134[[#This Row],[TPX500 Index]:[TPXL70 Index]],"*N/A*")</f>
        <v>2</v>
      </c>
      <c r="F340" t="e" cm="1">
        <f t="array" aca="1" ref="F340" ca="1">_xll.BDH(F$1,"PX_LAST",Table134[[#This Row],[Date_Work]])</f>
        <v>#NAME?</v>
      </c>
      <c r="G340">
        <v>958.79</v>
      </c>
      <c r="H340">
        <v>16139.95</v>
      </c>
      <c r="I340">
        <v>1050.5</v>
      </c>
      <c r="J340">
        <v>1307.8900000000001</v>
      </c>
      <c r="K340">
        <v>241.99</v>
      </c>
      <c r="L340" t="s">
        <v>78</v>
      </c>
      <c r="M340">
        <v>46.85</v>
      </c>
      <c r="N340">
        <v>908.3</v>
      </c>
      <c r="O340" t="s">
        <v>78</v>
      </c>
      <c r="P340">
        <v>1543.88</v>
      </c>
      <c r="Q340">
        <v>1127.1199999999999</v>
      </c>
      <c r="R340">
        <v>1360.15</v>
      </c>
      <c r="S340">
        <v>1717.15</v>
      </c>
      <c r="T340">
        <v>1039.6300000000001</v>
      </c>
    </row>
    <row r="341" spans="1:20" x14ac:dyDescent="0.25">
      <c r="A341">
        <v>-340</v>
      </c>
      <c r="B341" s="1">
        <f ca="1">EOMONTH(TODAY(),Table134[[#This Row],[Range_Month]])+1</f>
        <v>34759</v>
      </c>
      <c r="C341">
        <v>0</v>
      </c>
      <c r="D341" s="1">
        <f ca="1">WORKDAY(Table134[[#This Row],[Date]],-(1+Table134[[#This Row],[Add_Day]]))</f>
        <v>34758</v>
      </c>
      <c r="E341">
        <f ca="1">COUNTIFS(Table134[[#This Row],[TPX500 Index]:[TPXL70 Index]],"*N/A*")</f>
        <v>2</v>
      </c>
      <c r="F341" t="e" cm="1">
        <f t="array" aca="1" ref="F341" ca="1">_xll.BDH(F$1,"PX_LAST",Table134[[#This Row],[Date_Work]])</f>
        <v>#NAME?</v>
      </c>
      <c r="G341">
        <v>981.77</v>
      </c>
      <c r="H341">
        <v>17053.43</v>
      </c>
      <c r="I341">
        <v>1087.8699999999999</v>
      </c>
      <c r="J341">
        <v>1348.39</v>
      </c>
      <c r="K341">
        <v>248.53</v>
      </c>
      <c r="L341" t="s">
        <v>78</v>
      </c>
      <c r="M341">
        <v>50.01</v>
      </c>
      <c r="N341">
        <v>934.5</v>
      </c>
      <c r="O341" t="s">
        <v>78</v>
      </c>
      <c r="P341">
        <v>1633.83</v>
      </c>
      <c r="Q341">
        <v>1163.9100000000001</v>
      </c>
      <c r="R341">
        <v>1459.8</v>
      </c>
      <c r="S341">
        <v>1746.76</v>
      </c>
      <c r="T341">
        <v>1057.49</v>
      </c>
    </row>
    <row r="342" spans="1:20" x14ac:dyDescent="0.25">
      <c r="A342">
        <v>-341</v>
      </c>
      <c r="B342" s="1">
        <f ca="1">EOMONTH(TODAY(),Table134[[#This Row],[Range_Month]])+1</f>
        <v>34731</v>
      </c>
      <c r="C342">
        <v>0</v>
      </c>
      <c r="D342" s="1">
        <f ca="1">WORKDAY(Table134[[#This Row],[Date]],-(1+Table134[[#This Row],[Add_Day]]))</f>
        <v>34730</v>
      </c>
      <c r="E342">
        <f ca="1">COUNTIFS(Table134[[#This Row],[TPX500 Index]:[TPXL70 Index]],"*N/A*")</f>
        <v>2</v>
      </c>
      <c r="F342" t="e" cm="1">
        <f t="array" aca="1" ref="F342" ca="1">_xll.BDH(F$1,"PX_LAST",Table134[[#This Row],[Date_Work]])</f>
        <v>#NAME?</v>
      </c>
      <c r="G342">
        <v>1056.54</v>
      </c>
      <c r="H342">
        <v>18649.82</v>
      </c>
      <c r="I342">
        <v>1189.24</v>
      </c>
      <c r="J342">
        <v>1463.84</v>
      </c>
      <c r="K342">
        <v>268.81</v>
      </c>
      <c r="L342" t="s">
        <v>78</v>
      </c>
      <c r="M342">
        <v>55.25</v>
      </c>
      <c r="N342">
        <v>1002.12</v>
      </c>
      <c r="O342" t="s">
        <v>78</v>
      </c>
      <c r="P342">
        <v>1799.82</v>
      </c>
      <c r="Q342">
        <v>1274.1300000000001</v>
      </c>
      <c r="R342">
        <v>1623.25</v>
      </c>
      <c r="S342">
        <v>1904.18</v>
      </c>
      <c r="T342">
        <v>1143.69</v>
      </c>
    </row>
    <row r="343" spans="1:20" x14ac:dyDescent="0.25">
      <c r="A343">
        <v>-342</v>
      </c>
      <c r="B343" s="1">
        <f ca="1">EOMONTH(TODAY(),Table134[[#This Row],[Range_Month]])+1</f>
        <v>34700</v>
      </c>
      <c r="C343">
        <v>0</v>
      </c>
      <c r="D343" s="1">
        <f ca="1">WORKDAY(Table134[[#This Row],[Date]],-(1+Table134[[#This Row],[Add_Day]]))</f>
        <v>34698</v>
      </c>
      <c r="E343">
        <f ca="1">COUNTIFS(Table134[[#This Row],[TPX500 Index]:[TPXL70 Index]],"*N/A*")</f>
        <v>2</v>
      </c>
      <c r="F343" t="e" cm="1">
        <f t="array" aca="1" ref="F343" ca="1">_xll.BDH(F$1,"PX_LAST",Table134[[#This Row],[Date_Work]])</f>
        <v>#NAME?</v>
      </c>
      <c r="G343">
        <v>1134.0899999999999</v>
      </c>
      <c r="H343">
        <v>19723.060000000001</v>
      </c>
      <c r="I343">
        <v>1269.71</v>
      </c>
      <c r="J343">
        <v>1559.09</v>
      </c>
      <c r="K343">
        <v>287.17</v>
      </c>
      <c r="L343" t="s">
        <v>78</v>
      </c>
      <c r="M343">
        <v>60.87</v>
      </c>
      <c r="N343">
        <v>1074.25</v>
      </c>
      <c r="O343" t="s">
        <v>78</v>
      </c>
      <c r="P343">
        <v>1863.36</v>
      </c>
      <c r="Q343">
        <v>1354.19</v>
      </c>
      <c r="R343">
        <v>1776.05</v>
      </c>
      <c r="S343">
        <v>2133.66</v>
      </c>
      <c r="T343">
        <v>1229.9100000000001</v>
      </c>
    </row>
    <row r="344" spans="1:20" x14ac:dyDescent="0.25">
      <c r="A344">
        <v>-343</v>
      </c>
      <c r="B344" s="1">
        <f ca="1">EOMONTH(TODAY(),Table134[[#This Row],[Range_Month]])+1</f>
        <v>34669</v>
      </c>
      <c r="C344">
        <v>0</v>
      </c>
      <c r="D344" s="1">
        <f ca="1">WORKDAY(Table134[[#This Row],[Date]],-(1+Table134[[#This Row],[Add_Day]]))</f>
        <v>34668</v>
      </c>
      <c r="E344">
        <f ca="1">COUNTIFS(Table134[[#This Row],[TPX500 Index]:[TPXL70 Index]],"*N/A*")</f>
        <v>2</v>
      </c>
      <c r="F344" t="e" cm="1">
        <f t="array" aca="1" ref="F344" ca="1">_xll.BDH(F$1,"PX_LAST",Table134[[#This Row],[Date_Work]])</f>
        <v>#NAME?</v>
      </c>
      <c r="G344">
        <v>1103.17</v>
      </c>
      <c r="H344">
        <v>19075.62</v>
      </c>
      <c r="I344">
        <v>1240.1199999999999</v>
      </c>
      <c r="J344">
        <v>1520.41</v>
      </c>
      <c r="K344">
        <v>280.08</v>
      </c>
      <c r="L344" t="s">
        <v>78</v>
      </c>
      <c r="M344">
        <v>58.17</v>
      </c>
      <c r="N344">
        <v>1028.9100000000001</v>
      </c>
      <c r="O344" t="s">
        <v>78</v>
      </c>
      <c r="P344">
        <v>1797.22</v>
      </c>
      <c r="Q344">
        <v>1331.75</v>
      </c>
      <c r="R344">
        <v>1699.48</v>
      </c>
      <c r="S344">
        <v>2090.4499999999998</v>
      </c>
      <c r="T344">
        <v>1222.4100000000001</v>
      </c>
    </row>
    <row r="345" spans="1:20" x14ac:dyDescent="0.25">
      <c r="A345">
        <v>-344</v>
      </c>
      <c r="B345" s="1">
        <f ca="1">EOMONTH(TODAY(),Table134[[#This Row],[Range_Month]])+1</f>
        <v>34639</v>
      </c>
      <c r="C345">
        <v>0</v>
      </c>
      <c r="D345" s="1">
        <f ca="1">WORKDAY(Table134[[#This Row],[Date]],-(1+Table134[[#This Row],[Add_Day]]))</f>
        <v>34638</v>
      </c>
      <c r="E345">
        <f ca="1">COUNTIFS(Table134[[#This Row],[TPX500 Index]:[TPXL70 Index]],"*N/A*")</f>
        <v>2</v>
      </c>
      <c r="F345" t="e" cm="1">
        <f t="array" aca="1" ref="F345" ca="1">_xll.BDH(F$1,"PX_LAST",Table134[[#This Row],[Date_Work]])</f>
        <v>#NAME?</v>
      </c>
      <c r="G345">
        <v>1145.8399999999999</v>
      </c>
      <c r="H345">
        <v>19989.599999999999</v>
      </c>
      <c r="I345">
        <v>1291.71</v>
      </c>
      <c r="J345">
        <v>1584.66</v>
      </c>
      <c r="K345">
        <v>290.5</v>
      </c>
      <c r="L345" t="s">
        <v>78</v>
      </c>
      <c r="M345">
        <v>61.83</v>
      </c>
      <c r="N345">
        <v>1077.53</v>
      </c>
      <c r="O345" t="s">
        <v>78</v>
      </c>
      <c r="P345">
        <v>1913.7</v>
      </c>
      <c r="Q345">
        <v>1383.9</v>
      </c>
      <c r="R345">
        <v>1802.9</v>
      </c>
      <c r="S345">
        <v>2191.0500000000002</v>
      </c>
      <c r="T345">
        <v>1255.3800000000001</v>
      </c>
    </row>
    <row r="346" spans="1:20" x14ac:dyDescent="0.25">
      <c r="A346">
        <v>-345</v>
      </c>
      <c r="B346" s="1">
        <f ca="1">EOMONTH(TODAY(),Table134[[#This Row],[Range_Month]])+1</f>
        <v>34608</v>
      </c>
      <c r="C346">
        <v>0</v>
      </c>
      <c r="D346" s="1">
        <f ca="1">WORKDAY(Table134[[#This Row],[Date]],-(1+Table134[[#This Row],[Add_Day]]))</f>
        <v>34607</v>
      </c>
      <c r="E346">
        <f ca="1">COUNTIFS(Table134[[#This Row],[TPX500 Index]:[TPXL70 Index]],"*N/A*")</f>
        <v>2</v>
      </c>
      <c r="F346" t="e" cm="1">
        <f t="array" aca="1" ref="F346" ca="1">_xll.BDH(F$1,"PX_LAST",Table134[[#This Row],[Date_Work]])</f>
        <v>#NAME?</v>
      </c>
      <c r="G346">
        <v>1135.9100000000001</v>
      </c>
      <c r="H346">
        <v>19563.810000000001</v>
      </c>
      <c r="I346">
        <v>1294.23</v>
      </c>
      <c r="J346">
        <v>1576.89</v>
      </c>
      <c r="K346">
        <v>288.39</v>
      </c>
      <c r="L346" t="s">
        <v>78</v>
      </c>
      <c r="M346">
        <v>63.76</v>
      </c>
      <c r="N346">
        <v>1063.04</v>
      </c>
      <c r="O346" t="s">
        <v>78</v>
      </c>
      <c r="P346">
        <v>1914.59</v>
      </c>
      <c r="Q346">
        <v>1381.63</v>
      </c>
      <c r="R346">
        <v>1836.79</v>
      </c>
      <c r="S346">
        <v>2240.5700000000002</v>
      </c>
      <c r="T346">
        <v>1252.8599999999999</v>
      </c>
    </row>
    <row r="347" spans="1:20" x14ac:dyDescent="0.25">
      <c r="A347">
        <v>-346</v>
      </c>
      <c r="B347" s="1">
        <f ca="1">EOMONTH(TODAY(),Table134[[#This Row],[Range_Month]])+1</f>
        <v>34578</v>
      </c>
      <c r="C347">
        <v>0</v>
      </c>
      <c r="D347" s="1">
        <f ca="1">WORKDAY(Table134[[#This Row],[Date]],-(1+Table134[[#This Row],[Add_Day]]))</f>
        <v>34577</v>
      </c>
      <c r="E347">
        <f ca="1">COUNTIFS(Table134[[#This Row],[TPX500 Index]:[TPXL70 Index]],"*N/A*")</f>
        <v>2</v>
      </c>
      <c r="F347" t="e" cm="1">
        <f t="array" aca="1" ref="F347" ca="1">_xll.BDH(F$1,"PX_LAST",Table134[[#This Row],[Date_Work]])</f>
        <v>#NAME?</v>
      </c>
      <c r="G347">
        <v>1176.1400000000001</v>
      </c>
      <c r="H347">
        <v>20628.53</v>
      </c>
      <c r="I347">
        <v>1353.29</v>
      </c>
      <c r="J347">
        <v>1640.39</v>
      </c>
      <c r="K347">
        <v>299.25</v>
      </c>
      <c r="L347" t="s">
        <v>78</v>
      </c>
      <c r="M347">
        <v>66.31</v>
      </c>
      <c r="N347">
        <v>1112.3499999999999</v>
      </c>
      <c r="O347" t="s">
        <v>78</v>
      </c>
      <c r="P347">
        <v>2026.31</v>
      </c>
      <c r="Q347">
        <v>1436.75</v>
      </c>
      <c r="R347">
        <v>1897.45</v>
      </c>
      <c r="S347">
        <v>2422.9</v>
      </c>
      <c r="T347">
        <v>1278.22</v>
      </c>
    </row>
    <row r="348" spans="1:20" x14ac:dyDescent="0.25">
      <c r="A348">
        <v>-347</v>
      </c>
      <c r="B348" s="1">
        <f ca="1">EOMONTH(TODAY(),Table134[[#This Row],[Range_Month]])+1</f>
        <v>34547</v>
      </c>
      <c r="C348">
        <v>0</v>
      </c>
      <c r="D348" s="1">
        <f ca="1">WORKDAY(Table134[[#This Row],[Date]],-(1+Table134[[#This Row],[Add_Day]]))</f>
        <v>34544</v>
      </c>
      <c r="E348">
        <f ca="1">COUNTIFS(Table134[[#This Row],[TPX500 Index]:[TPXL70 Index]],"*N/A*")</f>
        <v>2</v>
      </c>
      <c r="F348" t="e" cm="1">
        <f t="array" aca="1" ref="F348" ca="1">_xll.BDH(F$1,"PX_LAST",Table134[[#This Row],[Date_Work]])</f>
        <v>#NAME?</v>
      </c>
      <c r="G348">
        <v>1169.3399999999999</v>
      </c>
      <c r="H348">
        <v>20449.39</v>
      </c>
      <c r="I348">
        <v>1356.43</v>
      </c>
      <c r="J348">
        <v>1637.41</v>
      </c>
      <c r="K348">
        <v>297.16000000000003</v>
      </c>
      <c r="L348" t="s">
        <v>78</v>
      </c>
      <c r="M348">
        <v>66.47</v>
      </c>
      <c r="N348">
        <v>1106.19</v>
      </c>
      <c r="O348" t="s">
        <v>78</v>
      </c>
      <c r="P348">
        <v>2049.3000000000002</v>
      </c>
      <c r="Q348">
        <v>1436.06</v>
      </c>
      <c r="R348">
        <v>1896.32</v>
      </c>
      <c r="S348">
        <v>2444.5100000000002</v>
      </c>
      <c r="T348">
        <v>1270.3800000000001</v>
      </c>
    </row>
    <row r="349" spans="1:20" x14ac:dyDescent="0.25">
      <c r="A349">
        <v>-348</v>
      </c>
      <c r="B349" s="1">
        <f ca="1">EOMONTH(TODAY(),Table134[[#This Row],[Range_Month]])+1</f>
        <v>34516</v>
      </c>
      <c r="C349">
        <v>0</v>
      </c>
      <c r="D349" s="1">
        <f ca="1">WORKDAY(Table134[[#This Row],[Date]],-(1+Table134[[#This Row],[Add_Day]]))</f>
        <v>34515</v>
      </c>
      <c r="E349">
        <f ca="1">COUNTIFS(Table134[[#This Row],[TPX500 Index]:[TPXL70 Index]],"*N/A*")</f>
        <v>2</v>
      </c>
      <c r="F349" t="e" cm="1">
        <f t="array" aca="1" ref="F349" ca="1">_xll.BDH(F$1,"PX_LAST",Table134[[#This Row],[Date_Work]])</f>
        <v>#NAME?</v>
      </c>
      <c r="G349">
        <v>1204.2</v>
      </c>
      <c r="H349">
        <v>20643.93</v>
      </c>
      <c r="I349">
        <v>1380.8</v>
      </c>
      <c r="J349">
        <v>1673.32</v>
      </c>
      <c r="K349">
        <v>304.62</v>
      </c>
      <c r="L349" t="s">
        <v>78</v>
      </c>
      <c r="M349">
        <v>68.16</v>
      </c>
      <c r="N349">
        <v>1150.26</v>
      </c>
      <c r="O349" t="s">
        <v>78</v>
      </c>
      <c r="P349">
        <v>2087.9499999999998</v>
      </c>
      <c r="Q349">
        <v>1453.67</v>
      </c>
      <c r="R349">
        <v>1926.89</v>
      </c>
      <c r="S349">
        <v>2496.16</v>
      </c>
      <c r="T349">
        <v>1290.18</v>
      </c>
    </row>
    <row r="350" spans="1:20" x14ac:dyDescent="0.25">
      <c r="A350">
        <v>-349</v>
      </c>
      <c r="B350" s="1">
        <f ca="1">EOMONTH(TODAY(),Table134[[#This Row],[Range_Month]])+1</f>
        <v>34486</v>
      </c>
      <c r="C350">
        <v>0</v>
      </c>
      <c r="D350" s="1">
        <f ca="1">WORKDAY(Table134[[#This Row],[Date]],-(1+Table134[[#This Row],[Add_Day]]))</f>
        <v>34485</v>
      </c>
      <c r="E350">
        <f ca="1">COUNTIFS(Table134[[#This Row],[TPX500 Index]:[TPXL70 Index]],"*N/A*")</f>
        <v>2</v>
      </c>
      <c r="F350" t="e" cm="1">
        <f t="array" aca="1" ref="F350" ca="1">_xll.BDH(F$1,"PX_LAST",Table134[[#This Row],[Date_Work]])</f>
        <v>#NAME?</v>
      </c>
      <c r="G350">
        <v>1221.08</v>
      </c>
      <c r="H350">
        <v>20973.59</v>
      </c>
      <c r="I350">
        <v>1372.99</v>
      </c>
      <c r="J350">
        <v>1682.5</v>
      </c>
      <c r="K350">
        <v>307.79000000000002</v>
      </c>
      <c r="L350" t="s">
        <v>78</v>
      </c>
      <c r="M350">
        <v>65.41</v>
      </c>
      <c r="N350">
        <v>1175.3800000000001</v>
      </c>
      <c r="O350" t="s">
        <v>78</v>
      </c>
      <c r="P350">
        <v>2049.2800000000002</v>
      </c>
      <c r="Q350">
        <v>1456.46</v>
      </c>
      <c r="R350">
        <v>1817.4</v>
      </c>
      <c r="S350">
        <v>2330.79</v>
      </c>
      <c r="T350">
        <v>1293.57</v>
      </c>
    </row>
    <row r="351" spans="1:20" x14ac:dyDescent="0.25">
      <c r="A351">
        <v>-350</v>
      </c>
      <c r="B351" s="1">
        <f ca="1">EOMONTH(TODAY(),Table134[[#This Row],[Range_Month]])+1</f>
        <v>34455</v>
      </c>
      <c r="C351">
        <v>1</v>
      </c>
      <c r="D351" s="1">
        <f ca="1">WORKDAY(Table134[[#This Row],[Date]],-(1+Table134[[#This Row],[Add_Day]]))</f>
        <v>34452</v>
      </c>
      <c r="E351">
        <f ca="1">COUNTIFS(Table134[[#This Row],[TPX500 Index]:[TPXL70 Index]],"*N/A*")</f>
        <v>2</v>
      </c>
      <c r="F351" t="e" cm="1">
        <f t="array" aca="1" ref="F351" ca="1">_xll.BDH(F$1,"PX_LAST",Table134[[#This Row],[Date_Work]])</f>
        <v>#NAME?</v>
      </c>
      <c r="G351">
        <v>1158.99</v>
      </c>
      <c r="H351">
        <v>19725.25</v>
      </c>
      <c r="I351">
        <v>1326.02</v>
      </c>
      <c r="J351">
        <v>1603.33</v>
      </c>
      <c r="K351">
        <v>293.10000000000002</v>
      </c>
      <c r="L351" t="s">
        <v>78</v>
      </c>
      <c r="M351">
        <v>64.75</v>
      </c>
      <c r="N351">
        <v>1112.51</v>
      </c>
      <c r="O351" t="s">
        <v>78</v>
      </c>
      <c r="P351">
        <v>1977.94</v>
      </c>
      <c r="Q351">
        <v>1389.5</v>
      </c>
      <c r="R351">
        <v>1798.5</v>
      </c>
      <c r="S351">
        <v>2277.39</v>
      </c>
      <c r="T351">
        <v>1232.8699999999999</v>
      </c>
    </row>
    <row r="352" spans="1:20" x14ac:dyDescent="0.25">
      <c r="A352">
        <v>-351</v>
      </c>
      <c r="B352" s="1">
        <f ca="1">EOMONTH(TODAY(),Table134[[#This Row],[Range_Month]])+1</f>
        <v>34425</v>
      </c>
      <c r="C352">
        <v>0</v>
      </c>
      <c r="D352" s="1">
        <f ca="1">WORKDAY(Table134[[#This Row],[Date]],-(1+Table134[[#This Row],[Add_Day]]))</f>
        <v>34424</v>
      </c>
      <c r="E352">
        <f ca="1">COUNTIFS(Table134[[#This Row],[TPX500 Index]:[TPXL70 Index]],"*N/A*")</f>
        <v>2</v>
      </c>
      <c r="F352" t="e" cm="1">
        <f t="array" aca="1" ref="F352" ca="1">_xll.BDH(F$1,"PX_LAST",Table134[[#This Row],[Date_Work]])</f>
        <v>#NAME?</v>
      </c>
      <c r="G352">
        <v>1129.99</v>
      </c>
      <c r="H352">
        <v>19111.919999999998</v>
      </c>
      <c r="I352">
        <v>1304.1099999999999</v>
      </c>
      <c r="J352">
        <v>1563.21</v>
      </c>
      <c r="K352">
        <v>285.73</v>
      </c>
      <c r="L352" t="s">
        <v>78</v>
      </c>
      <c r="M352">
        <v>63.62</v>
      </c>
      <c r="N352">
        <v>1086.04</v>
      </c>
      <c r="O352" t="s">
        <v>78</v>
      </c>
      <c r="P352">
        <v>1928.48</v>
      </c>
      <c r="Q352">
        <v>1354.07</v>
      </c>
      <c r="R352">
        <v>1735.84</v>
      </c>
      <c r="S352">
        <v>2194.54</v>
      </c>
      <c r="T352">
        <v>1199.78</v>
      </c>
    </row>
    <row r="353" spans="1:20" x14ac:dyDescent="0.25">
      <c r="A353">
        <v>-352</v>
      </c>
      <c r="B353" s="1">
        <f ca="1">EOMONTH(TODAY(),Table134[[#This Row],[Range_Month]])+1</f>
        <v>34394</v>
      </c>
      <c r="C353">
        <v>0</v>
      </c>
      <c r="D353" s="1">
        <f ca="1">WORKDAY(Table134[[#This Row],[Date]],-(1+Table134[[#This Row],[Add_Day]]))</f>
        <v>34393</v>
      </c>
      <c r="E353">
        <f ca="1">COUNTIFS(Table134[[#This Row],[TPX500 Index]:[TPXL70 Index]],"*N/A*")</f>
        <v>2</v>
      </c>
      <c r="F353" t="e" cm="1">
        <f t="array" aca="1" ref="F353" ca="1">_xll.BDH(F$1,"PX_LAST",Table134[[#This Row],[Date_Work]])</f>
        <v>#NAME?</v>
      </c>
      <c r="G353">
        <v>1200.78</v>
      </c>
      <c r="H353">
        <v>19997.2</v>
      </c>
      <c r="I353">
        <v>1344.13</v>
      </c>
      <c r="J353">
        <v>1631.71</v>
      </c>
      <c r="K353">
        <v>302.23</v>
      </c>
      <c r="L353" t="s">
        <v>78</v>
      </c>
      <c r="M353">
        <v>64.38</v>
      </c>
      <c r="N353">
        <v>1169.73</v>
      </c>
      <c r="O353" t="s">
        <v>78</v>
      </c>
      <c r="P353">
        <v>1933.34</v>
      </c>
      <c r="Q353">
        <v>1395.54</v>
      </c>
      <c r="R353">
        <v>1741.17</v>
      </c>
      <c r="S353">
        <v>2203.98</v>
      </c>
      <c r="T353">
        <v>1249.4100000000001</v>
      </c>
    </row>
    <row r="354" spans="1:20" x14ac:dyDescent="0.25">
      <c r="A354">
        <v>-353</v>
      </c>
      <c r="B354" s="1">
        <f ca="1">EOMONTH(TODAY(),Table134[[#This Row],[Range_Month]])+1</f>
        <v>34366</v>
      </c>
      <c r="C354">
        <v>0</v>
      </c>
      <c r="D354" s="1">
        <f ca="1">WORKDAY(Table134[[#This Row],[Date]],-(1+Table134[[#This Row],[Add_Day]]))</f>
        <v>34365</v>
      </c>
      <c r="E354">
        <f ca="1">COUNTIFS(Table134[[#This Row],[TPX500 Index]:[TPXL70 Index]],"*N/A*")</f>
        <v>2</v>
      </c>
      <c r="F354" t="e" cm="1">
        <f t="array" aca="1" ref="F354" ca="1">_xll.BDH(F$1,"PX_LAST",Table134[[#This Row],[Date_Work]])</f>
        <v>#NAME?</v>
      </c>
      <c r="G354">
        <v>1202.27</v>
      </c>
      <c r="H354">
        <v>20229.12</v>
      </c>
      <c r="I354">
        <v>1341.56</v>
      </c>
      <c r="J354">
        <v>1629.22</v>
      </c>
      <c r="K354">
        <v>302.14999999999998</v>
      </c>
      <c r="L354" t="s">
        <v>78</v>
      </c>
      <c r="M354">
        <v>60.83</v>
      </c>
      <c r="N354">
        <v>1168.06</v>
      </c>
      <c r="O354" t="s">
        <v>78</v>
      </c>
      <c r="P354">
        <v>1924.12</v>
      </c>
      <c r="Q354">
        <v>1388.88</v>
      </c>
      <c r="R354">
        <v>1650.58</v>
      </c>
      <c r="S354">
        <v>2167.88</v>
      </c>
      <c r="T354">
        <v>1256.04</v>
      </c>
    </row>
    <row r="355" spans="1:20" x14ac:dyDescent="0.25">
      <c r="A355">
        <v>-354</v>
      </c>
      <c r="B355" s="1">
        <f ca="1">EOMONTH(TODAY(),Table134[[#This Row],[Range_Month]])+1</f>
        <v>34335</v>
      </c>
      <c r="C355">
        <v>1</v>
      </c>
      <c r="D355" s="1">
        <f ca="1">WORKDAY(Table134[[#This Row],[Date]],-(1+Table134[[#This Row],[Add_Day]]))</f>
        <v>34333</v>
      </c>
      <c r="E355">
        <f ca="1">COUNTIFS(Table134[[#This Row],[TPX500 Index]:[TPXL70 Index]],"*N/A*")</f>
        <v>2</v>
      </c>
      <c r="F355" t="e" cm="1">
        <f t="array" aca="1" ref="F355" ca="1">_xll.BDH(F$1,"PX_LAST",Table134[[#This Row],[Date_Work]])</f>
        <v>#NAME?</v>
      </c>
      <c r="G355">
        <v>1061.8699999999999</v>
      </c>
      <c r="H355">
        <v>17417.240000000002</v>
      </c>
      <c r="I355">
        <v>1189.44</v>
      </c>
      <c r="J355">
        <v>1439.31</v>
      </c>
      <c r="K355">
        <v>267.06</v>
      </c>
      <c r="L355" t="s">
        <v>78</v>
      </c>
      <c r="M355">
        <v>53.32</v>
      </c>
      <c r="N355">
        <v>1019.57</v>
      </c>
      <c r="O355" t="s">
        <v>78</v>
      </c>
      <c r="P355">
        <v>1670.08</v>
      </c>
      <c r="Q355">
        <v>1236.42</v>
      </c>
      <c r="R355">
        <v>1447.6</v>
      </c>
      <c r="S355">
        <v>1863.36</v>
      </c>
      <c r="T355">
        <v>1129.0999999999999</v>
      </c>
    </row>
    <row r="356" spans="1:20" x14ac:dyDescent="0.25">
      <c r="A356">
        <v>-355</v>
      </c>
      <c r="B356" s="1">
        <f ca="1">EOMONTH(TODAY(),Table134[[#This Row],[Range_Month]])+1</f>
        <v>34304</v>
      </c>
      <c r="C356">
        <v>0</v>
      </c>
      <c r="D356" s="1">
        <f ca="1">WORKDAY(Table134[[#This Row],[Date]],-(1+Table134[[#This Row],[Add_Day]]))</f>
        <v>34303</v>
      </c>
      <c r="E356">
        <f ca="1">COUNTIFS(Table134[[#This Row],[TPX500 Index]:[TPXL70 Index]],"*N/A*")</f>
        <v>2</v>
      </c>
      <c r="F356" t="e" cm="1">
        <f t="array" aca="1" ref="F356" ca="1">_xll.BDH(F$1,"PX_LAST",Table134[[#This Row],[Date_Work]])</f>
        <v>#NAME?</v>
      </c>
      <c r="G356">
        <v>1006.33</v>
      </c>
      <c r="H356">
        <v>16406.54</v>
      </c>
      <c r="I356">
        <v>1132.46</v>
      </c>
      <c r="J356">
        <v>1374.06</v>
      </c>
      <c r="K356">
        <v>254.54</v>
      </c>
      <c r="L356" t="s">
        <v>78</v>
      </c>
      <c r="M356">
        <v>51.19</v>
      </c>
      <c r="N356">
        <v>962.42</v>
      </c>
      <c r="O356" t="s">
        <v>78</v>
      </c>
      <c r="P356">
        <v>1592.85</v>
      </c>
      <c r="Q356">
        <v>1192.23</v>
      </c>
      <c r="R356">
        <v>1397.71</v>
      </c>
      <c r="S356">
        <v>1803.81</v>
      </c>
      <c r="T356">
        <v>1075.2</v>
      </c>
    </row>
    <row r="357" spans="1:20" x14ac:dyDescent="0.25">
      <c r="A357">
        <v>-356</v>
      </c>
      <c r="B357" s="1">
        <f ca="1">EOMONTH(TODAY(),Table134[[#This Row],[Range_Month]])+1</f>
        <v>34274</v>
      </c>
      <c r="C357">
        <v>0</v>
      </c>
      <c r="D357" s="1">
        <f ca="1">WORKDAY(Table134[[#This Row],[Date]],-(1+Table134[[#This Row],[Add_Day]]))</f>
        <v>34271</v>
      </c>
      <c r="E357">
        <f ca="1">COUNTIFS(Table134[[#This Row],[TPX500 Index]:[TPXL70 Index]],"*N/A*")</f>
        <v>2</v>
      </c>
      <c r="F357" t="e" cm="1">
        <f t="array" aca="1" ref="F357" ca="1">_xll.BDH(F$1,"PX_LAST",Table134[[#This Row],[Date_Work]])</f>
        <v>#NAME?</v>
      </c>
      <c r="G357">
        <v>1186.32</v>
      </c>
      <c r="H357">
        <v>19702.97</v>
      </c>
      <c r="I357">
        <v>1327.28</v>
      </c>
      <c r="J357">
        <v>1630.59</v>
      </c>
      <c r="K357">
        <v>299.62</v>
      </c>
      <c r="L357" t="s">
        <v>78</v>
      </c>
      <c r="M357">
        <v>59.63</v>
      </c>
      <c r="N357">
        <v>1148.43</v>
      </c>
      <c r="O357" t="s">
        <v>78</v>
      </c>
      <c r="P357">
        <v>1947.77</v>
      </c>
      <c r="Q357">
        <v>1412.42</v>
      </c>
      <c r="R357">
        <v>1627.64</v>
      </c>
      <c r="S357">
        <v>2087.5</v>
      </c>
      <c r="T357">
        <v>1248.75</v>
      </c>
    </row>
    <row r="358" spans="1:20" x14ac:dyDescent="0.25">
      <c r="A358">
        <v>-357</v>
      </c>
      <c r="B358" s="1">
        <f ca="1">EOMONTH(TODAY(),Table134[[#This Row],[Range_Month]])+1</f>
        <v>34243</v>
      </c>
      <c r="C358">
        <v>0</v>
      </c>
      <c r="D358" s="1">
        <f ca="1">WORKDAY(Table134[[#This Row],[Date]],-(1+Table134[[#This Row],[Add_Day]]))</f>
        <v>34242</v>
      </c>
      <c r="E358">
        <f ca="1">COUNTIFS(Table134[[#This Row],[TPX500 Index]:[TPXL70 Index]],"*N/A*")</f>
        <v>2</v>
      </c>
      <c r="F358" t="e" cm="1">
        <f t="array" aca="1" ref="F358" ca="1">_xll.BDH(F$1,"PX_LAST",Table134[[#This Row],[Date_Work]])</f>
        <v>#NAME?</v>
      </c>
      <c r="G358">
        <v>1147.74</v>
      </c>
      <c r="H358">
        <v>20105.71</v>
      </c>
      <c r="I358">
        <v>1358.54</v>
      </c>
      <c r="J358">
        <v>1626.25</v>
      </c>
      <c r="K358">
        <v>293.04000000000002</v>
      </c>
      <c r="L358" t="s">
        <v>78</v>
      </c>
      <c r="M358">
        <v>63.38</v>
      </c>
      <c r="N358">
        <v>1103.45</v>
      </c>
      <c r="O358" t="s">
        <v>78</v>
      </c>
      <c r="P358">
        <v>2069.66</v>
      </c>
      <c r="Q358">
        <v>1431.48</v>
      </c>
      <c r="R358">
        <v>1706.29</v>
      </c>
      <c r="S358">
        <v>2256.5</v>
      </c>
      <c r="T358">
        <v>1218.48</v>
      </c>
    </row>
    <row r="359" spans="1:20" x14ac:dyDescent="0.25">
      <c r="A359">
        <v>-358</v>
      </c>
      <c r="B359" s="1">
        <f ca="1">EOMONTH(TODAY(),Table134[[#This Row],[Range_Month]])+1</f>
        <v>34213</v>
      </c>
      <c r="C359">
        <v>0</v>
      </c>
      <c r="D359" s="1">
        <f ca="1">WORKDAY(Table134[[#This Row],[Date]],-(1+Table134[[#This Row],[Add_Day]]))</f>
        <v>34212</v>
      </c>
      <c r="E359">
        <f ca="1">COUNTIFS(Table134[[#This Row],[TPX500 Index]:[TPXL70 Index]],"*N/A*")</f>
        <v>2</v>
      </c>
      <c r="F359" t="e" cm="1">
        <f t="array" aca="1" ref="F359" ca="1">_xll.BDH(F$1,"PX_LAST",Table134[[#This Row],[Date_Work]])</f>
        <v>#NAME?</v>
      </c>
      <c r="G359">
        <v>1200.6300000000001</v>
      </c>
      <c r="H359">
        <v>21026.6</v>
      </c>
      <c r="I359">
        <v>1380.92</v>
      </c>
      <c r="J359">
        <v>1693.09</v>
      </c>
      <c r="K359">
        <v>305.08999999999997</v>
      </c>
      <c r="L359" t="s">
        <v>78</v>
      </c>
      <c r="M359">
        <v>58.74</v>
      </c>
      <c r="N359">
        <v>1156.56</v>
      </c>
      <c r="O359" t="s">
        <v>78</v>
      </c>
      <c r="P359">
        <v>2149.96</v>
      </c>
      <c r="Q359">
        <v>1483.13</v>
      </c>
      <c r="R359">
        <v>1593.09</v>
      </c>
      <c r="S359">
        <v>2252.35</v>
      </c>
      <c r="T359">
        <v>1271.55</v>
      </c>
    </row>
    <row r="360" spans="1:20" x14ac:dyDescent="0.25">
      <c r="A360">
        <v>-359</v>
      </c>
      <c r="B360" s="1">
        <f ca="1">EOMONTH(TODAY(),Table134[[#This Row],[Range_Month]])+1</f>
        <v>34182</v>
      </c>
      <c r="C360">
        <v>0</v>
      </c>
      <c r="D360" s="1">
        <f ca="1">WORKDAY(Table134[[#This Row],[Date]],-(1+Table134[[#This Row],[Add_Day]]))</f>
        <v>34180</v>
      </c>
      <c r="E360">
        <f ca="1">COUNTIFS(Table134[[#This Row],[TPX500 Index]:[TPXL70 Index]],"*N/A*")</f>
        <v>2</v>
      </c>
      <c r="F360" t="e" cm="1">
        <f t="array" aca="1" ref="F360" ca="1">_xll.BDH(F$1,"PX_LAST",Table134[[#This Row],[Date_Work]])</f>
        <v>#NAME?</v>
      </c>
      <c r="G360">
        <v>1176.98</v>
      </c>
      <c r="H360">
        <v>20380.14</v>
      </c>
      <c r="I360">
        <v>1355.23</v>
      </c>
      <c r="J360">
        <v>1659.91</v>
      </c>
      <c r="K360">
        <v>298.27</v>
      </c>
      <c r="L360" t="s">
        <v>78</v>
      </c>
      <c r="M360">
        <v>58.45</v>
      </c>
      <c r="N360">
        <v>1135.27</v>
      </c>
      <c r="O360" t="s">
        <v>78</v>
      </c>
      <c r="P360">
        <v>2112.44</v>
      </c>
      <c r="Q360">
        <v>1452.98</v>
      </c>
      <c r="R360">
        <v>1595</v>
      </c>
      <c r="S360">
        <v>2229.81</v>
      </c>
      <c r="T360">
        <v>1244.48</v>
      </c>
    </row>
    <row r="361" spans="1:20" x14ac:dyDescent="0.25">
      <c r="A361">
        <v>-360</v>
      </c>
      <c r="B361" s="1">
        <f ca="1">EOMONTH(TODAY(),Table134[[#This Row],[Range_Month]])+1</f>
        <v>34151</v>
      </c>
      <c r="C361">
        <v>0</v>
      </c>
      <c r="D361" s="1">
        <f ca="1">WORKDAY(Table134[[#This Row],[Date]],-(1+Table134[[#This Row],[Add_Day]]))</f>
        <v>34150</v>
      </c>
      <c r="E361">
        <f ca="1">COUNTIFS(Table134[[#This Row],[TPX500 Index]:[TPXL70 Index]],"*N/A*")</f>
        <v>2</v>
      </c>
      <c r="F361" t="e" cm="1">
        <f t="array" aca="1" ref="F361" ca="1">_xll.BDH(F$1,"PX_LAST",Table134[[#This Row],[Date_Work]])</f>
        <v>#NAME?</v>
      </c>
      <c r="G361">
        <v>1110.4000000000001</v>
      </c>
      <c r="H361">
        <v>19590</v>
      </c>
      <c r="I361">
        <v>1296.29</v>
      </c>
      <c r="J361">
        <v>1580.25</v>
      </c>
      <c r="K361">
        <v>283.39</v>
      </c>
      <c r="L361" t="s">
        <v>78</v>
      </c>
      <c r="M361">
        <v>55.88</v>
      </c>
      <c r="N361">
        <v>1065.67</v>
      </c>
      <c r="O361" t="s">
        <v>78</v>
      </c>
      <c r="P361">
        <v>2060.67</v>
      </c>
      <c r="Q361">
        <v>1387.39</v>
      </c>
      <c r="R361">
        <v>1531.61</v>
      </c>
      <c r="S361">
        <v>2235.6999999999998</v>
      </c>
      <c r="T361">
        <v>1181.3800000000001</v>
      </c>
    </row>
    <row r="362" spans="1:20" x14ac:dyDescent="0.25">
      <c r="A362">
        <v>-361</v>
      </c>
      <c r="B362" s="1">
        <f ca="1">EOMONTH(TODAY(),Table134[[#This Row],[Range_Month]])+1</f>
        <v>34121</v>
      </c>
      <c r="C362">
        <v>0</v>
      </c>
      <c r="D362" s="1">
        <f ca="1">WORKDAY(Table134[[#This Row],[Date]],-(1+Table134[[#This Row],[Add_Day]]))</f>
        <v>34120</v>
      </c>
      <c r="E362">
        <f ca="1">COUNTIFS(Table134[[#This Row],[TPX500 Index]:[TPXL70 Index]],"*N/A*")</f>
        <v>2</v>
      </c>
      <c r="F362" t="e" cm="1">
        <f t="array" aca="1" ref="F362" ca="1">_xll.BDH(F$1,"PX_LAST",Table134[[#This Row],[Date_Work]])</f>
        <v>#NAME?</v>
      </c>
      <c r="G362">
        <v>1143.0999999999999</v>
      </c>
      <c r="H362">
        <v>20552.349999999999</v>
      </c>
      <c r="I362">
        <v>1352.25</v>
      </c>
      <c r="J362">
        <v>1636.6</v>
      </c>
      <c r="K362">
        <v>295.79000000000002</v>
      </c>
      <c r="L362" t="s">
        <v>78</v>
      </c>
      <c r="M362">
        <v>60.62</v>
      </c>
      <c r="N362">
        <v>1093.28</v>
      </c>
      <c r="O362" t="s">
        <v>78</v>
      </c>
      <c r="P362">
        <v>2181.91</v>
      </c>
      <c r="Q362">
        <v>1436.39</v>
      </c>
      <c r="R362">
        <v>1661.36</v>
      </c>
      <c r="S362">
        <v>2368.62</v>
      </c>
      <c r="T362">
        <v>1221.28</v>
      </c>
    </row>
    <row r="363" spans="1:20" x14ac:dyDescent="0.25">
      <c r="A363">
        <v>-362</v>
      </c>
      <c r="B363" s="1">
        <f ca="1">EOMONTH(TODAY(),Table134[[#This Row],[Range_Month]])+1</f>
        <v>34090</v>
      </c>
      <c r="C363">
        <v>0</v>
      </c>
      <c r="D363" s="1">
        <f ca="1">WORKDAY(Table134[[#This Row],[Date]],-(1+Table134[[#This Row],[Add_Day]]))</f>
        <v>34089</v>
      </c>
      <c r="E363">
        <f ca="1">COUNTIFS(Table134[[#This Row],[TPX500 Index]:[TPXL70 Index]],"*N/A*")</f>
        <v>2</v>
      </c>
      <c r="F363" t="e" cm="1">
        <f t="array" aca="1" ref="F363" ca="1">_xll.BDH(F$1,"PX_LAST",Table134[[#This Row],[Date_Work]])</f>
        <v>#NAME?</v>
      </c>
      <c r="G363">
        <v>1154.8599999999999</v>
      </c>
      <c r="H363">
        <v>20919.18</v>
      </c>
      <c r="I363">
        <v>1344.62</v>
      </c>
      <c r="J363">
        <v>1620.79</v>
      </c>
      <c r="K363">
        <v>298.52</v>
      </c>
      <c r="L363" t="s">
        <v>78</v>
      </c>
      <c r="M363">
        <v>59.08</v>
      </c>
      <c r="N363">
        <v>1099</v>
      </c>
      <c r="O363" t="s">
        <v>78</v>
      </c>
      <c r="P363">
        <v>2026.43</v>
      </c>
      <c r="Q363">
        <v>1418.33</v>
      </c>
      <c r="R363">
        <v>1595.08</v>
      </c>
      <c r="S363">
        <v>2110.04</v>
      </c>
      <c r="T363">
        <v>1241.33</v>
      </c>
    </row>
    <row r="364" spans="1:20" x14ac:dyDescent="0.25">
      <c r="A364">
        <v>-363</v>
      </c>
      <c r="B364" s="1">
        <f ca="1">EOMONTH(TODAY(),Table134[[#This Row],[Range_Month]])+1</f>
        <v>34060</v>
      </c>
      <c r="C364">
        <v>0</v>
      </c>
      <c r="D364" s="1">
        <f ca="1">WORKDAY(Table134[[#This Row],[Date]],-(1+Table134[[#This Row],[Add_Day]]))</f>
        <v>34059</v>
      </c>
      <c r="E364">
        <f ca="1">COUNTIFS(Table134[[#This Row],[TPX500 Index]:[TPXL70 Index]],"*N/A*")</f>
        <v>2</v>
      </c>
      <c r="F364" t="e" cm="1">
        <f t="array" aca="1" ref="F364" ca="1">_xll.BDH(F$1,"PX_LAST",Table134[[#This Row],[Date_Work]])</f>
        <v>#NAME?</v>
      </c>
      <c r="G364">
        <v>1023.69</v>
      </c>
      <c r="H364">
        <v>18591.45</v>
      </c>
      <c r="I364">
        <v>1199.28</v>
      </c>
      <c r="J364">
        <v>1431.87</v>
      </c>
      <c r="K364">
        <v>262.94</v>
      </c>
      <c r="L364" t="s">
        <v>78</v>
      </c>
      <c r="M364">
        <v>51.26</v>
      </c>
      <c r="N364">
        <v>981.86</v>
      </c>
      <c r="O364" t="s">
        <v>78</v>
      </c>
      <c r="P364">
        <v>1787.81</v>
      </c>
      <c r="Q364">
        <v>1247.8900000000001</v>
      </c>
      <c r="R364">
        <v>1388.49</v>
      </c>
      <c r="S364">
        <v>1873.03</v>
      </c>
      <c r="T364">
        <v>1089.93</v>
      </c>
    </row>
    <row r="365" spans="1:20" x14ac:dyDescent="0.25">
      <c r="A365">
        <v>-364</v>
      </c>
      <c r="B365" s="1">
        <f ca="1">EOMONTH(TODAY(),Table134[[#This Row],[Range_Month]])+1</f>
        <v>34029</v>
      </c>
      <c r="C365">
        <v>0</v>
      </c>
      <c r="D365" s="1">
        <f ca="1">WORKDAY(Table134[[#This Row],[Date]],-(1+Table134[[#This Row],[Add_Day]]))</f>
        <v>34026</v>
      </c>
      <c r="E365">
        <f ca="1">COUNTIFS(Table134[[#This Row],[TPX500 Index]:[TPXL70 Index]],"*N/A*")</f>
        <v>2</v>
      </c>
      <c r="F365" t="e" cm="1">
        <f t="array" aca="1" ref="F365" ca="1">_xll.BDH(F$1,"PX_LAST",Table134[[#This Row],[Date_Work]])</f>
        <v>#NAME?</v>
      </c>
      <c r="G365">
        <v>920.95</v>
      </c>
      <c r="H365">
        <v>16953.349999999999</v>
      </c>
      <c r="I365">
        <v>1076.6099999999999</v>
      </c>
      <c r="J365">
        <v>1284.21</v>
      </c>
      <c r="K365">
        <v>234.07</v>
      </c>
      <c r="L365" t="s">
        <v>78</v>
      </c>
      <c r="M365">
        <v>44.32</v>
      </c>
      <c r="N365">
        <v>878.84</v>
      </c>
      <c r="O365" t="s">
        <v>78</v>
      </c>
      <c r="P365">
        <v>1596.27</v>
      </c>
      <c r="Q365">
        <v>1116.31</v>
      </c>
      <c r="R365">
        <v>1229.26</v>
      </c>
      <c r="S365">
        <v>1687.91</v>
      </c>
      <c r="T365">
        <v>986.61</v>
      </c>
    </row>
    <row r="366" spans="1:20" x14ac:dyDescent="0.25">
      <c r="A366">
        <v>-365</v>
      </c>
      <c r="B366" s="1">
        <f ca="1">EOMONTH(TODAY(),Table134[[#This Row],[Range_Month]])+1</f>
        <v>34001</v>
      </c>
      <c r="C366">
        <v>0</v>
      </c>
      <c r="D366" s="1">
        <f ca="1">WORKDAY(Table134[[#This Row],[Date]],-(1+Table134[[#This Row],[Add_Day]]))</f>
        <v>33998</v>
      </c>
      <c r="E366">
        <f ca="1">COUNTIFS(Table134[[#This Row],[TPX500 Index]:[TPXL70 Index]],"*N/A*")</f>
        <v>2</v>
      </c>
      <c r="F366" t="e" cm="1">
        <f t="array" aca="1" ref="F366" ca="1">_xll.BDH(F$1,"PX_LAST",Table134[[#This Row],[Date_Work]])</f>
        <v>#NAME?</v>
      </c>
      <c r="G366">
        <v>933.5</v>
      </c>
      <c r="H366">
        <v>17023.78</v>
      </c>
      <c r="I366">
        <v>1095.02</v>
      </c>
      <c r="J366">
        <v>1298.8800000000001</v>
      </c>
      <c r="K366">
        <v>236.67</v>
      </c>
      <c r="L366" t="s">
        <v>78</v>
      </c>
      <c r="M366">
        <v>44.67</v>
      </c>
      <c r="N366">
        <v>890.11</v>
      </c>
      <c r="O366" t="s">
        <v>78</v>
      </c>
      <c r="P366">
        <v>1600.36</v>
      </c>
      <c r="Q366">
        <v>1129.17</v>
      </c>
      <c r="R366">
        <v>1250.4100000000001</v>
      </c>
      <c r="S366">
        <v>1668.2</v>
      </c>
      <c r="T366">
        <v>1001.01</v>
      </c>
    </row>
    <row r="367" spans="1:20" x14ac:dyDescent="0.25">
      <c r="A367">
        <v>-366</v>
      </c>
      <c r="B367" s="1">
        <f ca="1">EOMONTH(TODAY(),Table134[[#This Row],[Range_Month]])+1</f>
        <v>33970</v>
      </c>
      <c r="C367">
        <v>1</v>
      </c>
      <c r="D367" s="1">
        <f ca="1">WORKDAY(Table134[[#This Row],[Date]],-(1+Table134[[#This Row],[Add_Day]]))</f>
        <v>33968</v>
      </c>
      <c r="E367">
        <f ca="1">COUNTIFS(Table134[[#This Row],[TPX500 Index]:[TPXL70 Index]],"*N/A*")</f>
        <v>2</v>
      </c>
      <c r="F367" t="e" cm="1">
        <f t="array" aca="1" ref="F367" ca="1">_xll.BDH(F$1,"PX_LAST",Table134[[#This Row],[Date_Work]])</f>
        <v>#NAME?</v>
      </c>
      <c r="G367">
        <v>936.97</v>
      </c>
      <c r="H367">
        <v>16924.95</v>
      </c>
      <c r="I367">
        <v>1105.29</v>
      </c>
      <c r="J367">
        <v>1307.6600000000001</v>
      </c>
      <c r="K367">
        <v>237.58</v>
      </c>
      <c r="L367" t="s">
        <v>78</v>
      </c>
      <c r="M367">
        <v>44.07</v>
      </c>
      <c r="N367">
        <v>893.59</v>
      </c>
      <c r="O367" t="s">
        <v>78</v>
      </c>
      <c r="P367">
        <v>1632.91</v>
      </c>
      <c r="Q367">
        <v>1136.18</v>
      </c>
      <c r="R367">
        <v>1227.93</v>
      </c>
      <c r="S367">
        <v>1730.65</v>
      </c>
      <c r="T367">
        <v>1004.5</v>
      </c>
    </row>
    <row r="368" spans="1:20" x14ac:dyDescent="0.25">
      <c r="A368">
        <v>-367</v>
      </c>
      <c r="B368" s="1">
        <f ca="1">EOMONTH(TODAY(),Table134[[#This Row],[Range_Month]])+1</f>
        <v>33939</v>
      </c>
      <c r="C368">
        <v>0</v>
      </c>
      <c r="D368" s="1">
        <f ca="1">WORKDAY(Table134[[#This Row],[Date]],-(1+Table134[[#This Row],[Add_Day]]))</f>
        <v>33938</v>
      </c>
      <c r="E368">
        <f ca="1">COUNTIFS(Table134[[#This Row],[TPX500 Index]:[TPXL70 Index]],"*N/A*")</f>
        <v>2</v>
      </c>
      <c r="F368" t="e" cm="1">
        <f t="array" aca="1" ref="F368" ca="1">_xll.BDH(F$1,"PX_LAST",Table134[[#This Row],[Date_Work]])</f>
        <v>#NAME?</v>
      </c>
      <c r="G368">
        <v>942.35</v>
      </c>
      <c r="H368">
        <v>17683.650000000001</v>
      </c>
      <c r="I368">
        <v>1122.8599999999999</v>
      </c>
      <c r="J368">
        <v>1323.35</v>
      </c>
      <c r="K368">
        <v>239.82</v>
      </c>
      <c r="L368" t="s">
        <v>78</v>
      </c>
      <c r="M368">
        <v>42.54</v>
      </c>
      <c r="N368">
        <v>887.27</v>
      </c>
      <c r="O368" t="s">
        <v>78</v>
      </c>
      <c r="P368">
        <v>1656.15</v>
      </c>
      <c r="Q368">
        <v>1158.3900000000001</v>
      </c>
      <c r="R368">
        <v>1183.46</v>
      </c>
      <c r="S368">
        <v>1662.51</v>
      </c>
      <c r="T368">
        <v>1019.39</v>
      </c>
    </row>
    <row r="369" spans="1:20" x14ac:dyDescent="0.25">
      <c r="A369">
        <v>-368</v>
      </c>
      <c r="B369" s="1">
        <f ca="1">EOMONTH(TODAY(),Table134[[#This Row],[Range_Month]])+1</f>
        <v>33909</v>
      </c>
      <c r="C369">
        <v>0</v>
      </c>
      <c r="D369" s="1">
        <f ca="1">WORKDAY(Table134[[#This Row],[Date]],-(1+Table134[[#This Row],[Add_Day]]))</f>
        <v>33907</v>
      </c>
      <c r="E369">
        <f ca="1">COUNTIFS(Table134[[#This Row],[TPX500 Index]:[TPXL70 Index]],"*N/A*")</f>
        <v>2</v>
      </c>
      <c r="F369" t="e" cm="1">
        <f t="array" aca="1" ref="F369" ca="1">_xll.BDH(F$1,"PX_LAST",Table134[[#This Row],[Date_Work]])</f>
        <v>#NAME?</v>
      </c>
      <c r="G369">
        <v>903.95</v>
      </c>
      <c r="H369">
        <v>16767.400000000001</v>
      </c>
      <c r="I369">
        <v>1080.78</v>
      </c>
      <c r="J369">
        <v>1278.9100000000001</v>
      </c>
      <c r="K369">
        <v>231.23</v>
      </c>
      <c r="L369" t="s">
        <v>78</v>
      </c>
      <c r="M369">
        <v>42.85</v>
      </c>
      <c r="N369">
        <v>861.11</v>
      </c>
      <c r="O369" t="s">
        <v>78</v>
      </c>
      <c r="P369">
        <v>1635.83</v>
      </c>
      <c r="Q369">
        <v>1120.31</v>
      </c>
      <c r="R369">
        <v>1209.44</v>
      </c>
      <c r="S369">
        <v>1667.94</v>
      </c>
      <c r="T369">
        <v>969.87</v>
      </c>
    </row>
    <row r="370" spans="1:20" x14ac:dyDescent="0.25">
      <c r="A370">
        <v>-369</v>
      </c>
      <c r="B370" s="1">
        <f ca="1">EOMONTH(TODAY(),Table134[[#This Row],[Range_Month]])+1</f>
        <v>33878</v>
      </c>
      <c r="C370">
        <v>0</v>
      </c>
      <c r="D370" s="1">
        <f ca="1">WORKDAY(Table134[[#This Row],[Date]],-(1+Table134[[#This Row],[Add_Day]]))</f>
        <v>33877</v>
      </c>
      <c r="E370">
        <f ca="1">COUNTIFS(Table134[[#This Row],[TPX500 Index]:[TPXL70 Index]],"*N/A*")</f>
        <v>2</v>
      </c>
      <c r="F370" t="e" cm="1">
        <f t="array" aca="1" ref="F370" ca="1">_xll.BDH(F$1,"PX_LAST",Table134[[#This Row],[Date_Work]])</f>
        <v>#NAME?</v>
      </c>
      <c r="G370">
        <v>916.99</v>
      </c>
      <c r="H370">
        <v>17399.080000000002</v>
      </c>
      <c r="I370">
        <v>1107.4100000000001</v>
      </c>
      <c r="J370">
        <v>1310.5999999999999</v>
      </c>
      <c r="K370">
        <v>235.83</v>
      </c>
      <c r="L370" t="s">
        <v>78</v>
      </c>
      <c r="M370">
        <v>45.96</v>
      </c>
      <c r="N370">
        <v>878.76</v>
      </c>
      <c r="O370" t="s">
        <v>78</v>
      </c>
      <c r="P370">
        <v>1697.07</v>
      </c>
      <c r="Q370">
        <v>1157.71</v>
      </c>
      <c r="R370">
        <v>1290.6400000000001</v>
      </c>
      <c r="S370">
        <v>1725.3</v>
      </c>
      <c r="T370">
        <v>979.7</v>
      </c>
    </row>
    <row r="371" spans="1:20" x14ac:dyDescent="0.25">
      <c r="A371">
        <v>-370</v>
      </c>
      <c r="B371" s="1">
        <f ca="1">EOMONTH(TODAY(),Table134[[#This Row],[Range_Month]])+1</f>
        <v>33848</v>
      </c>
      <c r="C371">
        <v>0</v>
      </c>
      <c r="D371" s="1">
        <f ca="1">WORKDAY(Table134[[#This Row],[Date]],-(1+Table134[[#This Row],[Add_Day]]))</f>
        <v>33847</v>
      </c>
      <c r="E371">
        <f ca="1">COUNTIFS(Table134[[#This Row],[TPX500 Index]:[TPXL70 Index]],"*N/A*")</f>
        <v>2</v>
      </c>
      <c r="F371" t="e" cm="1">
        <f t="array" aca="1" ref="F371" ca="1">_xll.BDH(F$1,"PX_LAST",Table134[[#This Row],[Date_Work]])</f>
        <v>#NAME?</v>
      </c>
      <c r="G371">
        <v>976.96</v>
      </c>
      <c r="H371">
        <v>18061.12</v>
      </c>
      <c r="I371">
        <v>1179.95</v>
      </c>
      <c r="J371">
        <v>1385.51</v>
      </c>
      <c r="K371">
        <v>249.29</v>
      </c>
      <c r="L371" t="s">
        <v>78</v>
      </c>
      <c r="M371">
        <v>49.06</v>
      </c>
      <c r="N371">
        <v>944.53</v>
      </c>
      <c r="O371" t="s">
        <v>78</v>
      </c>
      <c r="P371">
        <v>1753.85</v>
      </c>
      <c r="Q371">
        <v>1221.53</v>
      </c>
      <c r="R371">
        <v>1358.39</v>
      </c>
      <c r="S371">
        <v>1801.82</v>
      </c>
      <c r="T371">
        <v>1037.1500000000001</v>
      </c>
    </row>
    <row r="372" spans="1:20" x14ac:dyDescent="0.25">
      <c r="A372">
        <v>-371</v>
      </c>
      <c r="B372" s="1">
        <f ca="1">EOMONTH(TODAY(),Table134[[#This Row],[Range_Month]])+1</f>
        <v>33817</v>
      </c>
      <c r="C372">
        <v>0</v>
      </c>
      <c r="D372" s="1">
        <f ca="1">WORKDAY(Table134[[#This Row],[Date]],-(1+Table134[[#This Row],[Add_Day]]))</f>
        <v>33816</v>
      </c>
      <c r="E372">
        <f ca="1">COUNTIFS(Table134[[#This Row],[TPX500 Index]:[TPXL70 Index]],"*N/A*")</f>
        <v>2</v>
      </c>
      <c r="F372" t="e" cm="1">
        <f t="array" aca="1" ref="F372" ca="1">_xll.BDH(F$1,"PX_LAST",Table134[[#This Row],[Date_Work]])</f>
        <v>#NAME?</v>
      </c>
      <c r="G372">
        <v>854.88</v>
      </c>
      <c r="H372">
        <v>15910.28</v>
      </c>
      <c r="I372">
        <v>1046.5999999999999</v>
      </c>
      <c r="J372">
        <v>1219.25</v>
      </c>
      <c r="K372">
        <v>222.39</v>
      </c>
      <c r="L372" t="s">
        <v>78</v>
      </c>
      <c r="M372">
        <v>44.73</v>
      </c>
      <c r="N372">
        <v>852.18</v>
      </c>
      <c r="O372" t="s">
        <v>78</v>
      </c>
      <c r="P372">
        <v>1603.27</v>
      </c>
      <c r="Q372">
        <v>1068.73</v>
      </c>
      <c r="R372">
        <v>1280.2</v>
      </c>
      <c r="S372">
        <v>1708.48</v>
      </c>
      <c r="T372">
        <v>887.06</v>
      </c>
    </row>
    <row r="373" spans="1:20" x14ac:dyDescent="0.25">
      <c r="A373">
        <v>-372</v>
      </c>
      <c r="B373" s="1">
        <f ca="1">EOMONTH(TODAY(),Table134[[#This Row],[Range_Month]])+1</f>
        <v>33786</v>
      </c>
      <c r="C373">
        <v>0</v>
      </c>
      <c r="D373" s="1">
        <f ca="1">WORKDAY(Table134[[#This Row],[Date]],-(1+Table134[[#This Row],[Add_Day]]))</f>
        <v>33785</v>
      </c>
      <c r="E373">
        <f ca="1">COUNTIFS(Table134[[#This Row],[TPX500 Index]:[TPXL70 Index]],"*N/A*")</f>
        <v>2</v>
      </c>
      <c r="F373" t="e" cm="1">
        <f t="array" aca="1" ref="F373" ca="1">_xll.BDH(F$1,"PX_LAST",Table134[[#This Row],[Date_Work]])</f>
        <v>#NAME?</v>
      </c>
      <c r="G373">
        <v>847.67</v>
      </c>
      <c r="H373">
        <v>15951.73</v>
      </c>
      <c r="I373">
        <v>1109.68</v>
      </c>
      <c r="J373">
        <v>1236.2</v>
      </c>
      <c r="K373">
        <v>226.03</v>
      </c>
      <c r="L373" t="s">
        <v>78</v>
      </c>
      <c r="M373">
        <v>51.38</v>
      </c>
      <c r="N373">
        <v>856.75</v>
      </c>
      <c r="O373" t="s">
        <v>78</v>
      </c>
      <c r="P373">
        <v>1707.64</v>
      </c>
      <c r="Q373">
        <v>1091.02</v>
      </c>
      <c r="R373">
        <v>1465.04</v>
      </c>
      <c r="S373">
        <v>1868.82</v>
      </c>
      <c r="T373">
        <v>870.21</v>
      </c>
    </row>
    <row r="374" spans="1:20" x14ac:dyDescent="0.25">
      <c r="A374">
        <v>-373</v>
      </c>
      <c r="B374" s="1">
        <f ca="1">EOMONTH(TODAY(),Table134[[#This Row],[Range_Month]])+1</f>
        <v>33756</v>
      </c>
      <c r="C374">
        <v>0</v>
      </c>
      <c r="D374" s="1">
        <f ca="1">WORKDAY(Table134[[#This Row],[Date]],-(1+Table134[[#This Row],[Add_Day]]))</f>
        <v>33753</v>
      </c>
      <c r="E374">
        <f ca="1">COUNTIFS(Table134[[#This Row],[TPX500 Index]:[TPXL70 Index]],"*N/A*")</f>
        <v>2</v>
      </c>
      <c r="F374" t="e" cm="1">
        <f t="array" aca="1" ref="F374" ca="1">_xll.BDH(F$1,"PX_LAST",Table134[[#This Row],[Date_Work]])</f>
        <v>#NAME?</v>
      </c>
      <c r="G374">
        <v>944.12</v>
      </c>
      <c r="H374">
        <v>18347.75</v>
      </c>
      <c r="I374">
        <v>1231.72</v>
      </c>
      <c r="J374">
        <v>1376.32</v>
      </c>
      <c r="K374">
        <v>251.22</v>
      </c>
      <c r="L374" t="s">
        <v>78</v>
      </c>
      <c r="M374">
        <v>58.32</v>
      </c>
      <c r="N374">
        <v>941.98</v>
      </c>
      <c r="O374" t="s">
        <v>78</v>
      </c>
      <c r="P374">
        <v>1888.8</v>
      </c>
      <c r="Q374">
        <v>1217.2</v>
      </c>
      <c r="R374">
        <v>1623.94</v>
      </c>
      <c r="S374">
        <v>2037.34</v>
      </c>
      <c r="T374">
        <v>979</v>
      </c>
    </row>
    <row r="375" spans="1:20" x14ac:dyDescent="0.25">
      <c r="A375">
        <v>-374</v>
      </c>
      <c r="B375" s="1">
        <f ca="1">EOMONTH(TODAY(),Table134[[#This Row],[Range_Month]])+1</f>
        <v>33725</v>
      </c>
      <c r="C375">
        <v>0</v>
      </c>
      <c r="D375" s="1">
        <f ca="1">WORKDAY(Table134[[#This Row],[Date]],-(1+Table134[[#This Row],[Add_Day]]))</f>
        <v>33724</v>
      </c>
      <c r="E375">
        <f ca="1">COUNTIFS(Table134[[#This Row],[TPX500 Index]:[TPXL70 Index]],"*N/A*")</f>
        <v>2</v>
      </c>
      <c r="F375" t="e" cm="1">
        <f t="array" aca="1" ref="F375" ca="1">_xll.BDH(F$1,"PX_LAST",Table134[[#This Row],[Date_Work]])</f>
        <v>#NAME?</v>
      </c>
      <c r="G375">
        <v>922.68</v>
      </c>
      <c r="H375">
        <v>17390.71</v>
      </c>
      <c r="I375">
        <v>1169.1300000000001</v>
      </c>
      <c r="J375">
        <v>1317.46</v>
      </c>
      <c r="K375">
        <v>242.84</v>
      </c>
      <c r="L375" t="s">
        <v>78</v>
      </c>
      <c r="M375">
        <v>56.82</v>
      </c>
      <c r="N375">
        <v>932.1</v>
      </c>
      <c r="O375" t="s">
        <v>78</v>
      </c>
      <c r="P375">
        <v>1749.47</v>
      </c>
      <c r="Q375">
        <v>1150.56</v>
      </c>
      <c r="R375">
        <v>1598.92</v>
      </c>
      <c r="S375">
        <v>1917.65</v>
      </c>
      <c r="T375">
        <v>947.56</v>
      </c>
    </row>
    <row r="376" spans="1:20" x14ac:dyDescent="0.25">
      <c r="A376">
        <v>-375</v>
      </c>
      <c r="B376" s="1">
        <f ca="1">EOMONTH(TODAY(),Table134[[#This Row],[Range_Month]])+1</f>
        <v>33695</v>
      </c>
      <c r="C376">
        <v>0</v>
      </c>
      <c r="D376" s="1">
        <f ca="1">WORKDAY(Table134[[#This Row],[Date]],-(1+Table134[[#This Row],[Add_Day]]))</f>
        <v>33694</v>
      </c>
      <c r="E376">
        <f ca="1">COUNTIFS(Table134[[#This Row],[TPX500 Index]:[TPXL70 Index]],"*N/A*")</f>
        <v>2</v>
      </c>
      <c r="F376" t="e" cm="1">
        <f t="array" aca="1" ref="F376" ca="1">_xll.BDH(F$1,"PX_LAST",Table134[[#This Row],[Date_Work]])</f>
        <v>#NAME?</v>
      </c>
      <c r="G376">
        <v>969.84</v>
      </c>
      <c r="H376">
        <v>19345.95</v>
      </c>
      <c r="I376">
        <v>1237.27</v>
      </c>
      <c r="J376">
        <v>1418.52</v>
      </c>
      <c r="K376">
        <v>254.18</v>
      </c>
      <c r="L376" t="s">
        <v>78</v>
      </c>
      <c r="M376">
        <v>63.55</v>
      </c>
      <c r="N376">
        <v>932.03</v>
      </c>
      <c r="O376" t="s">
        <v>78</v>
      </c>
      <c r="P376">
        <v>1949.38</v>
      </c>
      <c r="Q376">
        <v>1259.03</v>
      </c>
      <c r="R376">
        <v>1742.53</v>
      </c>
      <c r="S376">
        <v>2101.96</v>
      </c>
      <c r="T376">
        <v>1034.08</v>
      </c>
    </row>
    <row r="377" spans="1:20" x14ac:dyDescent="0.25">
      <c r="A377">
        <v>-376</v>
      </c>
      <c r="B377" s="1">
        <f ca="1">EOMONTH(TODAY(),Table134[[#This Row],[Range_Month]])+1</f>
        <v>33664</v>
      </c>
      <c r="C377">
        <v>0</v>
      </c>
      <c r="D377" s="1">
        <f ca="1">WORKDAY(Table134[[#This Row],[Date]],-(1+Table134[[#This Row],[Add_Day]]))</f>
        <v>33662</v>
      </c>
      <c r="E377">
        <f ca="1">COUNTIFS(Table134[[#This Row],[TPX500 Index]:[TPXL70 Index]],"*N/A*")</f>
        <v>2</v>
      </c>
      <c r="F377" t="e" cm="1">
        <f t="array" aca="1" ref="F377" ca="1">_xll.BDH(F$1,"PX_LAST",Table134[[#This Row],[Date_Work]])</f>
        <v>#NAME?</v>
      </c>
      <c r="G377">
        <v>1055.48</v>
      </c>
      <c r="H377">
        <v>21338.81</v>
      </c>
      <c r="I377">
        <v>1361.11</v>
      </c>
      <c r="J377">
        <v>1554.49</v>
      </c>
      <c r="K377">
        <v>276.17</v>
      </c>
      <c r="L377" t="s">
        <v>78</v>
      </c>
      <c r="M377">
        <v>71.709999999999994</v>
      </c>
      <c r="N377">
        <v>1012.98</v>
      </c>
      <c r="O377" t="s">
        <v>78</v>
      </c>
      <c r="P377">
        <v>2141.56</v>
      </c>
      <c r="Q377">
        <v>1388.88</v>
      </c>
      <c r="R377">
        <v>1935.46</v>
      </c>
      <c r="S377">
        <v>2351.75</v>
      </c>
      <c r="T377">
        <v>1126.48</v>
      </c>
    </row>
    <row r="378" spans="1:20" x14ac:dyDescent="0.25">
      <c r="A378">
        <v>-377</v>
      </c>
      <c r="B378" s="1">
        <f ca="1">EOMONTH(TODAY(),Table134[[#This Row],[Range_Month]])+1</f>
        <v>33635</v>
      </c>
      <c r="C378">
        <v>0</v>
      </c>
      <c r="D378" s="1">
        <f ca="1">WORKDAY(Table134[[#This Row],[Date]],-(1+Table134[[#This Row],[Add_Day]]))</f>
        <v>33634</v>
      </c>
      <c r="E378">
        <f ca="1">COUNTIFS(Table134[[#This Row],[TPX500 Index]:[TPXL70 Index]],"*N/A*")</f>
        <v>2</v>
      </c>
      <c r="F378" t="e" cm="1">
        <f t="array" aca="1" ref="F378" ca="1">_xll.BDH(F$1,"PX_LAST",Table134[[#This Row],[Date_Work]])</f>
        <v>#NAME?</v>
      </c>
      <c r="G378">
        <v>1111</v>
      </c>
      <c r="H378">
        <v>22023.05</v>
      </c>
      <c r="I378">
        <v>1408.57</v>
      </c>
      <c r="J378">
        <v>1630.94</v>
      </c>
      <c r="K378">
        <v>288.95</v>
      </c>
      <c r="L378" t="s">
        <v>78</v>
      </c>
      <c r="M378">
        <v>71.61</v>
      </c>
      <c r="N378">
        <v>1068.5</v>
      </c>
      <c r="O378" t="s">
        <v>78</v>
      </c>
      <c r="P378">
        <v>2181.31</v>
      </c>
      <c r="Q378">
        <v>1466.09</v>
      </c>
      <c r="R378">
        <v>1917.7</v>
      </c>
      <c r="S378">
        <v>2363.84</v>
      </c>
      <c r="T378">
        <v>1183.94</v>
      </c>
    </row>
    <row r="379" spans="1:20" x14ac:dyDescent="0.25">
      <c r="A379">
        <v>-378</v>
      </c>
      <c r="B379" s="1">
        <f ca="1">EOMONTH(TODAY(),Table134[[#This Row],[Range_Month]])+1</f>
        <v>33604</v>
      </c>
      <c r="C379">
        <v>1</v>
      </c>
      <c r="D379" s="1">
        <f ca="1">WORKDAY(Table134[[#This Row],[Date]],-(1+Table134[[#This Row],[Add_Day]]))</f>
        <v>33602</v>
      </c>
      <c r="E379">
        <f ca="1">COUNTIFS(Table134[[#This Row],[TPX500 Index]:[TPXL70 Index]],"*N/A*")</f>
        <v>2</v>
      </c>
      <c r="F379" t="e" cm="1">
        <f t="array" aca="1" ref="F379" ca="1">_xll.BDH(F$1,"PX_LAST",Table134[[#This Row],[Date_Work]])</f>
        <v>#NAME?</v>
      </c>
      <c r="G379">
        <v>1168.02</v>
      </c>
      <c r="H379">
        <v>22983.77</v>
      </c>
      <c r="I379">
        <v>1445.66</v>
      </c>
      <c r="J379">
        <v>1714.68</v>
      </c>
      <c r="K379">
        <v>300.23</v>
      </c>
      <c r="L379" t="s">
        <v>78</v>
      </c>
      <c r="M379">
        <v>72.52</v>
      </c>
      <c r="N379">
        <v>1108.44</v>
      </c>
      <c r="O379" t="s">
        <v>78</v>
      </c>
      <c r="P379">
        <v>2285.4899999999998</v>
      </c>
      <c r="Q379">
        <v>1543.18</v>
      </c>
      <c r="R379">
        <v>1946.14</v>
      </c>
      <c r="S379">
        <v>2438.9299999999998</v>
      </c>
      <c r="T379">
        <v>1256.5899999999999</v>
      </c>
    </row>
    <row r="380" spans="1:20" x14ac:dyDescent="0.25">
      <c r="A380">
        <v>-379</v>
      </c>
      <c r="B380" s="1">
        <f ca="1">EOMONTH(TODAY(),Table134[[#This Row],[Range_Month]])+1</f>
        <v>33573</v>
      </c>
      <c r="C380">
        <v>0</v>
      </c>
      <c r="D380" s="1">
        <f ca="1">WORKDAY(Table134[[#This Row],[Date]],-(1+Table134[[#This Row],[Add_Day]]))</f>
        <v>33571</v>
      </c>
      <c r="E380">
        <f ca="1">COUNTIFS(Table134[[#This Row],[TPX500 Index]:[TPXL70 Index]],"*N/A*")</f>
        <v>2</v>
      </c>
      <c r="F380" t="e" cm="1">
        <f t="array" aca="1" ref="F380" ca="1">_xll.BDH(F$1,"PX_LAST",Table134[[#This Row],[Date_Work]])</f>
        <v>#NAME?</v>
      </c>
      <c r="G380">
        <v>1181.1199999999999</v>
      </c>
      <c r="H380">
        <v>22687.35</v>
      </c>
      <c r="I380">
        <v>1458.54</v>
      </c>
      <c r="J380">
        <v>1731.3</v>
      </c>
      <c r="K380">
        <v>301.51</v>
      </c>
      <c r="L380" t="s">
        <v>78</v>
      </c>
      <c r="M380">
        <v>79.209999999999994</v>
      </c>
      <c r="N380">
        <v>1100</v>
      </c>
      <c r="O380" t="s">
        <v>78</v>
      </c>
      <c r="P380">
        <v>2293.15</v>
      </c>
      <c r="Q380">
        <v>1557.75</v>
      </c>
      <c r="R380">
        <v>2133.2399999999998</v>
      </c>
      <c r="S380">
        <v>2528.5500000000002</v>
      </c>
      <c r="T380">
        <v>1286.6500000000001</v>
      </c>
    </row>
    <row r="381" spans="1:20" x14ac:dyDescent="0.25">
      <c r="A381">
        <v>-380</v>
      </c>
      <c r="B381" s="1">
        <f ca="1">EOMONTH(TODAY(),Table134[[#This Row],[Range_Month]])+1</f>
        <v>33543</v>
      </c>
      <c r="C381">
        <v>0</v>
      </c>
      <c r="D381" s="1">
        <f ca="1">WORKDAY(Table134[[#This Row],[Date]],-(1+Table134[[#This Row],[Add_Day]]))</f>
        <v>33542</v>
      </c>
      <c r="E381">
        <f ca="1">COUNTIFS(Table134[[#This Row],[TPX500 Index]:[TPXL70 Index]],"*N/A*")</f>
        <v>2</v>
      </c>
      <c r="F381" t="e" cm="1">
        <f t="array" aca="1" ref="F381" ca="1">_xll.BDH(F$1,"PX_LAST",Table134[[#This Row],[Date_Work]])</f>
        <v>#NAME?</v>
      </c>
      <c r="G381">
        <v>1285.8900000000001</v>
      </c>
      <c r="H381">
        <v>25222.28</v>
      </c>
      <c r="I381">
        <v>1622.62</v>
      </c>
      <c r="J381">
        <v>1887.45</v>
      </c>
      <c r="K381">
        <v>329.24</v>
      </c>
      <c r="L381" t="s">
        <v>78</v>
      </c>
      <c r="M381">
        <v>96.41</v>
      </c>
      <c r="N381">
        <v>1206.6400000000001</v>
      </c>
      <c r="O381" t="s">
        <v>78</v>
      </c>
      <c r="P381">
        <v>2558.29</v>
      </c>
      <c r="Q381">
        <v>1687.89</v>
      </c>
      <c r="R381">
        <v>2547.25</v>
      </c>
      <c r="S381">
        <v>2856.16</v>
      </c>
      <c r="T381">
        <v>1393.84</v>
      </c>
    </row>
    <row r="382" spans="1:20" x14ac:dyDescent="0.25">
      <c r="A382">
        <v>-381</v>
      </c>
      <c r="B382" s="1">
        <f ca="1">EOMONTH(TODAY(),Table134[[#This Row],[Range_Month]])+1</f>
        <v>33512</v>
      </c>
      <c r="C382">
        <v>0</v>
      </c>
      <c r="D382" s="1">
        <f ca="1">WORKDAY(Table134[[#This Row],[Date]],-(1+Table134[[#This Row],[Add_Day]]))</f>
        <v>33511</v>
      </c>
      <c r="E382">
        <f ca="1">COUNTIFS(Table134[[#This Row],[TPX500 Index]:[TPXL70 Index]],"*N/A*")</f>
        <v>3</v>
      </c>
      <c r="F382" t="e" cm="1">
        <f t="array" aca="1" ref="F382" ca="1">_xll.BDH(F$1,"PX_LAST",Table134[[#This Row],[Date_Work]])</f>
        <v>#NAME?</v>
      </c>
      <c r="G382">
        <v>1252.1600000000001</v>
      </c>
      <c r="H382">
        <v>23916.44</v>
      </c>
      <c r="I382">
        <v>1586.46</v>
      </c>
      <c r="J382">
        <v>1832.2</v>
      </c>
      <c r="K382">
        <v>322.64</v>
      </c>
      <c r="L382" t="s">
        <v>78</v>
      </c>
      <c r="M382" t="s">
        <v>78</v>
      </c>
      <c r="N382">
        <v>1209.23</v>
      </c>
      <c r="O382" t="s">
        <v>78</v>
      </c>
      <c r="P382">
        <v>2445.52</v>
      </c>
      <c r="Q382">
        <v>1639.62</v>
      </c>
      <c r="R382">
        <v>2710.67</v>
      </c>
      <c r="S382">
        <v>2888.39</v>
      </c>
      <c r="T382">
        <v>1331.08</v>
      </c>
    </row>
    <row r="383" spans="1:20" x14ac:dyDescent="0.25">
      <c r="A383">
        <v>-382</v>
      </c>
      <c r="B383" s="1">
        <f ca="1">EOMONTH(TODAY(),Table134[[#This Row],[Range_Month]])+1</f>
        <v>33482</v>
      </c>
      <c r="C383">
        <v>0</v>
      </c>
      <c r="D383" s="1">
        <f ca="1">WORKDAY(Table134[[#This Row],[Date]],-(1+Table134[[#This Row],[Add_Day]]))</f>
        <v>33480</v>
      </c>
      <c r="E383">
        <f ca="1">COUNTIFS(Table134[[#This Row],[TPX500 Index]:[TPXL70 Index]],"*N/A*")</f>
        <v>3</v>
      </c>
      <c r="F383" t="e" cm="1">
        <f t="array" aca="1" ref="F383" ca="1">_xll.BDH(F$1,"PX_LAST",Table134[[#This Row],[Date_Work]])</f>
        <v>#NAME?</v>
      </c>
      <c r="G383">
        <v>1203.79</v>
      </c>
      <c r="H383">
        <v>22335.87</v>
      </c>
      <c r="I383">
        <v>1460.98</v>
      </c>
      <c r="J383">
        <v>1732.1</v>
      </c>
      <c r="K383">
        <v>303.60000000000002</v>
      </c>
      <c r="L383" t="s">
        <v>78</v>
      </c>
      <c r="M383" t="s">
        <v>78</v>
      </c>
      <c r="N383">
        <v>1165.07</v>
      </c>
      <c r="O383" t="s">
        <v>78</v>
      </c>
      <c r="P383">
        <v>2258.6999999999998</v>
      </c>
      <c r="Q383">
        <v>1533.51</v>
      </c>
      <c r="R383">
        <v>2555.48</v>
      </c>
      <c r="S383">
        <v>2767.83</v>
      </c>
      <c r="T383">
        <v>1277.72</v>
      </c>
    </row>
    <row r="384" spans="1:20" x14ac:dyDescent="0.25">
      <c r="A384">
        <v>-383</v>
      </c>
      <c r="B384" s="1">
        <f ca="1">EOMONTH(TODAY(),Table134[[#This Row],[Range_Month]])+1</f>
        <v>33451</v>
      </c>
      <c r="C384">
        <v>0</v>
      </c>
      <c r="D384" s="1">
        <f ca="1">WORKDAY(Table134[[#This Row],[Date]],-(1+Table134[[#This Row],[Add_Day]]))</f>
        <v>33450</v>
      </c>
      <c r="E384">
        <f ca="1">COUNTIFS(Table134[[#This Row],[TPX500 Index]:[TPXL70 Index]],"*N/A*")</f>
        <v>3</v>
      </c>
      <c r="F384" t="e" cm="1">
        <f t="array" aca="1" ref="F384" ca="1">_xll.BDH(F$1,"PX_LAST",Table134[[#This Row],[Date_Work]])</f>
        <v>#NAME?</v>
      </c>
      <c r="G384">
        <v>1275.29</v>
      </c>
      <c r="H384">
        <v>24120.75</v>
      </c>
      <c r="I384">
        <v>1604.64</v>
      </c>
      <c r="J384">
        <v>1859.12</v>
      </c>
      <c r="K384">
        <v>325.92</v>
      </c>
      <c r="L384" t="s">
        <v>78</v>
      </c>
      <c r="M384" t="s">
        <v>78</v>
      </c>
      <c r="N384">
        <v>1244.73</v>
      </c>
      <c r="O384" t="s">
        <v>78</v>
      </c>
      <c r="P384">
        <v>2530.6999999999998</v>
      </c>
      <c r="Q384">
        <v>1645.6</v>
      </c>
      <c r="R384">
        <v>2890.02</v>
      </c>
      <c r="S384">
        <v>3088.18</v>
      </c>
      <c r="T384">
        <v>1345.6</v>
      </c>
    </row>
    <row r="385" spans="1:20" x14ac:dyDescent="0.25">
      <c r="A385">
        <v>-384</v>
      </c>
      <c r="B385" s="1">
        <f ca="1">EOMONTH(TODAY(),Table134[[#This Row],[Range_Month]])+1</f>
        <v>33420</v>
      </c>
      <c r="C385">
        <v>0</v>
      </c>
      <c r="D385" s="1">
        <f ca="1">WORKDAY(Table134[[#This Row],[Date]],-(1+Table134[[#This Row],[Add_Day]]))</f>
        <v>33417</v>
      </c>
      <c r="E385">
        <f ca="1">COUNTIFS(Table134[[#This Row],[TPX500 Index]:[TPXL70 Index]],"*N/A*")</f>
        <v>3</v>
      </c>
      <c r="F385" t="e" cm="1">
        <f t="array" aca="1" ref="F385" ca="1">_xll.BDH(F$1,"PX_LAST",Table134[[#This Row],[Date_Work]])</f>
        <v>#NAME?</v>
      </c>
      <c r="G385">
        <v>1229.47</v>
      </c>
      <c r="H385">
        <v>23290.959999999999</v>
      </c>
      <c r="I385">
        <v>1580.62</v>
      </c>
      <c r="J385">
        <v>1819.01</v>
      </c>
      <c r="K385">
        <v>315.19</v>
      </c>
      <c r="L385" t="s">
        <v>78</v>
      </c>
      <c r="M385" t="s">
        <v>78</v>
      </c>
      <c r="N385">
        <v>1197.82</v>
      </c>
      <c r="O385" t="s">
        <v>78</v>
      </c>
      <c r="P385">
        <v>2558.14</v>
      </c>
      <c r="Q385">
        <v>1616.49</v>
      </c>
      <c r="R385">
        <v>3155.19</v>
      </c>
      <c r="S385">
        <v>3237.17</v>
      </c>
      <c r="T385">
        <v>1298.92</v>
      </c>
    </row>
    <row r="386" spans="1:20" x14ac:dyDescent="0.25">
      <c r="A386">
        <v>-385</v>
      </c>
      <c r="B386" s="1">
        <f ca="1">EOMONTH(TODAY(),Table134[[#This Row],[Range_Month]])+1</f>
        <v>33390</v>
      </c>
      <c r="C386">
        <v>0</v>
      </c>
      <c r="D386" s="1">
        <f ca="1">WORKDAY(Table134[[#This Row],[Date]],-(1+Table134[[#This Row],[Add_Day]]))</f>
        <v>33389</v>
      </c>
      <c r="E386">
        <f ca="1">COUNTIFS(Table134[[#This Row],[TPX500 Index]:[TPXL70 Index]],"*N/A*")</f>
        <v>3</v>
      </c>
      <c r="F386" t="e" cm="1">
        <f t="array" aca="1" ref="F386" ca="1">_xll.BDH(F$1,"PX_LAST",Table134[[#This Row],[Date_Work]])</f>
        <v>#NAME?</v>
      </c>
      <c r="G386">
        <v>1337.74</v>
      </c>
      <c r="H386">
        <v>25789.62</v>
      </c>
      <c r="I386">
        <v>1692.12</v>
      </c>
      <c r="J386">
        <v>1964.77</v>
      </c>
      <c r="K386">
        <v>342.82</v>
      </c>
      <c r="L386" t="s">
        <v>78</v>
      </c>
      <c r="M386" t="s">
        <v>78</v>
      </c>
      <c r="N386">
        <v>1286.77</v>
      </c>
      <c r="O386" t="s">
        <v>78</v>
      </c>
      <c r="P386">
        <v>2735.68</v>
      </c>
      <c r="Q386">
        <v>1739.84</v>
      </c>
      <c r="R386">
        <v>3137.81</v>
      </c>
      <c r="S386">
        <v>3251.18</v>
      </c>
      <c r="T386">
        <v>1425.95</v>
      </c>
    </row>
    <row r="387" spans="1:20" x14ac:dyDescent="0.25">
      <c r="A387">
        <v>-386</v>
      </c>
      <c r="B387" s="1">
        <f ca="1">EOMONTH(TODAY(),Table134[[#This Row],[Range_Month]])+1</f>
        <v>33359</v>
      </c>
      <c r="C387">
        <v>0</v>
      </c>
      <c r="D387" s="1">
        <f ca="1">WORKDAY(Table134[[#This Row],[Date]],-(1+Table134[[#This Row],[Add_Day]]))</f>
        <v>33358</v>
      </c>
      <c r="E387">
        <f ca="1">COUNTIFS(Table134[[#This Row],[TPX500 Index]:[TPXL70 Index]],"*N/A*")</f>
        <v>3</v>
      </c>
      <c r="F387" t="e" cm="1">
        <f t="array" aca="1" ref="F387" ca="1">_xll.BDH(F$1,"PX_LAST",Table134[[#This Row],[Date_Work]])</f>
        <v>#NAME?</v>
      </c>
      <c r="G387">
        <v>1341.92</v>
      </c>
      <c r="H387">
        <v>26111.25</v>
      </c>
      <c r="I387">
        <v>1694.41</v>
      </c>
      <c r="J387">
        <v>1963.42</v>
      </c>
      <c r="K387">
        <v>344.08</v>
      </c>
      <c r="L387" t="s">
        <v>78</v>
      </c>
      <c r="M387" t="s">
        <v>78</v>
      </c>
      <c r="N387">
        <v>1309.6099999999999</v>
      </c>
      <c r="O387" t="s">
        <v>78</v>
      </c>
      <c r="P387">
        <v>2767.02</v>
      </c>
      <c r="Q387">
        <v>1725.25</v>
      </c>
      <c r="R387">
        <v>3096.95</v>
      </c>
      <c r="S387">
        <v>3301.98</v>
      </c>
      <c r="T387">
        <v>1416.01</v>
      </c>
    </row>
    <row r="388" spans="1:20" x14ac:dyDescent="0.25">
      <c r="A388">
        <v>-387</v>
      </c>
      <c r="B388" s="1">
        <f ca="1">EOMONTH(TODAY(),Table134[[#This Row],[Range_Month]])+1</f>
        <v>33329</v>
      </c>
      <c r="C388">
        <v>0</v>
      </c>
      <c r="D388" s="1">
        <f ca="1">WORKDAY(Table134[[#This Row],[Date]],-(1+Table134[[#This Row],[Add_Day]]))</f>
        <v>33326</v>
      </c>
      <c r="E388">
        <f ca="1">COUNTIFS(Table134[[#This Row],[TPX500 Index]:[TPXL70 Index]],"*N/A*")</f>
        <v>3</v>
      </c>
      <c r="F388" t="e" cm="1">
        <f t="array" aca="1" ref="F388" ca="1">_xll.BDH(F$1,"PX_LAST",Table134[[#This Row],[Date_Work]])</f>
        <v>#NAME?</v>
      </c>
      <c r="G388">
        <v>1348.6</v>
      </c>
      <c r="H388">
        <v>26292.04</v>
      </c>
      <c r="I388">
        <v>1697.5</v>
      </c>
      <c r="J388">
        <v>1970.73</v>
      </c>
      <c r="K388">
        <v>347.6</v>
      </c>
      <c r="L388" t="s">
        <v>78</v>
      </c>
      <c r="M388" t="s">
        <v>78</v>
      </c>
      <c r="N388">
        <v>1343.66</v>
      </c>
      <c r="O388" t="s">
        <v>78</v>
      </c>
      <c r="P388">
        <v>2786.99</v>
      </c>
      <c r="Q388">
        <v>1727.69</v>
      </c>
      <c r="R388">
        <v>2860.84</v>
      </c>
      <c r="S388">
        <v>3240.68</v>
      </c>
      <c r="T388">
        <v>1401.99</v>
      </c>
    </row>
    <row r="389" spans="1:20" x14ac:dyDescent="0.25">
      <c r="A389">
        <v>-388</v>
      </c>
      <c r="B389" s="1">
        <f ca="1">EOMONTH(TODAY(),Table134[[#This Row],[Range_Month]])+1</f>
        <v>33298</v>
      </c>
      <c r="C389">
        <v>0</v>
      </c>
      <c r="D389" s="1">
        <f ca="1">WORKDAY(Table134[[#This Row],[Date]],-(1+Table134[[#This Row],[Add_Day]]))</f>
        <v>33297</v>
      </c>
      <c r="E389">
        <f ca="1">COUNTIFS(Table134[[#This Row],[TPX500 Index]:[TPXL70 Index]],"*N/A*")</f>
        <v>3</v>
      </c>
      <c r="F389" t="e" cm="1">
        <f t="array" aca="1" ref="F389" ca="1">_xll.BDH(F$1,"PX_LAST",Table134[[#This Row],[Date_Work]])</f>
        <v>#NAME?</v>
      </c>
      <c r="G389">
        <v>1365.13</v>
      </c>
      <c r="H389">
        <v>26409.22</v>
      </c>
      <c r="I389">
        <v>1688.49</v>
      </c>
      <c r="J389">
        <v>1960.32</v>
      </c>
      <c r="K389">
        <v>352.18</v>
      </c>
      <c r="L389" t="s">
        <v>78</v>
      </c>
      <c r="M389" t="s">
        <v>78</v>
      </c>
      <c r="N389">
        <v>1378.18</v>
      </c>
      <c r="O389" t="s">
        <v>78</v>
      </c>
      <c r="P389">
        <v>2700.69</v>
      </c>
      <c r="Q389">
        <v>1702.93</v>
      </c>
      <c r="R389">
        <v>2419.86</v>
      </c>
      <c r="S389">
        <v>2994.24</v>
      </c>
      <c r="T389">
        <v>1405.35</v>
      </c>
    </row>
    <row r="390" spans="1:20" x14ac:dyDescent="0.25">
      <c r="A390">
        <v>-389</v>
      </c>
      <c r="B390" s="1">
        <f ca="1">EOMONTH(TODAY(),Table134[[#This Row],[Range_Month]])+1</f>
        <v>33270</v>
      </c>
      <c r="C390">
        <v>0</v>
      </c>
      <c r="D390" s="1">
        <f ca="1">WORKDAY(Table134[[#This Row],[Date]],-(1+Table134[[#This Row],[Add_Day]]))</f>
        <v>33269</v>
      </c>
      <c r="E390">
        <f ca="1">COUNTIFS(Table134[[#This Row],[TPX500 Index]:[TPXL70 Index]],"*N/A*")</f>
        <v>3</v>
      </c>
      <c r="F390" t="e" cm="1">
        <f t="array" aca="1" ref="F390" ca="1">_xll.BDH(F$1,"PX_LAST",Table134[[#This Row],[Date_Work]])</f>
        <v>#NAME?</v>
      </c>
      <c r="G390">
        <v>1221.25</v>
      </c>
      <c r="H390">
        <v>23293.14</v>
      </c>
      <c r="I390">
        <v>1425.97</v>
      </c>
      <c r="J390">
        <v>1710.93</v>
      </c>
      <c r="K390">
        <v>305.35000000000002</v>
      </c>
      <c r="L390" t="s">
        <v>78</v>
      </c>
      <c r="M390" t="s">
        <v>78</v>
      </c>
      <c r="N390">
        <v>1218.48</v>
      </c>
      <c r="O390" t="s">
        <v>78</v>
      </c>
      <c r="P390">
        <v>2224.0700000000002</v>
      </c>
      <c r="Q390">
        <v>1474.56</v>
      </c>
      <c r="R390">
        <v>2063.71</v>
      </c>
      <c r="S390">
        <v>2560.6999999999998</v>
      </c>
      <c r="T390">
        <v>1268.29</v>
      </c>
    </row>
    <row r="391" spans="1:20" x14ac:dyDescent="0.25">
      <c r="A391">
        <v>-390</v>
      </c>
      <c r="B391" s="1">
        <f ca="1">EOMONTH(TODAY(),Table134[[#This Row],[Range_Month]])+1</f>
        <v>33239</v>
      </c>
      <c r="C391">
        <v>1</v>
      </c>
      <c r="D391" s="1">
        <f ca="1">WORKDAY(Table134[[#This Row],[Date]],-(1+Table134[[#This Row],[Add_Day]]))</f>
        <v>33235</v>
      </c>
      <c r="E391">
        <f ca="1">COUNTIFS(Table134[[#This Row],[TPX500 Index]:[TPXL70 Index]],"*N/A*")</f>
        <v>3</v>
      </c>
      <c r="F391" t="e" cm="1">
        <f t="array" aca="1" ref="F391" ca="1">_xll.BDH(F$1,"PX_LAST",Table134[[#This Row],[Date_Work]])</f>
        <v>#NAME?</v>
      </c>
      <c r="G391">
        <v>1209.3499999999999</v>
      </c>
      <c r="H391">
        <v>23848.71</v>
      </c>
      <c r="I391">
        <v>1456.42</v>
      </c>
      <c r="J391">
        <v>1733.83</v>
      </c>
      <c r="K391">
        <v>310.32</v>
      </c>
      <c r="L391" t="s">
        <v>78</v>
      </c>
      <c r="M391" t="s">
        <v>78</v>
      </c>
      <c r="N391">
        <v>1221.02</v>
      </c>
      <c r="O391" t="s">
        <v>78</v>
      </c>
      <c r="P391">
        <v>2404.75</v>
      </c>
      <c r="Q391">
        <v>1500.54</v>
      </c>
      <c r="R391">
        <v>2175.48</v>
      </c>
      <c r="S391">
        <v>2711.15</v>
      </c>
      <c r="T391">
        <v>1244.8900000000001</v>
      </c>
    </row>
    <row r="392" spans="1:20" x14ac:dyDescent="0.25">
      <c r="A392">
        <v>-391</v>
      </c>
      <c r="B392" s="1">
        <f ca="1">EOMONTH(TODAY(),Table134[[#This Row],[Range_Month]])+1</f>
        <v>33208</v>
      </c>
      <c r="C392">
        <v>0</v>
      </c>
      <c r="D392" s="1">
        <f ca="1">WORKDAY(Table134[[#This Row],[Date]],-(1+Table134[[#This Row],[Add_Day]]))</f>
        <v>33207</v>
      </c>
      <c r="E392">
        <f ca="1">COUNTIFS(Table134[[#This Row],[TPX500 Index]:[TPXL70 Index]],"*N/A*")</f>
        <v>3</v>
      </c>
      <c r="F392" t="e" cm="1">
        <f t="array" aca="1" ref="F392" ca="1">_xll.BDH(F$1,"PX_LAST",Table134[[#This Row],[Date_Work]])</f>
        <v>#NAME?</v>
      </c>
      <c r="G392">
        <v>1122.48</v>
      </c>
      <c r="H392">
        <v>22454.63</v>
      </c>
      <c r="I392">
        <v>1424.67</v>
      </c>
      <c r="J392">
        <v>1652.01</v>
      </c>
      <c r="K392">
        <v>294.24</v>
      </c>
      <c r="L392" t="s">
        <v>78</v>
      </c>
      <c r="M392" t="s">
        <v>78</v>
      </c>
      <c r="N392">
        <v>1128.3800000000001</v>
      </c>
      <c r="O392" t="s">
        <v>78</v>
      </c>
      <c r="P392">
        <v>2412.7399999999998</v>
      </c>
      <c r="Q392">
        <v>1442.66</v>
      </c>
      <c r="R392">
        <v>2331.5</v>
      </c>
      <c r="S392">
        <v>2848.65</v>
      </c>
      <c r="T392">
        <v>1159.55</v>
      </c>
    </row>
    <row r="393" spans="1:20" x14ac:dyDescent="0.25">
      <c r="A393">
        <v>-392</v>
      </c>
      <c r="B393" s="1">
        <f ca="1">EOMONTH(TODAY(),Table134[[#This Row],[Range_Month]])+1</f>
        <v>33178</v>
      </c>
      <c r="C393">
        <v>0</v>
      </c>
      <c r="D393" s="1">
        <f ca="1">WORKDAY(Table134[[#This Row],[Date]],-(1+Table134[[#This Row],[Add_Day]]))</f>
        <v>33177</v>
      </c>
      <c r="E393">
        <f ca="1">COUNTIFS(Table134[[#This Row],[TPX500 Index]:[TPXL70 Index]],"*N/A*")</f>
        <v>3</v>
      </c>
      <c r="F393" t="e" cm="1">
        <f t="array" aca="1" ref="F393" ca="1">_xll.BDH(F$1,"PX_LAST",Table134[[#This Row],[Date_Work]])</f>
        <v>#NAME?</v>
      </c>
      <c r="G393">
        <v>1236.8800000000001</v>
      </c>
      <c r="H393">
        <v>25194.1</v>
      </c>
      <c r="I393">
        <v>1651.24</v>
      </c>
      <c r="J393">
        <v>1856.12</v>
      </c>
      <c r="K393">
        <v>332.99</v>
      </c>
      <c r="L393" t="s">
        <v>78</v>
      </c>
      <c r="M393" t="s">
        <v>78</v>
      </c>
      <c r="N393">
        <v>1262.1199999999999</v>
      </c>
      <c r="O393" t="s">
        <v>78</v>
      </c>
      <c r="P393">
        <v>2829.9</v>
      </c>
      <c r="Q393">
        <v>1628.77</v>
      </c>
      <c r="R393">
        <v>2764.4</v>
      </c>
      <c r="S393">
        <v>3343.58</v>
      </c>
      <c r="T393">
        <v>1262.21</v>
      </c>
    </row>
    <row r="394" spans="1:20" x14ac:dyDescent="0.25">
      <c r="A394">
        <v>-393</v>
      </c>
      <c r="B394" s="1">
        <f ca="1">EOMONTH(TODAY(),Table134[[#This Row],[Range_Month]])+1</f>
        <v>33147</v>
      </c>
      <c r="C394">
        <v>0</v>
      </c>
      <c r="D394" s="1">
        <f ca="1">WORKDAY(Table134[[#This Row],[Date]],-(1+Table134[[#This Row],[Add_Day]]))</f>
        <v>33144</v>
      </c>
      <c r="E394">
        <f ca="1">COUNTIFS(Table134[[#This Row],[TPX500 Index]:[TPXL70 Index]],"*N/A*")</f>
        <v>3</v>
      </c>
      <c r="F394" t="e" cm="1">
        <f t="array" aca="1" ref="F394" ca="1">_xll.BDH(F$1,"PX_LAST",Table134[[#This Row],[Date_Work]])</f>
        <v>#NAME?</v>
      </c>
      <c r="G394">
        <v>1057.19</v>
      </c>
      <c r="H394">
        <v>20983.5</v>
      </c>
      <c r="I394">
        <v>1359.52</v>
      </c>
      <c r="J394">
        <v>1570.95</v>
      </c>
      <c r="K394">
        <v>283.76</v>
      </c>
      <c r="L394" t="s">
        <v>78</v>
      </c>
      <c r="M394" t="s">
        <v>78</v>
      </c>
      <c r="N394">
        <v>1099.78</v>
      </c>
      <c r="O394" t="s">
        <v>78</v>
      </c>
      <c r="P394">
        <v>2379.36</v>
      </c>
      <c r="Q394">
        <v>1368.41</v>
      </c>
      <c r="R394">
        <v>2400.0500000000002</v>
      </c>
      <c r="S394">
        <v>2972.46</v>
      </c>
      <c r="T394">
        <v>1061.4100000000001</v>
      </c>
    </row>
    <row r="395" spans="1:20" x14ac:dyDescent="0.25">
      <c r="A395">
        <v>-394</v>
      </c>
      <c r="B395" s="1">
        <f ca="1">EOMONTH(TODAY(),Table134[[#This Row],[Range_Month]])+1</f>
        <v>33117</v>
      </c>
      <c r="C395">
        <v>0</v>
      </c>
      <c r="D395" s="1">
        <f ca="1">WORKDAY(Table134[[#This Row],[Date]],-(1+Table134[[#This Row],[Add_Day]]))</f>
        <v>33116</v>
      </c>
      <c r="E395">
        <f ca="1">COUNTIFS(Table134[[#This Row],[TPX500 Index]:[TPXL70 Index]],"*N/A*")</f>
        <v>3</v>
      </c>
      <c r="F395" t="e" cm="1">
        <f t="array" aca="1" ref="F395" ca="1">_xll.BDH(F$1,"PX_LAST",Table134[[#This Row],[Date_Work]])</f>
        <v>#NAME?</v>
      </c>
      <c r="G395">
        <v>1304.6400000000001</v>
      </c>
      <c r="H395">
        <v>25978.37</v>
      </c>
      <c r="I395">
        <v>1742.77</v>
      </c>
      <c r="J395">
        <v>1973.97</v>
      </c>
      <c r="K395">
        <v>351.89</v>
      </c>
      <c r="L395" t="s">
        <v>78</v>
      </c>
      <c r="M395" t="s">
        <v>78</v>
      </c>
      <c r="N395">
        <v>1345.89</v>
      </c>
      <c r="O395" t="s">
        <v>78</v>
      </c>
      <c r="P395">
        <v>2978.9</v>
      </c>
      <c r="Q395">
        <v>1754.14</v>
      </c>
      <c r="R395">
        <v>3308.83</v>
      </c>
      <c r="S395">
        <v>3830.46</v>
      </c>
      <c r="T395">
        <v>1319.23</v>
      </c>
    </row>
    <row r="396" spans="1:20" x14ac:dyDescent="0.25">
      <c r="A396">
        <v>-395</v>
      </c>
      <c r="B396" s="1">
        <f ca="1">EOMONTH(TODAY(),Table134[[#This Row],[Range_Month]])+1</f>
        <v>33086</v>
      </c>
      <c r="C396">
        <v>0</v>
      </c>
      <c r="D396" s="1">
        <f ca="1">WORKDAY(Table134[[#This Row],[Date]],-(1+Table134[[#This Row],[Add_Day]]))</f>
        <v>33085</v>
      </c>
      <c r="E396">
        <f ca="1">COUNTIFS(Table134[[#This Row],[TPX500 Index]:[TPXL70 Index]],"*N/A*")</f>
        <v>3</v>
      </c>
      <c r="F396" t="e" cm="1">
        <f t="array" aca="1" ref="F396" ca="1">_xll.BDH(F$1,"PX_LAST",Table134[[#This Row],[Date_Work]])</f>
        <v>#NAME?</v>
      </c>
      <c r="G396">
        <v>1459.07</v>
      </c>
      <c r="H396">
        <v>31035.66</v>
      </c>
      <c r="I396">
        <v>2040.17</v>
      </c>
      <c r="J396">
        <v>2252.56</v>
      </c>
      <c r="K396">
        <v>398.77</v>
      </c>
      <c r="L396" t="s">
        <v>78</v>
      </c>
      <c r="M396" t="s">
        <v>78</v>
      </c>
      <c r="N396">
        <v>1494.74</v>
      </c>
      <c r="O396" t="s">
        <v>78</v>
      </c>
      <c r="P396">
        <v>3520.11</v>
      </c>
      <c r="Q396">
        <v>2017.3</v>
      </c>
      <c r="R396">
        <v>3863.4</v>
      </c>
      <c r="S396">
        <v>4422.33</v>
      </c>
      <c r="T396">
        <v>1484.06</v>
      </c>
    </row>
    <row r="397" spans="1:20" x14ac:dyDescent="0.25">
      <c r="A397">
        <v>-396</v>
      </c>
      <c r="B397" s="1">
        <f ca="1">EOMONTH(TODAY(),Table134[[#This Row],[Range_Month]])+1</f>
        <v>33055</v>
      </c>
      <c r="C397">
        <v>0</v>
      </c>
      <c r="D397" s="1">
        <f ca="1">WORKDAY(Table134[[#This Row],[Date]],-(1+Table134[[#This Row],[Add_Day]]))</f>
        <v>33053</v>
      </c>
      <c r="E397">
        <f ca="1">COUNTIFS(Table134[[#This Row],[TPX500 Index]:[TPXL70 Index]],"*N/A*")</f>
        <v>3</v>
      </c>
      <c r="F397" t="e" cm="1">
        <f t="array" aca="1" ref="F397" ca="1">_xll.BDH(F$1,"PX_LAST",Table134[[#This Row],[Date_Work]])</f>
        <v>#NAME?</v>
      </c>
      <c r="G397">
        <v>1561.61</v>
      </c>
      <c r="H397">
        <v>31940.240000000002</v>
      </c>
      <c r="I397">
        <v>2066.7399999999998</v>
      </c>
      <c r="J397">
        <v>2343.36</v>
      </c>
      <c r="K397">
        <v>417.76</v>
      </c>
      <c r="L397" t="s">
        <v>78</v>
      </c>
      <c r="M397" t="s">
        <v>78</v>
      </c>
      <c r="N397">
        <v>1602.89</v>
      </c>
      <c r="O397" t="s">
        <v>78</v>
      </c>
      <c r="P397">
        <v>3521.86</v>
      </c>
      <c r="Q397">
        <v>2068.39</v>
      </c>
      <c r="R397">
        <v>3919.4</v>
      </c>
      <c r="S397">
        <v>4200.8100000000004</v>
      </c>
      <c r="T397">
        <v>1585.78</v>
      </c>
    </row>
    <row r="398" spans="1:20" x14ac:dyDescent="0.25">
      <c r="A398">
        <v>-397</v>
      </c>
      <c r="B398" s="1">
        <f ca="1">EOMONTH(TODAY(),Table134[[#This Row],[Range_Month]])+1</f>
        <v>33025</v>
      </c>
      <c r="C398">
        <v>0</v>
      </c>
      <c r="D398" s="1">
        <f ca="1">WORKDAY(Table134[[#This Row],[Date]],-(1+Table134[[#This Row],[Add_Day]]))</f>
        <v>33024</v>
      </c>
      <c r="E398">
        <f ca="1">COUNTIFS(Table134[[#This Row],[TPX500 Index]:[TPXL70 Index]],"*N/A*")</f>
        <v>3</v>
      </c>
      <c r="F398" t="e" cm="1">
        <f t="array" aca="1" ref="F398" ca="1">_xll.BDH(F$1,"PX_LAST",Table134[[#This Row],[Date_Work]])</f>
        <v>#NAME?</v>
      </c>
      <c r="G398">
        <v>1669.46</v>
      </c>
      <c r="H398">
        <v>33130.800000000003</v>
      </c>
      <c r="I398">
        <v>2100.16</v>
      </c>
      <c r="J398">
        <v>2435.7399999999998</v>
      </c>
      <c r="K398">
        <v>439.67</v>
      </c>
      <c r="L398" t="s">
        <v>78</v>
      </c>
      <c r="M398" t="s">
        <v>78</v>
      </c>
      <c r="N398">
        <v>1716.58</v>
      </c>
      <c r="O398" t="s">
        <v>78</v>
      </c>
      <c r="P398">
        <v>3498.03</v>
      </c>
      <c r="Q398">
        <v>2120.73</v>
      </c>
      <c r="R398">
        <v>3545.63</v>
      </c>
      <c r="S398">
        <v>3938.28</v>
      </c>
      <c r="T398">
        <v>1692.83</v>
      </c>
    </row>
    <row r="399" spans="1:20" x14ac:dyDescent="0.25">
      <c r="A399">
        <v>-398</v>
      </c>
      <c r="B399" s="1">
        <f ca="1">EOMONTH(TODAY(),Table134[[#This Row],[Range_Month]])+1</f>
        <v>32994</v>
      </c>
      <c r="C399">
        <v>1</v>
      </c>
      <c r="D399" s="1">
        <f ca="1">WORKDAY(Table134[[#This Row],[Date]],-(1+Table134[[#This Row],[Add_Day]]))</f>
        <v>32990</v>
      </c>
      <c r="E399">
        <f ca="1">COUNTIFS(Table134[[#This Row],[TPX500 Index]:[TPXL70 Index]],"*N/A*")</f>
        <v>3</v>
      </c>
      <c r="F399" t="e" cm="1">
        <f t="array" aca="1" ref="F399" ca="1">_xll.BDH(F$1,"PX_LAST",Table134[[#This Row],[Date_Work]])</f>
        <v>#NAME?</v>
      </c>
      <c r="G399">
        <v>1517.76</v>
      </c>
      <c r="H399">
        <v>29584.799999999999</v>
      </c>
      <c r="I399">
        <v>1899.72</v>
      </c>
      <c r="J399">
        <v>2205.96</v>
      </c>
      <c r="K399">
        <v>400.28</v>
      </c>
      <c r="L399" t="s">
        <v>78</v>
      </c>
      <c r="M399" t="s">
        <v>78</v>
      </c>
      <c r="N399">
        <v>1577.07</v>
      </c>
      <c r="O399" t="s">
        <v>78</v>
      </c>
      <c r="P399">
        <v>3093.4</v>
      </c>
      <c r="Q399">
        <v>1928.09</v>
      </c>
      <c r="R399">
        <v>3113.24</v>
      </c>
      <c r="S399">
        <v>3530.95</v>
      </c>
      <c r="T399">
        <v>1525.36</v>
      </c>
    </row>
    <row r="400" spans="1:20" x14ac:dyDescent="0.25">
      <c r="A400">
        <v>-399</v>
      </c>
      <c r="B400" s="1">
        <f ca="1">EOMONTH(TODAY(),Table134[[#This Row],[Range_Month]])+1</f>
        <v>32964</v>
      </c>
      <c r="C400">
        <v>0</v>
      </c>
      <c r="D400" s="1">
        <f ca="1">WORKDAY(Table134[[#This Row],[Date]],-(1+Table134[[#This Row],[Add_Day]]))</f>
        <v>32962</v>
      </c>
      <c r="E400">
        <f ca="1">COUNTIFS(Table134[[#This Row],[TPX500 Index]:[TPXL70 Index]],"*N/A*")</f>
        <v>3</v>
      </c>
      <c r="F400" t="e" cm="1">
        <f t="array" aca="1" ref="F400" ca="1">_xll.BDH(F$1,"PX_LAST",Table134[[#This Row],[Date_Work]])</f>
        <v>#NAME?</v>
      </c>
      <c r="G400">
        <v>1496.3</v>
      </c>
      <c r="H400">
        <v>29980.45</v>
      </c>
      <c r="I400">
        <v>1919.77</v>
      </c>
      <c r="J400">
        <v>2227.48</v>
      </c>
      <c r="K400">
        <v>395.83</v>
      </c>
      <c r="L400" t="s">
        <v>78</v>
      </c>
      <c r="M400" t="s">
        <v>78</v>
      </c>
      <c r="N400">
        <v>1539.22</v>
      </c>
      <c r="O400" t="s">
        <v>78</v>
      </c>
      <c r="P400">
        <v>3341.48</v>
      </c>
      <c r="Q400">
        <v>1951.41</v>
      </c>
      <c r="R400">
        <v>2984.43</v>
      </c>
      <c r="S400">
        <v>3817.9</v>
      </c>
      <c r="T400">
        <v>1516.67</v>
      </c>
    </row>
    <row r="401" spans="1:20" x14ac:dyDescent="0.25">
      <c r="A401">
        <v>-400</v>
      </c>
      <c r="B401" s="1">
        <f ca="1">EOMONTH(TODAY(),Table134[[#This Row],[Range_Month]])+1</f>
        <v>32933</v>
      </c>
      <c r="C401">
        <v>0</v>
      </c>
      <c r="D401" s="1">
        <f ca="1">WORKDAY(Table134[[#This Row],[Date]],-(1+Table134[[#This Row],[Add_Day]]))</f>
        <v>32932</v>
      </c>
      <c r="E401">
        <f ca="1">COUNTIFS(Table134[[#This Row],[TPX500 Index]:[TPXL70 Index]],"*N/A*")</f>
        <v>3</v>
      </c>
      <c r="F401" t="e" cm="1">
        <f t="array" aca="1" ref="F401" ca="1">_xll.BDH(F$1,"PX_LAST",Table134[[#This Row],[Date_Work]])</f>
        <v>#NAME?</v>
      </c>
      <c r="G401">
        <v>1749.51</v>
      </c>
      <c r="H401">
        <v>34591.99</v>
      </c>
      <c r="I401">
        <v>2190.54</v>
      </c>
      <c r="J401">
        <v>2565.54</v>
      </c>
      <c r="K401">
        <v>458.18</v>
      </c>
      <c r="L401" t="s">
        <v>78</v>
      </c>
      <c r="M401" t="s">
        <v>78</v>
      </c>
      <c r="N401">
        <v>1792.4</v>
      </c>
      <c r="O401" t="s">
        <v>78</v>
      </c>
      <c r="P401">
        <v>3730.21</v>
      </c>
      <c r="Q401">
        <v>2236.33</v>
      </c>
      <c r="R401">
        <v>2847.75</v>
      </c>
      <c r="S401">
        <v>4090.79</v>
      </c>
      <c r="T401">
        <v>1779.36</v>
      </c>
    </row>
    <row r="402" spans="1:20" x14ac:dyDescent="0.25">
      <c r="A402">
        <v>-401</v>
      </c>
      <c r="B402" s="1">
        <f ca="1">EOMONTH(TODAY(),Table134[[#This Row],[Range_Month]])+1</f>
        <v>32905</v>
      </c>
      <c r="C402">
        <v>0</v>
      </c>
      <c r="D402" s="1">
        <f ca="1">WORKDAY(Table134[[#This Row],[Date]],-(1+Table134[[#This Row],[Add_Day]]))</f>
        <v>32904</v>
      </c>
      <c r="E402">
        <f ca="1">COUNTIFS(Table134[[#This Row],[TPX500 Index]:[TPXL70 Index]],"*N/A*")</f>
        <v>3</v>
      </c>
      <c r="F402" t="e" cm="1">
        <f t="array" aca="1" ref="F402" ca="1">_xll.BDH(F$1,"PX_LAST",Table134[[#This Row],[Date_Work]])</f>
        <v>#NAME?</v>
      </c>
      <c r="G402">
        <v>1894.2</v>
      </c>
      <c r="H402">
        <v>37188.949999999997</v>
      </c>
      <c r="I402">
        <v>2319.64</v>
      </c>
      <c r="J402">
        <v>2737.57</v>
      </c>
      <c r="K402">
        <v>493.66</v>
      </c>
      <c r="L402" t="s">
        <v>78</v>
      </c>
      <c r="M402" t="s">
        <v>78</v>
      </c>
      <c r="N402">
        <v>1936.81</v>
      </c>
      <c r="O402" t="s">
        <v>78</v>
      </c>
      <c r="P402">
        <v>3772.36</v>
      </c>
      <c r="Q402">
        <v>2391.15</v>
      </c>
      <c r="R402">
        <v>2786.56</v>
      </c>
      <c r="S402">
        <v>4088.33</v>
      </c>
      <c r="T402">
        <v>1929.7</v>
      </c>
    </row>
    <row r="403" spans="1:20" x14ac:dyDescent="0.25">
      <c r="A403">
        <v>-402</v>
      </c>
      <c r="B403" s="1">
        <f ca="1">EOMONTH(TODAY(),Table134[[#This Row],[Range_Month]])+1</f>
        <v>32874</v>
      </c>
      <c r="C403">
        <v>0</v>
      </c>
      <c r="D403" s="1">
        <f ca="1">WORKDAY(Table134[[#This Row],[Date]],-(1+Table134[[#This Row],[Add_Day]]))</f>
        <v>32871</v>
      </c>
      <c r="E403">
        <f ca="1">COUNTIFS(Table134[[#This Row],[TPX500 Index]:[TPXL70 Index]],"*N/A*")</f>
        <v>3</v>
      </c>
      <c r="F403" t="e" cm="1">
        <f t="array" aca="1" ref="F403" ca="1">_xll.BDH(F$1,"PX_LAST",Table134[[#This Row],[Date_Work]])</f>
        <v>#NAME?</v>
      </c>
      <c r="G403">
        <v>2029.02</v>
      </c>
      <c r="H403">
        <v>38915.870000000003</v>
      </c>
      <c r="I403">
        <v>2406.4699999999998</v>
      </c>
      <c r="J403">
        <v>2881.37</v>
      </c>
      <c r="K403">
        <v>521.28</v>
      </c>
      <c r="L403" t="s">
        <v>78</v>
      </c>
      <c r="M403" t="s">
        <v>78</v>
      </c>
      <c r="N403">
        <v>2058.0300000000002</v>
      </c>
      <c r="O403" t="s">
        <v>78</v>
      </c>
      <c r="P403">
        <v>3824.45</v>
      </c>
      <c r="Q403">
        <v>2498.16</v>
      </c>
      <c r="R403">
        <v>2597.52</v>
      </c>
      <c r="S403">
        <v>3939.15</v>
      </c>
      <c r="T403">
        <v>2080.81</v>
      </c>
    </row>
    <row r="404" spans="1:20" x14ac:dyDescent="0.25">
      <c r="A404">
        <v>-403</v>
      </c>
      <c r="B404" s="1">
        <f ca="1">EOMONTH(TODAY(),Table134[[#This Row],[Range_Month]])+1</f>
        <v>32843</v>
      </c>
      <c r="C404">
        <v>0</v>
      </c>
      <c r="D404" s="1">
        <f ca="1">WORKDAY(Table134[[#This Row],[Date]],-(1+Table134[[#This Row],[Add_Day]]))</f>
        <v>32842</v>
      </c>
      <c r="E404">
        <f ca="1">COUNTIFS(Table134[[#This Row],[TPX500 Index]:[TPXL70 Index]],"*N/A*")</f>
        <v>3</v>
      </c>
      <c r="F404" t="e" cm="1">
        <f t="array" aca="1" ref="F404" ca="1">_xll.BDH(F$1,"PX_LAST",Table134[[#This Row],[Date_Work]])</f>
        <v>#NAME?</v>
      </c>
      <c r="G404">
        <v>2034.47</v>
      </c>
      <c r="H404">
        <v>37268.79</v>
      </c>
      <c r="I404">
        <v>2328.94</v>
      </c>
      <c r="J404">
        <v>2829.54</v>
      </c>
      <c r="K404">
        <v>519.11</v>
      </c>
      <c r="L404" t="s">
        <v>78</v>
      </c>
      <c r="M404" t="s">
        <v>78</v>
      </c>
      <c r="N404">
        <v>2105.46</v>
      </c>
      <c r="O404" t="s">
        <v>78</v>
      </c>
      <c r="P404">
        <v>3647.14</v>
      </c>
      <c r="Q404">
        <v>2417.41</v>
      </c>
      <c r="R404">
        <v>2035.8</v>
      </c>
      <c r="S404">
        <v>3709.21</v>
      </c>
      <c r="T404">
        <v>2051.69</v>
      </c>
    </row>
    <row r="405" spans="1:20" x14ac:dyDescent="0.25">
      <c r="A405">
        <v>-404</v>
      </c>
      <c r="B405" s="1">
        <f ca="1">EOMONTH(TODAY(),Table134[[#This Row],[Range_Month]])+1</f>
        <v>32813</v>
      </c>
      <c r="C405">
        <v>0</v>
      </c>
      <c r="D405" s="1">
        <f ca="1">WORKDAY(Table134[[#This Row],[Date]],-(1+Table134[[#This Row],[Add_Day]]))</f>
        <v>32812</v>
      </c>
      <c r="E405">
        <f ca="1">COUNTIFS(Table134[[#This Row],[TPX500 Index]:[TPXL70 Index]],"*N/A*")</f>
        <v>3</v>
      </c>
      <c r="F405" t="e" cm="1">
        <f t="array" aca="1" ref="F405" ca="1">_xll.BDH(F$1,"PX_LAST",Table134[[#This Row],[Date_Work]])</f>
        <v>#NAME?</v>
      </c>
      <c r="G405">
        <v>1918.49</v>
      </c>
      <c r="H405">
        <v>35549.440000000002</v>
      </c>
      <c r="I405">
        <v>2254.86</v>
      </c>
      <c r="J405">
        <v>2692.65</v>
      </c>
      <c r="K405">
        <v>493.6</v>
      </c>
      <c r="L405" t="s">
        <v>78</v>
      </c>
      <c r="M405" t="s">
        <v>78</v>
      </c>
      <c r="N405">
        <v>1983.38</v>
      </c>
      <c r="O405" t="s">
        <v>78</v>
      </c>
      <c r="P405">
        <v>3479.98</v>
      </c>
      <c r="Q405">
        <v>2321.7600000000002</v>
      </c>
      <c r="R405">
        <v>1908.52</v>
      </c>
      <c r="S405">
        <v>3642.9</v>
      </c>
      <c r="T405">
        <v>1936.42</v>
      </c>
    </row>
    <row r="406" spans="1:20" x14ac:dyDescent="0.25">
      <c r="A406">
        <v>-405</v>
      </c>
      <c r="B406" s="1">
        <f ca="1">EOMONTH(TODAY(),Table134[[#This Row],[Range_Month]])+1</f>
        <v>32782</v>
      </c>
      <c r="C406">
        <v>0</v>
      </c>
      <c r="D406" s="1">
        <f ca="1">WORKDAY(Table134[[#This Row],[Date]],-(1+Table134[[#This Row],[Add_Day]]))</f>
        <v>32780</v>
      </c>
      <c r="E406">
        <f ca="1">COUNTIFS(Table134[[#This Row],[TPX500 Index]:[TPXL70 Index]],"*N/A*")</f>
        <v>3</v>
      </c>
      <c r="F406" t="e" cm="1">
        <f t="array" aca="1" ref="F406" ca="1">_xll.BDH(F$1,"PX_LAST",Table134[[#This Row],[Date_Work]])</f>
        <v>#NAME?</v>
      </c>
      <c r="G406">
        <v>1927.98</v>
      </c>
      <c r="H406">
        <v>35636.76</v>
      </c>
      <c r="I406">
        <v>2259.73</v>
      </c>
      <c r="J406">
        <v>2702.22</v>
      </c>
      <c r="K406">
        <v>494.67</v>
      </c>
      <c r="L406" t="s">
        <v>78</v>
      </c>
      <c r="M406" t="s">
        <v>78</v>
      </c>
      <c r="N406">
        <v>1995.75</v>
      </c>
      <c r="O406" t="s">
        <v>78</v>
      </c>
      <c r="P406">
        <v>3475.72</v>
      </c>
      <c r="Q406">
        <v>2328.96</v>
      </c>
      <c r="R406">
        <v>1762.1</v>
      </c>
      <c r="S406">
        <v>3578.64</v>
      </c>
      <c r="T406">
        <v>1943.85</v>
      </c>
    </row>
    <row r="407" spans="1:20" x14ac:dyDescent="0.25">
      <c r="A407">
        <v>-406</v>
      </c>
      <c r="B407" s="1">
        <f ca="1">EOMONTH(TODAY(),Table134[[#This Row],[Range_Month]])+1</f>
        <v>32752</v>
      </c>
      <c r="C407">
        <v>0</v>
      </c>
      <c r="D407" s="1">
        <f ca="1">WORKDAY(Table134[[#This Row],[Date]],-(1+Table134[[#This Row],[Add_Day]]))</f>
        <v>32751</v>
      </c>
      <c r="E407">
        <f ca="1">COUNTIFS(Table134[[#This Row],[TPX500 Index]:[TPXL70 Index]],"*N/A*")</f>
        <v>3</v>
      </c>
      <c r="F407" t="e" cm="1">
        <f t="array" aca="1" ref="F407" ca="1">_xll.BDH(F$1,"PX_LAST",Table134[[#This Row],[Date_Work]])</f>
        <v>#NAME?</v>
      </c>
      <c r="G407">
        <v>1905.5</v>
      </c>
      <c r="H407">
        <v>34431.199999999997</v>
      </c>
      <c r="I407">
        <v>2137.6799999999998</v>
      </c>
      <c r="J407">
        <v>2603.38</v>
      </c>
      <c r="K407">
        <v>483.64</v>
      </c>
      <c r="L407" t="s">
        <v>78</v>
      </c>
      <c r="M407" t="s">
        <v>78</v>
      </c>
      <c r="N407">
        <v>1995.12</v>
      </c>
      <c r="O407" t="s">
        <v>78</v>
      </c>
      <c r="P407">
        <v>3196.16</v>
      </c>
      <c r="Q407">
        <v>2207.27</v>
      </c>
      <c r="R407">
        <v>1623.33</v>
      </c>
      <c r="S407">
        <v>3365.3</v>
      </c>
      <c r="T407">
        <v>1902.32</v>
      </c>
    </row>
    <row r="408" spans="1:20" x14ac:dyDescent="0.25">
      <c r="A408">
        <v>-407</v>
      </c>
      <c r="B408" s="1">
        <f ca="1">EOMONTH(TODAY(),Table134[[#This Row],[Range_Month]])+1</f>
        <v>32721</v>
      </c>
      <c r="C408">
        <v>0</v>
      </c>
      <c r="D408" s="1">
        <f ca="1">WORKDAY(Table134[[#This Row],[Date]],-(1+Table134[[#This Row],[Add_Day]]))</f>
        <v>32720</v>
      </c>
      <c r="E408">
        <f ca="1">COUNTIFS(Table134[[#This Row],[TPX500 Index]:[TPXL70 Index]],"*N/A*")</f>
        <v>3</v>
      </c>
      <c r="F408" t="e" cm="1">
        <f t="array" aca="1" ref="F408" ca="1">_xll.BDH(F$1,"PX_LAST",Table134[[#This Row],[Date_Work]])</f>
        <v>#NAME?</v>
      </c>
      <c r="G408">
        <v>1977.81</v>
      </c>
      <c r="H408">
        <v>34953.870000000003</v>
      </c>
      <c r="I408">
        <v>2119.3200000000002</v>
      </c>
      <c r="J408">
        <v>2628.9</v>
      </c>
      <c r="K408">
        <v>494.97</v>
      </c>
      <c r="L408" t="s">
        <v>78</v>
      </c>
      <c r="M408" t="s">
        <v>78</v>
      </c>
      <c r="N408">
        <v>2096.2800000000002</v>
      </c>
      <c r="O408" t="s">
        <v>78</v>
      </c>
      <c r="P408">
        <v>3111.64</v>
      </c>
      <c r="Q408">
        <v>2177.7800000000002</v>
      </c>
      <c r="R408">
        <v>1508.66</v>
      </c>
      <c r="S408">
        <v>3074.38</v>
      </c>
      <c r="T408">
        <v>1953.27</v>
      </c>
    </row>
    <row r="409" spans="1:20" x14ac:dyDescent="0.25">
      <c r="A409">
        <v>-408</v>
      </c>
      <c r="B409" s="1">
        <f ca="1">EOMONTH(TODAY(),Table134[[#This Row],[Range_Month]])+1</f>
        <v>32690</v>
      </c>
      <c r="C409">
        <v>0</v>
      </c>
      <c r="D409" s="1">
        <f ca="1">WORKDAY(Table134[[#This Row],[Date]],-(1+Table134[[#This Row],[Add_Day]]))</f>
        <v>32689</v>
      </c>
      <c r="E409">
        <f ca="1">COUNTIFS(Table134[[#This Row],[TPX500 Index]:[TPXL70 Index]],"*N/A*")</f>
        <v>3</v>
      </c>
      <c r="F409" t="e" cm="1">
        <f t="array" aca="1" ref="F409" ca="1">_xll.BDH(F$1,"PX_LAST",Table134[[#This Row],[Date_Work]])</f>
        <v>#NAME?</v>
      </c>
      <c r="G409">
        <v>1817.48</v>
      </c>
      <c r="H409">
        <v>32948.69</v>
      </c>
      <c r="I409">
        <v>1993.41</v>
      </c>
      <c r="J409">
        <v>2449.38</v>
      </c>
      <c r="K409">
        <v>458.54</v>
      </c>
      <c r="L409" t="s">
        <v>78</v>
      </c>
      <c r="M409" t="s">
        <v>78</v>
      </c>
      <c r="N409">
        <v>1945.46</v>
      </c>
      <c r="O409" t="s">
        <v>78</v>
      </c>
      <c r="P409">
        <v>2960.73</v>
      </c>
      <c r="Q409">
        <v>2051.2600000000002</v>
      </c>
      <c r="R409">
        <v>1466.37</v>
      </c>
      <c r="S409">
        <v>2991.78</v>
      </c>
      <c r="T409">
        <v>1778.94</v>
      </c>
    </row>
    <row r="410" spans="1:20" x14ac:dyDescent="0.25">
      <c r="A410">
        <v>-409</v>
      </c>
      <c r="B410" s="1">
        <f ca="1">EOMONTH(TODAY(),Table134[[#This Row],[Range_Month]])+1</f>
        <v>32660</v>
      </c>
      <c r="C410">
        <v>0</v>
      </c>
      <c r="D410" s="1">
        <f ca="1">WORKDAY(Table134[[#This Row],[Date]],-(1+Table134[[#This Row],[Add_Day]]))</f>
        <v>32659</v>
      </c>
      <c r="E410">
        <f ca="1">COUNTIFS(Table134[[#This Row],[TPX500 Index]:[TPXL70 Index]],"*N/A*")</f>
        <v>3</v>
      </c>
      <c r="F410" t="e" cm="1">
        <f t="array" aca="1" ref="F410" ca="1">_xll.BDH(F$1,"PX_LAST",Table134[[#This Row],[Date_Work]])</f>
        <v>#NAME?</v>
      </c>
      <c r="G410">
        <v>1908.28</v>
      </c>
      <c r="H410">
        <v>34266.75</v>
      </c>
      <c r="I410">
        <v>2038.82</v>
      </c>
      <c r="J410">
        <v>2537.14</v>
      </c>
      <c r="K410">
        <v>478.09</v>
      </c>
      <c r="L410" t="s">
        <v>78</v>
      </c>
      <c r="M410" t="s">
        <v>78</v>
      </c>
      <c r="N410">
        <v>2044.63</v>
      </c>
      <c r="O410" t="s">
        <v>78</v>
      </c>
      <c r="P410">
        <v>3014.15</v>
      </c>
      <c r="Q410">
        <v>2099.3200000000002</v>
      </c>
      <c r="R410">
        <v>1453.91</v>
      </c>
      <c r="S410">
        <v>2958.77</v>
      </c>
      <c r="T410">
        <v>1866.17</v>
      </c>
    </row>
    <row r="411" spans="1:20" x14ac:dyDescent="0.25">
      <c r="A411">
        <v>-410</v>
      </c>
      <c r="B411" s="1">
        <f ca="1">EOMONTH(TODAY(),Table134[[#This Row],[Range_Month]])+1</f>
        <v>32629</v>
      </c>
      <c r="C411">
        <v>0</v>
      </c>
      <c r="D411" s="1">
        <f ca="1">WORKDAY(Table134[[#This Row],[Date]],-(1+Table134[[#This Row],[Add_Day]]))</f>
        <v>32626</v>
      </c>
      <c r="E411">
        <f ca="1">COUNTIFS(Table134[[#This Row],[TPX500 Index]:[TPXL70 Index]],"*N/A*")</f>
        <v>3</v>
      </c>
      <c r="F411" t="e" cm="1">
        <f t="array" aca="1" ref="F411" ca="1">_xll.BDH(F$1,"PX_LAST",Table134[[#This Row],[Date_Work]])</f>
        <v>#NAME?</v>
      </c>
      <c r="G411">
        <v>1875.55</v>
      </c>
      <c r="H411">
        <v>33713.35</v>
      </c>
      <c r="I411">
        <v>1983.97</v>
      </c>
      <c r="J411">
        <v>2488.52</v>
      </c>
      <c r="K411">
        <v>468.55</v>
      </c>
      <c r="L411" t="s">
        <v>78</v>
      </c>
      <c r="M411" t="s">
        <v>78</v>
      </c>
      <c r="N411">
        <v>2006.66</v>
      </c>
      <c r="O411" t="s">
        <v>78</v>
      </c>
      <c r="P411">
        <v>2915.21</v>
      </c>
      <c r="Q411">
        <v>2061.92</v>
      </c>
      <c r="R411">
        <v>1401.01</v>
      </c>
      <c r="S411">
        <v>2821.05</v>
      </c>
      <c r="T411">
        <v>1836.58</v>
      </c>
    </row>
    <row r="412" spans="1:20" x14ac:dyDescent="0.25">
      <c r="A412">
        <v>-411</v>
      </c>
      <c r="B412" s="1">
        <f ca="1">EOMONTH(TODAY(),Table134[[#This Row],[Range_Month]])+1</f>
        <v>32599</v>
      </c>
      <c r="C412">
        <v>0</v>
      </c>
      <c r="D412" s="1">
        <f ca="1">WORKDAY(Table134[[#This Row],[Date]],-(1+Table134[[#This Row],[Add_Day]]))</f>
        <v>32598</v>
      </c>
      <c r="E412">
        <f ca="1">COUNTIFS(Table134[[#This Row],[TPX500 Index]:[TPXL70 Index]],"*N/A*")</f>
        <v>3</v>
      </c>
      <c r="F412" t="e" cm="1">
        <f t="array" aca="1" ref="F412" ca="1">_xll.BDH(F$1,"PX_LAST",Table134[[#This Row],[Date_Work]])</f>
        <v>#NAME?</v>
      </c>
      <c r="G412">
        <v>1883.41</v>
      </c>
      <c r="H412">
        <v>32838.68</v>
      </c>
      <c r="I412">
        <v>1935.83</v>
      </c>
      <c r="J412">
        <v>2469.15</v>
      </c>
      <c r="K412">
        <v>467.53</v>
      </c>
      <c r="L412" t="s">
        <v>78</v>
      </c>
      <c r="M412" t="s">
        <v>78</v>
      </c>
      <c r="N412">
        <v>2020.01</v>
      </c>
      <c r="O412" t="s">
        <v>78</v>
      </c>
      <c r="P412">
        <v>2778.98</v>
      </c>
      <c r="Q412">
        <v>2035.32</v>
      </c>
      <c r="R412">
        <v>1385.11</v>
      </c>
      <c r="S412">
        <v>2848.49</v>
      </c>
      <c r="T412">
        <v>1840.13</v>
      </c>
    </row>
    <row r="413" spans="1:20" x14ac:dyDescent="0.25">
      <c r="A413">
        <v>-412</v>
      </c>
      <c r="B413" s="1">
        <f ca="1">EOMONTH(TODAY(),Table134[[#This Row],[Range_Month]])+1</f>
        <v>32568</v>
      </c>
      <c r="C413">
        <v>0</v>
      </c>
      <c r="D413" s="1">
        <f ca="1">WORKDAY(Table134[[#This Row],[Date]],-(1+Table134[[#This Row],[Add_Day]]))</f>
        <v>32567</v>
      </c>
      <c r="E413">
        <f ca="1">COUNTIFS(Table134[[#This Row],[TPX500 Index]:[TPXL70 Index]],"*N/A*")</f>
        <v>3</v>
      </c>
      <c r="F413" t="e" cm="1">
        <f t="array" aca="1" ref="F413" ca="1">_xll.BDH(F$1,"PX_LAST",Table134[[#This Row],[Date_Work]])</f>
        <v>#NAME?</v>
      </c>
      <c r="G413">
        <v>1898.29</v>
      </c>
      <c r="H413">
        <v>31985.599999999999</v>
      </c>
      <c r="I413">
        <v>1870.5</v>
      </c>
      <c r="J413">
        <v>2447.23</v>
      </c>
      <c r="K413">
        <v>463.39</v>
      </c>
      <c r="L413" t="s">
        <v>78</v>
      </c>
      <c r="M413" t="s">
        <v>78</v>
      </c>
      <c r="N413">
        <v>2098.5300000000002</v>
      </c>
      <c r="O413" t="s">
        <v>78</v>
      </c>
      <c r="P413">
        <v>2714.59</v>
      </c>
      <c r="Q413">
        <v>1978.42</v>
      </c>
      <c r="R413">
        <v>1379.49</v>
      </c>
      <c r="S413">
        <v>2865.73</v>
      </c>
      <c r="T413">
        <v>1801.92</v>
      </c>
    </row>
    <row r="414" spans="1:20" x14ac:dyDescent="0.25">
      <c r="A414">
        <v>-413</v>
      </c>
      <c r="B414" s="1">
        <f ca="1">EOMONTH(TODAY(),Table134[[#This Row],[Range_Month]])+1</f>
        <v>32540</v>
      </c>
      <c r="C414">
        <v>0</v>
      </c>
      <c r="D414" s="1">
        <f ca="1">WORKDAY(Table134[[#This Row],[Date]],-(1+Table134[[#This Row],[Add_Day]]))</f>
        <v>32539</v>
      </c>
      <c r="E414">
        <f ca="1">COUNTIFS(Table134[[#This Row],[TPX500 Index]:[TPXL70 Index]],"*N/A*")</f>
        <v>3</v>
      </c>
      <c r="F414" t="e" cm="1">
        <f t="array" aca="1" ref="F414" ca="1">_xll.BDH(F$1,"PX_LAST",Table134[[#This Row],[Date_Work]])</f>
        <v>#NAME?</v>
      </c>
      <c r="G414">
        <v>1921.99</v>
      </c>
      <c r="H414">
        <v>31581.3</v>
      </c>
      <c r="I414">
        <v>1886.38</v>
      </c>
      <c r="J414">
        <v>2464.83</v>
      </c>
      <c r="K414">
        <v>465.05</v>
      </c>
      <c r="L414" t="s">
        <v>78</v>
      </c>
      <c r="M414" t="s">
        <v>78</v>
      </c>
      <c r="N414">
        <v>2141.84</v>
      </c>
      <c r="O414" t="s">
        <v>78</v>
      </c>
      <c r="P414">
        <v>2761.93</v>
      </c>
      <c r="Q414">
        <v>1973.24</v>
      </c>
      <c r="R414">
        <v>1374.88</v>
      </c>
      <c r="S414">
        <v>2999.3</v>
      </c>
      <c r="T414">
        <v>1809.96</v>
      </c>
    </row>
    <row r="415" spans="1:20" x14ac:dyDescent="0.25">
      <c r="A415">
        <v>-414</v>
      </c>
      <c r="B415" s="1">
        <f ca="1">EOMONTH(TODAY(),Table134[[#This Row],[Range_Month]])+1</f>
        <v>32509</v>
      </c>
      <c r="C415">
        <v>2</v>
      </c>
      <c r="D415" s="1">
        <f ca="1">WORKDAY(Table134[[#This Row],[Date]],-(1+Table134[[#This Row],[Add_Day]]))</f>
        <v>32505</v>
      </c>
      <c r="E415">
        <f ca="1">COUNTIFS(Table134[[#This Row],[TPX500 Index]:[TPXL70 Index]],"*N/A*")</f>
        <v>8</v>
      </c>
      <c r="F415" t="e" cm="1">
        <f t="array" aca="1" ref="F415" ca="1">_xll.BDH(F$1,"PX_LAST",Table134[[#This Row],[Date_Work]])</f>
        <v>#NAME?</v>
      </c>
      <c r="G415" t="s">
        <v>78</v>
      </c>
      <c r="H415">
        <v>30159</v>
      </c>
      <c r="I415">
        <v>1789.54</v>
      </c>
      <c r="J415">
        <v>2357.0300000000002</v>
      </c>
      <c r="K415">
        <v>448.22</v>
      </c>
      <c r="L415" t="s">
        <v>78</v>
      </c>
      <c r="M415" t="s">
        <v>78</v>
      </c>
      <c r="N415" t="s">
        <v>78</v>
      </c>
      <c r="O415" t="s">
        <v>78</v>
      </c>
      <c r="P415" t="s">
        <v>78</v>
      </c>
      <c r="Q415" t="s">
        <v>78</v>
      </c>
      <c r="R415">
        <v>1313.11</v>
      </c>
      <c r="S415">
        <v>2794.26</v>
      </c>
      <c r="T415" t="s">
        <v>78</v>
      </c>
    </row>
    <row r="416" spans="1:20" x14ac:dyDescent="0.25">
      <c r="A416">
        <v>-415</v>
      </c>
      <c r="B416" s="1">
        <f ca="1">EOMONTH(TODAY(),Table134[[#This Row],[Range_Month]])+1</f>
        <v>32478</v>
      </c>
      <c r="C416">
        <v>0</v>
      </c>
      <c r="D416" s="1">
        <f ca="1">WORKDAY(Table134[[#This Row],[Date]],-(1+Table134[[#This Row],[Add_Day]]))</f>
        <v>32477</v>
      </c>
      <c r="E416">
        <f ca="1">COUNTIFS(Table134[[#This Row],[TPX500 Index]:[TPXL70 Index]],"*N/A*")</f>
        <v>8</v>
      </c>
      <c r="F416" t="e" cm="1">
        <f t="array" aca="1" ref="F416" ca="1">_xll.BDH(F$1,"PX_LAST",Table134[[#This Row],[Date_Work]])</f>
        <v>#NAME?</v>
      </c>
      <c r="G416" t="s">
        <v>78</v>
      </c>
      <c r="H416">
        <v>29578.9</v>
      </c>
      <c r="I416">
        <v>1746.8</v>
      </c>
      <c r="J416">
        <v>2285.75</v>
      </c>
      <c r="K416">
        <v>436.53</v>
      </c>
      <c r="L416" t="s">
        <v>78</v>
      </c>
      <c r="M416" t="s">
        <v>78</v>
      </c>
      <c r="N416" t="s">
        <v>78</v>
      </c>
      <c r="O416" t="s">
        <v>78</v>
      </c>
      <c r="P416" t="s">
        <v>78</v>
      </c>
      <c r="Q416" t="s">
        <v>78</v>
      </c>
      <c r="R416">
        <v>1260.53</v>
      </c>
      <c r="S416">
        <v>2794.43</v>
      </c>
      <c r="T416" t="s">
        <v>78</v>
      </c>
    </row>
    <row r="417" spans="1:20" x14ac:dyDescent="0.25">
      <c r="A417">
        <v>-416</v>
      </c>
      <c r="B417" s="1">
        <f ca="1">EOMONTH(TODAY(),Table134[[#This Row],[Range_Month]])+1</f>
        <v>32448</v>
      </c>
      <c r="C417">
        <v>0</v>
      </c>
      <c r="D417" s="1">
        <f ca="1">WORKDAY(Table134[[#This Row],[Date]],-(1+Table134[[#This Row],[Add_Day]]))</f>
        <v>32447</v>
      </c>
      <c r="E417">
        <f ca="1">COUNTIFS(Table134[[#This Row],[TPX500 Index]:[TPXL70 Index]],"*N/A*")</f>
        <v>8</v>
      </c>
      <c r="F417" t="e" cm="1">
        <f t="array" aca="1" ref="F417" ca="1">_xll.BDH(F$1,"PX_LAST",Table134[[#This Row],[Date_Work]])</f>
        <v>#NAME?</v>
      </c>
      <c r="G417" t="s">
        <v>78</v>
      </c>
      <c r="H417">
        <v>27982.54</v>
      </c>
      <c r="I417">
        <v>1640.01</v>
      </c>
      <c r="J417">
        <v>2156.44</v>
      </c>
      <c r="K417">
        <v>409.35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>
        <v>1246.3800000000001</v>
      </c>
      <c r="S417">
        <v>2609.14</v>
      </c>
      <c r="T417" t="s">
        <v>78</v>
      </c>
    </row>
    <row r="418" spans="1:20" x14ac:dyDescent="0.25">
      <c r="A418">
        <v>-417</v>
      </c>
      <c r="B418" s="1">
        <f ca="1">EOMONTH(TODAY(),Table134[[#This Row],[Range_Month]])+1</f>
        <v>32417</v>
      </c>
      <c r="C418">
        <v>0</v>
      </c>
      <c r="D418" s="1">
        <f ca="1">WORKDAY(Table134[[#This Row],[Date]],-(1+Table134[[#This Row],[Add_Day]]))</f>
        <v>32416</v>
      </c>
      <c r="E418">
        <f ca="1">COUNTIFS(Table134[[#This Row],[TPX500 Index]:[TPXL70 Index]],"*N/A*")</f>
        <v>8</v>
      </c>
      <c r="F418" t="e" cm="1">
        <f t="array" aca="1" ref="F418" ca="1">_xll.BDH(F$1,"PX_LAST",Table134[[#This Row],[Date_Work]])</f>
        <v>#NAME?</v>
      </c>
      <c r="G418" t="s">
        <v>78</v>
      </c>
      <c r="H418">
        <v>27923.67</v>
      </c>
      <c r="I418">
        <v>1679.92</v>
      </c>
      <c r="J418">
        <v>2151.36</v>
      </c>
      <c r="K418">
        <v>406.24</v>
      </c>
      <c r="L418" t="s">
        <v>78</v>
      </c>
      <c r="M418" t="s">
        <v>78</v>
      </c>
      <c r="N418" t="s">
        <v>78</v>
      </c>
      <c r="O418" t="s">
        <v>78</v>
      </c>
      <c r="P418" t="s">
        <v>78</v>
      </c>
      <c r="Q418" t="s">
        <v>78</v>
      </c>
      <c r="R418">
        <v>1291.94</v>
      </c>
      <c r="S418">
        <v>2775.64</v>
      </c>
      <c r="T418" t="s">
        <v>78</v>
      </c>
    </row>
    <row r="419" spans="1:20" x14ac:dyDescent="0.25">
      <c r="A419">
        <v>-418</v>
      </c>
      <c r="B419" s="1">
        <f ca="1">EOMONTH(TODAY(),Table134[[#This Row],[Range_Month]])+1</f>
        <v>32387</v>
      </c>
      <c r="C419">
        <v>0</v>
      </c>
      <c r="D419" s="1">
        <f ca="1">WORKDAY(Table134[[#This Row],[Date]],-(1+Table134[[#This Row],[Add_Day]]))</f>
        <v>32386</v>
      </c>
      <c r="E419">
        <f ca="1">COUNTIFS(Table134[[#This Row],[TPX500 Index]:[TPXL70 Index]],"*N/A*")</f>
        <v>8</v>
      </c>
      <c r="F419" t="e" cm="1">
        <f t="array" aca="1" ref="F419" ca="1">_xll.BDH(F$1,"PX_LAST",Table134[[#This Row],[Date_Work]])</f>
        <v>#NAME?</v>
      </c>
      <c r="G419" t="s">
        <v>78</v>
      </c>
      <c r="H419">
        <v>27365.95</v>
      </c>
      <c r="I419">
        <v>1696.1</v>
      </c>
      <c r="J419">
        <v>2128.02</v>
      </c>
      <c r="K419">
        <v>397.91</v>
      </c>
      <c r="L419" t="s">
        <v>78</v>
      </c>
      <c r="M419" t="s">
        <v>78</v>
      </c>
      <c r="N419" t="s">
        <v>78</v>
      </c>
      <c r="O419" t="s">
        <v>78</v>
      </c>
      <c r="P419" t="s">
        <v>78</v>
      </c>
      <c r="Q419" t="s">
        <v>78</v>
      </c>
      <c r="R419">
        <v>1329.48</v>
      </c>
      <c r="S419">
        <v>2892.91</v>
      </c>
      <c r="T419" t="s">
        <v>78</v>
      </c>
    </row>
    <row r="420" spans="1:20" x14ac:dyDescent="0.25">
      <c r="A420">
        <v>-419</v>
      </c>
      <c r="B420" s="1">
        <f ca="1">EOMONTH(TODAY(),Table134[[#This Row],[Range_Month]])+1</f>
        <v>32356</v>
      </c>
      <c r="C420">
        <v>0</v>
      </c>
      <c r="D420" s="1">
        <f ca="1">WORKDAY(Table134[[#This Row],[Date]],-(1+Table134[[#This Row],[Add_Day]]))</f>
        <v>32353</v>
      </c>
      <c r="E420">
        <f ca="1">COUNTIFS(Table134[[#This Row],[TPX500 Index]:[TPXL70 Index]],"*N/A*")</f>
        <v>8</v>
      </c>
      <c r="F420" t="e" cm="1">
        <f t="array" aca="1" ref="F420" ca="1">_xll.BDH(F$1,"PX_LAST",Table134[[#This Row],[Date_Work]])</f>
        <v>#NAME?</v>
      </c>
      <c r="G420" t="s">
        <v>78</v>
      </c>
      <c r="H420">
        <v>27911.63</v>
      </c>
      <c r="I420">
        <v>1748.17</v>
      </c>
      <c r="J420">
        <v>2224.58</v>
      </c>
      <c r="K420">
        <v>420.44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>
        <v>1351.57</v>
      </c>
      <c r="S420">
        <v>2966.23</v>
      </c>
      <c r="T420" t="s">
        <v>78</v>
      </c>
    </row>
    <row r="421" spans="1:20" x14ac:dyDescent="0.25">
      <c r="A421">
        <v>-420</v>
      </c>
      <c r="B421" s="1">
        <f ca="1">EOMONTH(TODAY(),Table134[[#This Row],[Range_Month]])+1</f>
        <v>32325</v>
      </c>
      <c r="C421">
        <v>0</v>
      </c>
      <c r="D421" s="1">
        <f ca="1">WORKDAY(Table134[[#This Row],[Date]],-(1+Table134[[#This Row],[Add_Day]]))</f>
        <v>32324</v>
      </c>
      <c r="E421">
        <f ca="1">COUNTIFS(Table134[[#This Row],[TPX500 Index]:[TPXL70 Index]],"*N/A*")</f>
        <v>8</v>
      </c>
      <c r="F421" t="e" cm="1">
        <f t="array" aca="1" ref="F421" ca="1">_xll.BDH(F$1,"PX_LAST",Table134[[#This Row],[Date_Work]])</f>
        <v>#NAME?</v>
      </c>
      <c r="G421" t="s">
        <v>78</v>
      </c>
      <c r="H421">
        <v>27769.4</v>
      </c>
      <c r="I421">
        <v>1746.86</v>
      </c>
      <c r="J421">
        <v>2183.1</v>
      </c>
      <c r="K421">
        <v>404.49</v>
      </c>
      <c r="L421" t="s">
        <v>78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>
        <v>1385.88</v>
      </c>
      <c r="S421">
        <v>3069.8</v>
      </c>
      <c r="T421" t="s">
        <v>78</v>
      </c>
    </row>
    <row r="422" spans="1:20" x14ac:dyDescent="0.25">
      <c r="A422">
        <v>-421</v>
      </c>
      <c r="B422" s="1">
        <f ca="1">EOMONTH(TODAY(),Table134[[#This Row],[Range_Month]])+1</f>
        <v>32295</v>
      </c>
      <c r="C422">
        <v>0</v>
      </c>
      <c r="D422" s="1">
        <f ca="1">WORKDAY(Table134[[#This Row],[Date]],-(1+Table134[[#This Row],[Add_Day]]))</f>
        <v>32294</v>
      </c>
      <c r="E422">
        <f ca="1">COUNTIFS(Table134[[#This Row],[TPX500 Index]:[TPXL70 Index]],"*N/A*")</f>
        <v>8</v>
      </c>
      <c r="F422" t="e" cm="1">
        <f t="array" aca="1" ref="F422" ca="1">_xll.BDH(F$1,"PX_LAST",Table134[[#This Row],[Date_Work]])</f>
        <v>#NAME?</v>
      </c>
      <c r="G422" t="s">
        <v>78</v>
      </c>
      <c r="H422">
        <v>27416.7</v>
      </c>
      <c r="I422">
        <v>1746.88</v>
      </c>
      <c r="J422">
        <v>2128.58</v>
      </c>
      <c r="K422">
        <v>394.38</v>
      </c>
      <c r="L422" t="s">
        <v>78</v>
      </c>
      <c r="M422" t="s">
        <v>78</v>
      </c>
      <c r="N422" t="s">
        <v>78</v>
      </c>
      <c r="O422" t="s">
        <v>78</v>
      </c>
      <c r="P422" t="s">
        <v>78</v>
      </c>
      <c r="Q422" t="s">
        <v>78</v>
      </c>
      <c r="R422">
        <v>1393.73</v>
      </c>
      <c r="S422">
        <v>3071.91</v>
      </c>
      <c r="T422" t="s">
        <v>78</v>
      </c>
    </row>
    <row r="423" spans="1:20" x14ac:dyDescent="0.25">
      <c r="A423">
        <v>-422</v>
      </c>
      <c r="B423" s="1">
        <f ca="1">EOMONTH(TODAY(),Table134[[#This Row],[Range_Month]])+1</f>
        <v>32264</v>
      </c>
      <c r="C423">
        <v>1</v>
      </c>
      <c r="D423" s="1">
        <f ca="1">WORKDAY(Table134[[#This Row],[Date]],-(1+Table134[[#This Row],[Add_Day]]))</f>
        <v>32261</v>
      </c>
      <c r="E423">
        <f ca="1">COUNTIFS(Table134[[#This Row],[TPX500 Index]:[TPXL70 Index]],"*N/A*")</f>
        <v>8</v>
      </c>
      <c r="F423" t="e" cm="1">
        <f t="array" aca="1" ref="F423" ca="1">_xll.BDH(F$1,"PX_LAST",Table134[[#This Row],[Date_Work]])</f>
        <v>#NAME?</v>
      </c>
      <c r="G423" t="s">
        <v>78</v>
      </c>
      <c r="H423">
        <v>27434.12</v>
      </c>
      <c r="I423">
        <v>1778.58</v>
      </c>
      <c r="J423">
        <v>2189.42</v>
      </c>
      <c r="K423">
        <v>413.61</v>
      </c>
      <c r="L423" t="s">
        <v>78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>
        <v>1352.92</v>
      </c>
      <c r="S423">
        <v>3039.94</v>
      </c>
      <c r="T423" t="s">
        <v>78</v>
      </c>
    </row>
    <row r="424" spans="1:20" x14ac:dyDescent="0.25">
      <c r="A424">
        <v>-423</v>
      </c>
      <c r="B424" s="1">
        <f ca="1">EOMONTH(TODAY(),Table134[[#This Row],[Range_Month]])+1</f>
        <v>32234</v>
      </c>
      <c r="C424">
        <v>0</v>
      </c>
      <c r="D424" s="1">
        <f ca="1">WORKDAY(Table134[[#This Row],[Date]],-(1+Table134[[#This Row],[Add_Day]]))</f>
        <v>32233</v>
      </c>
      <c r="E424">
        <f ca="1">COUNTIFS(Table134[[#This Row],[TPX500 Index]:[TPXL70 Index]],"*N/A*")</f>
        <v>8</v>
      </c>
      <c r="F424" t="e" cm="1">
        <f t="array" aca="1" ref="F424" ca="1">_xll.BDH(F$1,"PX_LAST",Table134[[#This Row],[Date_Work]])</f>
        <v>#NAME?</v>
      </c>
      <c r="G424" t="s">
        <v>78</v>
      </c>
      <c r="H424">
        <v>26260.26</v>
      </c>
      <c r="I424">
        <v>1710.24</v>
      </c>
      <c r="J424">
        <v>2147.9</v>
      </c>
      <c r="K424">
        <v>407.7</v>
      </c>
      <c r="L424" t="s">
        <v>78</v>
      </c>
      <c r="M424" t="s">
        <v>78</v>
      </c>
      <c r="N424" t="s">
        <v>78</v>
      </c>
      <c r="O424" t="s">
        <v>78</v>
      </c>
      <c r="P424" t="s">
        <v>78</v>
      </c>
      <c r="Q424" t="s">
        <v>78</v>
      </c>
      <c r="R424">
        <v>1323.33</v>
      </c>
      <c r="S424">
        <v>2951.33</v>
      </c>
      <c r="T424" t="s">
        <v>78</v>
      </c>
    </row>
    <row r="425" spans="1:20" x14ac:dyDescent="0.25">
      <c r="A425">
        <v>-424</v>
      </c>
      <c r="B425" s="1">
        <f ca="1">EOMONTH(TODAY(),Table134[[#This Row],[Range_Month]])+1</f>
        <v>32203</v>
      </c>
      <c r="C425">
        <v>0</v>
      </c>
      <c r="D425" s="1">
        <f ca="1">WORKDAY(Table134[[#This Row],[Date]],-(1+Table134[[#This Row],[Add_Day]]))</f>
        <v>32202</v>
      </c>
      <c r="E425">
        <f ca="1">COUNTIFS(Table134[[#This Row],[TPX500 Index]:[TPXL70 Index]],"*N/A*")</f>
        <v>8</v>
      </c>
      <c r="F425" t="e" cm="1">
        <f t="array" aca="1" ref="F425" ca="1">_xll.BDH(F$1,"PX_LAST",Table134[[#This Row],[Date_Work]])</f>
        <v>#NAME?</v>
      </c>
      <c r="G425" t="s">
        <v>78</v>
      </c>
      <c r="H425">
        <v>25242.81</v>
      </c>
      <c r="I425">
        <v>1673.6</v>
      </c>
      <c r="J425">
        <v>2078.0700000000002</v>
      </c>
      <c r="K425">
        <v>391.54</v>
      </c>
      <c r="L425" t="s">
        <v>78</v>
      </c>
      <c r="M425" t="s">
        <v>78</v>
      </c>
      <c r="N425" t="s">
        <v>78</v>
      </c>
      <c r="O425" t="s">
        <v>78</v>
      </c>
      <c r="P425" t="s">
        <v>78</v>
      </c>
      <c r="Q425" t="s">
        <v>78</v>
      </c>
      <c r="R425">
        <v>1298.2</v>
      </c>
      <c r="S425">
        <v>2925.75</v>
      </c>
      <c r="T425" t="s">
        <v>78</v>
      </c>
    </row>
    <row r="426" spans="1:20" x14ac:dyDescent="0.25">
      <c r="A426">
        <v>-425</v>
      </c>
      <c r="B426" s="1">
        <f ca="1">EOMONTH(TODAY(),Table134[[#This Row],[Range_Month]])+1</f>
        <v>32174</v>
      </c>
      <c r="C426">
        <v>0</v>
      </c>
      <c r="D426" s="1">
        <f ca="1">WORKDAY(Table134[[#This Row],[Date]],-(1+Table134[[#This Row],[Add_Day]]))</f>
        <v>32171</v>
      </c>
      <c r="E426">
        <f ca="1">COUNTIFS(Table134[[#This Row],[TPX500 Index]:[TPXL70 Index]],"*N/A*")</f>
        <v>8</v>
      </c>
      <c r="F426" t="e" cm="1">
        <f t="array" aca="1" ref="F426" ca="1">_xll.BDH(F$1,"PX_LAST",Table134[[#This Row],[Date_Work]])</f>
        <v>#NAME?</v>
      </c>
      <c r="G426" t="s">
        <v>78</v>
      </c>
      <c r="H426">
        <v>23622.32</v>
      </c>
      <c r="I426">
        <v>1558.19</v>
      </c>
      <c r="J426">
        <v>1916.75</v>
      </c>
      <c r="K426">
        <v>361.41</v>
      </c>
      <c r="L426" t="s">
        <v>78</v>
      </c>
      <c r="M426" t="s">
        <v>78</v>
      </c>
      <c r="N426" t="s">
        <v>78</v>
      </c>
      <c r="O426" t="s">
        <v>78</v>
      </c>
      <c r="P426" t="s">
        <v>78</v>
      </c>
      <c r="Q426" t="s">
        <v>78</v>
      </c>
      <c r="R426">
        <v>1152.3399999999999</v>
      </c>
      <c r="S426">
        <v>2597.1799999999998</v>
      </c>
      <c r="T426" t="s">
        <v>78</v>
      </c>
    </row>
    <row r="427" spans="1:20" x14ac:dyDescent="0.25">
      <c r="A427">
        <v>-426</v>
      </c>
      <c r="B427" s="1">
        <f ca="1">EOMONTH(TODAY(),Table134[[#This Row],[Range_Month]])+1</f>
        <v>32143</v>
      </c>
      <c r="C427">
        <v>3</v>
      </c>
      <c r="D427" s="1">
        <f ca="1">WORKDAY(Table134[[#This Row],[Date]],-(1+Table134[[#This Row],[Add_Day]]))</f>
        <v>32139</v>
      </c>
      <c r="E427">
        <f ca="1">COUNTIFS(Table134[[#This Row],[TPX500 Index]:[TPXL70 Index]],"*N/A*")</f>
        <v>8</v>
      </c>
      <c r="F427" t="e" cm="1">
        <f t="array" aca="1" ref="F427" ca="1">_xll.BDH(F$1,"PX_LAST",Table134[[#This Row],[Date_Work]])</f>
        <v>#NAME?</v>
      </c>
      <c r="G427" t="s">
        <v>78</v>
      </c>
      <c r="H427">
        <v>21564</v>
      </c>
      <c r="I427">
        <v>1423.44</v>
      </c>
      <c r="J427">
        <v>1725.83</v>
      </c>
      <c r="K427">
        <v>324.18</v>
      </c>
      <c r="L427" t="s">
        <v>78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  <c r="R427">
        <v>1107.02</v>
      </c>
      <c r="S427">
        <v>2375.87</v>
      </c>
      <c r="T427" t="s">
        <v>78</v>
      </c>
    </row>
    <row r="428" spans="1:20" x14ac:dyDescent="0.25">
      <c r="A428">
        <v>-427</v>
      </c>
      <c r="B428" s="1">
        <f ca="1">EOMONTH(TODAY(),Table134[[#This Row],[Range_Month]])+1</f>
        <v>32112</v>
      </c>
      <c r="C428">
        <v>0</v>
      </c>
      <c r="D428" s="1">
        <f ca="1">WORKDAY(Table134[[#This Row],[Date]],-(1+Table134[[#This Row],[Add_Day]]))</f>
        <v>32111</v>
      </c>
      <c r="E428">
        <f ca="1">COUNTIFS(Table134[[#This Row],[TPX500 Index]:[TPXL70 Index]],"*N/A*")</f>
        <v>8</v>
      </c>
      <c r="F428" t="e" cm="1">
        <f t="array" aca="1" ref="F428" ca="1">_xll.BDH(F$1,"PX_LAST",Table134[[#This Row],[Date_Work]])</f>
        <v>#NAME?</v>
      </c>
      <c r="G428" t="s">
        <v>78</v>
      </c>
      <c r="H428">
        <v>22686.78</v>
      </c>
      <c r="I428">
        <v>1466.71</v>
      </c>
      <c r="J428">
        <v>1847.04</v>
      </c>
      <c r="K428">
        <v>350.17</v>
      </c>
      <c r="L428" t="s">
        <v>78</v>
      </c>
      <c r="M428" t="s">
        <v>78</v>
      </c>
      <c r="N428" t="s">
        <v>78</v>
      </c>
      <c r="O428" t="s">
        <v>78</v>
      </c>
      <c r="P428" t="s">
        <v>78</v>
      </c>
      <c r="Q428" t="s">
        <v>78</v>
      </c>
      <c r="R428">
        <v>1120.9100000000001</v>
      </c>
      <c r="S428">
        <v>2368.9</v>
      </c>
      <c r="T428" t="s">
        <v>78</v>
      </c>
    </row>
    <row r="429" spans="1:20" x14ac:dyDescent="0.25">
      <c r="A429">
        <v>-428</v>
      </c>
      <c r="B429" s="1">
        <f ca="1">EOMONTH(TODAY(),Table134[[#This Row],[Range_Month]])+1</f>
        <v>32082</v>
      </c>
      <c r="C429">
        <v>0</v>
      </c>
      <c r="D429" s="1">
        <f ca="1">WORKDAY(Table134[[#This Row],[Date]],-(1+Table134[[#This Row],[Add_Day]]))</f>
        <v>32080</v>
      </c>
      <c r="E429">
        <f ca="1">COUNTIFS(Table134[[#This Row],[TPX500 Index]:[TPXL70 Index]],"*N/A*")</f>
        <v>8</v>
      </c>
      <c r="F429" t="e" cm="1">
        <f t="array" aca="1" ref="F429" ca="1">_xll.BDH(F$1,"PX_LAST",Table134[[#This Row],[Date_Work]])</f>
        <v>#NAME?</v>
      </c>
      <c r="G429" t="s">
        <v>78</v>
      </c>
      <c r="H429">
        <v>22765.040000000001</v>
      </c>
      <c r="I429">
        <v>1466.4</v>
      </c>
      <c r="J429">
        <v>1867.18</v>
      </c>
      <c r="K429">
        <v>352.88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>
        <v>1128.42</v>
      </c>
      <c r="S429">
        <v>2392.15</v>
      </c>
      <c r="T429" t="s">
        <v>78</v>
      </c>
    </row>
    <row r="430" spans="1:20" x14ac:dyDescent="0.25">
      <c r="A430">
        <v>-429</v>
      </c>
      <c r="B430" s="1">
        <f ca="1">EOMONTH(TODAY(),Table134[[#This Row],[Range_Month]])+1</f>
        <v>32051</v>
      </c>
      <c r="C430">
        <v>0</v>
      </c>
      <c r="D430" s="1">
        <f ca="1">WORKDAY(Table134[[#This Row],[Date]],-(1+Table134[[#This Row],[Add_Day]]))</f>
        <v>32050</v>
      </c>
      <c r="E430">
        <f ca="1">COUNTIFS(Table134[[#This Row],[TPX500 Index]:[TPXL70 Index]],"*N/A*")</f>
        <v>8</v>
      </c>
      <c r="F430" t="e" cm="1">
        <f t="array" aca="1" ref="F430" ca="1">_xll.BDH(F$1,"PX_LAST",Table134[[#This Row],[Date_Work]])</f>
        <v>#NAME?</v>
      </c>
      <c r="G430" t="s">
        <v>78</v>
      </c>
      <c r="H430">
        <v>26010.880000000001</v>
      </c>
      <c r="I430">
        <v>1737.08</v>
      </c>
      <c r="J430">
        <v>2136.61</v>
      </c>
      <c r="K430">
        <v>406.87</v>
      </c>
      <c r="L430" t="s">
        <v>78</v>
      </c>
      <c r="M430" t="s">
        <v>78</v>
      </c>
      <c r="N430" t="s">
        <v>78</v>
      </c>
      <c r="O430" t="s">
        <v>78</v>
      </c>
      <c r="P430" t="s">
        <v>78</v>
      </c>
      <c r="Q430" t="s">
        <v>78</v>
      </c>
      <c r="R430">
        <v>1267.1300000000001</v>
      </c>
      <c r="S430">
        <v>2707.43</v>
      </c>
      <c r="T430" t="s">
        <v>78</v>
      </c>
    </row>
    <row r="431" spans="1:20" x14ac:dyDescent="0.25">
      <c r="A431">
        <v>-430</v>
      </c>
      <c r="B431" s="1">
        <f ca="1">EOMONTH(TODAY(),Table134[[#This Row],[Range_Month]])+1</f>
        <v>32021</v>
      </c>
      <c r="C431">
        <v>0</v>
      </c>
      <c r="D431" s="1">
        <f ca="1">WORKDAY(Table134[[#This Row],[Date]],-(1+Table134[[#This Row],[Add_Day]]))</f>
        <v>32020</v>
      </c>
      <c r="E431">
        <f ca="1">COUNTIFS(Table134[[#This Row],[TPX500 Index]:[TPXL70 Index]],"*N/A*")</f>
        <v>8</v>
      </c>
      <c r="F431" t="e" cm="1">
        <f t="array" aca="1" ref="F431" ca="1">_xll.BDH(F$1,"PX_LAST",Table134[[#This Row],[Date_Work]])</f>
        <v>#NAME?</v>
      </c>
      <c r="G431" t="s">
        <v>78</v>
      </c>
      <c r="H431">
        <v>26029.22</v>
      </c>
      <c r="I431">
        <v>1732.78</v>
      </c>
      <c r="J431">
        <v>2154.2600000000002</v>
      </c>
      <c r="K431">
        <v>410.33</v>
      </c>
      <c r="L431" t="s">
        <v>78</v>
      </c>
      <c r="M431" t="s">
        <v>78</v>
      </c>
      <c r="N431" t="s">
        <v>78</v>
      </c>
      <c r="O431" t="s">
        <v>78</v>
      </c>
      <c r="P431" t="s">
        <v>78</v>
      </c>
      <c r="Q431" t="s">
        <v>78</v>
      </c>
      <c r="R431">
        <v>1259.4100000000001</v>
      </c>
      <c r="S431">
        <v>2684.71</v>
      </c>
      <c r="T431" t="s">
        <v>78</v>
      </c>
    </row>
    <row r="432" spans="1:20" x14ac:dyDescent="0.25">
      <c r="A432">
        <v>-431</v>
      </c>
      <c r="B432" s="1">
        <f ca="1">EOMONTH(TODAY(),Table134[[#This Row],[Range_Month]])+1</f>
        <v>31990</v>
      </c>
      <c r="C432">
        <v>0</v>
      </c>
      <c r="D432" s="1">
        <f ca="1">WORKDAY(Table134[[#This Row],[Date]],-(1+Table134[[#This Row],[Add_Day]]))</f>
        <v>31989</v>
      </c>
      <c r="E432">
        <f ca="1">COUNTIFS(Table134[[#This Row],[TPX500 Index]:[TPXL70 Index]],"*N/A*")</f>
        <v>8</v>
      </c>
      <c r="F432" t="e" cm="1">
        <f t="array" aca="1" ref="F432" ca="1">_xll.BDH(F$1,"PX_LAST",Table134[[#This Row],[Date_Work]])</f>
        <v>#NAME?</v>
      </c>
      <c r="G432" t="s">
        <v>78</v>
      </c>
      <c r="H432">
        <v>24488.11</v>
      </c>
      <c r="I432">
        <v>1650.37</v>
      </c>
      <c r="J432">
        <v>2015.11</v>
      </c>
      <c r="K432">
        <v>383.93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>
        <v>1205.28</v>
      </c>
      <c r="S432">
        <v>2497.88</v>
      </c>
      <c r="T432" t="s">
        <v>78</v>
      </c>
    </row>
    <row r="433" spans="1:20" x14ac:dyDescent="0.25">
      <c r="A433">
        <v>-432</v>
      </c>
      <c r="B433" s="1">
        <f ca="1">EOMONTH(TODAY(),Table134[[#This Row],[Range_Month]])+1</f>
        <v>31959</v>
      </c>
      <c r="C433">
        <v>0</v>
      </c>
      <c r="D433" s="1">
        <f ca="1">WORKDAY(Table134[[#This Row],[Date]],-(1+Table134[[#This Row],[Add_Day]]))</f>
        <v>31958</v>
      </c>
      <c r="E433">
        <f ca="1">COUNTIFS(Table134[[#This Row],[TPX500 Index]:[TPXL70 Index]],"*N/A*")</f>
        <v>8</v>
      </c>
      <c r="F433" t="e" cm="1">
        <f t="array" aca="1" ref="F433" ca="1">_xll.BDH(F$1,"PX_LAST",Table134[[#This Row],[Date_Work]])</f>
        <v>#NAME?</v>
      </c>
      <c r="G433" t="s">
        <v>78</v>
      </c>
      <c r="H433">
        <v>24176.400000000001</v>
      </c>
      <c r="I433">
        <v>1619.61</v>
      </c>
      <c r="J433">
        <v>2039.08</v>
      </c>
      <c r="K433">
        <v>389.76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78</v>
      </c>
      <c r="R433">
        <v>1175.8399999999999</v>
      </c>
      <c r="S433">
        <v>2373.02</v>
      </c>
      <c r="T433" t="s">
        <v>78</v>
      </c>
    </row>
    <row r="434" spans="1:20" x14ac:dyDescent="0.25">
      <c r="A434">
        <v>-433</v>
      </c>
      <c r="B434" s="1">
        <f ca="1">EOMONTH(TODAY(),Table134[[#This Row],[Range_Month]])+1</f>
        <v>31929</v>
      </c>
      <c r="C434">
        <v>0</v>
      </c>
      <c r="D434" s="1">
        <f ca="1">WORKDAY(Table134[[#This Row],[Date]],-(1+Table134[[#This Row],[Add_Day]]))</f>
        <v>31926</v>
      </c>
      <c r="E434">
        <f ca="1">COUNTIFS(Table134[[#This Row],[TPX500 Index]:[TPXL70 Index]],"*N/A*")</f>
        <v>8</v>
      </c>
      <c r="F434" t="e" cm="1">
        <f t="array" aca="1" ref="F434" ca="1">_xll.BDH(F$1,"PX_LAST",Table134[[#This Row],[Date_Work]])</f>
        <v>#NAME?</v>
      </c>
      <c r="G434" t="s">
        <v>78</v>
      </c>
      <c r="H434">
        <v>24772.39</v>
      </c>
      <c r="I434">
        <v>1604.01</v>
      </c>
      <c r="J434">
        <v>2134.73</v>
      </c>
      <c r="K434">
        <v>414.82</v>
      </c>
      <c r="L434" t="s">
        <v>78</v>
      </c>
      <c r="M434" t="s">
        <v>78</v>
      </c>
      <c r="N434" t="s">
        <v>78</v>
      </c>
      <c r="O434" t="s">
        <v>78</v>
      </c>
      <c r="P434" t="s">
        <v>78</v>
      </c>
      <c r="Q434" t="s">
        <v>78</v>
      </c>
      <c r="R434">
        <v>1104.72</v>
      </c>
      <c r="S434">
        <v>2254.4</v>
      </c>
      <c r="T434" t="s">
        <v>78</v>
      </c>
    </row>
    <row r="435" spans="1:20" x14ac:dyDescent="0.25">
      <c r="A435">
        <v>-434</v>
      </c>
      <c r="B435" s="1">
        <f ca="1">EOMONTH(TODAY(),Table134[[#This Row],[Range_Month]])+1</f>
        <v>31898</v>
      </c>
      <c r="C435">
        <v>0</v>
      </c>
      <c r="D435" s="1">
        <f ca="1">WORKDAY(Table134[[#This Row],[Date]],-(1+Table134[[#This Row],[Add_Day]]))</f>
        <v>31897</v>
      </c>
      <c r="E435">
        <f ca="1">COUNTIFS(Table134[[#This Row],[TPX500 Index]:[TPXL70 Index]],"*N/A*")</f>
        <v>8</v>
      </c>
      <c r="F435" t="e" cm="1">
        <f t="array" aca="1" ref="F435" ca="1">_xll.BDH(F$1,"PX_LAST",Table134[[#This Row],[Date_Work]])</f>
        <v>#NAME?</v>
      </c>
      <c r="G435" t="s">
        <v>78</v>
      </c>
      <c r="H435">
        <v>23274.83</v>
      </c>
      <c r="I435">
        <v>1466.33</v>
      </c>
      <c r="J435">
        <v>2078.4899999999998</v>
      </c>
      <c r="K435">
        <v>406.65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>
        <v>1076.3800000000001</v>
      </c>
      <c r="S435">
        <v>2026.69</v>
      </c>
      <c r="T435" t="s">
        <v>78</v>
      </c>
    </row>
    <row r="436" spans="1:20" x14ac:dyDescent="0.25">
      <c r="A436">
        <v>-435</v>
      </c>
      <c r="B436" s="1">
        <f ca="1">EOMONTH(TODAY(),Table134[[#This Row],[Range_Month]])+1</f>
        <v>31868</v>
      </c>
      <c r="C436">
        <v>0</v>
      </c>
      <c r="D436" s="1">
        <f ca="1">WORKDAY(Table134[[#This Row],[Date]],-(1+Table134[[#This Row],[Add_Day]]))</f>
        <v>31867</v>
      </c>
      <c r="E436">
        <f ca="1">COUNTIFS(Table134[[#This Row],[TPX500 Index]:[TPXL70 Index]],"*N/A*")</f>
        <v>8</v>
      </c>
      <c r="F436" t="e" cm="1">
        <f t="array" aca="1" ref="F436" ca="1">_xll.BDH(F$1,"PX_LAST",Table134[[#This Row],[Date_Work]])</f>
        <v>#NAME?</v>
      </c>
      <c r="G436" t="s">
        <v>78</v>
      </c>
      <c r="H436">
        <v>21566.66</v>
      </c>
      <c r="I436">
        <v>1394.76</v>
      </c>
      <c r="J436">
        <v>1871.19</v>
      </c>
      <c r="K436">
        <v>365.65</v>
      </c>
      <c r="L436" t="s">
        <v>78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>
        <v>1078.26</v>
      </c>
      <c r="S436">
        <v>2039.13</v>
      </c>
      <c r="T436" t="s">
        <v>78</v>
      </c>
    </row>
    <row r="437" spans="1:20" x14ac:dyDescent="0.25">
      <c r="A437">
        <v>-436</v>
      </c>
      <c r="B437" s="1">
        <f ca="1">EOMONTH(TODAY(),Table134[[#This Row],[Range_Month]])+1</f>
        <v>31837</v>
      </c>
      <c r="C437">
        <v>0</v>
      </c>
      <c r="D437" s="1">
        <f ca="1">WORKDAY(Table134[[#This Row],[Date]],-(1+Table134[[#This Row],[Add_Day]]))</f>
        <v>31835</v>
      </c>
      <c r="E437">
        <f ca="1">COUNTIFS(Table134[[#This Row],[TPX500 Index]:[TPXL70 Index]],"*N/A*")</f>
        <v>8</v>
      </c>
      <c r="F437" t="e" cm="1">
        <f t="array" aca="1" ref="F437" ca="1">_xll.BDH(F$1,"PX_LAST",Table134[[#This Row],[Date_Work]])</f>
        <v>#NAME?</v>
      </c>
      <c r="G437" t="s">
        <v>78</v>
      </c>
      <c r="H437">
        <v>20421.66</v>
      </c>
      <c r="I437">
        <v>1378.95</v>
      </c>
      <c r="J437">
        <v>1775.45</v>
      </c>
      <c r="K437">
        <v>346.49</v>
      </c>
      <c r="L437" t="s">
        <v>78</v>
      </c>
      <c r="M437" t="s">
        <v>78</v>
      </c>
      <c r="N437" t="s">
        <v>78</v>
      </c>
      <c r="O437" t="s">
        <v>78</v>
      </c>
      <c r="P437" t="s">
        <v>78</v>
      </c>
      <c r="Q437" t="s">
        <v>78</v>
      </c>
      <c r="R437">
        <v>1102.73</v>
      </c>
      <c r="S437">
        <v>2097.7199999999998</v>
      </c>
      <c r="T437" t="s">
        <v>78</v>
      </c>
    </row>
    <row r="438" spans="1:20" x14ac:dyDescent="0.25">
      <c r="A438">
        <v>-437</v>
      </c>
      <c r="B438" s="1">
        <f ca="1">EOMONTH(TODAY(),Table134[[#This Row],[Range_Month]])+1</f>
        <v>31809</v>
      </c>
      <c r="C438">
        <v>0</v>
      </c>
      <c r="D438" s="1">
        <f ca="1">WORKDAY(Table134[[#This Row],[Date]],-(1+Table134[[#This Row],[Add_Day]]))</f>
        <v>31807</v>
      </c>
      <c r="E438">
        <f ca="1">COUNTIFS(Table134[[#This Row],[TPX500 Index]:[TPXL70 Index]],"*N/A*")</f>
        <v>8</v>
      </c>
      <c r="F438" t="e" cm="1">
        <f t="array" aca="1" ref="F438" ca="1">_xll.BDH(F$1,"PX_LAST",Table134[[#This Row],[Date_Work]])</f>
        <v>#NAME?</v>
      </c>
      <c r="G438" t="s">
        <v>78</v>
      </c>
      <c r="H438">
        <v>20048.349999999999</v>
      </c>
      <c r="I438">
        <v>1371.65</v>
      </c>
      <c r="J438">
        <v>1750.65</v>
      </c>
      <c r="K438">
        <v>341.89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>
        <v>1066.31</v>
      </c>
      <c r="S438">
        <v>2065.25</v>
      </c>
      <c r="T438" t="s">
        <v>78</v>
      </c>
    </row>
    <row r="439" spans="1:20" x14ac:dyDescent="0.25">
      <c r="A439">
        <v>-438</v>
      </c>
      <c r="B439" s="1">
        <f ca="1">EOMONTH(TODAY(),Table134[[#This Row],[Range_Month]])+1</f>
        <v>31778</v>
      </c>
      <c r="C439">
        <v>3</v>
      </c>
      <c r="D439" s="1">
        <f ca="1">WORKDAY(Table134[[#This Row],[Date]],-(1+Table134[[#This Row],[Add_Day]]))</f>
        <v>31772</v>
      </c>
      <c r="E439">
        <f ca="1">COUNTIFS(Table134[[#This Row],[TPX500 Index]:[TPXL70 Index]],"*N/A*")</f>
        <v>8</v>
      </c>
      <c r="F439" t="e" cm="1">
        <f t="array" aca="1" ref="F439" ca="1">_xll.BDH(F$1,"PX_LAST",Table134[[#This Row],[Date_Work]])</f>
        <v>#NAME?</v>
      </c>
      <c r="G439" t="s">
        <v>78</v>
      </c>
      <c r="H439">
        <v>18820.650000000001</v>
      </c>
      <c r="I439">
        <v>1342.04</v>
      </c>
      <c r="J439">
        <v>1562.55</v>
      </c>
      <c r="K439">
        <v>305.85000000000002</v>
      </c>
      <c r="L439" t="s">
        <v>78</v>
      </c>
      <c r="M439" t="s">
        <v>78</v>
      </c>
      <c r="N439" t="s">
        <v>78</v>
      </c>
      <c r="O439" t="s">
        <v>78</v>
      </c>
      <c r="P439" t="s">
        <v>78</v>
      </c>
      <c r="Q439" t="s">
        <v>78</v>
      </c>
      <c r="R439">
        <v>1052.33</v>
      </c>
      <c r="S439">
        <v>2056.38</v>
      </c>
      <c r="T439" t="s">
        <v>78</v>
      </c>
    </row>
    <row r="440" spans="1:20" x14ac:dyDescent="0.25">
      <c r="A440">
        <v>-439</v>
      </c>
      <c r="B440" s="1">
        <f ca="1">EOMONTH(TODAY(),Table134[[#This Row],[Range_Month]])+1</f>
        <v>31747</v>
      </c>
      <c r="C440">
        <v>0</v>
      </c>
      <c r="D440" s="1">
        <f ca="1">WORKDAY(Table134[[#This Row],[Date]],-(1+Table134[[#This Row],[Add_Day]]))</f>
        <v>31744</v>
      </c>
      <c r="E440">
        <f ca="1">COUNTIFS(Table134[[#This Row],[TPX500 Index]:[TPXL70 Index]],"*N/A*")</f>
        <v>8</v>
      </c>
      <c r="F440" t="e" cm="1">
        <f t="array" aca="1" ref="F440" ca="1">_xll.BDH(F$1,"PX_LAST",Table134[[#This Row],[Date_Work]])</f>
        <v>#NAME?</v>
      </c>
      <c r="G440" t="s">
        <v>78</v>
      </c>
      <c r="H440">
        <v>18083.02</v>
      </c>
      <c r="I440">
        <v>1326.13</v>
      </c>
      <c r="J440">
        <v>1490.9</v>
      </c>
      <c r="K440">
        <v>288.64999999999998</v>
      </c>
      <c r="L440" t="s">
        <v>78</v>
      </c>
      <c r="M440" t="s">
        <v>78</v>
      </c>
      <c r="N440" t="s">
        <v>78</v>
      </c>
      <c r="O440" t="s">
        <v>78</v>
      </c>
      <c r="P440" t="s">
        <v>78</v>
      </c>
      <c r="Q440" t="s">
        <v>78</v>
      </c>
      <c r="R440">
        <v>1035.1600000000001</v>
      </c>
      <c r="S440">
        <v>2056.35</v>
      </c>
      <c r="T440" t="s">
        <v>78</v>
      </c>
    </row>
    <row r="441" spans="1:20" x14ac:dyDescent="0.25">
      <c r="A441">
        <v>-440</v>
      </c>
      <c r="B441" s="1">
        <f ca="1">EOMONTH(TODAY(),Table134[[#This Row],[Range_Month]])+1</f>
        <v>31717</v>
      </c>
      <c r="C441">
        <v>0</v>
      </c>
      <c r="D441" s="1">
        <f ca="1">WORKDAY(Table134[[#This Row],[Date]],-(1+Table134[[#This Row],[Add_Day]]))</f>
        <v>31716</v>
      </c>
      <c r="E441">
        <f ca="1">COUNTIFS(Table134[[#This Row],[TPX500 Index]:[TPXL70 Index]],"*N/A*")</f>
        <v>8</v>
      </c>
      <c r="F441" t="e" cm="1">
        <f t="array" aca="1" ref="F441" ca="1">_xll.BDH(F$1,"PX_LAST",Table134[[#This Row],[Date_Work]])</f>
        <v>#NAME?</v>
      </c>
      <c r="G441" t="s">
        <v>78</v>
      </c>
      <c r="H441">
        <v>16910.63</v>
      </c>
      <c r="I441">
        <v>1243.5</v>
      </c>
      <c r="J441">
        <v>1407.96</v>
      </c>
      <c r="K441">
        <v>273.81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  <c r="R441">
        <v>987.71</v>
      </c>
      <c r="S441">
        <v>1952.86</v>
      </c>
      <c r="T441" t="s">
        <v>78</v>
      </c>
    </row>
    <row r="442" spans="1:20" x14ac:dyDescent="0.25">
      <c r="A442">
        <v>-441</v>
      </c>
      <c r="B442" s="1">
        <f ca="1">EOMONTH(TODAY(),Table134[[#This Row],[Range_Month]])+1</f>
        <v>31686</v>
      </c>
      <c r="C442">
        <v>0</v>
      </c>
      <c r="D442" s="1">
        <f ca="1">WORKDAY(Table134[[#This Row],[Date]],-(1+Table134[[#This Row],[Add_Day]]))</f>
        <v>31685</v>
      </c>
      <c r="E442">
        <f ca="1">COUNTIFS(Table134[[#This Row],[TPX500 Index]:[TPXL70 Index]],"*N/A*")</f>
        <v>8</v>
      </c>
      <c r="F442" t="e" cm="1">
        <f t="array" aca="1" ref="F442" ca="1">_xll.BDH(F$1,"PX_LAST",Table134[[#This Row],[Date_Work]])</f>
        <v>#NAME?</v>
      </c>
      <c r="G442" t="s">
        <v>78</v>
      </c>
      <c r="H442">
        <v>17852.86</v>
      </c>
      <c r="I442">
        <v>1262.3</v>
      </c>
      <c r="J442">
        <v>1517.28</v>
      </c>
      <c r="K442">
        <v>299.33999999999997</v>
      </c>
      <c r="L442" t="s">
        <v>78</v>
      </c>
      <c r="M442" t="s">
        <v>78</v>
      </c>
      <c r="N442" t="s">
        <v>78</v>
      </c>
      <c r="O442" t="s">
        <v>78</v>
      </c>
      <c r="P442" t="s">
        <v>78</v>
      </c>
      <c r="Q442" t="s">
        <v>78</v>
      </c>
      <c r="R442">
        <v>1010.6</v>
      </c>
      <c r="S442">
        <v>1973.76</v>
      </c>
      <c r="T442" t="s">
        <v>78</v>
      </c>
    </row>
    <row r="443" spans="1:20" x14ac:dyDescent="0.25">
      <c r="A443">
        <v>-442</v>
      </c>
      <c r="B443" s="1">
        <f ca="1">EOMONTH(TODAY(),Table134[[#This Row],[Range_Month]])+1</f>
        <v>31656</v>
      </c>
      <c r="C443">
        <v>0</v>
      </c>
      <c r="D443" s="1">
        <f ca="1">WORKDAY(Table134[[#This Row],[Date]],-(1+Table134[[#This Row],[Add_Day]]))</f>
        <v>31653</v>
      </c>
      <c r="E443">
        <f ca="1">COUNTIFS(Table134[[#This Row],[TPX500 Index]:[TPXL70 Index]],"*N/A*")</f>
        <v>8</v>
      </c>
      <c r="F443" t="e" cm="1">
        <f t="array" aca="1" ref="F443" ca="1">_xll.BDH(F$1,"PX_LAST",Table134[[#This Row],[Date_Work]])</f>
        <v>#NAME?</v>
      </c>
      <c r="G443" t="s">
        <v>78</v>
      </c>
      <c r="H443">
        <v>18533.68</v>
      </c>
      <c r="I443">
        <v>1333.47</v>
      </c>
      <c r="J443">
        <v>1526.73</v>
      </c>
      <c r="K443">
        <v>293.11</v>
      </c>
      <c r="L443" t="s">
        <v>78</v>
      </c>
      <c r="M443" t="s">
        <v>78</v>
      </c>
      <c r="N443" t="s">
        <v>78</v>
      </c>
      <c r="O443" t="s">
        <v>78</v>
      </c>
      <c r="P443" t="s">
        <v>78</v>
      </c>
      <c r="Q443" t="s">
        <v>78</v>
      </c>
      <c r="R443">
        <v>1085.53</v>
      </c>
      <c r="S443">
        <v>2157.0100000000002</v>
      </c>
      <c r="T443" t="s">
        <v>78</v>
      </c>
    </row>
    <row r="444" spans="1:20" x14ac:dyDescent="0.25">
      <c r="A444">
        <v>-443</v>
      </c>
      <c r="B444" s="1">
        <f ca="1">EOMONTH(TODAY(),Table134[[#This Row],[Range_Month]])+1</f>
        <v>31625</v>
      </c>
      <c r="C444">
        <v>0</v>
      </c>
      <c r="D444" s="1">
        <f ca="1">WORKDAY(Table134[[#This Row],[Date]],-(1+Table134[[#This Row],[Add_Day]]))</f>
        <v>31624</v>
      </c>
      <c r="E444">
        <f ca="1">COUNTIFS(Table134[[#This Row],[TPX500 Index]:[TPXL70 Index]],"*N/A*")</f>
        <v>8</v>
      </c>
      <c r="F444" t="e" cm="1">
        <f t="array" aca="1" ref="F444" ca="1">_xll.BDH(F$1,"PX_LAST",Table134[[#This Row],[Date_Work]])</f>
        <v>#NAME?</v>
      </c>
      <c r="G444" t="s">
        <v>78</v>
      </c>
      <c r="H444">
        <v>17509.71</v>
      </c>
      <c r="I444">
        <v>1300.81</v>
      </c>
      <c r="J444">
        <v>1428.92</v>
      </c>
      <c r="K444">
        <v>267.94</v>
      </c>
      <c r="L444" t="s">
        <v>78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>
        <v>1141.67</v>
      </c>
      <c r="S444">
        <v>2235.61</v>
      </c>
      <c r="T444" t="s">
        <v>78</v>
      </c>
    </row>
    <row r="445" spans="1:20" x14ac:dyDescent="0.25">
      <c r="A445">
        <v>-444</v>
      </c>
      <c r="B445" s="1">
        <f ca="1">EOMONTH(TODAY(),Table134[[#This Row],[Range_Month]])+1</f>
        <v>31594</v>
      </c>
      <c r="C445">
        <v>0</v>
      </c>
      <c r="D445" s="1">
        <f ca="1">WORKDAY(Table134[[#This Row],[Date]],-(1+Table134[[#This Row],[Add_Day]]))</f>
        <v>31593</v>
      </c>
      <c r="E445">
        <f ca="1">COUNTIFS(Table134[[#This Row],[TPX500 Index]:[TPXL70 Index]],"*N/A*")</f>
        <v>8</v>
      </c>
      <c r="F445" t="e" cm="1">
        <f t="array" aca="1" ref="F445" ca="1">_xll.BDH(F$1,"PX_LAST",Table134[[#This Row],[Date_Work]])</f>
        <v>#NAME?</v>
      </c>
      <c r="G445" t="s">
        <v>78</v>
      </c>
      <c r="H445">
        <v>17654.189999999999</v>
      </c>
      <c r="I445">
        <v>1311.97</v>
      </c>
      <c r="J445">
        <v>1359.24</v>
      </c>
      <c r="K445">
        <v>252.62</v>
      </c>
      <c r="L445" t="s">
        <v>78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  <c r="R445">
        <v>1088.98</v>
      </c>
      <c r="S445">
        <v>2286.6999999999998</v>
      </c>
      <c r="T445" t="s">
        <v>78</v>
      </c>
    </row>
    <row r="446" spans="1:20" x14ac:dyDescent="0.25">
      <c r="A446">
        <v>-445</v>
      </c>
      <c r="B446" s="1">
        <f ca="1">EOMONTH(TODAY(),Table134[[#This Row],[Range_Month]])+1</f>
        <v>31564</v>
      </c>
      <c r="C446">
        <v>0</v>
      </c>
      <c r="D446" s="1">
        <f ca="1">WORKDAY(Table134[[#This Row],[Date]],-(1+Table134[[#This Row],[Add_Day]]))</f>
        <v>31562</v>
      </c>
      <c r="E446">
        <f ca="1">COUNTIFS(Table134[[#This Row],[TPX500 Index]:[TPXL70 Index]],"*N/A*")</f>
        <v>8</v>
      </c>
      <c r="F446" t="e" cm="1">
        <f t="array" aca="1" ref="F446" ca="1">_xll.BDH(F$1,"PX_LAST",Table134[[#This Row],[Date_Work]])</f>
        <v>#NAME?</v>
      </c>
      <c r="G446" t="s">
        <v>78</v>
      </c>
      <c r="H446">
        <v>16670.77</v>
      </c>
      <c r="I446">
        <v>1275.5</v>
      </c>
      <c r="J446">
        <v>1300.1099999999999</v>
      </c>
      <c r="K446">
        <v>243.08</v>
      </c>
      <c r="L446" t="s">
        <v>78</v>
      </c>
      <c r="M446" t="s">
        <v>78</v>
      </c>
      <c r="N446" t="s">
        <v>78</v>
      </c>
      <c r="O446" t="s">
        <v>78</v>
      </c>
      <c r="P446" t="s">
        <v>78</v>
      </c>
      <c r="Q446" t="s">
        <v>78</v>
      </c>
      <c r="R446">
        <v>1007.05</v>
      </c>
      <c r="S446">
        <v>2173.37</v>
      </c>
      <c r="T446" t="s">
        <v>78</v>
      </c>
    </row>
    <row r="447" spans="1:20" x14ac:dyDescent="0.25">
      <c r="A447">
        <v>-446</v>
      </c>
      <c r="B447" s="1">
        <f ca="1">EOMONTH(TODAY(),Table134[[#This Row],[Range_Month]])+1</f>
        <v>31533</v>
      </c>
      <c r="C447">
        <v>0</v>
      </c>
      <c r="D447" s="1">
        <f ca="1">WORKDAY(Table134[[#This Row],[Date]],-(1+Table134[[#This Row],[Add_Day]]))</f>
        <v>31532</v>
      </c>
      <c r="E447">
        <f ca="1">COUNTIFS(Table134[[#This Row],[TPX500 Index]:[TPXL70 Index]],"*N/A*")</f>
        <v>8</v>
      </c>
      <c r="F447" t="e" cm="1">
        <f t="array" aca="1" ref="F447" ca="1">_xll.BDH(F$1,"PX_LAST",Table134[[#This Row],[Date_Work]])</f>
        <v>#NAME?</v>
      </c>
      <c r="G447" t="s">
        <v>78</v>
      </c>
      <c r="H447">
        <v>15825.5</v>
      </c>
      <c r="I447">
        <v>1239.44</v>
      </c>
      <c r="J447">
        <v>1251.8800000000001</v>
      </c>
      <c r="K447">
        <v>235.96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>
        <v>960.84</v>
      </c>
      <c r="S447">
        <v>2100.38</v>
      </c>
      <c r="T447" t="s">
        <v>78</v>
      </c>
    </row>
    <row r="448" spans="1:20" x14ac:dyDescent="0.25">
      <c r="A448">
        <v>-447</v>
      </c>
      <c r="B448" s="1">
        <f ca="1">EOMONTH(TODAY(),Table134[[#This Row],[Range_Month]])+1</f>
        <v>31503</v>
      </c>
      <c r="C448">
        <v>0</v>
      </c>
      <c r="D448" s="1">
        <f ca="1">WORKDAY(Table134[[#This Row],[Date]],-(1+Table134[[#This Row],[Add_Day]]))</f>
        <v>31502</v>
      </c>
      <c r="E448">
        <f ca="1">COUNTIFS(Table134[[#This Row],[TPX500 Index]:[TPXL70 Index]],"*N/A*")</f>
        <v>8</v>
      </c>
      <c r="F448" t="e" cm="1">
        <f t="array" aca="1" ref="F448" ca="1">_xll.BDH(F$1,"PX_LAST",Table134[[#This Row],[Date_Work]])</f>
        <v>#NAME?</v>
      </c>
      <c r="G448" t="s">
        <v>78</v>
      </c>
      <c r="H448">
        <v>15859.75</v>
      </c>
      <c r="I448">
        <v>1183.4000000000001</v>
      </c>
      <c r="J448">
        <v>1265.93</v>
      </c>
      <c r="K448">
        <v>240.27</v>
      </c>
      <c r="L448" t="s">
        <v>78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>
        <v>931.64</v>
      </c>
      <c r="S448">
        <v>2002.37</v>
      </c>
      <c r="T448" t="s">
        <v>78</v>
      </c>
    </row>
    <row r="449" spans="1:20" x14ac:dyDescent="0.25">
      <c r="A449">
        <v>-448</v>
      </c>
      <c r="B449" s="1">
        <f ca="1">EOMONTH(TODAY(),Table134[[#This Row],[Range_Month]])+1</f>
        <v>31472</v>
      </c>
      <c r="C449">
        <v>0</v>
      </c>
      <c r="D449" s="1">
        <f ca="1">WORKDAY(Table134[[#This Row],[Date]],-(1+Table134[[#This Row],[Add_Day]]))</f>
        <v>31471</v>
      </c>
      <c r="E449">
        <f ca="1">COUNTIFS(Table134[[#This Row],[TPX500 Index]:[TPXL70 Index]],"*N/A*")</f>
        <v>8</v>
      </c>
      <c r="F449" t="e" cm="1">
        <f t="array" aca="1" ref="F449" ca="1">_xll.BDH(F$1,"PX_LAST",Table134[[#This Row],[Date_Work]])</f>
        <v>#NAME?</v>
      </c>
      <c r="G449" t="s">
        <v>78</v>
      </c>
      <c r="H449">
        <v>13640.83</v>
      </c>
      <c r="I449">
        <v>1074.82</v>
      </c>
      <c r="J449">
        <v>1090.7</v>
      </c>
      <c r="K449">
        <v>202.86</v>
      </c>
      <c r="L449" t="s">
        <v>78</v>
      </c>
      <c r="M449" t="s">
        <v>78</v>
      </c>
      <c r="N449" t="s">
        <v>78</v>
      </c>
      <c r="O449" t="s">
        <v>78</v>
      </c>
      <c r="P449" t="s">
        <v>78</v>
      </c>
      <c r="Q449" t="s">
        <v>78</v>
      </c>
      <c r="R449">
        <v>910.06</v>
      </c>
      <c r="S449">
        <v>1989.66</v>
      </c>
      <c r="T449" t="s">
        <v>78</v>
      </c>
    </row>
    <row r="450" spans="1:20" x14ac:dyDescent="0.25">
      <c r="A450">
        <v>-449</v>
      </c>
      <c r="B450" s="1">
        <f ca="1">EOMONTH(TODAY(),Table134[[#This Row],[Range_Month]])+1</f>
        <v>31444</v>
      </c>
      <c r="C450">
        <v>0</v>
      </c>
      <c r="D450" s="1">
        <f ca="1">WORKDAY(Table134[[#This Row],[Date]],-(1+Table134[[#This Row],[Add_Day]]))</f>
        <v>31443</v>
      </c>
      <c r="E450">
        <f ca="1">COUNTIFS(Table134[[#This Row],[TPX500 Index]:[TPXL70 Index]],"*N/A*")</f>
        <v>8</v>
      </c>
      <c r="F450" t="e" cm="1">
        <f t="array" aca="1" ref="F450" ca="1">_xll.BDH(F$1,"PX_LAST",Table134[[#This Row],[Date_Work]])</f>
        <v>#NAME?</v>
      </c>
      <c r="G450" t="s">
        <v>78</v>
      </c>
      <c r="H450">
        <v>13024.3</v>
      </c>
      <c r="I450">
        <v>1057.8599999999999</v>
      </c>
      <c r="J450">
        <v>1041.6199999999999</v>
      </c>
      <c r="K450">
        <v>194.96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  <c r="R450">
        <v>880.93</v>
      </c>
      <c r="S450">
        <v>1974.95</v>
      </c>
      <c r="T450" t="s">
        <v>78</v>
      </c>
    </row>
    <row r="451" spans="1:20" x14ac:dyDescent="0.25">
      <c r="A451">
        <v>-450</v>
      </c>
      <c r="B451" s="1">
        <f ca="1">EOMONTH(TODAY(),Table134[[#This Row],[Range_Month]])+1</f>
        <v>31413</v>
      </c>
      <c r="C451">
        <v>2</v>
      </c>
      <c r="D451" s="1">
        <f ca="1">WORKDAY(Table134[[#This Row],[Date]],-(1+Table134[[#This Row],[Add_Day]]))</f>
        <v>31408</v>
      </c>
      <c r="E451">
        <f ca="1">COUNTIFS(Table134[[#This Row],[TPX500 Index]:[TPXL70 Index]],"*N/A*")</f>
        <v>8</v>
      </c>
      <c r="F451" t="e" cm="1">
        <f t="array" aca="1" ref="F451" ca="1">_xll.BDH(F$1,"PX_LAST",Table134[[#This Row],[Date_Work]])</f>
        <v>#NAME?</v>
      </c>
      <c r="G451" t="s">
        <v>78</v>
      </c>
      <c r="H451">
        <v>13083.18</v>
      </c>
      <c r="I451">
        <v>1033.6500000000001</v>
      </c>
      <c r="J451">
        <v>1047.08</v>
      </c>
      <c r="K451">
        <v>197.2</v>
      </c>
      <c r="L451" t="s">
        <v>78</v>
      </c>
      <c r="M451" t="s">
        <v>78</v>
      </c>
      <c r="N451" t="s">
        <v>78</v>
      </c>
      <c r="O451" t="s">
        <v>78</v>
      </c>
      <c r="P451" t="s">
        <v>78</v>
      </c>
      <c r="Q451" t="s">
        <v>78</v>
      </c>
      <c r="R451">
        <v>806.45</v>
      </c>
      <c r="S451">
        <v>1864.42</v>
      </c>
      <c r="T451" t="s">
        <v>78</v>
      </c>
    </row>
    <row r="452" spans="1:20" x14ac:dyDescent="0.25">
      <c r="A452">
        <v>-451</v>
      </c>
      <c r="B452" s="1">
        <f ca="1">EOMONTH(TODAY(),Table134[[#This Row],[Range_Month]])+1</f>
        <v>31382</v>
      </c>
      <c r="C452">
        <v>0</v>
      </c>
      <c r="D452" s="1">
        <f ca="1">WORKDAY(Table134[[#This Row],[Date]],-(1+Table134[[#This Row],[Add_Day]]))</f>
        <v>31380</v>
      </c>
      <c r="E452">
        <f ca="1">COUNTIFS(Table134[[#This Row],[TPX500 Index]:[TPXL70 Index]],"*N/A*")</f>
        <v>8</v>
      </c>
      <c r="F452" t="e" cm="1">
        <f t="array" aca="1" ref="F452" ca="1">_xll.BDH(F$1,"PX_LAST",Table134[[#This Row],[Date_Work]])</f>
        <v>#NAME?</v>
      </c>
      <c r="G452" t="s">
        <v>78</v>
      </c>
      <c r="H452">
        <v>12763.27</v>
      </c>
      <c r="I452">
        <v>1004.87</v>
      </c>
      <c r="J452">
        <v>1006.53</v>
      </c>
      <c r="K452">
        <v>187.8</v>
      </c>
      <c r="L452" t="s">
        <v>78</v>
      </c>
      <c r="M452" t="s">
        <v>78</v>
      </c>
      <c r="N452" t="s">
        <v>78</v>
      </c>
      <c r="O452" t="s">
        <v>78</v>
      </c>
      <c r="P452" t="s">
        <v>78</v>
      </c>
      <c r="Q452" t="s">
        <v>78</v>
      </c>
      <c r="R452">
        <v>780.44</v>
      </c>
      <c r="S452">
        <v>1832.52</v>
      </c>
      <c r="T452" t="s">
        <v>78</v>
      </c>
    </row>
    <row r="453" spans="1:20" x14ac:dyDescent="0.25">
      <c r="A453">
        <v>-452</v>
      </c>
      <c r="B453" s="1">
        <f ca="1">EOMONTH(TODAY(),Table134[[#This Row],[Range_Month]])+1</f>
        <v>31352</v>
      </c>
      <c r="C453">
        <v>0</v>
      </c>
      <c r="D453" s="1">
        <f ca="1">WORKDAY(Table134[[#This Row],[Date]],-(1+Table134[[#This Row],[Add_Day]]))</f>
        <v>31351</v>
      </c>
      <c r="E453">
        <f ca="1">COUNTIFS(Table134[[#This Row],[TPX500 Index]:[TPXL70 Index]],"*N/A*")</f>
        <v>8</v>
      </c>
      <c r="F453" t="e" cm="1">
        <f t="array" aca="1" ref="F453" ca="1">_xll.BDH(F$1,"PX_LAST",Table134[[#This Row],[Date_Work]])</f>
        <v>#NAME?</v>
      </c>
      <c r="G453" t="s">
        <v>78</v>
      </c>
      <c r="H453">
        <v>12936.47</v>
      </c>
      <c r="I453">
        <v>1003.95</v>
      </c>
      <c r="J453">
        <v>1026.3800000000001</v>
      </c>
      <c r="K453">
        <v>193.36</v>
      </c>
      <c r="L453" t="s">
        <v>78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>
        <v>752.72</v>
      </c>
      <c r="S453">
        <v>1777.02</v>
      </c>
      <c r="T453" t="s">
        <v>78</v>
      </c>
    </row>
    <row r="454" spans="1:20" x14ac:dyDescent="0.25">
      <c r="A454">
        <v>-453</v>
      </c>
      <c r="B454" s="1">
        <f ca="1">EOMONTH(TODAY(),Table134[[#This Row],[Range_Month]])+1</f>
        <v>31321</v>
      </c>
      <c r="C454">
        <v>0</v>
      </c>
      <c r="D454" s="1">
        <f ca="1">WORKDAY(Table134[[#This Row],[Date]],-(1+Table134[[#This Row],[Add_Day]]))</f>
        <v>31320</v>
      </c>
      <c r="E454">
        <f ca="1">COUNTIFS(Table134[[#This Row],[TPX500 Index]:[TPXL70 Index]],"*N/A*")</f>
        <v>8</v>
      </c>
      <c r="F454" t="e" cm="1">
        <f t="array" aca="1" ref="F454" ca="1">_xll.BDH(F$1,"PX_LAST",Table134[[#This Row],[Date_Work]])</f>
        <v>#NAME?</v>
      </c>
      <c r="G454" t="s">
        <v>78</v>
      </c>
      <c r="H454">
        <v>12700.11</v>
      </c>
      <c r="I454">
        <v>948.42</v>
      </c>
      <c r="J454">
        <v>1026.19</v>
      </c>
      <c r="K454">
        <v>192.65</v>
      </c>
      <c r="L454" t="s">
        <v>78</v>
      </c>
      <c r="M454" t="s">
        <v>78</v>
      </c>
      <c r="N454" t="s">
        <v>78</v>
      </c>
      <c r="O454" t="s">
        <v>78</v>
      </c>
      <c r="P454" t="s">
        <v>78</v>
      </c>
      <c r="Q454" t="s">
        <v>78</v>
      </c>
      <c r="R454">
        <v>729.03</v>
      </c>
      <c r="S454">
        <v>1712.99</v>
      </c>
      <c r="T454" t="s">
        <v>78</v>
      </c>
    </row>
    <row r="455" spans="1:20" x14ac:dyDescent="0.25">
      <c r="A455">
        <v>-454</v>
      </c>
      <c r="B455" s="1">
        <f ca="1">EOMONTH(TODAY(),Table134[[#This Row],[Range_Month]])+1</f>
        <v>31291</v>
      </c>
      <c r="C455">
        <v>0</v>
      </c>
      <c r="D455" s="1">
        <f ca="1">WORKDAY(Table134[[#This Row],[Date]],-(1+Table134[[#This Row],[Add_Day]]))</f>
        <v>31289</v>
      </c>
      <c r="E455">
        <f ca="1">COUNTIFS(Table134[[#This Row],[TPX500 Index]:[TPXL70 Index]],"*N/A*")</f>
        <v>8</v>
      </c>
      <c r="F455" t="e" cm="1">
        <f t="array" aca="1" ref="F455" ca="1">_xll.BDH(F$1,"PX_LAST",Table134[[#This Row],[Date_Work]])</f>
        <v>#NAME?</v>
      </c>
      <c r="G455" t="s">
        <v>78</v>
      </c>
      <c r="H455">
        <v>12713.15</v>
      </c>
      <c r="I455">
        <v>961.8</v>
      </c>
      <c r="J455">
        <v>1018.49</v>
      </c>
      <c r="K455">
        <v>190.32</v>
      </c>
      <c r="L455" t="s">
        <v>78</v>
      </c>
      <c r="M455" t="s">
        <v>78</v>
      </c>
      <c r="N455" t="s">
        <v>78</v>
      </c>
      <c r="O455" t="s">
        <v>78</v>
      </c>
      <c r="P455" t="s">
        <v>78</v>
      </c>
      <c r="Q455" t="s">
        <v>78</v>
      </c>
      <c r="R455">
        <v>715.47</v>
      </c>
      <c r="S455">
        <v>1712.03</v>
      </c>
      <c r="T455" t="s">
        <v>78</v>
      </c>
    </row>
    <row r="456" spans="1:20" x14ac:dyDescent="0.25">
      <c r="A456">
        <v>-455</v>
      </c>
      <c r="B456" s="1">
        <f ca="1">EOMONTH(TODAY(),Table134[[#This Row],[Range_Month]])+1</f>
        <v>31260</v>
      </c>
      <c r="C456">
        <v>0</v>
      </c>
      <c r="D456" s="1">
        <f ca="1">WORKDAY(Table134[[#This Row],[Date]],-(1+Table134[[#This Row],[Add_Day]]))</f>
        <v>31259</v>
      </c>
      <c r="E456">
        <f ca="1">COUNTIFS(Table134[[#This Row],[TPX500 Index]:[TPXL70 Index]],"*N/A*")</f>
        <v>8</v>
      </c>
      <c r="F456" t="e" cm="1">
        <f t="array" aca="1" ref="F456" ca="1">_xll.BDH(F$1,"PX_LAST",Table134[[#This Row],[Date_Work]])</f>
        <v>#NAME?</v>
      </c>
      <c r="G456" t="s">
        <v>78</v>
      </c>
      <c r="H456">
        <v>12232.27</v>
      </c>
      <c r="I456">
        <v>928.72</v>
      </c>
      <c r="J456">
        <v>992.13</v>
      </c>
      <c r="K456">
        <v>185.03</v>
      </c>
      <c r="L456" t="s">
        <v>78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>
        <v>720.68</v>
      </c>
      <c r="S456">
        <v>1650.27</v>
      </c>
      <c r="T456" t="s">
        <v>78</v>
      </c>
    </row>
    <row r="457" spans="1:20" x14ac:dyDescent="0.25">
      <c r="A457">
        <v>-456</v>
      </c>
      <c r="B457" s="1">
        <f ca="1">EOMONTH(TODAY(),Table134[[#This Row],[Range_Month]])+1</f>
        <v>31229</v>
      </c>
      <c r="C457">
        <v>0</v>
      </c>
      <c r="D457" s="1">
        <f ca="1">WORKDAY(Table134[[#This Row],[Date]],-(1+Table134[[#This Row],[Add_Day]]))</f>
        <v>31226</v>
      </c>
      <c r="E457">
        <f ca="1">COUNTIFS(Table134[[#This Row],[TPX500 Index]:[TPXL70 Index]],"*N/A*")</f>
        <v>8</v>
      </c>
      <c r="F457" t="e" cm="1">
        <f t="array" aca="1" ref="F457" ca="1">_xll.BDH(F$1,"PX_LAST",Table134[[#This Row],[Date_Work]])</f>
        <v>#NAME?</v>
      </c>
      <c r="G457" t="s">
        <v>78</v>
      </c>
      <c r="H457">
        <v>12882.09</v>
      </c>
      <c r="I457">
        <v>999.06</v>
      </c>
      <c r="J457">
        <v>1026.4100000000001</v>
      </c>
      <c r="K457">
        <v>194.28</v>
      </c>
      <c r="L457" t="s">
        <v>78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  <c r="R457">
        <v>720.62</v>
      </c>
      <c r="S457">
        <v>1754.7</v>
      </c>
      <c r="T457" t="s">
        <v>78</v>
      </c>
    </row>
    <row r="458" spans="1:20" x14ac:dyDescent="0.25">
      <c r="A458">
        <v>-457</v>
      </c>
      <c r="B458" s="1">
        <f ca="1">EOMONTH(TODAY(),Table134[[#This Row],[Range_Month]])+1</f>
        <v>31199</v>
      </c>
      <c r="C458">
        <v>0</v>
      </c>
      <c r="D458" s="1">
        <f ca="1">WORKDAY(Table134[[#This Row],[Date]],-(1+Table134[[#This Row],[Add_Day]]))</f>
        <v>31198</v>
      </c>
      <c r="E458">
        <f ca="1">COUNTIFS(Table134[[#This Row],[TPX500 Index]:[TPXL70 Index]],"*N/A*")</f>
        <v>8</v>
      </c>
      <c r="F458" t="e" cm="1">
        <f t="array" aca="1" ref="F458" ca="1">_xll.BDH(F$1,"PX_LAST",Table134[[#This Row],[Date_Work]])</f>
        <v>#NAME?</v>
      </c>
      <c r="G458" t="s">
        <v>78</v>
      </c>
      <c r="H458">
        <v>12758.46</v>
      </c>
      <c r="I458">
        <v>995.64</v>
      </c>
      <c r="J458">
        <v>997.03</v>
      </c>
      <c r="K458">
        <v>188.23</v>
      </c>
      <c r="L458" t="s">
        <v>78</v>
      </c>
      <c r="M458" t="s">
        <v>78</v>
      </c>
      <c r="N458" t="s">
        <v>78</v>
      </c>
      <c r="O458" t="s">
        <v>78</v>
      </c>
      <c r="P458" t="s">
        <v>78</v>
      </c>
      <c r="Q458" t="s">
        <v>78</v>
      </c>
      <c r="R458">
        <v>724.66</v>
      </c>
      <c r="S458">
        <v>1764.06</v>
      </c>
      <c r="T458" t="s">
        <v>78</v>
      </c>
    </row>
    <row r="459" spans="1:20" x14ac:dyDescent="0.25">
      <c r="A459">
        <v>-458</v>
      </c>
      <c r="B459" s="1">
        <f ca="1">EOMONTH(TODAY(),Table134[[#This Row],[Range_Month]])+1</f>
        <v>31168</v>
      </c>
      <c r="C459">
        <v>0</v>
      </c>
      <c r="D459" s="1">
        <f ca="1">WORKDAY(Table134[[#This Row],[Date]],-(1+Table134[[#This Row],[Add_Day]]))</f>
        <v>31167</v>
      </c>
      <c r="E459">
        <f ca="1">COUNTIFS(Table134[[#This Row],[TPX500 Index]:[TPXL70 Index]],"*N/A*")</f>
        <v>8</v>
      </c>
      <c r="F459" t="e" cm="1">
        <f t="array" aca="1" ref="F459" ca="1">_xll.BDH(F$1,"PX_LAST",Table134[[#This Row],[Date_Work]])</f>
        <v>#NAME?</v>
      </c>
      <c r="G459" t="s">
        <v>78</v>
      </c>
      <c r="H459">
        <v>12426.29</v>
      </c>
      <c r="I459">
        <v>1013.95</v>
      </c>
      <c r="J459">
        <v>967.28</v>
      </c>
      <c r="K459">
        <v>182.13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>
        <v>723.61</v>
      </c>
      <c r="S459">
        <v>1808.9</v>
      </c>
      <c r="T459" t="s">
        <v>78</v>
      </c>
    </row>
    <row r="460" spans="1:20" x14ac:dyDescent="0.25">
      <c r="A460">
        <v>-459</v>
      </c>
      <c r="B460" s="1">
        <f ca="1">EOMONTH(TODAY(),Table134[[#This Row],[Range_Month]])+1</f>
        <v>31138</v>
      </c>
      <c r="C460">
        <v>0</v>
      </c>
      <c r="D460" s="1">
        <f ca="1">WORKDAY(Table134[[#This Row],[Date]],-(1+Table134[[#This Row],[Add_Day]]))</f>
        <v>31135</v>
      </c>
      <c r="E460">
        <f ca="1">COUNTIFS(Table134[[#This Row],[TPX500 Index]:[TPXL70 Index]],"*N/A*")</f>
        <v>8</v>
      </c>
      <c r="F460" t="e" cm="1">
        <f t="array" aca="1" ref="F460" ca="1">_xll.BDH(F$1,"PX_LAST",Table134[[#This Row],[Date_Work]])</f>
        <v>#NAME?</v>
      </c>
      <c r="G460" t="s">
        <v>78</v>
      </c>
      <c r="H460">
        <v>12580.76</v>
      </c>
      <c r="I460">
        <v>1026.1500000000001</v>
      </c>
      <c r="J460">
        <v>999.38</v>
      </c>
      <c r="K460">
        <v>188.96</v>
      </c>
      <c r="L460" t="s">
        <v>78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  <c r="R460">
        <v>754.09</v>
      </c>
      <c r="S460">
        <v>1849.72</v>
      </c>
      <c r="T460" t="s">
        <v>78</v>
      </c>
    </row>
    <row r="461" spans="1:20" x14ac:dyDescent="0.25">
      <c r="A461">
        <v>-460</v>
      </c>
      <c r="B461" s="1">
        <f ca="1">EOMONTH(TODAY(),Table134[[#This Row],[Range_Month]])+1</f>
        <v>31107</v>
      </c>
      <c r="C461">
        <v>0</v>
      </c>
      <c r="D461" s="1">
        <f ca="1">WORKDAY(Table134[[#This Row],[Date]],-(1+Table134[[#This Row],[Add_Day]]))</f>
        <v>31106</v>
      </c>
      <c r="E461">
        <f ca="1">COUNTIFS(Table134[[#This Row],[TPX500 Index]:[TPXL70 Index]],"*N/A*")</f>
        <v>8</v>
      </c>
      <c r="F461" t="e" cm="1">
        <f t="array" aca="1" ref="F461" ca="1">_xll.BDH(F$1,"PX_LAST",Table134[[#This Row],[Date_Work]])</f>
        <v>#NAME?</v>
      </c>
      <c r="G461" t="s">
        <v>78</v>
      </c>
      <c r="H461">
        <v>12321.92</v>
      </c>
      <c r="I461">
        <v>1050.97</v>
      </c>
      <c r="J461">
        <v>977.3</v>
      </c>
      <c r="K461">
        <v>184.7</v>
      </c>
      <c r="L461" t="s">
        <v>78</v>
      </c>
      <c r="M461" t="s">
        <v>78</v>
      </c>
      <c r="N461" t="s">
        <v>78</v>
      </c>
      <c r="O461" t="s">
        <v>78</v>
      </c>
      <c r="P461" t="s">
        <v>78</v>
      </c>
      <c r="Q461" t="s">
        <v>78</v>
      </c>
      <c r="R461">
        <v>754.98</v>
      </c>
      <c r="S461">
        <v>1912.7</v>
      </c>
      <c r="T461" t="s">
        <v>78</v>
      </c>
    </row>
    <row r="462" spans="1:20" x14ac:dyDescent="0.25">
      <c r="A462">
        <v>-461</v>
      </c>
      <c r="B462" s="1">
        <f ca="1">EOMONTH(TODAY(),Table134[[#This Row],[Range_Month]])+1</f>
        <v>31079</v>
      </c>
      <c r="C462">
        <v>0</v>
      </c>
      <c r="D462" s="1">
        <f ca="1">WORKDAY(Table134[[#This Row],[Date]],-(1+Table134[[#This Row],[Add_Day]]))</f>
        <v>31078</v>
      </c>
      <c r="E462">
        <f ca="1">COUNTIFS(Table134[[#This Row],[TPX500 Index]:[TPXL70 Index]],"*N/A*")</f>
        <v>8</v>
      </c>
      <c r="F462" t="e" cm="1">
        <f t="array" aca="1" ref="F462" ca="1">_xll.BDH(F$1,"PX_LAST",Table134[[#This Row],[Date_Work]])</f>
        <v>#NAME?</v>
      </c>
      <c r="G462" t="s">
        <v>78</v>
      </c>
      <c r="H462">
        <v>11992.31</v>
      </c>
      <c r="I462">
        <v>1034.77</v>
      </c>
      <c r="J462">
        <v>931.06</v>
      </c>
      <c r="K462">
        <v>175.7</v>
      </c>
      <c r="L462" t="s">
        <v>78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>
        <v>753.11</v>
      </c>
      <c r="S462">
        <v>1868.6</v>
      </c>
      <c r="T462" t="s">
        <v>78</v>
      </c>
    </row>
    <row r="463" spans="1:20" x14ac:dyDescent="0.25">
      <c r="A463">
        <v>-462</v>
      </c>
      <c r="B463" s="1">
        <f ca="1">EOMONTH(TODAY(),Table134[[#This Row],[Range_Month]])+1</f>
        <v>31048</v>
      </c>
      <c r="C463">
        <v>1</v>
      </c>
      <c r="D463" s="1">
        <f ca="1">WORKDAY(Table134[[#This Row],[Date]],-(1+Table134[[#This Row],[Add_Day]]))</f>
        <v>31044</v>
      </c>
      <c r="E463">
        <f ca="1">COUNTIFS(Table134[[#This Row],[TPX500 Index]:[TPXL70 Index]],"*N/A*")</f>
        <v>8</v>
      </c>
      <c r="F463" t="e" cm="1">
        <f t="array" aca="1" ref="F463" ca="1">_xll.BDH(F$1,"PX_LAST",Table134[[#This Row],[Date_Work]])</f>
        <v>#NAME?</v>
      </c>
      <c r="G463" t="s">
        <v>78</v>
      </c>
      <c r="H463">
        <v>11542.6</v>
      </c>
      <c r="I463">
        <v>996.55</v>
      </c>
      <c r="J463">
        <v>913.37</v>
      </c>
      <c r="K463">
        <v>174.26</v>
      </c>
      <c r="L463" t="s">
        <v>78</v>
      </c>
      <c r="M463" t="s">
        <v>78</v>
      </c>
      <c r="N463" t="s">
        <v>78</v>
      </c>
      <c r="O463" t="s">
        <v>78</v>
      </c>
      <c r="P463" t="s">
        <v>78</v>
      </c>
      <c r="Q463" t="s">
        <v>78</v>
      </c>
      <c r="R463">
        <v>730.93</v>
      </c>
      <c r="S463">
        <v>1822.4</v>
      </c>
      <c r="T463" t="s">
        <v>78</v>
      </c>
    </row>
    <row r="464" spans="1:20" x14ac:dyDescent="0.25">
      <c r="A464">
        <v>-463</v>
      </c>
      <c r="B464" s="1">
        <f ca="1">EOMONTH(TODAY(),Table134[[#This Row],[Range_Month]])+1</f>
        <v>31017</v>
      </c>
      <c r="C464">
        <v>0</v>
      </c>
      <c r="D464" s="1">
        <f ca="1">WORKDAY(Table134[[#This Row],[Date]],-(1+Table134[[#This Row],[Add_Day]]))</f>
        <v>31016</v>
      </c>
      <c r="E464">
        <f ca="1">COUNTIFS(Table134[[#This Row],[TPX500 Index]:[TPXL70 Index]],"*N/A*")</f>
        <v>8</v>
      </c>
      <c r="F464" t="e" cm="1">
        <f t="array" aca="1" ref="F464" ca="1">_xll.BDH(F$1,"PX_LAST",Table134[[#This Row],[Date_Work]])</f>
        <v>#NAME?</v>
      </c>
      <c r="G464" t="s">
        <v>78</v>
      </c>
      <c r="H464">
        <v>11428.9</v>
      </c>
      <c r="I464">
        <v>984.9</v>
      </c>
      <c r="J464">
        <v>875.81</v>
      </c>
      <c r="K464">
        <v>166.21</v>
      </c>
      <c r="L464" t="s">
        <v>78</v>
      </c>
      <c r="M464" t="s">
        <v>78</v>
      </c>
      <c r="N464" t="s">
        <v>78</v>
      </c>
      <c r="O464" t="s">
        <v>78</v>
      </c>
      <c r="P464" t="s">
        <v>78</v>
      </c>
      <c r="Q464" t="s">
        <v>78</v>
      </c>
      <c r="R464">
        <v>740.69</v>
      </c>
      <c r="S464">
        <v>1891.64</v>
      </c>
      <c r="T464" t="s">
        <v>78</v>
      </c>
    </row>
    <row r="465" spans="1:20" x14ac:dyDescent="0.25">
      <c r="A465">
        <v>-464</v>
      </c>
      <c r="B465" s="1">
        <f ca="1">EOMONTH(TODAY(),Table134[[#This Row],[Range_Month]])+1</f>
        <v>30987</v>
      </c>
      <c r="C465">
        <v>0</v>
      </c>
      <c r="D465" s="1">
        <f ca="1">WORKDAY(Table134[[#This Row],[Date]],-(1+Table134[[#This Row],[Add_Day]]))</f>
        <v>30986</v>
      </c>
      <c r="E465">
        <f ca="1">COUNTIFS(Table134[[#This Row],[TPX500 Index]:[TPXL70 Index]],"*N/A*")</f>
        <v>8</v>
      </c>
      <c r="F465" t="e" cm="1">
        <f t="array" aca="1" ref="F465" ca="1">_xll.BDH(F$1,"PX_LAST",Table134[[#This Row],[Date_Work]])</f>
        <v>#NAME?</v>
      </c>
      <c r="G465" t="s">
        <v>78</v>
      </c>
      <c r="H465">
        <v>11252.98</v>
      </c>
      <c r="I465">
        <v>989.11</v>
      </c>
      <c r="J465">
        <v>860.44</v>
      </c>
      <c r="K465">
        <v>164.31</v>
      </c>
      <c r="L465" t="s">
        <v>78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  <c r="R465">
        <v>743.8</v>
      </c>
      <c r="S465">
        <v>1894.97</v>
      </c>
      <c r="T465" t="s">
        <v>78</v>
      </c>
    </row>
    <row r="466" spans="1:20" x14ac:dyDescent="0.25">
      <c r="A466">
        <v>-465</v>
      </c>
      <c r="B466" s="1">
        <f ca="1">EOMONTH(TODAY(),Table134[[#This Row],[Range_Month]])+1</f>
        <v>30956</v>
      </c>
      <c r="C466">
        <v>0</v>
      </c>
      <c r="D466" s="1">
        <f ca="1">WORKDAY(Table134[[#This Row],[Date]],-(1+Table134[[#This Row],[Add_Day]]))</f>
        <v>30953</v>
      </c>
      <c r="E466">
        <f ca="1">COUNTIFS(Table134[[#This Row],[TPX500 Index]:[TPXL70 Index]],"*N/A*")</f>
        <v>8</v>
      </c>
      <c r="F466" t="e" cm="1">
        <f t="array" aca="1" ref="F466" ca="1">_xll.BDH(F$1,"PX_LAST",Table134[[#This Row],[Date_Work]])</f>
        <v>#NAME?</v>
      </c>
      <c r="G466" t="s">
        <v>78</v>
      </c>
      <c r="H466">
        <v>10649.25</v>
      </c>
      <c r="I466">
        <v>952.5</v>
      </c>
      <c r="J466">
        <v>824.66</v>
      </c>
      <c r="K466">
        <v>156.97999999999999</v>
      </c>
      <c r="L466" t="s">
        <v>78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>
        <v>739.71</v>
      </c>
      <c r="S466">
        <v>1817.33</v>
      </c>
      <c r="T466" t="s">
        <v>78</v>
      </c>
    </row>
    <row r="467" spans="1:20" x14ac:dyDescent="0.25">
      <c r="A467">
        <v>-466</v>
      </c>
      <c r="B467" s="1">
        <f ca="1">EOMONTH(TODAY(),Table134[[#This Row],[Range_Month]])+1</f>
        <v>30926</v>
      </c>
      <c r="C467">
        <v>0</v>
      </c>
      <c r="D467" s="1">
        <f ca="1">WORKDAY(Table134[[#This Row],[Date]],-(1+Table134[[#This Row],[Add_Day]]))</f>
        <v>30925</v>
      </c>
      <c r="E467">
        <f ca="1">COUNTIFS(Table134[[#This Row],[TPX500 Index]:[TPXL70 Index]],"*N/A*")</f>
        <v>8</v>
      </c>
      <c r="F467" t="e" cm="1">
        <f t="array" aca="1" ref="F467" ca="1">_xll.BDH(F$1,"PX_LAST",Table134[[#This Row],[Date_Work]])</f>
        <v>#NAME?</v>
      </c>
      <c r="G467" t="s">
        <v>78</v>
      </c>
      <c r="H467">
        <v>10584.2</v>
      </c>
      <c r="I467">
        <v>929.27</v>
      </c>
      <c r="J467">
        <v>816.69</v>
      </c>
      <c r="K467">
        <v>155.47999999999999</v>
      </c>
      <c r="L467" t="s">
        <v>78</v>
      </c>
      <c r="M467" t="s">
        <v>78</v>
      </c>
      <c r="N467" t="s">
        <v>78</v>
      </c>
      <c r="O467" t="s">
        <v>78</v>
      </c>
      <c r="P467" t="s">
        <v>78</v>
      </c>
      <c r="Q467" t="s">
        <v>78</v>
      </c>
      <c r="R467">
        <v>735.55</v>
      </c>
      <c r="S467">
        <v>1737.35</v>
      </c>
      <c r="T467" t="s">
        <v>78</v>
      </c>
    </row>
    <row r="468" spans="1:20" x14ac:dyDescent="0.25">
      <c r="A468">
        <v>-467</v>
      </c>
      <c r="B468" s="1">
        <f ca="1">EOMONTH(TODAY(),Table134[[#This Row],[Range_Month]])+1</f>
        <v>30895</v>
      </c>
      <c r="C468">
        <v>0</v>
      </c>
      <c r="D468" s="1">
        <f ca="1">WORKDAY(Table134[[#This Row],[Date]],-(1+Table134[[#This Row],[Add_Day]]))</f>
        <v>30894</v>
      </c>
      <c r="E468">
        <f ca="1">COUNTIFS(Table134[[#This Row],[TPX500 Index]:[TPXL70 Index]],"*N/A*")</f>
        <v>8</v>
      </c>
      <c r="F468" t="e" cm="1">
        <f t="array" aca="1" ref="F468" ca="1">_xll.BDH(F$1,"PX_LAST",Table134[[#This Row],[Date_Work]])</f>
        <v>#NAME?</v>
      </c>
      <c r="G468" t="s">
        <v>78</v>
      </c>
      <c r="H468">
        <v>9998.5</v>
      </c>
      <c r="I468">
        <v>846.53</v>
      </c>
      <c r="J468">
        <v>763.61</v>
      </c>
      <c r="K468">
        <v>145.33000000000001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>
        <v>688.6</v>
      </c>
      <c r="S468">
        <v>1502.68</v>
      </c>
      <c r="T468" t="s">
        <v>78</v>
      </c>
    </row>
    <row r="469" spans="1:20" x14ac:dyDescent="0.25">
      <c r="A469">
        <v>-468</v>
      </c>
      <c r="B469" s="1">
        <f ca="1">EOMONTH(TODAY(),Table134[[#This Row],[Range_Month]])+1</f>
        <v>30864</v>
      </c>
      <c r="C469">
        <v>0</v>
      </c>
      <c r="D469" s="1">
        <f ca="1">WORKDAY(Table134[[#This Row],[Date]],-(1+Table134[[#This Row],[Add_Day]]))</f>
        <v>30862</v>
      </c>
      <c r="E469">
        <f ca="1">COUNTIFS(Table134[[#This Row],[TPX500 Index]:[TPXL70 Index]],"*N/A*")</f>
        <v>8</v>
      </c>
      <c r="F469" t="e" cm="1">
        <f t="array" aca="1" ref="F469" ca="1">_xll.BDH(F$1,"PX_LAST",Table134[[#This Row],[Date_Work]])</f>
        <v>#NAME?</v>
      </c>
      <c r="G469" t="s">
        <v>78</v>
      </c>
      <c r="H469">
        <v>10377.969999999999</v>
      </c>
      <c r="I469">
        <v>871.96</v>
      </c>
      <c r="J469">
        <v>793.11</v>
      </c>
      <c r="K469">
        <v>152.03</v>
      </c>
      <c r="L469" t="s">
        <v>78</v>
      </c>
      <c r="M469" t="s">
        <v>78</v>
      </c>
      <c r="N469" t="s">
        <v>78</v>
      </c>
      <c r="O469" t="s">
        <v>78</v>
      </c>
      <c r="P469" t="s">
        <v>78</v>
      </c>
      <c r="Q469" t="s">
        <v>78</v>
      </c>
      <c r="R469">
        <v>671.43</v>
      </c>
      <c r="S469">
        <v>1534.14</v>
      </c>
      <c r="T469" t="s">
        <v>78</v>
      </c>
    </row>
    <row r="470" spans="1:20" x14ac:dyDescent="0.25">
      <c r="A470">
        <v>-469</v>
      </c>
      <c r="B470" s="1">
        <f ca="1">EOMONTH(TODAY(),Table134[[#This Row],[Range_Month]])+1</f>
        <v>30834</v>
      </c>
      <c r="C470">
        <v>0</v>
      </c>
      <c r="D470" s="1">
        <f ca="1">WORKDAY(Table134[[#This Row],[Date]],-(1+Table134[[#This Row],[Add_Day]]))</f>
        <v>30833</v>
      </c>
      <c r="E470">
        <f ca="1">COUNTIFS(Table134[[#This Row],[TPX500 Index]:[TPXL70 Index]],"*N/A*")</f>
        <v>8</v>
      </c>
      <c r="F470" t="e" cm="1">
        <f t="array" aca="1" ref="F470" ca="1">_xll.BDH(F$1,"PX_LAST",Table134[[#This Row],[Date_Work]])</f>
        <v>#NAME?</v>
      </c>
      <c r="G470" t="s">
        <v>78</v>
      </c>
      <c r="H470">
        <v>9940.14</v>
      </c>
      <c r="I470">
        <v>854.73</v>
      </c>
      <c r="J470">
        <v>775.3</v>
      </c>
      <c r="K470">
        <v>148.38999999999999</v>
      </c>
      <c r="L470" t="s">
        <v>78</v>
      </c>
      <c r="M470" t="s">
        <v>78</v>
      </c>
      <c r="N470" t="s">
        <v>78</v>
      </c>
      <c r="O470" t="s">
        <v>78</v>
      </c>
      <c r="P470" t="s">
        <v>78</v>
      </c>
      <c r="Q470" t="s">
        <v>78</v>
      </c>
      <c r="R470">
        <v>670.18</v>
      </c>
      <c r="S470">
        <v>1555.11</v>
      </c>
      <c r="T470" t="s">
        <v>78</v>
      </c>
    </row>
    <row r="471" spans="1:20" x14ac:dyDescent="0.25">
      <c r="A471">
        <v>-470</v>
      </c>
      <c r="B471" s="1">
        <f ca="1">EOMONTH(TODAY(),Table134[[#This Row],[Range_Month]])+1</f>
        <v>30803</v>
      </c>
      <c r="C471">
        <v>1</v>
      </c>
      <c r="D471" s="1">
        <f ca="1">WORKDAY(Table134[[#This Row],[Date]],-(1+Table134[[#This Row],[Add_Day]]))</f>
        <v>30799</v>
      </c>
      <c r="E471">
        <f ca="1">COUNTIFS(Table134[[#This Row],[TPX500 Index]:[TPXL70 Index]],"*N/A*")</f>
        <v>8</v>
      </c>
      <c r="F471" t="e" cm="1">
        <f t="array" aca="1" ref="F471" ca="1">_xll.BDH(F$1,"PX_LAST",Table134[[#This Row],[Date_Work]])</f>
        <v>#NAME?</v>
      </c>
      <c r="G471" t="s">
        <v>78</v>
      </c>
      <c r="H471">
        <v>10981.68</v>
      </c>
      <c r="I471">
        <v>949.35</v>
      </c>
      <c r="J471">
        <v>861.11</v>
      </c>
      <c r="K471">
        <v>165.75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>
        <v>716.49</v>
      </c>
      <c r="S471">
        <v>1665.76</v>
      </c>
      <c r="T471" t="s">
        <v>78</v>
      </c>
    </row>
    <row r="472" spans="1:20" x14ac:dyDescent="0.25">
      <c r="A472">
        <v>-471</v>
      </c>
      <c r="B472" s="1">
        <f ca="1">EOMONTH(TODAY(),Table134[[#This Row],[Range_Month]])+1</f>
        <v>30773</v>
      </c>
      <c r="C472">
        <v>0</v>
      </c>
      <c r="D472" s="1">
        <f ca="1">WORKDAY(Table134[[#This Row],[Date]],-(1+Table134[[#This Row],[Add_Day]]))</f>
        <v>30771</v>
      </c>
      <c r="E472">
        <f ca="1">COUNTIFS(Table134[[#This Row],[TPX500 Index]:[TPXL70 Index]],"*N/A*")</f>
        <v>8</v>
      </c>
      <c r="F472" t="e" cm="1">
        <f t="array" aca="1" ref="F472" ca="1">_xll.BDH(F$1,"PX_LAST",Table134[[#This Row],[Date_Work]])</f>
        <v>#NAME?</v>
      </c>
      <c r="G472" t="s">
        <v>78</v>
      </c>
      <c r="H472">
        <v>10929.17</v>
      </c>
      <c r="I472">
        <v>967.15</v>
      </c>
      <c r="J472">
        <v>866.78</v>
      </c>
      <c r="K472">
        <v>167.51</v>
      </c>
      <c r="L472" t="s">
        <v>78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>
        <v>741.45</v>
      </c>
      <c r="S472">
        <v>1784.87</v>
      </c>
      <c r="T472" t="s">
        <v>78</v>
      </c>
    </row>
    <row r="473" spans="1:20" x14ac:dyDescent="0.25">
      <c r="A473">
        <v>-472</v>
      </c>
      <c r="B473" s="1">
        <f ca="1">EOMONTH(TODAY(),Table134[[#This Row],[Range_Month]])+1</f>
        <v>30742</v>
      </c>
      <c r="C473">
        <v>0</v>
      </c>
      <c r="D473" s="1">
        <f ca="1">WORKDAY(Table134[[#This Row],[Date]],-(1+Table134[[#This Row],[Add_Day]]))</f>
        <v>30741</v>
      </c>
      <c r="E473">
        <f ca="1">COUNTIFS(Table134[[#This Row],[TPX500 Index]:[TPXL70 Index]],"*N/A*")</f>
        <v>8</v>
      </c>
      <c r="F473" t="e" cm="1">
        <f t="array" aca="1" ref="F473" ca="1">_xll.BDH(F$1,"PX_LAST",Table134[[#This Row],[Date_Work]])</f>
        <v>#NAME?</v>
      </c>
      <c r="G473" t="s">
        <v>78</v>
      </c>
      <c r="H473">
        <v>10030.700000000001</v>
      </c>
      <c r="I473">
        <v>899.62</v>
      </c>
      <c r="J473">
        <v>776.12</v>
      </c>
      <c r="K473">
        <v>148.54</v>
      </c>
      <c r="L473" t="s">
        <v>78</v>
      </c>
      <c r="M473" t="s">
        <v>78</v>
      </c>
      <c r="N473" t="s">
        <v>78</v>
      </c>
      <c r="O473" t="s">
        <v>78</v>
      </c>
      <c r="P473" t="s">
        <v>78</v>
      </c>
      <c r="Q473" t="s">
        <v>78</v>
      </c>
      <c r="R473">
        <v>721.49</v>
      </c>
      <c r="S473">
        <v>1724.25</v>
      </c>
      <c r="T473" t="s">
        <v>78</v>
      </c>
    </row>
    <row r="474" spans="1:20" x14ac:dyDescent="0.25">
      <c r="A474">
        <v>-473</v>
      </c>
      <c r="B474" s="1">
        <f ca="1">EOMONTH(TODAY(),Table134[[#This Row],[Range_Month]])+1</f>
        <v>30713</v>
      </c>
      <c r="C474">
        <v>0</v>
      </c>
      <c r="D474" s="1">
        <f ca="1">WORKDAY(Table134[[#This Row],[Date]],-(1+Table134[[#This Row],[Add_Day]]))</f>
        <v>30712</v>
      </c>
      <c r="E474">
        <f ca="1">COUNTIFS(Table134[[#This Row],[TPX500 Index]:[TPXL70 Index]],"*N/A*")</f>
        <v>8</v>
      </c>
      <c r="F474" t="e" cm="1">
        <f t="array" aca="1" ref="F474" ca="1">_xll.BDH(F$1,"PX_LAST",Table134[[#This Row],[Date_Work]])</f>
        <v>#NAME?</v>
      </c>
      <c r="G474" t="s">
        <v>78</v>
      </c>
      <c r="H474">
        <v>10196.1</v>
      </c>
      <c r="I474">
        <v>907.24</v>
      </c>
      <c r="J474">
        <v>777.04</v>
      </c>
      <c r="K474">
        <v>149.57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>
        <v>718.61</v>
      </c>
      <c r="S474">
        <v>1632.82</v>
      </c>
      <c r="T474" t="s">
        <v>78</v>
      </c>
    </row>
    <row r="475" spans="1:20" x14ac:dyDescent="0.25">
      <c r="A475">
        <v>-474</v>
      </c>
      <c r="B475" s="1">
        <f ca="1">EOMONTH(TODAY(),Table134[[#This Row],[Range_Month]])+1</f>
        <v>30682</v>
      </c>
      <c r="C475">
        <v>2</v>
      </c>
      <c r="D475" s="1">
        <f ca="1">WORKDAY(Table134[[#This Row],[Date]],-(1+Table134[[#This Row],[Add_Day]]))</f>
        <v>30678</v>
      </c>
      <c r="E475">
        <f ca="1">COUNTIFS(Table134[[#This Row],[TPX500 Index]:[TPXL70 Index]],"*N/A*")</f>
        <v>8</v>
      </c>
      <c r="F475" t="e" cm="1">
        <f t="array" aca="1" ref="F475" ca="1">_xll.BDH(F$1,"PX_LAST",Table134[[#This Row],[Date_Work]])</f>
        <v>#NAME?</v>
      </c>
      <c r="G475" t="s">
        <v>78</v>
      </c>
      <c r="H475">
        <v>9893.82</v>
      </c>
      <c r="I475">
        <v>862.99</v>
      </c>
      <c r="J475">
        <v>731.82</v>
      </c>
      <c r="K475">
        <v>141.12</v>
      </c>
      <c r="L475" t="s">
        <v>78</v>
      </c>
      <c r="M475" t="s">
        <v>78</v>
      </c>
      <c r="N475" t="s">
        <v>78</v>
      </c>
      <c r="O475" t="s">
        <v>78</v>
      </c>
      <c r="P475" t="s">
        <v>78</v>
      </c>
      <c r="Q475" t="s">
        <v>78</v>
      </c>
      <c r="R475">
        <v>672.54</v>
      </c>
      <c r="S475">
        <v>1504.22</v>
      </c>
      <c r="T475" t="s">
        <v>78</v>
      </c>
    </row>
    <row r="476" spans="1:20" x14ac:dyDescent="0.25">
      <c r="A476">
        <v>-475</v>
      </c>
      <c r="B476" s="1">
        <f ca="1">EOMONTH(TODAY(),Table134[[#This Row],[Range_Month]])+1</f>
        <v>30651</v>
      </c>
      <c r="C476">
        <v>0</v>
      </c>
      <c r="D476" s="1">
        <f ca="1">WORKDAY(Table134[[#This Row],[Date]],-(1+Table134[[#This Row],[Add_Day]]))</f>
        <v>30650</v>
      </c>
      <c r="E476">
        <f ca="1">COUNTIFS(Table134[[#This Row],[TPX500 Index]:[TPXL70 Index]],"*N/A*")</f>
        <v>8</v>
      </c>
      <c r="F476" t="e" cm="1">
        <f t="array" aca="1" ref="F476" ca="1">_xll.BDH(F$1,"PX_LAST",Table134[[#This Row],[Date_Work]])</f>
        <v>#NAME?</v>
      </c>
      <c r="G476" t="s">
        <v>78</v>
      </c>
      <c r="H476">
        <v>9320.24</v>
      </c>
      <c r="I476">
        <v>805.45</v>
      </c>
      <c r="J476">
        <v>687.84</v>
      </c>
      <c r="K476">
        <v>131.75</v>
      </c>
      <c r="L476" t="s">
        <v>78</v>
      </c>
      <c r="M476" t="s">
        <v>78</v>
      </c>
      <c r="N476" t="s">
        <v>78</v>
      </c>
      <c r="O476" t="s">
        <v>78</v>
      </c>
      <c r="P476" t="s">
        <v>78</v>
      </c>
      <c r="Q476" t="s">
        <v>78</v>
      </c>
      <c r="R476">
        <v>652.82000000000005</v>
      </c>
      <c r="S476">
        <v>1385.57</v>
      </c>
      <c r="T476" t="s">
        <v>78</v>
      </c>
    </row>
    <row r="477" spans="1:20" x14ac:dyDescent="0.25">
      <c r="A477">
        <v>-476</v>
      </c>
      <c r="B477" s="1">
        <f ca="1">EOMONTH(TODAY(),Table134[[#This Row],[Range_Month]])+1</f>
        <v>30621</v>
      </c>
      <c r="C477">
        <v>0</v>
      </c>
      <c r="D477" s="1">
        <f ca="1">WORKDAY(Table134[[#This Row],[Date]],-(1+Table134[[#This Row],[Add_Day]]))</f>
        <v>30620</v>
      </c>
      <c r="E477">
        <f ca="1">COUNTIFS(Table134[[#This Row],[TPX500 Index]:[TPXL70 Index]],"*N/A*")</f>
        <v>9</v>
      </c>
      <c r="F477" t="e" cm="1">
        <f t="array" aca="1" ref="F477" ca="1">_xll.BDH(F$1,"PX_LAST",Table134[[#This Row],[Date_Work]])</f>
        <v>#NAME?</v>
      </c>
      <c r="G477" t="s">
        <v>78</v>
      </c>
      <c r="H477">
        <v>9356.7900000000009</v>
      </c>
      <c r="I477">
        <v>792.93</v>
      </c>
      <c r="J477">
        <v>685.51</v>
      </c>
      <c r="K477">
        <v>131.85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78</v>
      </c>
      <c r="R477" t="s">
        <v>78</v>
      </c>
      <c r="S477">
        <v>1328.01</v>
      </c>
      <c r="T477" t="s">
        <v>78</v>
      </c>
    </row>
    <row r="478" spans="1:20" x14ac:dyDescent="0.25">
      <c r="A478">
        <v>-477</v>
      </c>
      <c r="B478" s="1">
        <f ca="1">EOMONTH(TODAY(),Table134[[#This Row],[Range_Month]])+1</f>
        <v>30590</v>
      </c>
      <c r="C478">
        <v>0</v>
      </c>
      <c r="D478" s="1">
        <f ca="1">WORKDAY(Table134[[#This Row],[Date]],-(1+Table134[[#This Row],[Add_Day]]))</f>
        <v>30589</v>
      </c>
      <c r="E478">
        <f ca="1">COUNTIFS(Table134[[#This Row],[TPX500 Index]:[TPXL70 Index]],"*N/A*")</f>
        <v>9</v>
      </c>
      <c r="F478" t="e" cm="1">
        <f t="array" aca="1" ref="F478" ca="1">_xll.BDH(F$1,"PX_LAST",Table134[[#This Row],[Date_Work]])</f>
        <v>#NAME?</v>
      </c>
      <c r="G478" t="s">
        <v>78</v>
      </c>
      <c r="H478">
        <v>9402.59</v>
      </c>
      <c r="I478">
        <v>805.43</v>
      </c>
      <c r="J478">
        <v>691.08</v>
      </c>
      <c r="K478">
        <v>133.41</v>
      </c>
      <c r="L478" t="s">
        <v>78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78</v>
      </c>
      <c r="S478">
        <v>1312.24</v>
      </c>
      <c r="T478" t="s">
        <v>78</v>
      </c>
    </row>
    <row r="479" spans="1:20" x14ac:dyDescent="0.25">
      <c r="A479">
        <v>-478</v>
      </c>
      <c r="B479" s="1">
        <f ca="1">EOMONTH(TODAY(),Table134[[#This Row],[Range_Month]])+1</f>
        <v>30560</v>
      </c>
      <c r="C479">
        <v>0</v>
      </c>
      <c r="D479" s="1">
        <f ca="1">WORKDAY(Table134[[#This Row],[Date]],-(1+Table134[[#This Row],[Add_Day]]))</f>
        <v>30559</v>
      </c>
      <c r="E479">
        <f ca="1">COUNTIFS(Table134[[#This Row],[TPX500 Index]:[TPXL70 Index]],"*N/A*")</f>
        <v>9</v>
      </c>
      <c r="F479" t="e" cm="1">
        <f t="array" aca="1" ref="F479" ca="1">_xll.BDH(F$1,"PX_LAST",Table134[[#This Row],[Date_Work]])</f>
        <v>#NAME?</v>
      </c>
      <c r="G479" t="s">
        <v>78</v>
      </c>
      <c r="H479">
        <v>9189.43</v>
      </c>
      <c r="I479">
        <v>803.55</v>
      </c>
      <c r="J479">
        <v>678.53</v>
      </c>
      <c r="K479">
        <v>129.79</v>
      </c>
      <c r="L479" t="s">
        <v>78</v>
      </c>
      <c r="M479" t="s">
        <v>78</v>
      </c>
      <c r="N479" t="s">
        <v>78</v>
      </c>
      <c r="O479" t="s">
        <v>78</v>
      </c>
      <c r="P479" t="s">
        <v>78</v>
      </c>
      <c r="Q479" t="s">
        <v>78</v>
      </c>
      <c r="R479" t="s">
        <v>78</v>
      </c>
      <c r="S479">
        <v>1331.75</v>
      </c>
      <c r="T479" t="s">
        <v>78</v>
      </c>
    </row>
    <row r="480" spans="1:20" x14ac:dyDescent="0.25">
      <c r="A480">
        <v>-479</v>
      </c>
      <c r="B480" s="1">
        <f ca="1">EOMONTH(TODAY(),Table134[[#This Row],[Range_Month]])+1</f>
        <v>30529</v>
      </c>
      <c r="C480">
        <v>0</v>
      </c>
      <c r="D480" s="1">
        <f ca="1">WORKDAY(Table134[[#This Row],[Date]],-(1+Table134[[#This Row],[Add_Day]]))</f>
        <v>30526</v>
      </c>
      <c r="E480">
        <f ca="1">COUNTIFS(Table134[[#This Row],[TPX500 Index]:[TPXL70 Index]],"*N/A*")</f>
        <v>9</v>
      </c>
      <c r="F480" t="e" cm="1">
        <f t="array" aca="1" ref="F480" ca="1">_xll.BDH(F$1,"PX_LAST",Table134[[#This Row],[Date_Work]])</f>
        <v>#NAME?</v>
      </c>
      <c r="G480" t="s">
        <v>78</v>
      </c>
      <c r="H480">
        <v>9078.75</v>
      </c>
      <c r="I480">
        <v>775.4</v>
      </c>
      <c r="J480">
        <v>669.49</v>
      </c>
      <c r="K480">
        <v>128.5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>
        <v>1270.98</v>
      </c>
      <c r="T480" t="s">
        <v>78</v>
      </c>
    </row>
    <row r="481" spans="1:20" x14ac:dyDescent="0.25">
      <c r="A481">
        <v>-480</v>
      </c>
      <c r="B481" s="1">
        <f ca="1">EOMONTH(TODAY(),Table134[[#This Row],[Range_Month]])+1</f>
        <v>30498</v>
      </c>
      <c r="C481">
        <v>0</v>
      </c>
      <c r="D481" s="1">
        <f ca="1">WORKDAY(Table134[[#This Row],[Date]],-(1+Table134[[#This Row],[Add_Day]]))</f>
        <v>30497</v>
      </c>
      <c r="E481">
        <f ca="1">COUNTIFS(Table134[[#This Row],[TPX500 Index]:[TPXL70 Index]],"*N/A*")</f>
        <v>9</v>
      </c>
      <c r="F481" t="e" cm="1">
        <f t="array" aca="1" ref="F481" ca="1">_xll.BDH(F$1,"PX_LAST",Table134[[#This Row],[Date_Work]])</f>
        <v>#NAME?</v>
      </c>
      <c r="G481" t="s">
        <v>78</v>
      </c>
      <c r="H481">
        <v>8870.9500000000007</v>
      </c>
      <c r="I481">
        <v>747.97</v>
      </c>
      <c r="J481">
        <v>656.13</v>
      </c>
      <c r="K481">
        <v>126.28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78</v>
      </c>
      <c r="R481" t="s">
        <v>78</v>
      </c>
      <c r="S481">
        <v>1138.4000000000001</v>
      </c>
      <c r="T481" t="s">
        <v>78</v>
      </c>
    </row>
    <row r="482" spans="1:20" x14ac:dyDescent="0.25">
      <c r="A482">
        <v>-481</v>
      </c>
      <c r="B482" s="1">
        <f ca="1">EOMONTH(TODAY(),Table134[[#This Row],[Range_Month]])+1</f>
        <v>30468</v>
      </c>
      <c r="C482">
        <v>0</v>
      </c>
      <c r="D482" s="1">
        <f ca="1">WORKDAY(Table134[[#This Row],[Date]],-(1+Table134[[#This Row],[Add_Day]]))</f>
        <v>30467</v>
      </c>
      <c r="E482">
        <f ca="1">COUNTIFS(Table134[[#This Row],[TPX500 Index]:[TPXL70 Index]],"*N/A*")</f>
        <v>9</v>
      </c>
      <c r="F482" t="e" cm="1">
        <f t="array" aca="1" ref="F482" ca="1">_xll.BDH(F$1,"PX_LAST",Table134[[#This Row],[Date_Work]])</f>
        <v>#NAME?</v>
      </c>
      <c r="G482" t="s">
        <v>78</v>
      </c>
      <c r="H482">
        <v>8617.57</v>
      </c>
      <c r="I482">
        <v>724.17</v>
      </c>
      <c r="J482">
        <v>636.84</v>
      </c>
      <c r="K482">
        <v>122.19</v>
      </c>
      <c r="L482" t="s">
        <v>78</v>
      </c>
      <c r="M482" t="s">
        <v>78</v>
      </c>
      <c r="N482" t="s">
        <v>78</v>
      </c>
      <c r="O482" t="s">
        <v>78</v>
      </c>
      <c r="P482" t="s">
        <v>78</v>
      </c>
      <c r="Q482" t="s">
        <v>78</v>
      </c>
      <c r="R482" t="s">
        <v>78</v>
      </c>
      <c r="S482">
        <v>1137.8599999999999</v>
      </c>
      <c r="T482" t="s">
        <v>78</v>
      </c>
    </row>
    <row r="483" spans="1:20" x14ac:dyDescent="0.25">
      <c r="A483">
        <v>-482</v>
      </c>
      <c r="B483" s="1">
        <f ca="1">EOMONTH(TODAY(),Table134[[#This Row],[Range_Month]])+1</f>
        <v>30437</v>
      </c>
      <c r="C483">
        <v>1</v>
      </c>
      <c r="D483" s="1">
        <f ca="1">WORKDAY(Table134[[#This Row],[Date]],-(1+Table134[[#This Row],[Add_Day]]))</f>
        <v>30434</v>
      </c>
      <c r="E483">
        <f ca="1">COUNTIFS(Table134[[#This Row],[TPX500 Index]:[TPXL70 Index]],"*N/A*")</f>
        <v>9</v>
      </c>
      <c r="F483" t="e" cm="1">
        <f t="array" aca="1" ref="F483" ca="1">_xll.BDH(F$1,"PX_LAST",Table134[[#This Row],[Date_Work]])</f>
        <v>#NAME?</v>
      </c>
      <c r="G483" t="s">
        <v>78</v>
      </c>
      <c r="H483">
        <v>8636.56</v>
      </c>
      <c r="I483">
        <v>688.26</v>
      </c>
      <c r="J483">
        <v>628.13</v>
      </c>
      <c r="K483">
        <v>120.93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>
        <v>1050.5</v>
      </c>
      <c r="T483" t="s">
        <v>78</v>
      </c>
    </row>
    <row r="484" spans="1:20" x14ac:dyDescent="0.25">
      <c r="A484">
        <v>-483</v>
      </c>
      <c r="B484" s="1">
        <f ca="1">EOMONTH(TODAY(),Table134[[#This Row],[Range_Month]])+1</f>
        <v>30407</v>
      </c>
      <c r="C484">
        <v>0</v>
      </c>
      <c r="D484" s="1">
        <f ca="1">WORKDAY(Table134[[#This Row],[Date]],-(1+Table134[[#This Row],[Add_Day]]))</f>
        <v>30406</v>
      </c>
      <c r="E484">
        <f ca="1">COUNTIFS(Table134[[#This Row],[TPX500 Index]:[TPXL70 Index]],"*N/A*")</f>
        <v>9</v>
      </c>
      <c r="F484" t="e" cm="1">
        <f t="array" aca="1" ref="F484" ca="1">_xll.BDH(F$1,"PX_LAST",Table134[[#This Row],[Date_Work]])</f>
        <v>#NAME?</v>
      </c>
      <c r="G484" t="s">
        <v>78</v>
      </c>
      <c r="H484">
        <v>8478.7000000000007</v>
      </c>
      <c r="I484">
        <v>668.7</v>
      </c>
      <c r="J484">
        <v>617.69000000000005</v>
      </c>
      <c r="K484">
        <v>119.43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78</v>
      </c>
      <c r="S484">
        <v>942.3</v>
      </c>
      <c r="T484" t="s">
        <v>78</v>
      </c>
    </row>
    <row r="485" spans="1:20" x14ac:dyDescent="0.25">
      <c r="A485">
        <v>-484</v>
      </c>
      <c r="B485" s="1">
        <f ca="1">EOMONTH(TODAY(),Table134[[#This Row],[Range_Month]])+1</f>
        <v>30376</v>
      </c>
      <c r="C485">
        <v>0</v>
      </c>
      <c r="D485" s="1">
        <f ca="1">WORKDAY(Table134[[#This Row],[Date]],-(1+Table134[[#This Row],[Add_Day]]))</f>
        <v>30375</v>
      </c>
      <c r="E485">
        <f ca="1">COUNTIFS(Table134[[#This Row],[TPX500 Index]:[TPXL70 Index]],"*N/A*")</f>
        <v>9</v>
      </c>
      <c r="F485" t="e" cm="1">
        <f t="array" aca="1" ref="F485" ca="1">_xll.BDH(F$1,"PX_LAST",Table134[[#This Row],[Date_Work]])</f>
        <v>#NAME?</v>
      </c>
      <c r="G485" t="s">
        <v>78</v>
      </c>
      <c r="H485">
        <v>8085.57</v>
      </c>
      <c r="I485">
        <v>631.57000000000005</v>
      </c>
      <c r="J485">
        <v>592.17999999999995</v>
      </c>
      <c r="K485">
        <v>114.33</v>
      </c>
      <c r="L485" t="s">
        <v>78</v>
      </c>
      <c r="M485" t="s">
        <v>78</v>
      </c>
      <c r="N485" t="s">
        <v>78</v>
      </c>
      <c r="O485" t="s">
        <v>78</v>
      </c>
      <c r="P485" t="s">
        <v>78</v>
      </c>
      <c r="Q485" t="s">
        <v>78</v>
      </c>
      <c r="R485" t="s">
        <v>78</v>
      </c>
      <c r="S485">
        <v>884.52</v>
      </c>
      <c r="T485" t="s">
        <v>78</v>
      </c>
    </row>
    <row r="486" spans="1:20" x14ac:dyDescent="0.25">
      <c r="A486">
        <v>-485</v>
      </c>
      <c r="B486" s="1">
        <f ca="1">EOMONTH(TODAY(),Table134[[#This Row],[Range_Month]])+1</f>
        <v>30348</v>
      </c>
      <c r="C486">
        <v>0</v>
      </c>
      <c r="D486" s="1">
        <f ca="1">WORKDAY(Table134[[#This Row],[Date]],-(1+Table134[[#This Row],[Add_Day]]))</f>
        <v>30347</v>
      </c>
      <c r="E486">
        <f ca="1">COUNTIFS(Table134[[#This Row],[TPX500 Index]:[TPXL70 Index]],"*N/A*")</f>
        <v>9</v>
      </c>
      <c r="F486" t="e" cm="1">
        <f t="array" aca="1" ref="F486" ca="1">_xll.BDH(F$1,"PX_LAST",Table134[[#This Row],[Date_Work]])</f>
        <v>#NAME?</v>
      </c>
      <c r="G486" t="s">
        <v>78</v>
      </c>
      <c r="H486">
        <v>8103.47</v>
      </c>
      <c r="I486">
        <v>631.29999999999995</v>
      </c>
      <c r="J486">
        <v>588.35</v>
      </c>
      <c r="K486">
        <v>113.77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>
        <v>855.13</v>
      </c>
      <c r="T486" t="s">
        <v>78</v>
      </c>
    </row>
    <row r="487" spans="1:20" x14ac:dyDescent="0.25">
      <c r="A487">
        <v>-486</v>
      </c>
      <c r="B487" s="1">
        <f ca="1">EOMONTH(TODAY(),Table134[[#This Row],[Range_Month]])+1</f>
        <v>30317</v>
      </c>
      <c r="C487">
        <v>3</v>
      </c>
      <c r="D487" s="1">
        <f ca="1">WORKDAY(Table134[[#This Row],[Date]],-(1+Table134[[#This Row],[Add_Day]]))</f>
        <v>30313</v>
      </c>
      <c r="E487">
        <f ca="1">COUNTIFS(Table134[[#This Row],[TPX500 Index]:[TPXL70 Index]],"*N/A*")</f>
        <v>9</v>
      </c>
      <c r="F487" t="e" cm="1">
        <f t="array" aca="1" ref="F487" ca="1">_xll.BDH(F$1,"PX_LAST",Table134[[#This Row],[Date_Work]])</f>
        <v>#NAME?</v>
      </c>
      <c r="G487" t="s">
        <v>78</v>
      </c>
      <c r="H487">
        <v>8016.67</v>
      </c>
      <c r="I487">
        <v>630.66999999999996</v>
      </c>
      <c r="J487">
        <v>593.72</v>
      </c>
      <c r="K487">
        <v>116.21</v>
      </c>
      <c r="L487" t="s">
        <v>78</v>
      </c>
      <c r="M487" t="s">
        <v>78</v>
      </c>
      <c r="N487" t="s">
        <v>78</v>
      </c>
      <c r="O487" t="s">
        <v>78</v>
      </c>
      <c r="P487" t="s">
        <v>78</v>
      </c>
      <c r="Q487" t="s">
        <v>78</v>
      </c>
      <c r="R487" t="s">
        <v>78</v>
      </c>
      <c r="S487">
        <v>845.37</v>
      </c>
      <c r="T487" t="s">
        <v>78</v>
      </c>
    </row>
    <row r="488" spans="1:20" x14ac:dyDescent="0.25">
      <c r="A488">
        <v>-487</v>
      </c>
      <c r="B488" s="1">
        <f ca="1">EOMONTH(TODAY(),Table134[[#This Row],[Range_Month]])+1</f>
        <v>30286</v>
      </c>
      <c r="C488">
        <v>0</v>
      </c>
      <c r="D488" s="1">
        <f ca="1">WORKDAY(Table134[[#This Row],[Date]],-(1+Table134[[#This Row],[Add_Day]]))</f>
        <v>30285</v>
      </c>
      <c r="E488">
        <f ca="1">COUNTIFS(Table134[[#This Row],[TPX500 Index]:[TPXL70 Index]],"*N/A*")</f>
        <v>9</v>
      </c>
      <c r="F488" t="e" cm="1">
        <f t="array" aca="1" ref="F488" ca="1">_xll.BDH(F$1,"PX_LAST",Table134[[#This Row],[Date_Work]])</f>
        <v>#NAME?</v>
      </c>
      <c r="G488" t="s">
        <v>78</v>
      </c>
      <c r="H488">
        <v>7895.62</v>
      </c>
      <c r="I488">
        <v>623.94000000000005</v>
      </c>
      <c r="J488">
        <v>578.36</v>
      </c>
      <c r="K488">
        <v>112.66</v>
      </c>
      <c r="L488" t="s">
        <v>78</v>
      </c>
      <c r="M488" t="s">
        <v>78</v>
      </c>
      <c r="N488" t="s">
        <v>78</v>
      </c>
      <c r="O488" t="s">
        <v>78</v>
      </c>
      <c r="P488" t="s">
        <v>78</v>
      </c>
      <c r="Q488" t="s">
        <v>78</v>
      </c>
      <c r="R488" t="s">
        <v>78</v>
      </c>
      <c r="S488">
        <v>834</v>
      </c>
      <c r="T488" t="s">
        <v>78</v>
      </c>
    </row>
    <row r="489" spans="1:20" x14ac:dyDescent="0.25">
      <c r="A489">
        <v>-488</v>
      </c>
      <c r="B489" s="1">
        <f ca="1">EOMONTH(TODAY(),Table134[[#This Row],[Range_Month]])+1</f>
        <v>30256</v>
      </c>
      <c r="C489">
        <v>0</v>
      </c>
      <c r="D489" s="1">
        <f ca="1">WORKDAY(Table134[[#This Row],[Date]],-(1+Table134[[#This Row],[Add_Day]]))</f>
        <v>30253</v>
      </c>
      <c r="E489">
        <f ca="1">COUNTIFS(Table134[[#This Row],[TPX500 Index]:[TPXL70 Index]],"*N/A*")</f>
        <v>9</v>
      </c>
      <c r="F489" t="e" cm="1">
        <f t="array" aca="1" ref="F489" ca="1">_xll.BDH(F$1,"PX_LAST",Table134[[#This Row],[Date_Work]])</f>
        <v>#NAME?</v>
      </c>
      <c r="G489" t="s">
        <v>78</v>
      </c>
      <c r="H489">
        <v>7259.15</v>
      </c>
      <c r="I489">
        <v>574.34</v>
      </c>
      <c r="J489">
        <v>539.71</v>
      </c>
      <c r="K489">
        <v>104.13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>
        <v>798.33</v>
      </c>
      <c r="T489" t="s">
        <v>78</v>
      </c>
    </row>
    <row r="490" spans="1:20" x14ac:dyDescent="0.25">
      <c r="A490">
        <v>-489</v>
      </c>
      <c r="B490" s="1">
        <f ca="1">EOMONTH(TODAY(),Table134[[#This Row],[Range_Month]])+1</f>
        <v>30225</v>
      </c>
      <c r="C490">
        <v>0</v>
      </c>
      <c r="D490" s="1">
        <f ca="1">WORKDAY(Table134[[#This Row],[Date]],-(1+Table134[[#This Row],[Add_Day]]))</f>
        <v>30224</v>
      </c>
      <c r="E490">
        <f ca="1">COUNTIFS(Table134[[#This Row],[TPX500 Index]:[TPXL70 Index]],"*N/A*")</f>
        <v>10</v>
      </c>
      <c r="F490" t="e" cm="1">
        <f t="array" aca="1" ref="F490" ca="1">_xll.BDH(F$1,"PX_LAST",Table134[[#This Row],[Date_Work]])</f>
        <v>#NAME?</v>
      </c>
      <c r="G490" t="s">
        <v>78</v>
      </c>
      <c r="H490">
        <v>6910.73</v>
      </c>
      <c r="I490">
        <v>551.05999999999995</v>
      </c>
      <c r="J490">
        <v>524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>
        <v>796.62</v>
      </c>
      <c r="T490" t="s">
        <v>78</v>
      </c>
    </row>
    <row r="491" spans="1:20" x14ac:dyDescent="0.25">
      <c r="A491">
        <v>-490</v>
      </c>
      <c r="B491" s="1">
        <f ca="1">EOMONTH(TODAY(),Table134[[#This Row],[Range_Month]])+1</f>
        <v>30195</v>
      </c>
      <c r="C491">
        <v>0</v>
      </c>
      <c r="D491" s="1">
        <f ca="1">WORKDAY(Table134[[#This Row],[Date]],-(1+Table134[[#This Row],[Add_Day]]))</f>
        <v>30194</v>
      </c>
      <c r="E491">
        <f ca="1">COUNTIFS(Table134[[#This Row],[TPX500 Index]:[TPXL70 Index]],"*N/A*")</f>
        <v>10</v>
      </c>
      <c r="F491" t="e" cm="1">
        <f t="array" aca="1" ref="F491" ca="1">_xll.BDH(F$1,"PX_LAST",Table134[[#This Row],[Date_Work]])</f>
        <v>#NAME?</v>
      </c>
      <c r="G491" t="s">
        <v>78</v>
      </c>
      <c r="H491">
        <v>7123.38</v>
      </c>
      <c r="I491">
        <v>554.66</v>
      </c>
      <c r="J491">
        <v>530.48</v>
      </c>
      <c r="K491" t="s">
        <v>78</v>
      </c>
      <c r="L491" t="s">
        <v>78</v>
      </c>
      <c r="M491" t="s">
        <v>78</v>
      </c>
      <c r="N491" t="s">
        <v>78</v>
      </c>
      <c r="O491" t="s">
        <v>78</v>
      </c>
      <c r="P491" t="s">
        <v>78</v>
      </c>
      <c r="Q491" t="s">
        <v>78</v>
      </c>
      <c r="R491" t="s">
        <v>78</v>
      </c>
      <c r="S491">
        <v>794.25</v>
      </c>
      <c r="T491" t="s">
        <v>78</v>
      </c>
    </row>
    <row r="492" spans="1:20" x14ac:dyDescent="0.25">
      <c r="A492">
        <v>-491</v>
      </c>
      <c r="B492" s="1">
        <f ca="1">EOMONTH(TODAY(),Table134[[#This Row],[Range_Month]])+1</f>
        <v>30164</v>
      </c>
      <c r="C492">
        <v>0</v>
      </c>
      <c r="D492" s="1">
        <f ca="1">WORKDAY(Table134[[#This Row],[Date]],-(1+Table134[[#This Row],[Add_Day]]))</f>
        <v>30162</v>
      </c>
      <c r="E492">
        <f ca="1">COUNTIFS(Table134[[#This Row],[TPX500 Index]:[TPXL70 Index]],"*N/A*")</f>
        <v>10</v>
      </c>
      <c r="F492" t="e" cm="1">
        <f t="array" aca="1" ref="F492" ca="1">_xll.BDH(F$1,"PX_LAST",Table134[[#This Row],[Date_Work]])</f>
        <v>#NAME?</v>
      </c>
      <c r="G492" t="s">
        <v>78</v>
      </c>
      <c r="H492">
        <v>7122.08</v>
      </c>
      <c r="I492">
        <v>556.98</v>
      </c>
      <c r="J492">
        <v>527.54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78</v>
      </c>
      <c r="R492" t="s">
        <v>78</v>
      </c>
      <c r="S492">
        <v>806.57</v>
      </c>
      <c r="T492" t="s">
        <v>78</v>
      </c>
    </row>
    <row r="493" spans="1:20" x14ac:dyDescent="0.25">
      <c r="A493">
        <v>-492</v>
      </c>
      <c r="B493" s="1">
        <f ca="1">EOMONTH(TODAY(),Table134[[#This Row],[Range_Month]])+1</f>
        <v>30133</v>
      </c>
      <c r="C493">
        <v>0</v>
      </c>
      <c r="D493" s="1">
        <f ca="1">WORKDAY(Table134[[#This Row],[Date]],-(1+Table134[[#This Row],[Add_Day]]))</f>
        <v>30132</v>
      </c>
      <c r="E493">
        <f ca="1">COUNTIFS(Table134[[#This Row],[TPX500 Index]:[TPXL70 Index]],"*N/A*")</f>
        <v>10</v>
      </c>
      <c r="F493" t="e" cm="1">
        <f t="array" aca="1" ref="F493" ca="1">_xll.BDH(F$1,"PX_LAST",Table134[[#This Row],[Date_Work]])</f>
        <v>#NAME?</v>
      </c>
      <c r="G493" t="s">
        <v>78</v>
      </c>
      <c r="H493">
        <v>7213.87</v>
      </c>
      <c r="I493">
        <v>565.83000000000004</v>
      </c>
      <c r="J493">
        <v>539.25</v>
      </c>
      <c r="K493" t="s">
        <v>78</v>
      </c>
      <c r="L493" t="s">
        <v>78</v>
      </c>
      <c r="M493" t="s">
        <v>78</v>
      </c>
      <c r="N493" t="s">
        <v>78</v>
      </c>
      <c r="O493" t="s">
        <v>78</v>
      </c>
      <c r="P493" t="s">
        <v>78</v>
      </c>
      <c r="Q493" t="s">
        <v>78</v>
      </c>
      <c r="R493" t="s">
        <v>78</v>
      </c>
      <c r="S493">
        <v>824.28</v>
      </c>
      <c r="T493" t="s">
        <v>78</v>
      </c>
    </row>
    <row r="494" spans="1:20" x14ac:dyDescent="0.25">
      <c r="A494">
        <v>-493</v>
      </c>
      <c r="B494" s="1">
        <f ca="1">EOMONTH(TODAY(),Table134[[#This Row],[Range_Month]])+1</f>
        <v>30103</v>
      </c>
      <c r="C494">
        <v>0</v>
      </c>
      <c r="D494" s="1">
        <f ca="1">WORKDAY(Table134[[#This Row],[Date]],-(1+Table134[[#This Row],[Add_Day]]))</f>
        <v>30102</v>
      </c>
      <c r="E494">
        <f ca="1">COUNTIFS(Table134[[#This Row],[TPX500 Index]:[TPXL70 Index]],"*N/A*")</f>
        <v>10</v>
      </c>
      <c r="F494" t="e" cm="1">
        <f t="array" aca="1" ref="F494" ca="1">_xll.BDH(F$1,"PX_LAST",Table134[[#This Row],[Date_Work]])</f>
        <v>#NAME?</v>
      </c>
      <c r="G494" t="s">
        <v>78</v>
      </c>
      <c r="H494">
        <v>7325.65</v>
      </c>
      <c r="I494">
        <v>567.77</v>
      </c>
      <c r="J494">
        <v>546.41999999999996</v>
      </c>
      <c r="K494" t="s">
        <v>78</v>
      </c>
      <c r="L494" t="s">
        <v>78</v>
      </c>
      <c r="M494" t="s">
        <v>78</v>
      </c>
      <c r="N494" t="s">
        <v>78</v>
      </c>
      <c r="O494" t="s">
        <v>78</v>
      </c>
      <c r="P494" t="s">
        <v>78</v>
      </c>
      <c r="Q494" t="s">
        <v>78</v>
      </c>
      <c r="R494" t="s">
        <v>78</v>
      </c>
      <c r="S494">
        <v>826.44</v>
      </c>
      <c r="T494" t="s">
        <v>78</v>
      </c>
    </row>
    <row r="495" spans="1:20" x14ac:dyDescent="0.25">
      <c r="A495">
        <v>-494</v>
      </c>
      <c r="B495" s="1">
        <f ca="1">EOMONTH(TODAY(),Table134[[#This Row],[Range_Month]])+1</f>
        <v>30072</v>
      </c>
      <c r="C495">
        <v>0</v>
      </c>
      <c r="D495" s="1">
        <f ca="1">WORKDAY(Table134[[#This Row],[Date]],-(1+Table134[[#This Row],[Add_Day]]))</f>
        <v>30071</v>
      </c>
      <c r="E495">
        <f ca="1">COUNTIFS(Table134[[#This Row],[TPX500 Index]:[TPXL70 Index]],"*N/A*")</f>
        <v>10</v>
      </c>
      <c r="F495" t="e" cm="1">
        <f t="array" aca="1" ref="F495" ca="1">_xll.BDH(F$1,"PX_LAST",Table134[[#This Row],[Date_Work]])</f>
        <v>#NAME?</v>
      </c>
      <c r="G495" t="s">
        <v>78</v>
      </c>
      <c r="H495">
        <v>7390.71</v>
      </c>
      <c r="I495">
        <v>564.91</v>
      </c>
      <c r="J495">
        <v>546.24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>
        <v>815.85</v>
      </c>
      <c r="T495" t="s">
        <v>78</v>
      </c>
    </row>
    <row r="496" spans="1:20" x14ac:dyDescent="0.25">
      <c r="A496">
        <v>-495</v>
      </c>
      <c r="B496" s="1">
        <f ca="1">EOMONTH(TODAY(),Table134[[#This Row],[Range_Month]])+1</f>
        <v>30042</v>
      </c>
      <c r="C496">
        <v>0</v>
      </c>
      <c r="D496" s="1">
        <f ca="1">WORKDAY(Table134[[#This Row],[Date]],-(1+Table134[[#This Row],[Add_Day]]))</f>
        <v>30041</v>
      </c>
      <c r="E496">
        <f ca="1">COUNTIFS(Table134[[#This Row],[TPX500 Index]:[TPXL70 Index]],"*N/A*")</f>
        <v>10</v>
      </c>
      <c r="F496" t="e" cm="1">
        <f t="array" aca="1" ref="F496" ca="1">_xll.BDH(F$1,"PX_LAST",Table134[[#This Row],[Date_Work]])</f>
        <v>#NAME?</v>
      </c>
      <c r="G496" t="s">
        <v>78</v>
      </c>
      <c r="H496">
        <v>7260.48</v>
      </c>
      <c r="I496">
        <v>548.16</v>
      </c>
      <c r="J496">
        <v>533.80999999999995</v>
      </c>
      <c r="K496" t="s">
        <v>78</v>
      </c>
      <c r="L496" t="s">
        <v>78</v>
      </c>
      <c r="M496" t="s">
        <v>78</v>
      </c>
      <c r="N496" t="s">
        <v>78</v>
      </c>
      <c r="O496" t="s">
        <v>78</v>
      </c>
      <c r="P496" t="s">
        <v>78</v>
      </c>
      <c r="Q496" t="s">
        <v>78</v>
      </c>
      <c r="R496" t="s">
        <v>78</v>
      </c>
      <c r="S496">
        <v>795.36</v>
      </c>
      <c r="T496" t="s">
        <v>78</v>
      </c>
    </row>
    <row r="497" spans="1:20" x14ac:dyDescent="0.25">
      <c r="A497">
        <v>-496</v>
      </c>
      <c r="B497" s="1">
        <f ca="1">EOMONTH(TODAY(),Table134[[#This Row],[Range_Month]])+1</f>
        <v>30011</v>
      </c>
      <c r="C497">
        <v>0</v>
      </c>
      <c r="D497" s="1">
        <f ca="1">WORKDAY(Table134[[#This Row],[Date]],-(1+Table134[[#This Row],[Add_Day]]))</f>
        <v>30008</v>
      </c>
      <c r="E497">
        <f ca="1">COUNTIFS(Table134[[#This Row],[TPX500 Index]:[TPXL70 Index]],"*N/A*")</f>
        <v>10</v>
      </c>
      <c r="F497" t="e" cm="1">
        <f t="array" aca="1" ref="F497" ca="1">_xll.BDH(F$1,"PX_LAST",Table134[[#This Row],[Date_Work]])</f>
        <v>#NAME?</v>
      </c>
      <c r="G497" t="s">
        <v>78</v>
      </c>
      <c r="H497">
        <v>7548.51</v>
      </c>
      <c r="I497">
        <v>578.79999999999995</v>
      </c>
      <c r="J497">
        <v>559.91999999999996</v>
      </c>
      <c r="K497" t="s">
        <v>78</v>
      </c>
      <c r="L497" t="s">
        <v>78</v>
      </c>
      <c r="M497" t="s">
        <v>78</v>
      </c>
      <c r="N497" t="s">
        <v>78</v>
      </c>
      <c r="O497" t="s">
        <v>78</v>
      </c>
      <c r="P497" t="s">
        <v>78</v>
      </c>
      <c r="Q497" t="s">
        <v>78</v>
      </c>
      <c r="R497" t="s">
        <v>78</v>
      </c>
      <c r="S497">
        <v>847.09</v>
      </c>
      <c r="T497" t="s">
        <v>78</v>
      </c>
    </row>
    <row r="498" spans="1:20" x14ac:dyDescent="0.25">
      <c r="A498">
        <v>-497</v>
      </c>
      <c r="B498" s="1">
        <f ca="1">EOMONTH(TODAY(),Table134[[#This Row],[Range_Month]])+1</f>
        <v>29983</v>
      </c>
      <c r="C498">
        <v>0</v>
      </c>
      <c r="D498" s="1">
        <f ca="1">WORKDAY(Table134[[#This Row],[Date]],-(1+Table134[[#This Row],[Add_Day]]))</f>
        <v>29980</v>
      </c>
      <c r="E498">
        <f ca="1">COUNTIFS(Table134[[#This Row],[TPX500 Index]:[TPXL70 Index]],"*N/A*")</f>
        <v>10</v>
      </c>
      <c r="F498" t="e" cm="1">
        <f t="array" aca="1" ref="F498" ca="1">_xll.BDH(F$1,"PX_LAST",Table134[[#This Row],[Date_Work]])</f>
        <v>#NAME?</v>
      </c>
      <c r="G498" t="s">
        <v>78</v>
      </c>
      <c r="H498">
        <v>7918.82</v>
      </c>
      <c r="I498">
        <v>601.23</v>
      </c>
      <c r="J498">
        <v>581.76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>
        <v>886.22</v>
      </c>
      <c r="T498" t="s">
        <v>78</v>
      </c>
    </row>
    <row r="499" spans="1:20" x14ac:dyDescent="0.25">
      <c r="A499">
        <v>-498</v>
      </c>
      <c r="B499" s="1">
        <f ca="1">EOMONTH(TODAY(),Table134[[#This Row],[Range_Month]])+1</f>
        <v>29952</v>
      </c>
      <c r="C499">
        <v>3</v>
      </c>
      <c r="D499" s="1">
        <f ca="1">WORKDAY(Table134[[#This Row],[Date]],-(1+Table134[[#This Row],[Add_Day]]))</f>
        <v>29948</v>
      </c>
      <c r="E499">
        <f ca="1">COUNTIFS(Table134[[#This Row],[TPX500 Index]:[TPXL70 Index]],"*N/A*")</f>
        <v>10</v>
      </c>
      <c r="F499" t="e" cm="1">
        <f t="array" aca="1" ref="F499" ca="1">_xll.BDH(F$1,"PX_LAST",Table134[[#This Row],[Date_Work]])</f>
        <v>#NAME?</v>
      </c>
      <c r="G499" t="s">
        <v>78</v>
      </c>
      <c r="H499">
        <v>7681.84</v>
      </c>
      <c r="I499">
        <v>585.9</v>
      </c>
      <c r="J499">
        <v>570.30999999999995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>
        <v>850.06</v>
      </c>
      <c r="T499" t="s">
        <v>78</v>
      </c>
    </row>
    <row r="500" spans="1:20" x14ac:dyDescent="0.25">
      <c r="A500">
        <v>-499</v>
      </c>
      <c r="B500" s="1">
        <f ca="1">EOMONTH(TODAY(),Table134[[#This Row],[Range_Month]])+1</f>
        <v>29921</v>
      </c>
      <c r="C500">
        <v>0</v>
      </c>
      <c r="D500" s="1">
        <f ca="1">WORKDAY(Table134[[#This Row],[Date]],-(1+Table134[[#This Row],[Add_Day]]))</f>
        <v>29920</v>
      </c>
      <c r="E500">
        <f ca="1">COUNTIFS(Table134[[#This Row],[TPX500 Index]:[TPXL70 Index]],"*N/A*")</f>
        <v>10</v>
      </c>
      <c r="F500" t="e" cm="1">
        <f t="array" aca="1" ref="F500" ca="1">_xll.BDH(F$1,"PX_LAST",Table134[[#This Row],[Date_Work]])</f>
        <v>#NAME?</v>
      </c>
      <c r="G500" t="s">
        <v>78</v>
      </c>
      <c r="H500">
        <v>7549.33</v>
      </c>
      <c r="I500">
        <v>576.6</v>
      </c>
      <c r="J500">
        <v>554.45000000000005</v>
      </c>
      <c r="K500" t="s">
        <v>78</v>
      </c>
      <c r="L500" t="s">
        <v>78</v>
      </c>
      <c r="M500" t="s">
        <v>78</v>
      </c>
      <c r="N500" t="s">
        <v>78</v>
      </c>
      <c r="O500" t="s">
        <v>78</v>
      </c>
      <c r="P500" t="s">
        <v>78</v>
      </c>
      <c r="Q500" t="s">
        <v>78</v>
      </c>
      <c r="R500" t="s">
        <v>78</v>
      </c>
      <c r="S500">
        <v>836.4</v>
      </c>
      <c r="T500" t="s">
        <v>78</v>
      </c>
    </row>
    <row r="501" spans="1:20" x14ac:dyDescent="0.25">
      <c r="A501">
        <v>-500</v>
      </c>
      <c r="B501" s="1">
        <f ca="1">EOMONTH(TODAY(),Table134[[#This Row],[Range_Month]])+1</f>
        <v>29891</v>
      </c>
      <c r="C501">
        <v>0</v>
      </c>
      <c r="D501" s="1">
        <f ca="1">WORKDAY(Table134[[#This Row],[Date]],-(1+Table134[[#This Row],[Add_Day]]))</f>
        <v>29889</v>
      </c>
      <c r="E501">
        <f ca="1">COUNTIFS(Table134[[#This Row],[TPX500 Index]:[TPXL70 Index]],"*N/A*")</f>
        <v>10</v>
      </c>
      <c r="F501" t="e" cm="1">
        <f t="array" aca="1" ref="F501" ca="1">_xll.BDH(F$1,"PX_LAST",Table134[[#This Row],[Date_Work]])</f>
        <v>#NAME?</v>
      </c>
      <c r="G501" t="s">
        <v>78</v>
      </c>
      <c r="H501">
        <v>7449.46</v>
      </c>
      <c r="I501">
        <v>571.61</v>
      </c>
      <c r="J501">
        <v>549.54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  <c r="R501" t="s">
        <v>78</v>
      </c>
      <c r="S501">
        <v>822.92</v>
      </c>
      <c r="T501" t="s">
        <v>78</v>
      </c>
    </row>
    <row r="502" spans="1:20" x14ac:dyDescent="0.25">
      <c r="A502">
        <v>-501</v>
      </c>
      <c r="B502" s="1">
        <f ca="1">EOMONTH(TODAY(),Table134[[#This Row],[Range_Month]])+1</f>
        <v>29860</v>
      </c>
      <c r="C502">
        <v>0</v>
      </c>
      <c r="D502" s="1">
        <f ca="1">WORKDAY(Table134[[#This Row],[Date]],-(1+Table134[[#This Row],[Add_Day]]))</f>
        <v>29859</v>
      </c>
      <c r="E502">
        <f ca="1">COUNTIFS(Table134[[#This Row],[TPX500 Index]:[TPXL70 Index]],"*N/A*")</f>
        <v>10</v>
      </c>
      <c r="F502" t="e" cm="1">
        <f t="array" aca="1" ref="F502" ca="1">_xll.BDH(F$1,"PX_LAST",Table134[[#This Row],[Date_Work]])</f>
        <v>#NAME?</v>
      </c>
      <c r="G502" t="s">
        <v>78</v>
      </c>
      <c r="H502">
        <v>7455.5</v>
      </c>
      <c r="I502">
        <v>569.32000000000005</v>
      </c>
      <c r="J502">
        <v>550.27</v>
      </c>
      <c r="K502" t="s">
        <v>78</v>
      </c>
      <c r="L502" t="s">
        <v>78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  <c r="R502" t="s">
        <v>78</v>
      </c>
      <c r="S502">
        <v>832.12</v>
      </c>
      <c r="T502" t="s">
        <v>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CA6D-B6FC-44D9-8CB2-135A66CB9675}">
  <dimension ref="A1:H502"/>
  <sheetViews>
    <sheetView workbookViewId="0">
      <selection sqref="A1:XFD1"/>
    </sheetView>
  </sheetViews>
  <sheetFormatPr defaultRowHeight="15" x14ac:dyDescent="0.25"/>
  <cols>
    <col min="1" max="1" width="11" customWidth="1"/>
    <col min="2" max="2" width="10.7109375" bestFit="1" customWidth="1"/>
    <col min="4" max="4" width="10.7109375" bestFit="1" customWidth="1"/>
    <col min="5" max="5" width="1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169</v>
      </c>
      <c r="G1" t="s">
        <v>170</v>
      </c>
      <c r="H1" t="s">
        <v>171</v>
      </c>
    </row>
    <row r="2" spans="1:8" x14ac:dyDescent="0.25">
      <c r="A2">
        <v>-1</v>
      </c>
      <c r="B2" s="1">
        <f ca="1">EOMONTH(TODAY(),Table1345[[#This Row],[Range_Month]])+1</f>
        <v>45078</v>
      </c>
      <c r="C2">
        <v>0</v>
      </c>
      <c r="D2" s="1">
        <f ca="1">WORKDAY(Table1345[[#This Row],[Date]],-(1+Table1345[[#This Row],[Add_Day]]))</f>
        <v>45077</v>
      </c>
      <c r="E2">
        <f>COUNTIFS(Table1345[[#This Row],[AXX Index]:[ASX Index]],"*N/A*")</f>
        <v>0</v>
      </c>
      <c r="F2">
        <v>782.77</v>
      </c>
      <c r="G2">
        <v>7446.14</v>
      </c>
      <c r="H2">
        <v>4066.8</v>
      </c>
    </row>
    <row r="3" spans="1:8" x14ac:dyDescent="0.25">
      <c r="A3">
        <v>-2</v>
      </c>
      <c r="B3" s="1">
        <f ca="1">EOMONTH(TODAY(),Table1345[[#This Row],[Range_Month]])+1</f>
        <v>45047</v>
      </c>
      <c r="C3">
        <v>0</v>
      </c>
      <c r="D3" s="1">
        <f ca="1">WORKDAY(Table1345[[#This Row],[Date]],-(1+Table1345[[#This Row],[Add_Day]]))</f>
        <v>45044</v>
      </c>
      <c r="E3">
        <f>COUNTIFS(Table1345[[#This Row],[AXX Index]:[ASX Index]],"*N/A*")</f>
        <v>0</v>
      </c>
      <c r="F3">
        <v>829.94</v>
      </c>
      <c r="G3">
        <v>7870.57</v>
      </c>
      <c r="H3">
        <v>4283.83</v>
      </c>
    </row>
    <row r="4" spans="1:8" x14ac:dyDescent="0.25">
      <c r="A4">
        <v>-3</v>
      </c>
      <c r="B4" s="1">
        <f ca="1">EOMONTH(TODAY(),Table1345[[#This Row],[Range_Month]])+1</f>
        <v>45017</v>
      </c>
      <c r="C4">
        <v>0</v>
      </c>
      <c r="D4" s="1">
        <f ca="1">WORKDAY(Table1345[[#This Row],[Date]],-(1+Table1345[[#This Row],[Add_Day]]))</f>
        <v>45016</v>
      </c>
      <c r="E4">
        <f>COUNTIFS(Table1345[[#This Row],[AXX Index]:[ASX Index]],"*N/A*")</f>
        <v>0</v>
      </c>
      <c r="F4">
        <v>809.27</v>
      </c>
      <c r="G4">
        <v>7631.74</v>
      </c>
      <c r="H4">
        <v>4157.88</v>
      </c>
    </row>
    <row r="5" spans="1:8" x14ac:dyDescent="0.25">
      <c r="A5">
        <v>-4</v>
      </c>
      <c r="B5" s="1">
        <f ca="1">EOMONTH(TODAY(),Table1345[[#This Row],[Range_Month]])+1</f>
        <v>44986</v>
      </c>
      <c r="C5">
        <v>0</v>
      </c>
      <c r="D5" s="1">
        <f ca="1">WORKDAY(Table1345[[#This Row],[Date]],-(1+Table1345[[#This Row],[Add_Day]]))</f>
        <v>44985</v>
      </c>
      <c r="E5">
        <f>COUNTIFS(Table1345[[#This Row],[AXX Index]:[ASX Index]],"*N/A*")</f>
        <v>0</v>
      </c>
      <c r="F5">
        <v>859.37</v>
      </c>
      <c r="G5">
        <v>7876.28</v>
      </c>
      <c r="H5">
        <v>4304.4799999999996</v>
      </c>
    </row>
    <row r="6" spans="1:8" x14ac:dyDescent="0.25">
      <c r="A6">
        <v>-5</v>
      </c>
      <c r="B6" s="1">
        <f ca="1">EOMONTH(TODAY(),Table1345[[#This Row],[Range_Month]])+1</f>
        <v>44958</v>
      </c>
      <c r="C6">
        <v>0</v>
      </c>
      <c r="D6" s="1">
        <f ca="1">WORKDAY(Table1345[[#This Row],[Date]],-(1+Table1345[[#This Row],[Add_Day]]))</f>
        <v>44957</v>
      </c>
      <c r="E6">
        <f>COUNTIFS(Table1345[[#This Row],[AXX Index]:[ASX Index]],"*N/A*")</f>
        <v>0</v>
      </c>
      <c r="F6">
        <v>867.82</v>
      </c>
      <c r="G6">
        <v>7771.7</v>
      </c>
      <c r="H6">
        <v>4255.72</v>
      </c>
    </row>
    <row r="7" spans="1:8" x14ac:dyDescent="0.25">
      <c r="A7">
        <v>-6</v>
      </c>
      <c r="B7" s="1">
        <f ca="1">EOMONTH(TODAY(),Table1345[[#This Row],[Range_Month]])+1</f>
        <v>44927</v>
      </c>
      <c r="C7">
        <v>0</v>
      </c>
      <c r="D7" s="1">
        <f ca="1">WORKDAY(Table1345[[#This Row],[Date]],-(1+Table1345[[#This Row],[Add_Day]]))</f>
        <v>44925</v>
      </c>
      <c r="E7">
        <f>COUNTIFS(Table1345[[#This Row],[AXX Index]:[ASX Index]],"*N/A*")</f>
        <v>0</v>
      </c>
      <c r="F7">
        <v>831.33</v>
      </c>
      <c r="G7">
        <v>7451.74</v>
      </c>
      <c r="H7">
        <v>4075.13</v>
      </c>
    </row>
    <row r="8" spans="1:8" x14ac:dyDescent="0.25">
      <c r="A8">
        <v>-7</v>
      </c>
      <c r="B8" s="1">
        <f ca="1">EOMONTH(TODAY(),Table1345[[#This Row],[Range_Month]])+1</f>
        <v>44896</v>
      </c>
      <c r="C8">
        <v>0</v>
      </c>
      <c r="D8" s="1">
        <f ca="1">WORKDAY(Table1345[[#This Row],[Date]],-(1+Table1345[[#This Row],[Add_Day]]))</f>
        <v>44895</v>
      </c>
      <c r="E8">
        <f>COUNTIFS(Table1345[[#This Row],[AXX Index]:[ASX Index]],"*N/A*")</f>
        <v>0</v>
      </c>
      <c r="F8">
        <v>848.59</v>
      </c>
      <c r="G8">
        <v>7573.05</v>
      </c>
      <c r="H8">
        <v>4139.6499999999996</v>
      </c>
    </row>
    <row r="9" spans="1:8" x14ac:dyDescent="0.25">
      <c r="A9">
        <v>-8</v>
      </c>
      <c r="B9" s="1">
        <f ca="1">EOMONTH(TODAY(),Table1345[[#This Row],[Range_Month]])+1</f>
        <v>44866</v>
      </c>
      <c r="C9">
        <v>0</v>
      </c>
      <c r="D9" s="1">
        <f ca="1">WORKDAY(Table1345[[#This Row],[Date]],-(1+Table1345[[#This Row],[Add_Day]]))</f>
        <v>44865</v>
      </c>
      <c r="E9">
        <f>COUNTIFS(Table1345[[#This Row],[AXX Index]:[ASX Index]],"*N/A*")</f>
        <v>0</v>
      </c>
      <c r="F9">
        <v>806.13</v>
      </c>
      <c r="G9">
        <v>7094.53</v>
      </c>
      <c r="H9">
        <v>3876.48</v>
      </c>
    </row>
    <row r="10" spans="1:8" x14ac:dyDescent="0.25">
      <c r="A10">
        <v>-9</v>
      </c>
      <c r="B10" s="1">
        <f ca="1">EOMONTH(TODAY(),Table1345[[#This Row],[Range_Month]])+1</f>
        <v>44835</v>
      </c>
      <c r="C10">
        <v>0</v>
      </c>
      <c r="D10" s="1">
        <f ca="1">WORKDAY(Table1345[[#This Row],[Date]],-(1+Table1345[[#This Row],[Add_Day]]))</f>
        <v>44834</v>
      </c>
      <c r="E10">
        <f>COUNTIFS(Table1345[[#This Row],[AXX Index]:[ASX Index]],"*N/A*")</f>
        <v>0</v>
      </c>
      <c r="F10">
        <v>806.38</v>
      </c>
      <c r="G10">
        <v>6893.81</v>
      </c>
      <c r="H10">
        <v>3763.48</v>
      </c>
    </row>
    <row r="11" spans="1:8" x14ac:dyDescent="0.25">
      <c r="A11">
        <v>-10</v>
      </c>
      <c r="B11" s="1">
        <f ca="1">EOMONTH(TODAY(),Table1345[[#This Row],[Range_Month]])+1</f>
        <v>44805</v>
      </c>
      <c r="C11">
        <v>0</v>
      </c>
      <c r="D11" s="1">
        <f ca="1">WORKDAY(Table1345[[#This Row],[Date]],-(1+Table1345[[#This Row],[Add_Day]]))</f>
        <v>44804</v>
      </c>
      <c r="E11">
        <f>COUNTIFS(Table1345[[#This Row],[AXX Index]:[ASX Index]],"*N/A*")</f>
        <v>0</v>
      </c>
      <c r="F11">
        <v>882.73</v>
      </c>
      <c r="G11">
        <v>7284.15</v>
      </c>
      <c r="H11">
        <v>4007.46</v>
      </c>
    </row>
    <row r="12" spans="1:8" x14ac:dyDescent="0.25">
      <c r="A12">
        <v>-11</v>
      </c>
      <c r="B12" s="1">
        <f ca="1">EOMONTH(TODAY(),Table1345[[#This Row],[Range_Month]])+1</f>
        <v>44774</v>
      </c>
      <c r="C12">
        <v>0</v>
      </c>
      <c r="D12" s="1">
        <f ca="1">WORKDAY(Table1345[[#This Row],[Date]],-(1+Table1345[[#This Row],[Add_Day]]))</f>
        <v>44771</v>
      </c>
      <c r="E12">
        <f>COUNTIFS(Table1345[[#This Row],[AXX Index]:[ASX Index]],"*N/A*")</f>
        <v>0</v>
      </c>
      <c r="F12">
        <v>921.8</v>
      </c>
      <c r="G12">
        <v>7423.43</v>
      </c>
      <c r="H12">
        <v>4107.01</v>
      </c>
    </row>
    <row r="13" spans="1:8" x14ac:dyDescent="0.25">
      <c r="A13">
        <v>-12</v>
      </c>
      <c r="B13" s="1">
        <f ca="1">EOMONTH(TODAY(),Table1345[[#This Row],[Range_Month]])+1</f>
        <v>44743</v>
      </c>
      <c r="C13">
        <v>0</v>
      </c>
      <c r="D13" s="1">
        <f ca="1">WORKDAY(Table1345[[#This Row],[Date]],-(1+Table1345[[#This Row],[Add_Day]]))</f>
        <v>44742</v>
      </c>
      <c r="E13">
        <f>COUNTIFS(Table1345[[#This Row],[AXX Index]:[ASX Index]],"*N/A*")</f>
        <v>0</v>
      </c>
      <c r="F13">
        <v>876.22</v>
      </c>
      <c r="G13">
        <v>7169.28</v>
      </c>
      <c r="H13">
        <v>3940.9</v>
      </c>
    </row>
    <row r="14" spans="1:8" x14ac:dyDescent="0.25">
      <c r="A14">
        <v>-13</v>
      </c>
      <c r="B14" s="1">
        <f ca="1">EOMONTH(TODAY(),Table1345[[#This Row],[Range_Month]])+1</f>
        <v>44713</v>
      </c>
      <c r="C14">
        <v>0</v>
      </c>
      <c r="D14" s="1">
        <f ca="1">WORKDAY(Table1345[[#This Row],[Date]],-(1+Table1345[[#This Row],[Add_Day]]))</f>
        <v>44712</v>
      </c>
      <c r="E14">
        <f>COUNTIFS(Table1345[[#This Row],[AXX Index]:[ASX Index]],"*N/A*")</f>
        <v>0</v>
      </c>
      <c r="F14">
        <v>975.74</v>
      </c>
      <c r="G14">
        <v>7607.66</v>
      </c>
      <c r="H14">
        <v>4201.96</v>
      </c>
    </row>
    <row r="15" spans="1:8" x14ac:dyDescent="0.25">
      <c r="A15">
        <v>-14</v>
      </c>
      <c r="B15" s="1">
        <f ca="1">EOMONTH(TODAY(),Table1345[[#This Row],[Range_Month]])+1</f>
        <v>44682</v>
      </c>
      <c r="C15">
        <v>1</v>
      </c>
      <c r="D15" s="1">
        <f ca="1">WORKDAY(Table1345[[#This Row],[Date]],-(1+Table1345[[#This Row],[Add_Day]]))</f>
        <v>44679</v>
      </c>
      <c r="E15">
        <f>COUNTIFS(Table1345[[#This Row],[AXX Index]:[ASX Index]],"*N/A*")</f>
        <v>0</v>
      </c>
      <c r="F15">
        <v>1014.86</v>
      </c>
      <c r="G15">
        <v>7509.19</v>
      </c>
      <c r="H15">
        <v>4165.8900000000003</v>
      </c>
    </row>
    <row r="16" spans="1:8" x14ac:dyDescent="0.25">
      <c r="A16">
        <v>-15</v>
      </c>
      <c r="B16" s="1">
        <f ca="1">EOMONTH(TODAY(),Table1345[[#This Row],[Range_Month]])+1</f>
        <v>44652</v>
      </c>
      <c r="C16">
        <v>0</v>
      </c>
      <c r="D16" s="1">
        <f ca="1">WORKDAY(Table1345[[#This Row],[Date]],-(1+Table1345[[#This Row],[Add_Day]]))</f>
        <v>44651</v>
      </c>
      <c r="E16">
        <f>COUNTIFS(Table1345[[#This Row],[AXX Index]:[ASX Index]],"*N/A*")</f>
        <v>0</v>
      </c>
      <c r="F16">
        <v>1042.3599999999999</v>
      </c>
      <c r="G16">
        <v>7515.68</v>
      </c>
      <c r="H16">
        <v>4187.78</v>
      </c>
    </row>
    <row r="17" spans="1:8" x14ac:dyDescent="0.25">
      <c r="A17">
        <v>-16</v>
      </c>
      <c r="B17" s="1">
        <f ca="1">EOMONTH(TODAY(),Table1345[[#This Row],[Range_Month]])+1</f>
        <v>44621</v>
      </c>
      <c r="C17">
        <v>0</v>
      </c>
      <c r="D17" s="1">
        <f ca="1">WORKDAY(Table1345[[#This Row],[Date]],-(1+Table1345[[#This Row],[Add_Day]]))</f>
        <v>44620</v>
      </c>
      <c r="E17">
        <f>COUNTIFS(Table1345[[#This Row],[AXX Index]:[ASX Index]],"*N/A*")</f>
        <v>0</v>
      </c>
      <c r="F17">
        <v>1040.3599999999999</v>
      </c>
      <c r="G17">
        <v>7458.25</v>
      </c>
      <c r="H17">
        <v>4157.7700000000004</v>
      </c>
    </row>
    <row r="18" spans="1:8" x14ac:dyDescent="0.25">
      <c r="A18">
        <v>-17</v>
      </c>
      <c r="B18" s="1">
        <f ca="1">EOMONTH(TODAY(),Table1345[[#This Row],[Range_Month]])+1</f>
        <v>44593</v>
      </c>
      <c r="C18">
        <v>0</v>
      </c>
      <c r="D18" s="1">
        <f ca="1">WORKDAY(Table1345[[#This Row],[Date]],-(1+Table1345[[#This Row],[Add_Day]]))</f>
        <v>44592</v>
      </c>
      <c r="E18">
        <f>COUNTIFS(Table1345[[#This Row],[AXX Index]:[ASX Index]],"*N/A*")</f>
        <v>0</v>
      </c>
      <c r="F18">
        <v>1094.97</v>
      </c>
      <c r="G18">
        <v>7464.37</v>
      </c>
      <c r="H18">
        <v>4191.8100000000004</v>
      </c>
    </row>
    <row r="19" spans="1:8" x14ac:dyDescent="0.25">
      <c r="A19">
        <v>-18</v>
      </c>
      <c r="B19" s="1">
        <f ca="1">EOMONTH(TODAY(),Table1345[[#This Row],[Range_Month]])+1</f>
        <v>44562</v>
      </c>
      <c r="C19">
        <v>1</v>
      </c>
      <c r="D19" s="1">
        <f ca="1">WORKDAY(Table1345[[#This Row],[Date]],-(1+Table1345[[#This Row],[Add_Day]]))</f>
        <v>44560</v>
      </c>
      <c r="E19">
        <f>COUNTIFS(Table1345[[#This Row],[AXX Index]:[ASX Index]],"*N/A*")</f>
        <v>0</v>
      </c>
      <c r="F19">
        <v>1210.48</v>
      </c>
      <c r="G19">
        <v>7403.01</v>
      </c>
      <c r="H19">
        <v>4217.7</v>
      </c>
    </row>
    <row r="20" spans="1:8" x14ac:dyDescent="0.25">
      <c r="A20">
        <v>-19</v>
      </c>
      <c r="B20" s="1">
        <f ca="1">EOMONTH(TODAY(),Table1345[[#This Row],[Range_Month]])+1</f>
        <v>44531</v>
      </c>
      <c r="C20">
        <v>0</v>
      </c>
      <c r="D20" s="1">
        <f ca="1">WORKDAY(Table1345[[#This Row],[Date]],-(1+Table1345[[#This Row],[Add_Day]]))</f>
        <v>44530</v>
      </c>
      <c r="E20">
        <f>COUNTIFS(Table1345[[#This Row],[AXX Index]:[ASX Index]],"*N/A*")</f>
        <v>0</v>
      </c>
      <c r="F20">
        <v>1187.56</v>
      </c>
      <c r="G20">
        <v>7059.45</v>
      </c>
      <c r="H20">
        <v>4025.87</v>
      </c>
    </row>
    <row r="21" spans="1:8" x14ac:dyDescent="0.25">
      <c r="A21">
        <v>-20</v>
      </c>
      <c r="B21" s="1">
        <f ca="1">EOMONTH(TODAY(),Table1345[[#This Row],[Range_Month]])+1</f>
        <v>44501</v>
      </c>
      <c r="C21">
        <v>0</v>
      </c>
      <c r="D21" s="1">
        <f ca="1">WORKDAY(Table1345[[#This Row],[Date]],-(1+Table1345[[#This Row],[Add_Day]]))</f>
        <v>44498</v>
      </c>
      <c r="E21">
        <f>COUNTIFS(Table1345[[#This Row],[AXX Index]:[ASX Index]],"*N/A*")</f>
        <v>0</v>
      </c>
      <c r="F21">
        <v>1223.18</v>
      </c>
      <c r="G21">
        <v>7237.57</v>
      </c>
      <c r="H21">
        <v>4129.16</v>
      </c>
    </row>
    <row r="22" spans="1:8" x14ac:dyDescent="0.25">
      <c r="A22">
        <v>-21</v>
      </c>
      <c r="B22" s="1">
        <f ca="1">EOMONTH(TODAY(),Table1345[[#This Row],[Range_Month]])+1</f>
        <v>44470</v>
      </c>
      <c r="C22">
        <v>0</v>
      </c>
      <c r="D22" s="1">
        <f ca="1">WORKDAY(Table1345[[#This Row],[Date]],-(1+Table1345[[#This Row],[Add_Day]]))</f>
        <v>44469</v>
      </c>
      <c r="E22">
        <f>COUNTIFS(Table1345[[#This Row],[AXX Index]:[ASX Index]],"*N/A*")</f>
        <v>0</v>
      </c>
      <c r="F22">
        <v>1243.82</v>
      </c>
      <c r="G22">
        <v>7086.42</v>
      </c>
      <c r="H22">
        <v>4058.96</v>
      </c>
    </row>
    <row r="23" spans="1:8" x14ac:dyDescent="0.25">
      <c r="A23">
        <v>-22</v>
      </c>
      <c r="B23" s="1">
        <f ca="1">EOMONTH(TODAY(),Table1345[[#This Row],[Range_Month]])+1</f>
        <v>44440</v>
      </c>
      <c r="C23">
        <v>0</v>
      </c>
      <c r="D23" s="1">
        <f ca="1">WORKDAY(Table1345[[#This Row],[Date]],-(1+Table1345[[#This Row],[Add_Day]]))</f>
        <v>44439</v>
      </c>
      <c r="E23">
        <f>COUNTIFS(Table1345[[#This Row],[AXX Index]:[ASX Index]],"*N/A*")</f>
        <v>0</v>
      </c>
      <c r="F23">
        <v>1292.99</v>
      </c>
      <c r="G23">
        <v>7119.7</v>
      </c>
      <c r="H23">
        <v>4109.96</v>
      </c>
    </row>
    <row r="24" spans="1:8" x14ac:dyDescent="0.25">
      <c r="A24">
        <v>-23</v>
      </c>
      <c r="B24" s="1">
        <f ca="1">EOMONTH(TODAY(),Table1345[[#This Row],[Range_Month]])+1</f>
        <v>44409</v>
      </c>
      <c r="C24">
        <v>0</v>
      </c>
      <c r="D24" s="1">
        <f ca="1">WORKDAY(Table1345[[#This Row],[Date]],-(1+Table1345[[#This Row],[Add_Day]]))</f>
        <v>44407</v>
      </c>
      <c r="E24">
        <f>COUNTIFS(Table1345[[#This Row],[AXX Index]:[ASX Index]],"*N/A*")</f>
        <v>0</v>
      </c>
      <c r="F24">
        <v>1251.1099999999999</v>
      </c>
      <c r="G24">
        <v>7032.3</v>
      </c>
      <c r="H24">
        <v>4030.24</v>
      </c>
    </row>
    <row r="25" spans="1:8" x14ac:dyDescent="0.25">
      <c r="A25">
        <v>-24</v>
      </c>
      <c r="B25" s="1">
        <f ca="1">EOMONTH(TODAY(),Table1345[[#This Row],[Range_Month]])+1</f>
        <v>44378</v>
      </c>
      <c r="C25">
        <v>0</v>
      </c>
      <c r="D25" s="1">
        <f ca="1">WORKDAY(Table1345[[#This Row],[Date]],-(1+Table1345[[#This Row],[Add_Day]]))</f>
        <v>44377</v>
      </c>
      <c r="E25">
        <f>COUNTIFS(Table1345[[#This Row],[AXX Index]:[ASX Index]],"*N/A*")</f>
        <v>0</v>
      </c>
      <c r="F25">
        <v>1248.31</v>
      </c>
      <c r="G25">
        <v>7037.47</v>
      </c>
      <c r="H25">
        <v>4014.74</v>
      </c>
    </row>
    <row r="26" spans="1:8" x14ac:dyDescent="0.25">
      <c r="A26">
        <v>-25</v>
      </c>
      <c r="B26" s="1">
        <f ca="1">EOMONTH(TODAY(),Table1345[[#This Row],[Range_Month]])+1</f>
        <v>44348</v>
      </c>
      <c r="C26">
        <v>1</v>
      </c>
      <c r="D26" s="1">
        <f ca="1">WORKDAY(Table1345[[#This Row],[Date]],-(1+Table1345[[#This Row],[Add_Day]]))</f>
        <v>44344</v>
      </c>
      <c r="E26">
        <f>COUNTIFS(Table1345[[#This Row],[AXX Index]:[ASX Index]],"*N/A*")</f>
        <v>0</v>
      </c>
      <c r="F26">
        <v>1256.1099999999999</v>
      </c>
      <c r="G26">
        <v>7022.61</v>
      </c>
      <c r="H26">
        <v>4016.13</v>
      </c>
    </row>
    <row r="27" spans="1:8" x14ac:dyDescent="0.25">
      <c r="A27">
        <v>-26</v>
      </c>
      <c r="B27" s="1">
        <f ca="1">EOMONTH(TODAY(),Table1345[[#This Row],[Range_Month]])+1</f>
        <v>44317</v>
      </c>
      <c r="C27">
        <v>0</v>
      </c>
      <c r="D27" s="1">
        <f ca="1">WORKDAY(Table1345[[#This Row],[Date]],-(1+Table1345[[#This Row],[Add_Day]]))</f>
        <v>44316</v>
      </c>
      <c r="E27">
        <f>COUNTIFS(Table1345[[#This Row],[AXX Index]:[ASX Index]],"*N/A*")</f>
        <v>0</v>
      </c>
      <c r="F27">
        <v>1284.76</v>
      </c>
      <c r="G27">
        <v>6969.81</v>
      </c>
      <c r="H27">
        <v>3983.85</v>
      </c>
    </row>
    <row r="28" spans="1:8" x14ac:dyDescent="0.25">
      <c r="A28">
        <v>-27</v>
      </c>
      <c r="B28" s="1">
        <f ca="1">EOMONTH(TODAY(),Table1345[[#This Row],[Range_Month]])+1</f>
        <v>44287</v>
      </c>
      <c r="C28">
        <v>0</v>
      </c>
      <c r="D28" s="1">
        <f ca="1">WORKDAY(Table1345[[#This Row],[Date]],-(1+Table1345[[#This Row],[Add_Day]]))</f>
        <v>44286</v>
      </c>
      <c r="E28">
        <f>COUNTIFS(Table1345[[#This Row],[AXX Index]:[ASX Index]],"*N/A*")</f>
        <v>0</v>
      </c>
      <c r="F28">
        <v>1197.8699999999999</v>
      </c>
      <c r="G28">
        <v>6713.63</v>
      </c>
      <c r="H28">
        <v>3831.05</v>
      </c>
    </row>
    <row r="29" spans="1:8" x14ac:dyDescent="0.25">
      <c r="A29">
        <v>-28</v>
      </c>
      <c r="B29" s="1">
        <f ca="1">EOMONTH(TODAY(),Table1345[[#This Row],[Range_Month]])+1</f>
        <v>44256</v>
      </c>
      <c r="C29">
        <v>0</v>
      </c>
      <c r="D29" s="1">
        <f ca="1">WORKDAY(Table1345[[#This Row],[Date]],-(1+Table1345[[#This Row],[Add_Day]]))</f>
        <v>44253</v>
      </c>
      <c r="E29">
        <f>COUNTIFS(Table1345[[#This Row],[AXX Index]:[ASX Index]],"*N/A*")</f>
        <v>0</v>
      </c>
      <c r="F29">
        <v>1183.25</v>
      </c>
      <c r="G29">
        <v>6483.43</v>
      </c>
      <c r="H29">
        <v>3702.4</v>
      </c>
    </row>
    <row r="30" spans="1:8" x14ac:dyDescent="0.25">
      <c r="A30">
        <v>-29</v>
      </c>
      <c r="B30" s="1">
        <f ca="1">EOMONTH(TODAY(),Table1345[[#This Row],[Range_Month]])+1</f>
        <v>44228</v>
      </c>
      <c r="C30">
        <v>0</v>
      </c>
      <c r="D30" s="1">
        <f ca="1">WORKDAY(Table1345[[#This Row],[Date]],-(1+Table1345[[#This Row],[Add_Day]]))</f>
        <v>44225</v>
      </c>
      <c r="E30">
        <f>COUNTIFS(Table1345[[#This Row],[AXX Index]:[ASX Index]],"*N/A*")</f>
        <v>0</v>
      </c>
      <c r="F30">
        <v>1160.67</v>
      </c>
      <c r="G30">
        <v>6407.46</v>
      </c>
      <c r="H30">
        <v>3641.93</v>
      </c>
    </row>
    <row r="31" spans="1:8" x14ac:dyDescent="0.25">
      <c r="A31">
        <v>-30</v>
      </c>
      <c r="B31" s="1">
        <f ca="1">EOMONTH(TODAY(),Table1345[[#This Row],[Range_Month]])+1</f>
        <v>44197</v>
      </c>
      <c r="C31">
        <v>1</v>
      </c>
      <c r="D31" s="1">
        <f ca="1">WORKDAY(Table1345[[#This Row],[Date]],-(1+Table1345[[#This Row],[Add_Day]]))</f>
        <v>44195</v>
      </c>
      <c r="E31">
        <f>COUNTIFS(Table1345[[#This Row],[AXX Index]:[ASX Index]],"*N/A*")</f>
        <v>0</v>
      </c>
      <c r="F31">
        <v>1153.26</v>
      </c>
      <c r="G31">
        <v>6555.82</v>
      </c>
      <c r="H31">
        <v>3723.98</v>
      </c>
    </row>
    <row r="32" spans="1:8" x14ac:dyDescent="0.25">
      <c r="A32">
        <v>-31</v>
      </c>
      <c r="B32" s="1">
        <f ca="1">EOMONTH(TODAY(),Table1345[[#This Row],[Range_Month]])+1</f>
        <v>44166</v>
      </c>
      <c r="C32">
        <v>0</v>
      </c>
      <c r="D32" s="1">
        <f ca="1">WORKDAY(Table1345[[#This Row],[Date]],-(1+Table1345[[#This Row],[Add_Day]]))</f>
        <v>44165</v>
      </c>
      <c r="E32">
        <f>COUNTIFS(Table1345[[#This Row],[AXX Index]:[ASX Index]],"*N/A*")</f>
        <v>0</v>
      </c>
      <c r="F32">
        <v>1050.54</v>
      </c>
      <c r="G32">
        <v>6266.19</v>
      </c>
      <c r="H32">
        <v>3542.87</v>
      </c>
    </row>
    <row r="33" spans="1:8" x14ac:dyDescent="0.25">
      <c r="A33">
        <v>-32</v>
      </c>
      <c r="B33" s="1">
        <f ca="1">EOMONTH(TODAY(),Table1345[[#This Row],[Range_Month]])+1</f>
        <v>44136</v>
      </c>
      <c r="C33">
        <v>0</v>
      </c>
      <c r="D33" s="1">
        <f ca="1">WORKDAY(Table1345[[#This Row],[Date]],-(1+Table1345[[#This Row],[Add_Day]]))</f>
        <v>44134</v>
      </c>
      <c r="E33">
        <f>COUNTIFS(Table1345[[#This Row],[AXX Index]:[ASX Index]],"*N/A*")</f>
        <v>0</v>
      </c>
      <c r="F33">
        <v>948.6</v>
      </c>
      <c r="G33">
        <v>5577.27</v>
      </c>
      <c r="H33">
        <v>3151.27</v>
      </c>
    </row>
    <row r="34" spans="1:8" x14ac:dyDescent="0.25">
      <c r="A34">
        <v>-33</v>
      </c>
      <c r="B34" s="1">
        <f ca="1">EOMONTH(TODAY(),Table1345[[#This Row],[Range_Month]])+1</f>
        <v>44105</v>
      </c>
      <c r="C34">
        <v>0</v>
      </c>
      <c r="D34" s="1">
        <f ca="1">WORKDAY(Table1345[[#This Row],[Date]],-(1+Table1345[[#This Row],[Add_Day]]))</f>
        <v>44104</v>
      </c>
      <c r="E34">
        <f>COUNTIFS(Table1345[[#This Row],[AXX Index]:[ASX Index]],"*N/A*")</f>
        <v>0</v>
      </c>
      <c r="F34">
        <v>959.73</v>
      </c>
      <c r="G34">
        <v>5866.1</v>
      </c>
      <c r="H34">
        <v>3282.25</v>
      </c>
    </row>
    <row r="35" spans="1:8" x14ac:dyDescent="0.25">
      <c r="A35">
        <v>-34</v>
      </c>
      <c r="B35" s="1">
        <f ca="1">EOMONTH(TODAY(),Table1345[[#This Row],[Range_Month]])+1</f>
        <v>44075</v>
      </c>
      <c r="C35">
        <v>1</v>
      </c>
      <c r="D35" s="1">
        <f ca="1">WORKDAY(Table1345[[#This Row],[Date]],-(1+Table1345[[#This Row],[Add_Day]]))</f>
        <v>44071</v>
      </c>
      <c r="E35">
        <f>COUNTIFS(Table1345[[#This Row],[AXX Index]:[ASX Index]],"*N/A*")</f>
        <v>0</v>
      </c>
      <c r="F35">
        <v>964.04</v>
      </c>
      <c r="G35">
        <v>5963.57</v>
      </c>
      <c r="H35">
        <v>3342.44</v>
      </c>
    </row>
    <row r="36" spans="1:8" x14ac:dyDescent="0.25">
      <c r="A36">
        <v>-35</v>
      </c>
      <c r="B36" s="1">
        <f ca="1">EOMONTH(TODAY(),Table1345[[#This Row],[Range_Month]])+1</f>
        <v>44044</v>
      </c>
      <c r="C36">
        <v>0</v>
      </c>
      <c r="D36" s="1">
        <f ca="1">WORKDAY(Table1345[[#This Row],[Date]],-(1+Table1345[[#This Row],[Add_Day]]))</f>
        <v>44043</v>
      </c>
      <c r="E36">
        <f>COUNTIFS(Table1345[[#This Row],[AXX Index]:[ASX Index]],"*N/A*")</f>
        <v>0</v>
      </c>
      <c r="F36">
        <v>885.02</v>
      </c>
      <c r="G36">
        <v>5897.76</v>
      </c>
      <c r="H36">
        <v>3282.02</v>
      </c>
    </row>
    <row r="37" spans="1:8" x14ac:dyDescent="0.25">
      <c r="A37">
        <v>-36</v>
      </c>
      <c r="B37" s="1">
        <f ca="1">EOMONTH(TODAY(),Table1345[[#This Row],[Range_Month]])+1</f>
        <v>44013</v>
      </c>
      <c r="C37">
        <v>0</v>
      </c>
      <c r="D37" s="1">
        <f ca="1">WORKDAY(Table1345[[#This Row],[Date]],-(1+Table1345[[#This Row],[Add_Day]]))</f>
        <v>44012</v>
      </c>
      <c r="E37">
        <f>COUNTIFS(Table1345[[#This Row],[AXX Index]:[ASX Index]],"*N/A*")</f>
        <v>0</v>
      </c>
      <c r="F37">
        <v>883.75</v>
      </c>
      <c r="G37">
        <v>6169.74</v>
      </c>
      <c r="H37">
        <v>3410.93</v>
      </c>
    </row>
    <row r="38" spans="1:8" x14ac:dyDescent="0.25">
      <c r="A38">
        <v>-37</v>
      </c>
      <c r="B38" s="1">
        <f ca="1">EOMONTH(TODAY(),Table1345[[#This Row],[Range_Month]])+1</f>
        <v>43983</v>
      </c>
      <c r="C38">
        <v>0</v>
      </c>
      <c r="D38" s="1">
        <f ca="1">WORKDAY(Table1345[[#This Row],[Date]],-(1+Table1345[[#This Row],[Add_Day]]))</f>
        <v>43980</v>
      </c>
      <c r="E38">
        <f>COUNTIFS(Table1345[[#This Row],[AXX Index]:[ASX Index]],"*N/A*")</f>
        <v>0</v>
      </c>
      <c r="F38">
        <v>875.33</v>
      </c>
      <c r="G38">
        <v>6076.6</v>
      </c>
      <c r="H38">
        <v>3363.67</v>
      </c>
    </row>
    <row r="39" spans="1:8" x14ac:dyDescent="0.25">
      <c r="A39">
        <v>-38</v>
      </c>
      <c r="B39" s="1">
        <f ca="1">EOMONTH(TODAY(),Table1345[[#This Row],[Range_Month]])+1</f>
        <v>43952</v>
      </c>
      <c r="C39">
        <v>0</v>
      </c>
      <c r="D39" s="1">
        <f ca="1">WORKDAY(Table1345[[#This Row],[Date]],-(1+Table1345[[#This Row],[Add_Day]]))</f>
        <v>43951</v>
      </c>
      <c r="E39">
        <f>COUNTIFS(Table1345[[#This Row],[AXX Index]:[ASX Index]],"*N/A*")</f>
        <v>0</v>
      </c>
      <c r="F39">
        <v>810.34</v>
      </c>
      <c r="G39">
        <v>5901.21</v>
      </c>
      <c r="H39">
        <v>3262.51</v>
      </c>
    </row>
    <row r="40" spans="1:8" x14ac:dyDescent="0.25">
      <c r="A40">
        <v>-39</v>
      </c>
      <c r="B40" s="1">
        <f ca="1">EOMONTH(TODAY(),Table1345[[#This Row],[Range_Month]])+1</f>
        <v>43922</v>
      </c>
      <c r="C40">
        <v>0</v>
      </c>
      <c r="D40" s="1">
        <f ca="1">WORKDAY(Table1345[[#This Row],[Date]],-(1+Table1345[[#This Row],[Add_Day]]))</f>
        <v>43921</v>
      </c>
      <c r="E40">
        <f>COUNTIFS(Table1345[[#This Row],[AXX Index]:[ASX Index]],"*N/A*")</f>
        <v>0</v>
      </c>
      <c r="F40">
        <v>682.29</v>
      </c>
      <c r="G40">
        <v>5671.96</v>
      </c>
      <c r="H40">
        <v>3107.42</v>
      </c>
    </row>
    <row r="41" spans="1:8" x14ac:dyDescent="0.25">
      <c r="A41">
        <v>-40</v>
      </c>
      <c r="B41" s="1">
        <f ca="1">EOMONTH(TODAY(),Table1345[[#This Row],[Range_Month]])+1</f>
        <v>43891</v>
      </c>
      <c r="C41">
        <v>0</v>
      </c>
      <c r="D41" s="1">
        <f ca="1">WORKDAY(Table1345[[#This Row],[Date]],-(1+Table1345[[#This Row],[Add_Day]]))</f>
        <v>43889</v>
      </c>
      <c r="E41">
        <f>COUNTIFS(Table1345[[#This Row],[AXX Index]:[ASX Index]],"*N/A*")</f>
        <v>0</v>
      </c>
      <c r="F41">
        <v>856.64</v>
      </c>
      <c r="G41">
        <v>6580.61</v>
      </c>
      <c r="H41">
        <v>3673.61</v>
      </c>
    </row>
    <row r="42" spans="1:8" x14ac:dyDescent="0.25">
      <c r="A42">
        <v>-41</v>
      </c>
      <c r="B42" s="1">
        <f ca="1">EOMONTH(TODAY(),Table1345[[#This Row],[Range_Month]])+1</f>
        <v>43862</v>
      </c>
      <c r="C42">
        <v>0</v>
      </c>
      <c r="D42" s="1">
        <f ca="1">WORKDAY(Table1345[[#This Row],[Date]],-(1+Table1345[[#This Row],[Add_Day]]))</f>
        <v>43861</v>
      </c>
      <c r="E42">
        <f>COUNTIFS(Table1345[[#This Row],[AXX Index]:[ASX Index]],"*N/A*")</f>
        <v>0</v>
      </c>
      <c r="F42">
        <v>950.99</v>
      </c>
      <c r="G42">
        <v>7286.01</v>
      </c>
      <c r="H42">
        <v>4057.47</v>
      </c>
    </row>
    <row r="43" spans="1:8" x14ac:dyDescent="0.25">
      <c r="A43">
        <v>-42</v>
      </c>
      <c r="B43" s="1">
        <f ca="1">EOMONTH(TODAY(),Table1345[[#This Row],[Range_Month]])+1</f>
        <v>43831</v>
      </c>
      <c r="C43">
        <v>1</v>
      </c>
      <c r="D43" s="1">
        <f ca="1">WORKDAY(Table1345[[#This Row],[Date]],-(1+Table1345[[#This Row],[Add_Day]]))</f>
        <v>43829</v>
      </c>
      <c r="E43">
        <f>COUNTIFS(Table1345[[#This Row],[AXX Index]:[ASX Index]],"*N/A*")</f>
        <v>0</v>
      </c>
      <c r="F43">
        <v>958.01</v>
      </c>
      <c r="G43">
        <v>7587.05</v>
      </c>
      <c r="H43">
        <v>4217.82</v>
      </c>
    </row>
    <row r="44" spans="1:8" x14ac:dyDescent="0.25">
      <c r="A44">
        <v>-43</v>
      </c>
      <c r="B44" s="1">
        <f ca="1">EOMONTH(TODAY(),Table1345[[#This Row],[Range_Month]])+1</f>
        <v>43800</v>
      </c>
      <c r="C44">
        <v>0</v>
      </c>
      <c r="D44" s="1">
        <f ca="1">WORKDAY(Table1345[[#This Row],[Date]],-(1+Table1345[[#This Row],[Add_Day]]))</f>
        <v>43798</v>
      </c>
      <c r="E44">
        <f>COUNTIFS(Table1345[[#This Row],[AXX Index]:[ASX Index]],"*N/A*")</f>
        <v>0</v>
      </c>
      <c r="F44">
        <v>922.48</v>
      </c>
      <c r="G44">
        <v>7346.53</v>
      </c>
      <c r="H44">
        <v>4066.73</v>
      </c>
    </row>
    <row r="45" spans="1:8" x14ac:dyDescent="0.25">
      <c r="A45">
        <v>-44</v>
      </c>
      <c r="B45" s="1">
        <f ca="1">EOMONTH(TODAY(),Table1345[[#This Row],[Range_Month]])+1</f>
        <v>43770</v>
      </c>
      <c r="C45">
        <v>0</v>
      </c>
      <c r="D45" s="1">
        <f ca="1">WORKDAY(Table1345[[#This Row],[Date]],-(1+Table1345[[#This Row],[Add_Day]]))</f>
        <v>43769</v>
      </c>
      <c r="E45">
        <f>COUNTIFS(Table1345[[#This Row],[AXX Index]:[ASX Index]],"*N/A*")</f>
        <v>0</v>
      </c>
      <c r="F45">
        <v>889.54</v>
      </c>
      <c r="G45">
        <v>7248.38</v>
      </c>
      <c r="H45">
        <v>3993.46</v>
      </c>
    </row>
    <row r="46" spans="1:8" x14ac:dyDescent="0.25">
      <c r="A46">
        <v>-45</v>
      </c>
      <c r="B46" s="1">
        <f ca="1">EOMONTH(TODAY(),Table1345[[#This Row],[Range_Month]])+1</f>
        <v>43739</v>
      </c>
      <c r="C46">
        <v>0</v>
      </c>
      <c r="D46" s="1">
        <f ca="1">WORKDAY(Table1345[[#This Row],[Date]],-(1+Table1345[[#This Row],[Add_Day]]))</f>
        <v>43738</v>
      </c>
      <c r="E46">
        <f>COUNTIFS(Table1345[[#This Row],[AXX Index]:[ASX Index]],"*N/A*")</f>
        <v>0</v>
      </c>
      <c r="F46">
        <v>872.97</v>
      </c>
      <c r="G46">
        <v>7408.21</v>
      </c>
      <c r="H46">
        <v>4061.74</v>
      </c>
    </row>
    <row r="47" spans="1:8" x14ac:dyDescent="0.25">
      <c r="A47">
        <v>-46</v>
      </c>
      <c r="B47" s="1">
        <f ca="1">EOMONTH(TODAY(),Table1345[[#This Row],[Range_Month]])+1</f>
        <v>43709</v>
      </c>
      <c r="C47">
        <v>0</v>
      </c>
      <c r="D47" s="1">
        <f ca="1">WORKDAY(Table1345[[#This Row],[Date]],-(1+Table1345[[#This Row],[Add_Day]]))</f>
        <v>43707</v>
      </c>
      <c r="E47">
        <f>COUNTIFS(Table1345[[#This Row],[AXX Index]:[ASX Index]],"*N/A*")</f>
        <v>0</v>
      </c>
      <c r="F47">
        <v>871.57</v>
      </c>
      <c r="G47">
        <v>7207.18</v>
      </c>
      <c r="H47">
        <v>3953.02</v>
      </c>
    </row>
    <row r="48" spans="1:8" x14ac:dyDescent="0.25">
      <c r="A48">
        <v>-47</v>
      </c>
      <c r="B48" s="1">
        <f ca="1">EOMONTH(TODAY(),Table1345[[#This Row],[Range_Month]])+1</f>
        <v>43678</v>
      </c>
      <c r="C48">
        <v>0</v>
      </c>
      <c r="D48" s="1">
        <f ca="1">WORKDAY(Table1345[[#This Row],[Date]],-(1+Table1345[[#This Row],[Add_Day]]))</f>
        <v>43677</v>
      </c>
      <c r="E48">
        <f>COUNTIFS(Table1345[[#This Row],[AXX Index]:[ASX Index]],"*N/A*")</f>
        <v>0</v>
      </c>
      <c r="F48">
        <v>931.46</v>
      </c>
      <c r="G48">
        <v>7586.78</v>
      </c>
      <c r="H48">
        <v>4134.03</v>
      </c>
    </row>
    <row r="49" spans="1:8" x14ac:dyDescent="0.25">
      <c r="A49">
        <v>-48</v>
      </c>
      <c r="B49" s="1">
        <f ca="1">EOMONTH(TODAY(),Table1345[[#This Row],[Range_Month]])+1</f>
        <v>43647</v>
      </c>
      <c r="C49">
        <v>0</v>
      </c>
      <c r="D49" s="1">
        <f ca="1">WORKDAY(Table1345[[#This Row],[Date]],-(1+Table1345[[#This Row],[Add_Day]]))</f>
        <v>43644</v>
      </c>
      <c r="E49">
        <f>COUNTIFS(Table1345[[#This Row],[AXX Index]:[ASX Index]],"*N/A*")</f>
        <v>0</v>
      </c>
      <c r="F49">
        <v>919.33</v>
      </c>
      <c r="G49">
        <v>7425.63</v>
      </c>
      <c r="H49">
        <v>4056.88</v>
      </c>
    </row>
    <row r="50" spans="1:8" x14ac:dyDescent="0.25">
      <c r="A50">
        <v>-49</v>
      </c>
      <c r="B50" s="1">
        <f ca="1">EOMONTH(TODAY(),Table1345[[#This Row],[Range_Month]])+1</f>
        <v>43617</v>
      </c>
      <c r="C50">
        <v>0</v>
      </c>
      <c r="D50" s="1">
        <f ca="1">WORKDAY(Table1345[[#This Row],[Date]],-(1+Table1345[[#This Row],[Add_Day]]))</f>
        <v>43616</v>
      </c>
      <c r="E50">
        <f>COUNTIFS(Table1345[[#This Row],[AXX Index]:[ASX Index]],"*N/A*")</f>
        <v>0</v>
      </c>
      <c r="F50">
        <v>959.91</v>
      </c>
      <c r="G50">
        <v>7161.71</v>
      </c>
      <c r="H50">
        <v>3923.87</v>
      </c>
    </row>
    <row r="51" spans="1:8" x14ac:dyDescent="0.25">
      <c r="A51">
        <v>-50</v>
      </c>
      <c r="B51" s="1">
        <f ca="1">EOMONTH(TODAY(),Table1345[[#This Row],[Range_Month]])+1</f>
        <v>43586</v>
      </c>
      <c r="C51">
        <v>2</v>
      </c>
      <c r="D51" s="1">
        <f ca="1">WORKDAY(Table1345[[#This Row],[Date]],-(1+Table1345[[#This Row],[Add_Day]]))</f>
        <v>43581</v>
      </c>
      <c r="E51">
        <f>COUNTIFS(Table1345[[#This Row],[AXX Index]:[ASX Index]],"*N/A*")</f>
        <v>0</v>
      </c>
      <c r="F51">
        <v>969.4</v>
      </c>
      <c r="G51">
        <v>7428.19</v>
      </c>
      <c r="H51">
        <v>4072.73</v>
      </c>
    </row>
    <row r="52" spans="1:8" x14ac:dyDescent="0.25">
      <c r="A52">
        <v>-51</v>
      </c>
      <c r="B52" s="1">
        <f ca="1">EOMONTH(TODAY(),Table1345[[#This Row],[Range_Month]])+1</f>
        <v>43556</v>
      </c>
      <c r="C52">
        <v>0</v>
      </c>
      <c r="D52" s="1">
        <f ca="1">WORKDAY(Table1345[[#This Row],[Date]],-(1+Table1345[[#This Row],[Add_Day]]))</f>
        <v>43553</v>
      </c>
      <c r="E52">
        <f>COUNTIFS(Table1345[[#This Row],[AXX Index]:[ASX Index]],"*N/A*")</f>
        <v>0</v>
      </c>
      <c r="F52">
        <v>916.83</v>
      </c>
      <c r="G52">
        <v>7279.19</v>
      </c>
      <c r="H52">
        <v>3978.28</v>
      </c>
    </row>
    <row r="53" spans="1:8" x14ac:dyDescent="0.25">
      <c r="A53">
        <v>-52</v>
      </c>
      <c r="B53" s="1">
        <f ca="1">EOMONTH(TODAY(),Table1345[[#This Row],[Range_Month]])+1</f>
        <v>43525</v>
      </c>
      <c r="C53">
        <v>0</v>
      </c>
      <c r="D53" s="1">
        <f ca="1">WORKDAY(Table1345[[#This Row],[Date]],-(1+Table1345[[#This Row],[Add_Day]]))</f>
        <v>43524</v>
      </c>
      <c r="E53">
        <f>COUNTIFS(Table1345[[#This Row],[AXX Index]:[ASX Index]],"*N/A*")</f>
        <v>0</v>
      </c>
      <c r="F53">
        <v>909.34</v>
      </c>
      <c r="G53">
        <v>7074.73</v>
      </c>
      <c r="H53">
        <v>3888.81</v>
      </c>
    </row>
    <row r="54" spans="1:8" x14ac:dyDescent="0.25">
      <c r="A54">
        <v>-53</v>
      </c>
      <c r="B54" s="1">
        <f ca="1">EOMONTH(TODAY(),Table1345[[#This Row],[Range_Month]])+1</f>
        <v>43497</v>
      </c>
      <c r="C54">
        <v>0</v>
      </c>
      <c r="D54" s="1">
        <f ca="1">WORKDAY(Table1345[[#This Row],[Date]],-(1+Table1345[[#This Row],[Add_Day]]))</f>
        <v>43496</v>
      </c>
      <c r="E54">
        <f>COUNTIFS(Table1345[[#This Row],[AXX Index]:[ASX Index]],"*N/A*")</f>
        <v>0</v>
      </c>
      <c r="F54">
        <v>919.14</v>
      </c>
      <c r="G54">
        <v>6968.85</v>
      </c>
      <c r="H54">
        <v>3825.62</v>
      </c>
    </row>
    <row r="55" spans="1:8" x14ac:dyDescent="0.25">
      <c r="A55">
        <v>-54</v>
      </c>
      <c r="B55" s="1">
        <f ca="1">EOMONTH(TODAY(),Table1345[[#This Row],[Range_Month]])+1</f>
        <v>43466</v>
      </c>
      <c r="C55">
        <v>1</v>
      </c>
      <c r="D55" s="1">
        <f ca="1">WORKDAY(Table1345[[#This Row],[Date]],-(1+Table1345[[#This Row],[Add_Day]]))</f>
        <v>43462</v>
      </c>
      <c r="E55">
        <f>COUNTIFS(Table1345[[#This Row],[AXX Index]:[ASX Index]],"*N/A*")</f>
        <v>0</v>
      </c>
      <c r="F55">
        <v>850.54</v>
      </c>
      <c r="G55">
        <v>6733.97</v>
      </c>
      <c r="H55">
        <v>3675.27</v>
      </c>
    </row>
    <row r="56" spans="1:8" x14ac:dyDescent="0.25">
      <c r="A56">
        <v>-55</v>
      </c>
      <c r="B56" s="1">
        <f ca="1">EOMONTH(TODAY(),Table1345[[#This Row],[Range_Month]])+1</f>
        <v>43435</v>
      </c>
      <c r="C56">
        <v>0</v>
      </c>
      <c r="D56" s="1">
        <f ca="1">WORKDAY(Table1345[[#This Row],[Date]],-(1+Table1345[[#This Row],[Add_Day]]))</f>
        <v>43434</v>
      </c>
      <c r="E56">
        <f>COUNTIFS(Table1345[[#This Row],[AXX Index]:[ASX Index]],"*N/A*")</f>
        <v>0</v>
      </c>
      <c r="F56">
        <v>930.17</v>
      </c>
      <c r="G56">
        <v>6980.24</v>
      </c>
      <c r="H56">
        <v>3823.34</v>
      </c>
    </row>
    <row r="57" spans="1:8" x14ac:dyDescent="0.25">
      <c r="A57">
        <v>-56</v>
      </c>
      <c r="B57" s="1">
        <f ca="1">EOMONTH(TODAY(),Table1345[[#This Row],[Range_Month]])+1</f>
        <v>43405</v>
      </c>
      <c r="C57">
        <v>0</v>
      </c>
      <c r="D57" s="1">
        <f ca="1">WORKDAY(Table1345[[#This Row],[Date]],-(1+Table1345[[#This Row],[Add_Day]]))</f>
        <v>43404</v>
      </c>
      <c r="E57">
        <f>COUNTIFS(Table1345[[#This Row],[AXX Index]:[ASX Index]],"*N/A*")</f>
        <v>0</v>
      </c>
      <c r="F57">
        <v>975.81</v>
      </c>
      <c r="G57">
        <v>7128.1</v>
      </c>
      <c r="H57">
        <v>3904.23</v>
      </c>
    </row>
    <row r="58" spans="1:8" x14ac:dyDescent="0.25">
      <c r="A58">
        <v>-57</v>
      </c>
      <c r="B58" s="1">
        <f ca="1">EOMONTH(TODAY(),Table1345[[#This Row],[Range_Month]])+1</f>
        <v>43374</v>
      </c>
      <c r="C58">
        <v>0</v>
      </c>
      <c r="D58" s="1">
        <f ca="1">WORKDAY(Table1345[[#This Row],[Date]],-(1+Table1345[[#This Row],[Add_Day]]))</f>
        <v>43371</v>
      </c>
      <c r="E58">
        <f>COUNTIFS(Table1345[[#This Row],[AXX Index]:[ASX Index]],"*N/A*")</f>
        <v>0</v>
      </c>
      <c r="F58">
        <v>1098.5</v>
      </c>
      <c r="G58">
        <v>7510.2</v>
      </c>
      <c r="H58">
        <v>4127.91</v>
      </c>
    </row>
    <row r="59" spans="1:8" x14ac:dyDescent="0.25">
      <c r="A59">
        <v>-58</v>
      </c>
      <c r="B59" s="1">
        <f ca="1">EOMONTH(TODAY(),Table1345[[#This Row],[Range_Month]])+1</f>
        <v>43344</v>
      </c>
      <c r="C59">
        <v>0</v>
      </c>
      <c r="D59" s="1">
        <f ca="1">WORKDAY(Table1345[[#This Row],[Date]],-(1+Table1345[[#This Row],[Add_Day]]))</f>
        <v>43343</v>
      </c>
      <c r="E59">
        <f>COUNTIFS(Table1345[[#This Row],[AXX Index]:[ASX Index]],"*N/A*")</f>
        <v>0</v>
      </c>
      <c r="F59">
        <v>1104.1099999999999</v>
      </c>
      <c r="G59">
        <v>7432.42</v>
      </c>
      <c r="H59">
        <v>4106.1400000000003</v>
      </c>
    </row>
    <row r="60" spans="1:8" x14ac:dyDescent="0.25">
      <c r="A60">
        <v>-59</v>
      </c>
      <c r="B60" s="1">
        <f ca="1">EOMONTH(TODAY(),Table1345[[#This Row],[Range_Month]])+1</f>
        <v>43313</v>
      </c>
      <c r="C60">
        <v>0</v>
      </c>
      <c r="D60" s="1">
        <f ca="1">WORKDAY(Table1345[[#This Row],[Date]],-(1+Table1345[[#This Row],[Add_Day]]))</f>
        <v>43312</v>
      </c>
      <c r="E60">
        <f>COUNTIFS(Table1345[[#This Row],[AXX Index]:[ASX Index]],"*N/A*")</f>
        <v>0</v>
      </c>
      <c r="F60">
        <v>1092.8399999999999</v>
      </c>
      <c r="G60">
        <v>7748.76</v>
      </c>
      <c r="H60">
        <v>4253.3100000000004</v>
      </c>
    </row>
    <row r="61" spans="1:8" x14ac:dyDescent="0.25">
      <c r="A61">
        <v>-60</v>
      </c>
      <c r="B61" s="1">
        <f ca="1">EOMONTH(TODAY(),Table1345[[#This Row],[Range_Month]])+1</f>
        <v>43282</v>
      </c>
      <c r="C61">
        <v>0</v>
      </c>
      <c r="D61" s="1">
        <f ca="1">WORKDAY(Table1345[[#This Row],[Date]],-(1+Table1345[[#This Row],[Add_Day]]))</f>
        <v>43280</v>
      </c>
      <c r="E61">
        <f>COUNTIFS(Table1345[[#This Row],[AXX Index]:[ASX Index]],"*N/A*")</f>
        <v>0</v>
      </c>
      <c r="F61">
        <v>1082.45</v>
      </c>
      <c r="G61">
        <v>7636.93</v>
      </c>
      <c r="H61">
        <v>4202.25</v>
      </c>
    </row>
    <row r="62" spans="1:8" x14ac:dyDescent="0.25">
      <c r="A62">
        <v>-61</v>
      </c>
      <c r="B62" s="1">
        <f ca="1">EOMONTH(TODAY(),Table1345[[#This Row],[Range_Month]])+1</f>
        <v>43252</v>
      </c>
      <c r="C62">
        <v>0</v>
      </c>
      <c r="D62" s="1">
        <f ca="1">WORKDAY(Table1345[[#This Row],[Date]],-(1+Table1345[[#This Row],[Add_Day]]))</f>
        <v>43251</v>
      </c>
      <c r="E62">
        <f>COUNTIFS(Table1345[[#This Row],[AXX Index]:[ASX Index]],"*N/A*")</f>
        <v>0</v>
      </c>
      <c r="F62">
        <v>1082.6199999999999</v>
      </c>
      <c r="G62">
        <v>7678.2</v>
      </c>
      <c r="H62">
        <v>4222.2</v>
      </c>
    </row>
    <row r="63" spans="1:8" x14ac:dyDescent="0.25">
      <c r="A63">
        <v>-62</v>
      </c>
      <c r="B63" s="1">
        <f ca="1">EOMONTH(TODAY(),Table1345[[#This Row],[Range_Month]])+1</f>
        <v>43221</v>
      </c>
      <c r="C63">
        <v>1</v>
      </c>
      <c r="D63" s="1">
        <f ca="1">WORKDAY(Table1345[[#This Row],[Date]],-(1+Table1345[[#This Row],[Add_Day]]))</f>
        <v>43217</v>
      </c>
      <c r="E63">
        <f>COUNTIFS(Table1345[[#This Row],[AXX Index]:[ASX Index]],"*N/A*")</f>
        <v>0</v>
      </c>
      <c r="F63">
        <v>1050</v>
      </c>
      <c r="G63">
        <v>7502.21</v>
      </c>
      <c r="H63">
        <v>4123.92</v>
      </c>
    </row>
    <row r="64" spans="1:8" x14ac:dyDescent="0.25">
      <c r="A64">
        <v>-63</v>
      </c>
      <c r="B64" s="1">
        <f ca="1">EOMONTH(TODAY(),Table1345[[#This Row],[Range_Month]])+1</f>
        <v>43191</v>
      </c>
      <c r="C64">
        <v>1</v>
      </c>
      <c r="D64" s="1">
        <f ca="1">WORKDAY(Table1345[[#This Row],[Date]],-(1+Table1345[[#This Row],[Add_Day]]))</f>
        <v>43188</v>
      </c>
      <c r="E64">
        <f>COUNTIFS(Table1345[[#This Row],[AXX Index]:[ASX Index]],"*N/A*")</f>
        <v>0</v>
      </c>
      <c r="F64">
        <v>1014.35</v>
      </c>
      <c r="G64">
        <v>7056.61</v>
      </c>
      <c r="H64">
        <v>3894.17</v>
      </c>
    </row>
    <row r="65" spans="1:8" x14ac:dyDescent="0.25">
      <c r="A65">
        <v>-64</v>
      </c>
      <c r="B65" s="1">
        <f ca="1">EOMONTH(TODAY(),Table1345[[#This Row],[Range_Month]])+1</f>
        <v>43160</v>
      </c>
      <c r="C65">
        <v>0</v>
      </c>
      <c r="D65" s="1">
        <f ca="1">WORKDAY(Table1345[[#This Row],[Date]],-(1+Table1345[[#This Row],[Add_Day]]))</f>
        <v>43159</v>
      </c>
      <c r="E65">
        <f>COUNTIFS(Table1345[[#This Row],[AXX Index]:[ASX Index]],"*N/A*")</f>
        <v>0</v>
      </c>
      <c r="F65">
        <v>1038.32</v>
      </c>
      <c r="G65">
        <v>7231.91</v>
      </c>
      <c r="H65">
        <v>3981.61</v>
      </c>
    </row>
    <row r="66" spans="1:8" x14ac:dyDescent="0.25">
      <c r="A66">
        <v>-65</v>
      </c>
      <c r="B66" s="1">
        <f ca="1">EOMONTH(TODAY(),Table1345[[#This Row],[Range_Month]])+1</f>
        <v>43132</v>
      </c>
      <c r="C66">
        <v>0</v>
      </c>
      <c r="D66" s="1">
        <f ca="1">WORKDAY(Table1345[[#This Row],[Date]],-(1+Table1345[[#This Row],[Add_Day]]))</f>
        <v>43131</v>
      </c>
      <c r="E66">
        <f>COUNTIFS(Table1345[[#This Row],[AXX Index]:[ASX Index]],"*N/A*")</f>
        <v>0</v>
      </c>
      <c r="F66">
        <v>1069</v>
      </c>
      <c r="G66">
        <v>7533.55</v>
      </c>
      <c r="H66">
        <v>4137.66</v>
      </c>
    </row>
    <row r="67" spans="1:8" x14ac:dyDescent="0.25">
      <c r="A67">
        <v>-66</v>
      </c>
      <c r="B67" s="1">
        <f ca="1">EOMONTH(TODAY(),Table1345[[#This Row],[Range_Month]])+1</f>
        <v>43101</v>
      </c>
      <c r="C67">
        <v>0</v>
      </c>
      <c r="D67" s="1">
        <f ca="1">WORKDAY(Table1345[[#This Row],[Date]],-(1+Table1345[[#This Row],[Add_Day]]))</f>
        <v>43098</v>
      </c>
      <c r="E67">
        <f>COUNTIFS(Table1345[[#This Row],[AXX Index]:[ASX Index]],"*N/A*")</f>
        <v>0</v>
      </c>
      <c r="F67">
        <v>1049.6300000000001</v>
      </c>
      <c r="G67">
        <v>7687.77</v>
      </c>
      <c r="H67">
        <v>4221.82</v>
      </c>
    </row>
    <row r="68" spans="1:8" x14ac:dyDescent="0.25">
      <c r="A68">
        <v>-67</v>
      </c>
      <c r="B68" s="1">
        <f ca="1">EOMONTH(TODAY(),Table1345[[#This Row],[Range_Month]])+1</f>
        <v>43070</v>
      </c>
      <c r="C68">
        <v>0</v>
      </c>
      <c r="D68" s="1">
        <f ca="1">WORKDAY(Table1345[[#This Row],[Date]],-(1+Table1345[[#This Row],[Add_Day]]))</f>
        <v>43069</v>
      </c>
      <c r="E68">
        <f>COUNTIFS(Table1345[[#This Row],[AXX Index]:[ASX Index]],"*N/A*")</f>
        <v>0</v>
      </c>
      <c r="F68">
        <v>1026.54</v>
      </c>
      <c r="G68">
        <v>7326.67</v>
      </c>
      <c r="H68">
        <v>4033.84</v>
      </c>
    </row>
    <row r="69" spans="1:8" x14ac:dyDescent="0.25">
      <c r="A69">
        <v>-68</v>
      </c>
      <c r="B69" s="1">
        <f ca="1">EOMONTH(TODAY(),Table1345[[#This Row],[Range_Month]])+1</f>
        <v>43040</v>
      </c>
      <c r="C69">
        <v>0</v>
      </c>
      <c r="D69" s="1">
        <f ca="1">WORKDAY(Table1345[[#This Row],[Date]],-(1+Table1345[[#This Row],[Add_Day]]))</f>
        <v>43039</v>
      </c>
      <c r="E69">
        <f>COUNTIFS(Table1345[[#This Row],[AXX Index]:[ASX Index]],"*N/A*")</f>
        <v>0</v>
      </c>
      <c r="F69">
        <v>1039.06</v>
      </c>
      <c r="G69">
        <v>7493.08</v>
      </c>
      <c r="H69">
        <v>4117.6899999999996</v>
      </c>
    </row>
    <row r="70" spans="1:8" x14ac:dyDescent="0.25">
      <c r="A70">
        <v>-69</v>
      </c>
      <c r="B70" s="1">
        <f ca="1">EOMONTH(TODAY(),Table1345[[#This Row],[Range_Month]])+1</f>
        <v>43009</v>
      </c>
      <c r="C70">
        <v>0</v>
      </c>
      <c r="D70" s="1">
        <f ca="1">WORKDAY(Table1345[[#This Row],[Date]],-(1+Table1345[[#This Row],[Add_Day]]))</f>
        <v>43007</v>
      </c>
      <c r="E70">
        <f>COUNTIFS(Table1345[[#This Row],[AXX Index]:[ASX Index]],"*N/A*")</f>
        <v>0</v>
      </c>
      <c r="F70">
        <v>1004.26</v>
      </c>
      <c r="G70">
        <v>7372.76</v>
      </c>
      <c r="H70">
        <v>4049.89</v>
      </c>
    </row>
    <row r="71" spans="1:8" x14ac:dyDescent="0.25">
      <c r="A71">
        <v>-70</v>
      </c>
      <c r="B71" s="1">
        <f ca="1">EOMONTH(TODAY(),Table1345[[#This Row],[Range_Month]])+1</f>
        <v>42979</v>
      </c>
      <c r="C71">
        <v>0</v>
      </c>
      <c r="D71" s="1">
        <f ca="1">WORKDAY(Table1345[[#This Row],[Date]],-(1+Table1345[[#This Row],[Add_Day]]))</f>
        <v>42978</v>
      </c>
      <c r="E71">
        <f>COUNTIFS(Table1345[[#This Row],[AXX Index]:[ASX Index]],"*N/A*")</f>
        <v>0</v>
      </c>
      <c r="F71">
        <v>1010.91</v>
      </c>
      <c r="G71">
        <v>7430.62</v>
      </c>
      <c r="H71">
        <v>4072.98</v>
      </c>
    </row>
    <row r="72" spans="1:8" x14ac:dyDescent="0.25">
      <c r="A72">
        <v>-71</v>
      </c>
      <c r="B72" s="1">
        <f ca="1">EOMONTH(TODAY(),Table1345[[#This Row],[Range_Month]])+1</f>
        <v>42948</v>
      </c>
      <c r="C72">
        <v>0</v>
      </c>
      <c r="D72" s="1">
        <f ca="1">WORKDAY(Table1345[[#This Row],[Date]],-(1+Table1345[[#This Row],[Add_Day]]))</f>
        <v>42947</v>
      </c>
      <c r="E72">
        <f>COUNTIFS(Table1345[[#This Row],[AXX Index]:[ASX Index]],"*N/A*")</f>
        <v>0</v>
      </c>
      <c r="F72">
        <v>983.93</v>
      </c>
      <c r="G72">
        <v>7372</v>
      </c>
      <c r="H72">
        <v>4046.2</v>
      </c>
    </row>
    <row r="73" spans="1:8" x14ac:dyDescent="0.25">
      <c r="A73">
        <v>-72</v>
      </c>
      <c r="B73" s="1">
        <f ca="1">EOMONTH(TODAY(),Table1345[[#This Row],[Range_Month]])+1</f>
        <v>42917</v>
      </c>
      <c r="C73">
        <v>0</v>
      </c>
      <c r="D73" s="1">
        <f ca="1">WORKDAY(Table1345[[#This Row],[Date]],-(1+Table1345[[#This Row],[Add_Day]]))</f>
        <v>42916</v>
      </c>
      <c r="E73">
        <f>COUNTIFS(Table1345[[#This Row],[AXX Index]:[ASX Index]],"*N/A*")</f>
        <v>0</v>
      </c>
      <c r="F73">
        <v>965.98</v>
      </c>
      <c r="G73">
        <v>7312.72</v>
      </c>
      <c r="H73">
        <v>4002.18</v>
      </c>
    </row>
    <row r="74" spans="1:8" x14ac:dyDescent="0.25">
      <c r="A74">
        <v>-73</v>
      </c>
      <c r="B74" s="1">
        <f ca="1">EOMONTH(TODAY(),Table1345[[#This Row],[Range_Month]])+1</f>
        <v>42887</v>
      </c>
      <c r="C74">
        <v>0</v>
      </c>
      <c r="D74" s="1">
        <f ca="1">WORKDAY(Table1345[[#This Row],[Date]],-(1+Table1345[[#This Row],[Add_Day]]))</f>
        <v>42886</v>
      </c>
      <c r="E74">
        <f>COUNTIFS(Table1345[[#This Row],[AXX Index]:[ASX Index]],"*N/A*")</f>
        <v>0</v>
      </c>
      <c r="F74">
        <v>992.55</v>
      </c>
      <c r="G74">
        <v>7519.95</v>
      </c>
      <c r="H74">
        <v>4116.08</v>
      </c>
    </row>
    <row r="75" spans="1:8" x14ac:dyDescent="0.25">
      <c r="A75">
        <v>-74</v>
      </c>
      <c r="B75" s="1">
        <f ca="1">EOMONTH(TODAY(),Table1345[[#This Row],[Range_Month]])+1</f>
        <v>42856</v>
      </c>
      <c r="C75">
        <v>0</v>
      </c>
      <c r="D75" s="1">
        <f ca="1">WORKDAY(Table1345[[#This Row],[Date]],-(1+Table1345[[#This Row],[Add_Day]]))</f>
        <v>42853</v>
      </c>
      <c r="E75">
        <f>COUNTIFS(Table1345[[#This Row],[AXX Index]:[ASX Index]],"*N/A*")</f>
        <v>0</v>
      </c>
      <c r="F75">
        <v>963.72</v>
      </c>
      <c r="G75">
        <v>7203.94</v>
      </c>
      <c r="H75">
        <v>3962.49</v>
      </c>
    </row>
    <row r="76" spans="1:8" x14ac:dyDescent="0.25">
      <c r="A76">
        <v>-75</v>
      </c>
      <c r="B76" s="1">
        <f ca="1">EOMONTH(TODAY(),Table1345[[#This Row],[Range_Month]])+1</f>
        <v>42826</v>
      </c>
      <c r="C76">
        <v>0</v>
      </c>
      <c r="D76" s="1">
        <f ca="1">WORKDAY(Table1345[[#This Row],[Date]],-(1+Table1345[[#This Row],[Add_Day]]))</f>
        <v>42825</v>
      </c>
      <c r="E76">
        <f>COUNTIFS(Table1345[[#This Row],[AXX Index]:[ASX Index]],"*N/A*")</f>
        <v>0</v>
      </c>
      <c r="F76">
        <v>929.42</v>
      </c>
      <c r="G76">
        <v>7322.92</v>
      </c>
      <c r="H76">
        <v>3990</v>
      </c>
    </row>
    <row r="77" spans="1:8" x14ac:dyDescent="0.25">
      <c r="A77">
        <v>-76</v>
      </c>
      <c r="B77" s="1">
        <f ca="1">EOMONTH(TODAY(),Table1345[[#This Row],[Range_Month]])+1</f>
        <v>42795</v>
      </c>
      <c r="C77">
        <v>0</v>
      </c>
      <c r="D77" s="1">
        <f ca="1">WORKDAY(Table1345[[#This Row],[Date]],-(1+Table1345[[#This Row],[Add_Day]]))</f>
        <v>42794</v>
      </c>
      <c r="E77">
        <f>COUNTIFS(Table1345[[#This Row],[AXX Index]:[ASX Index]],"*N/A*")</f>
        <v>0</v>
      </c>
      <c r="F77">
        <v>907.2</v>
      </c>
      <c r="G77">
        <v>7263.44</v>
      </c>
      <c r="H77">
        <v>3953.42</v>
      </c>
    </row>
    <row r="78" spans="1:8" x14ac:dyDescent="0.25">
      <c r="A78">
        <v>-77</v>
      </c>
      <c r="B78" s="1">
        <f ca="1">EOMONTH(TODAY(),Table1345[[#This Row],[Range_Month]])+1</f>
        <v>42767</v>
      </c>
      <c r="C78">
        <v>0</v>
      </c>
      <c r="D78" s="1">
        <f ca="1">WORKDAY(Table1345[[#This Row],[Date]],-(1+Table1345[[#This Row],[Add_Day]]))</f>
        <v>42766</v>
      </c>
      <c r="E78">
        <f>COUNTIFS(Table1345[[#This Row],[AXX Index]:[ASX Index]],"*N/A*")</f>
        <v>0</v>
      </c>
      <c r="F78">
        <v>883.58</v>
      </c>
      <c r="G78">
        <v>7099.15</v>
      </c>
      <c r="H78">
        <v>3858.26</v>
      </c>
    </row>
    <row r="79" spans="1:8" x14ac:dyDescent="0.25">
      <c r="A79">
        <v>-78</v>
      </c>
      <c r="B79" s="1">
        <f ca="1">EOMONTH(TODAY(),Table1345[[#This Row],[Range_Month]])+1</f>
        <v>42736</v>
      </c>
      <c r="C79">
        <v>0</v>
      </c>
      <c r="D79" s="1">
        <f ca="1">WORKDAY(Table1345[[#This Row],[Date]],-(1+Table1345[[#This Row],[Add_Day]]))</f>
        <v>42734</v>
      </c>
      <c r="E79">
        <f>COUNTIFS(Table1345[[#This Row],[AXX Index]:[ASX Index]],"*N/A*")</f>
        <v>0</v>
      </c>
      <c r="F79">
        <v>844.41</v>
      </c>
      <c r="G79">
        <v>7142.83</v>
      </c>
      <c r="H79">
        <v>3873.22</v>
      </c>
    </row>
    <row r="80" spans="1:8" x14ac:dyDescent="0.25">
      <c r="A80">
        <v>-79</v>
      </c>
      <c r="B80" s="1">
        <f ca="1">EOMONTH(TODAY(),Table1345[[#This Row],[Range_Month]])+1</f>
        <v>42705</v>
      </c>
      <c r="C80">
        <v>0</v>
      </c>
      <c r="D80" s="1">
        <f ca="1">WORKDAY(Table1345[[#This Row],[Date]],-(1+Table1345[[#This Row],[Add_Day]]))</f>
        <v>42704</v>
      </c>
      <c r="E80">
        <f>COUNTIFS(Table1345[[#This Row],[AXX Index]:[ASX Index]],"*N/A*")</f>
        <v>0</v>
      </c>
      <c r="F80">
        <v>819</v>
      </c>
      <c r="G80">
        <v>6783.79</v>
      </c>
      <c r="H80">
        <v>3692.4</v>
      </c>
    </row>
    <row r="81" spans="1:8" x14ac:dyDescent="0.25">
      <c r="A81">
        <v>-80</v>
      </c>
      <c r="B81" s="1">
        <f ca="1">EOMONTH(TODAY(),Table1345[[#This Row],[Range_Month]])+1</f>
        <v>42675</v>
      </c>
      <c r="C81">
        <v>0</v>
      </c>
      <c r="D81" s="1">
        <f ca="1">WORKDAY(Table1345[[#This Row],[Date]],-(1+Table1345[[#This Row],[Add_Day]]))</f>
        <v>42674</v>
      </c>
      <c r="E81">
        <f>COUNTIFS(Table1345[[#This Row],[AXX Index]:[ASX Index]],"*N/A*")</f>
        <v>0</v>
      </c>
      <c r="F81">
        <v>822.2</v>
      </c>
      <c r="G81">
        <v>6954.22</v>
      </c>
      <c r="H81">
        <v>3768.14</v>
      </c>
    </row>
    <row r="82" spans="1:8" x14ac:dyDescent="0.25">
      <c r="A82">
        <v>-81</v>
      </c>
      <c r="B82" s="1">
        <f ca="1">EOMONTH(TODAY(),Table1345[[#This Row],[Range_Month]])+1</f>
        <v>42644</v>
      </c>
      <c r="C82">
        <v>0</v>
      </c>
      <c r="D82" s="1">
        <f ca="1">WORKDAY(Table1345[[#This Row],[Date]],-(1+Table1345[[#This Row],[Add_Day]]))</f>
        <v>42643</v>
      </c>
      <c r="E82">
        <f>COUNTIFS(Table1345[[#This Row],[AXX Index]:[ASX Index]],"*N/A*")</f>
        <v>0</v>
      </c>
      <c r="F82">
        <v>819.1</v>
      </c>
      <c r="G82">
        <v>6899.33</v>
      </c>
      <c r="H82">
        <v>3755.34</v>
      </c>
    </row>
    <row r="83" spans="1:8" x14ac:dyDescent="0.25">
      <c r="A83">
        <v>-82</v>
      </c>
      <c r="B83" s="1">
        <f ca="1">EOMONTH(TODAY(),Table1345[[#This Row],[Range_Month]])+1</f>
        <v>42614</v>
      </c>
      <c r="C83">
        <v>0</v>
      </c>
      <c r="D83" s="1">
        <f ca="1">WORKDAY(Table1345[[#This Row],[Date]],-(1+Table1345[[#This Row],[Add_Day]]))</f>
        <v>42613</v>
      </c>
      <c r="E83">
        <f>COUNTIFS(Table1345[[#This Row],[AXX Index]:[ASX Index]],"*N/A*")</f>
        <v>0</v>
      </c>
      <c r="F83">
        <v>791.32</v>
      </c>
      <c r="G83">
        <v>6781.51</v>
      </c>
      <c r="H83">
        <v>3697.19</v>
      </c>
    </row>
    <row r="84" spans="1:8" x14ac:dyDescent="0.25">
      <c r="A84">
        <v>-83</v>
      </c>
      <c r="B84" s="1">
        <f ca="1">EOMONTH(TODAY(),Table1345[[#This Row],[Range_Month]])+1</f>
        <v>42583</v>
      </c>
      <c r="C84">
        <v>0</v>
      </c>
      <c r="D84" s="1">
        <f ca="1">WORKDAY(Table1345[[#This Row],[Date]],-(1+Table1345[[#This Row],[Add_Day]]))</f>
        <v>42580</v>
      </c>
      <c r="E84">
        <f>COUNTIFS(Table1345[[#This Row],[AXX Index]:[ASX Index]],"*N/A*")</f>
        <v>0</v>
      </c>
      <c r="F84">
        <v>755.89</v>
      </c>
      <c r="G84">
        <v>6724.43</v>
      </c>
      <c r="H84">
        <v>3653.83</v>
      </c>
    </row>
    <row r="85" spans="1:8" x14ac:dyDescent="0.25">
      <c r="A85">
        <v>-84</v>
      </c>
      <c r="B85" s="1">
        <f ca="1">EOMONTH(TODAY(),Table1345[[#This Row],[Range_Month]])+1</f>
        <v>42552</v>
      </c>
      <c r="C85">
        <v>0</v>
      </c>
      <c r="D85" s="1">
        <f ca="1">WORKDAY(Table1345[[#This Row],[Date]],-(1+Table1345[[#This Row],[Add_Day]]))</f>
        <v>42551</v>
      </c>
      <c r="E85">
        <f>COUNTIFS(Table1345[[#This Row],[AXX Index]:[ASX Index]],"*N/A*")</f>
        <v>0</v>
      </c>
      <c r="F85">
        <v>707.88</v>
      </c>
      <c r="G85">
        <v>6504.33</v>
      </c>
      <c r="H85">
        <v>3515.45</v>
      </c>
    </row>
    <row r="86" spans="1:8" x14ac:dyDescent="0.25">
      <c r="A86">
        <v>-85</v>
      </c>
      <c r="B86" s="1">
        <f ca="1">EOMONTH(TODAY(),Table1345[[#This Row],[Range_Month]])+1</f>
        <v>42522</v>
      </c>
      <c r="C86">
        <v>0</v>
      </c>
      <c r="D86" s="1">
        <f ca="1">WORKDAY(Table1345[[#This Row],[Date]],-(1+Table1345[[#This Row],[Add_Day]]))</f>
        <v>42521</v>
      </c>
      <c r="E86">
        <f>COUNTIFS(Table1345[[#This Row],[AXX Index]:[ASX Index]],"*N/A*")</f>
        <v>0</v>
      </c>
      <c r="F86">
        <v>739.5</v>
      </c>
      <c r="G86">
        <v>6230.79</v>
      </c>
      <c r="H86">
        <v>3429.77</v>
      </c>
    </row>
    <row r="87" spans="1:8" x14ac:dyDescent="0.25">
      <c r="A87">
        <v>-86</v>
      </c>
      <c r="B87" s="1">
        <f ca="1">EOMONTH(TODAY(),Table1345[[#This Row],[Range_Month]])+1</f>
        <v>42491</v>
      </c>
      <c r="C87">
        <v>1</v>
      </c>
      <c r="D87" s="1">
        <f ca="1">WORKDAY(Table1345[[#This Row],[Date]],-(1+Table1345[[#This Row],[Add_Day]]))</f>
        <v>42488</v>
      </c>
      <c r="E87">
        <f>COUNTIFS(Table1345[[#This Row],[AXX Index]:[ASX Index]],"*N/A*")</f>
        <v>0</v>
      </c>
      <c r="F87">
        <v>730.41</v>
      </c>
      <c r="G87">
        <v>6322.4</v>
      </c>
      <c r="H87">
        <v>3466.4</v>
      </c>
    </row>
    <row r="88" spans="1:8" x14ac:dyDescent="0.25">
      <c r="A88">
        <v>-87</v>
      </c>
      <c r="B88" s="1">
        <f ca="1">EOMONTH(TODAY(),Table1345[[#This Row],[Range_Month]])+1</f>
        <v>42461</v>
      </c>
      <c r="C88">
        <v>0</v>
      </c>
      <c r="D88" s="1">
        <f ca="1">WORKDAY(Table1345[[#This Row],[Date]],-(1+Table1345[[#This Row],[Add_Day]]))</f>
        <v>42460</v>
      </c>
      <c r="E88">
        <f>COUNTIFS(Table1345[[#This Row],[AXX Index]:[ASX Index]],"*N/A*")</f>
        <v>0</v>
      </c>
      <c r="F88">
        <v>710.78</v>
      </c>
      <c r="G88">
        <v>6174.9</v>
      </c>
      <c r="H88">
        <v>3395.19</v>
      </c>
    </row>
    <row r="89" spans="1:8" x14ac:dyDescent="0.25">
      <c r="A89">
        <v>-88</v>
      </c>
      <c r="B89" s="1">
        <f ca="1">EOMONTH(TODAY(),Table1345[[#This Row],[Range_Month]])+1</f>
        <v>42430</v>
      </c>
      <c r="C89">
        <v>0</v>
      </c>
      <c r="D89" s="1">
        <f ca="1">WORKDAY(Table1345[[#This Row],[Date]],-(1+Table1345[[#This Row],[Add_Day]]))</f>
        <v>42429</v>
      </c>
      <c r="E89">
        <f>COUNTIFS(Table1345[[#This Row],[AXX Index]:[ASX Index]],"*N/A*")</f>
        <v>0</v>
      </c>
      <c r="F89">
        <v>692.87</v>
      </c>
      <c r="G89">
        <v>6097.09</v>
      </c>
      <c r="H89">
        <v>3345.84</v>
      </c>
    </row>
    <row r="90" spans="1:8" x14ac:dyDescent="0.25">
      <c r="A90">
        <v>-89</v>
      </c>
      <c r="B90" s="1">
        <f ca="1">EOMONTH(TODAY(),Table1345[[#This Row],[Range_Month]])+1</f>
        <v>42401</v>
      </c>
      <c r="C90">
        <v>0</v>
      </c>
      <c r="D90" s="1">
        <f ca="1">WORKDAY(Table1345[[#This Row],[Date]],-(1+Table1345[[#This Row],[Add_Day]]))</f>
        <v>42398</v>
      </c>
      <c r="E90">
        <f>COUNTIFS(Table1345[[#This Row],[AXX Index]:[ASX Index]],"*N/A*")</f>
        <v>0</v>
      </c>
      <c r="F90">
        <v>693.7</v>
      </c>
      <c r="G90">
        <v>6083.79</v>
      </c>
      <c r="H90">
        <v>3335.9</v>
      </c>
    </row>
    <row r="91" spans="1:8" x14ac:dyDescent="0.25">
      <c r="A91">
        <v>-90</v>
      </c>
      <c r="B91" s="1">
        <f ca="1">EOMONTH(TODAY(),Table1345[[#This Row],[Range_Month]])+1</f>
        <v>42370</v>
      </c>
      <c r="C91">
        <v>1</v>
      </c>
      <c r="D91" s="1">
        <f ca="1">WORKDAY(Table1345[[#This Row],[Date]],-(1+Table1345[[#This Row],[Add_Day]]))</f>
        <v>42368</v>
      </c>
      <c r="E91">
        <f>COUNTIFS(Table1345[[#This Row],[AXX Index]:[ASX Index]],"*N/A*")</f>
        <v>0</v>
      </c>
      <c r="F91">
        <v>735.37</v>
      </c>
      <c r="G91">
        <v>6274.05</v>
      </c>
      <c r="H91">
        <v>3461.01</v>
      </c>
    </row>
    <row r="92" spans="1:8" x14ac:dyDescent="0.25">
      <c r="A92">
        <v>-91</v>
      </c>
      <c r="B92" s="1">
        <f ca="1">EOMONTH(TODAY(),Table1345[[#This Row],[Range_Month]])+1</f>
        <v>42339</v>
      </c>
      <c r="C92">
        <v>0</v>
      </c>
      <c r="D92" s="1">
        <f ca="1">WORKDAY(Table1345[[#This Row],[Date]],-(1+Table1345[[#This Row],[Add_Day]]))</f>
        <v>42338</v>
      </c>
      <c r="E92">
        <f>COUNTIFS(Table1345[[#This Row],[AXX Index]:[ASX Index]],"*N/A*")</f>
        <v>0</v>
      </c>
      <c r="F92">
        <v>737.32</v>
      </c>
      <c r="G92">
        <v>6356.09</v>
      </c>
      <c r="H92">
        <v>3492.13</v>
      </c>
    </row>
    <row r="93" spans="1:8" x14ac:dyDescent="0.25">
      <c r="A93">
        <v>-92</v>
      </c>
      <c r="B93" s="1">
        <f ca="1">EOMONTH(TODAY(),Table1345[[#This Row],[Range_Month]])+1</f>
        <v>42309</v>
      </c>
      <c r="C93">
        <v>0</v>
      </c>
      <c r="D93" s="1">
        <f ca="1">WORKDAY(Table1345[[#This Row],[Date]],-(1+Table1345[[#This Row],[Add_Day]]))</f>
        <v>42307</v>
      </c>
      <c r="E93">
        <f>COUNTIFS(Table1345[[#This Row],[AXX Index]:[ASX Index]],"*N/A*")</f>
        <v>0</v>
      </c>
      <c r="F93">
        <v>737.91</v>
      </c>
      <c r="G93">
        <v>6361.09</v>
      </c>
      <c r="H93">
        <v>3484.6</v>
      </c>
    </row>
    <row r="94" spans="1:8" x14ac:dyDescent="0.25">
      <c r="A94">
        <v>-93</v>
      </c>
      <c r="B94" s="1">
        <f ca="1">EOMONTH(TODAY(),Table1345[[#This Row],[Range_Month]])+1</f>
        <v>42278</v>
      </c>
      <c r="C94">
        <v>0</v>
      </c>
      <c r="D94" s="1">
        <f ca="1">WORKDAY(Table1345[[#This Row],[Date]],-(1+Table1345[[#This Row],[Add_Day]]))</f>
        <v>42277</v>
      </c>
      <c r="E94">
        <f>COUNTIFS(Table1345[[#This Row],[AXX Index]:[ASX Index]],"*N/A*")</f>
        <v>0</v>
      </c>
      <c r="F94">
        <v>725.26</v>
      </c>
      <c r="G94">
        <v>6061.61</v>
      </c>
      <c r="H94">
        <v>3335.92</v>
      </c>
    </row>
    <row r="95" spans="1:8" x14ac:dyDescent="0.25">
      <c r="A95">
        <v>-94</v>
      </c>
      <c r="B95" s="1">
        <f ca="1">EOMONTH(TODAY(),Table1345[[#This Row],[Range_Month]])+1</f>
        <v>42248</v>
      </c>
      <c r="C95">
        <v>1</v>
      </c>
      <c r="D95" s="1">
        <f ca="1">WORKDAY(Table1345[[#This Row],[Date]],-(1+Table1345[[#This Row],[Add_Day]]))</f>
        <v>42244</v>
      </c>
      <c r="E95">
        <f>COUNTIFS(Table1345[[#This Row],[AXX Index]:[ASX Index]],"*N/A*")</f>
        <v>0</v>
      </c>
      <c r="F95">
        <v>734.85</v>
      </c>
      <c r="G95">
        <v>6247.94</v>
      </c>
      <c r="H95">
        <v>3434.66</v>
      </c>
    </row>
    <row r="96" spans="1:8" x14ac:dyDescent="0.25">
      <c r="A96">
        <v>-95</v>
      </c>
      <c r="B96" s="1">
        <f ca="1">EOMONTH(TODAY(),Table1345[[#This Row],[Range_Month]])+1</f>
        <v>42217</v>
      </c>
      <c r="C96">
        <v>0</v>
      </c>
      <c r="D96" s="1">
        <f ca="1">WORKDAY(Table1345[[#This Row],[Date]],-(1+Table1345[[#This Row],[Add_Day]]))</f>
        <v>42216</v>
      </c>
      <c r="E96">
        <f>COUNTIFS(Table1345[[#This Row],[AXX Index]:[ASX Index]],"*N/A*")</f>
        <v>0</v>
      </c>
      <c r="F96">
        <v>751.16</v>
      </c>
      <c r="G96">
        <v>6696.28</v>
      </c>
      <c r="H96">
        <v>3652.79</v>
      </c>
    </row>
    <row r="97" spans="1:8" x14ac:dyDescent="0.25">
      <c r="A97">
        <v>-96</v>
      </c>
      <c r="B97" s="1">
        <f ca="1">EOMONTH(TODAY(),Table1345[[#This Row],[Range_Month]])+1</f>
        <v>42186</v>
      </c>
      <c r="C97">
        <v>0</v>
      </c>
      <c r="D97" s="1">
        <f ca="1">WORKDAY(Table1345[[#This Row],[Date]],-(1+Table1345[[#This Row],[Add_Day]]))</f>
        <v>42185</v>
      </c>
      <c r="E97">
        <f>COUNTIFS(Table1345[[#This Row],[AXX Index]:[ASX Index]],"*N/A*")</f>
        <v>0</v>
      </c>
      <c r="F97">
        <v>755.68</v>
      </c>
      <c r="G97">
        <v>6520.98</v>
      </c>
      <c r="H97">
        <v>3570.58</v>
      </c>
    </row>
    <row r="98" spans="1:8" x14ac:dyDescent="0.25">
      <c r="A98">
        <v>-97</v>
      </c>
      <c r="B98" s="1">
        <f ca="1">EOMONTH(TODAY(),Table1345[[#This Row],[Range_Month]])+1</f>
        <v>42156</v>
      </c>
      <c r="C98">
        <v>0</v>
      </c>
      <c r="D98" s="1">
        <f ca="1">WORKDAY(Table1345[[#This Row],[Date]],-(1+Table1345[[#This Row],[Add_Day]]))</f>
        <v>42153</v>
      </c>
      <c r="E98">
        <f>COUNTIFS(Table1345[[#This Row],[AXX Index]:[ASX Index]],"*N/A*")</f>
        <v>0</v>
      </c>
      <c r="F98">
        <v>772.6</v>
      </c>
      <c r="G98">
        <v>6984.43</v>
      </c>
      <c r="H98">
        <v>3797.12</v>
      </c>
    </row>
    <row r="99" spans="1:8" x14ac:dyDescent="0.25">
      <c r="A99">
        <v>-98</v>
      </c>
      <c r="B99" s="1">
        <f ca="1">EOMONTH(TODAY(),Table1345[[#This Row],[Range_Month]])+1</f>
        <v>42125</v>
      </c>
      <c r="C99">
        <v>0</v>
      </c>
      <c r="D99" s="1">
        <f ca="1">WORKDAY(Table1345[[#This Row],[Date]],-(1+Table1345[[#This Row],[Add_Day]]))</f>
        <v>42124</v>
      </c>
      <c r="E99">
        <f>COUNTIFS(Table1345[[#This Row],[AXX Index]:[ASX Index]],"*N/A*")</f>
        <v>0</v>
      </c>
      <c r="F99">
        <v>753.27</v>
      </c>
      <c r="G99">
        <v>6960.63</v>
      </c>
      <c r="H99">
        <v>3760.06</v>
      </c>
    </row>
    <row r="100" spans="1:8" x14ac:dyDescent="0.25">
      <c r="A100">
        <v>-99</v>
      </c>
      <c r="B100" s="1">
        <f ca="1">EOMONTH(TODAY(),Table1345[[#This Row],[Range_Month]])+1</f>
        <v>42095</v>
      </c>
      <c r="C100">
        <v>0</v>
      </c>
      <c r="D100" s="1">
        <f ca="1">WORKDAY(Table1345[[#This Row],[Date]],-(1+Table1345[[#This Row],[Add_Day]]))</f>
        <v>42094</v>
      </c>
      <c r="E100">
        <f>COUNTIFS(Table1345[[#This Row],[AXX Index]:[ASX Index]],"*N/A*")</f>
        <v>0</v>
      </c>
      <c r="F100">
        <v>716.2</v>
      </c>
      <c r="G100">
        <v>6773.04</v>
      </c>
      <c r="H100">
        <v>3663.58</v>
      </c>
    </row>
    <row r="101" spans="1:8" x14ac:dyDescent="0.25">
      <c r="A101">
        <v>-100</v>
      </c>
      <c r="B101" s="1">
        <f ca="1">EOMONTH(TODAY(),Table1345[[#This Row],[Range_Month]])+1</f>
        <v>42064</v>
      </c>
      <c r="C101">
        <v>0</v>
      </c>
      <c r="D101" s="1">
        <f ca="1">WORKDAY(Table1345[[#This Row],[Date]],-(1+Table1345[[#This Row],[Add_Day]]))</f>
        <v>42062</v>
      </c>
      <c r="E101">
        <f>COUNTIFS(Table1345[[#This Row],[AXX Index]:[ASX Index]],"*N/A*")</f>
        <v>0</v>
      </c>
      <c r="F101">
        <v>714.5</v>
      </c>
      <c r="G101">
        <v>6946.66</v>
      </c>
      <c r="H101">
        <v>3744.26</v>
      </c>
    </row>
    <row r="102" spans="1:8" x14ac:dyDescent="0.25">
      <c r="A102">
        <v>-101</v>
      </c>
      <c r="B102" s="1">
        <f ca="1">EOMONTH(TODAY(),Table1345[[#This Row],[Range_Month]])+1</f>
        <v>42036</v>
      </c>
      <c r="C102">
        <v>0</v>
      </c>
      <c r="D102" s="1">
        <f ca="1">WORKDAY(Table1345[[#This Row],[Date]],-(1+Table1345[[#This Row],[Add_Day]]))</f>
        <v>42034</v>
      </c>
      <c r="E102">
        <f>COUNTIFS(Table1345[[#This Row],[AXX Index]:[ASX Index]],"*N/A*")</f>
        <v>0</v>
      </c>
      <c r="F102">
        <v>690.34</v>
      </c>
      <c r="G102">
        <v>6749.4</v>
      </c>
      <c r="H102">
        <v>3621.81</v>
      </c>
    </row>
    <row r="103" spans="1:8" x14ac:dyDescent="0.25">
      <c r="A103">
        <v>-102</v>
      </c>
      <c r="B103" s="1">
        <f ca="1">EOMONTH(TODAY(),Table1345[[#This Row],[Range_Month]])+1</f>
        <v>42005</v>
      </c>
      <c r="C103">
        <v>1</v>
      </c>
      <c r="D103" s="1">
        <f ca="1">WORKDAY(Table1345[[#This Row],[Date]],-(1+Table1345[[#This Row],[Add_Day]]))</f>
        <v>42003</v>
      </c>
      <c r="E103">
        <f>COUNTIFS(Table1345[[#This Row],[AXX Index]:[ASX Index]],"*N/A*")</f>
        <v>0</v>
      </c>
      <c r="F103">
        <v>698.73</v>
      </c>
      <c r="G103">
        <v>6547</v>
      </c>
      <c r="H103">
        <v>3521.22</v>
      </c>
    </row>
    <row r="104" spans="1:8" x14ac:dyDescent="0.25">
      <c r="A104">
        <v>-103</v>
      </c>
      <c r="B104" s="1">
        <f ca="1">EOMONTH(TODAY(),Table1345[[#This Row],[Range_Month]])+1</f>
        <v>41974</v>
      </c>
      <c r="C104">
        <v>0</v>
      </c>
      <c r="D104" s="1">
        <f ca="1">WORKDAY(Table1345[[#This Row],[Date]],-(1+Table1345[[#This Row],[Add_Day]]))</f>
        <v>41971</v>
      </c>
      <c r="E104">
        <f>COUNTIFS(Table1345[[#This Row],[AXX Index]:[ASX Index]],"*N/A*")</f>
        <v>0</v>
      </c>
      <c r="F104">
        <v>725.66</v>
      </c>
      <c r="G104">
        <v>6722.62</v>
      </c>
      <c r="H104">
        <v>3593.32</v>
      </c>
    </row>
    <row r="105" spans="1:8" x14ac:dyDescent="0.25">
      <c r="A105">
        <v>-104</v>
      </c>
      <c r="B105" s="1">
        <f ca="1">EOMONTH(TODAY(),Table1345[[#This Row],[Range_Month]])+1</f>
        <v>41944</v>
      </c>
      <c r="C105">
        <v>0</v>
      </c>
      <c r="D105" s="1">
        <f ca="1">WORKDAY(Table1345[[#This Row],[Date]],-(1+Table1345[[#This Row],[Add_Day]]))</f>
        <v>41943</v>
      </c>
      <c r="E105">
        <f>COUNTIFS(Table1345[[#This Row],[AXX Index]:[ASX Index]],"*N/A*")</f>
        <v>0</v>
      </c>
      <c r="F105">
        <v>720.17</v>
      </c>
      <c r="G105">
        <v>6546.47</v>
      </c>
      <c r="H105">
        <v>3503.46</v>
      </c>
    </row>
    <row r="106" spans="1:8" x14ac:dyDescent="0.25">
      <c r="A106">
        <v>-105</v>
      </c>
      <c r="B106" s="1">
        <f ca="1">EOMONTH(TODAY(),Table1345[[#This Row],[Range_Month]])+1</f>
        <v>41913</v>
      </c>
      <c r="C106">
        <v>0</v>
      </c>
      <c r="D106" s="1">
        <f ca="1">WORKDAY(Table1345[[#This Row],[Date]],-(1+Table1345[[#This Row],[Add_Day]]))</f>
        <v>41912</v>
      </c>
      <c r="E106">
        <f>COUNTIFS(Table1345[[#This Row],[AXX Index]:[ASX Index]],"*N/A*")</f>
        <v>0</v>
      </c>
      <c r="F106">
        <v>750.08</v>
      </c>
      <c r="G106">
        <v>6622.72</v>
      </c>
      <c r="H106">
        <v>3533.93</v>
      </c>
    </row>
    <row r="107" spans="1:8" x14ac:dyDescent="0.25">
      <c r="A107">
        <v>-106</v>
      </c>
      <c r="B107" s="1">
        <f ca="1">EOMONTH(TODAY(),Table1345[[#This Row],[Range_Month]])+1</f>
        <v>41883</v>
      </c>
      <c r="C107">
        <v>0</v>
      </c>
      <c r="D107" s="1">
        <f ca="1">WORKDAY(Table1345[[#This Row],[Date]],-(1+Table1345[[#This Row],[Add_Day]]))</f>
        <v>41880</v>
      </c>
      <c r="E107">
        <f>COUNTIFS(Table1345[[#This Row],[AXX Index]:[ASX Index]],"*N/A*")</f>
        <v>0</v>
      </c>
      <c r="F107">
        <v>780.5</v>
      </c>
      <c r="G107">
        <v>6819.75</v>
      </c>
      <c r="H107">
        <v>3639.54</v>
      </c>
    </row>
    <row r="108" spans="1:8" x14ac:dyDescent="0.25">
      <c r="A108">
        <v>-107</v>
      </c>
      <c r="B108" s="1">
        <f ca="1">EOMONTH(TODAY(),Table1345[[#This Row],[Range_Month]])+1</f>
        <v>41852</v>
      </c>
      <c r="C108">
        <v>0</v>
      </c>
      <c r="D108" s="1">
        <f ca="1">WORKDAY(Table1345[[#This Row],[Date]],-(1+Table1345[[#This Row],[Add_Day]]))</f>
        <v>41851</v>
      </c>
      <c r="E108">
        <f>COUNTIFS(Table1345[[#This Row],[AXX Index]:[ASX Index]],"*N/A*")</f>
        <v>0</v>
      </c>
      <c r="F108">
        <v>768.56</v>
      </c>
      <c r="G108">
        <v>6730.11</v>
      </c>
      <c r="H108">
        <v>3585.62</v>
      </c>
    </row>
    <row r="109" spans="1:8" x14ac:dyDescent="0.25">
      <c r="A109">
        <v>-108</v>
      </c>
      <c r="B109" s="1">
        <f ca="1">EOMONTH(TODAY(),Table1345[[#This Row],[Range_Month]])+1</f>
        <v>41821</v>
      </c>
      <c r="C109">
        <v>0</v>
      </c>
      <c r="D109" s="1">
        <f ca="1">WORKDAY(Table1345[[#This Row],[Date]],-(1+Table1345[[#This Row],[Add_Day]]))</f>
        <v>41820</v>
      </c>
      <c r="E109">
        <f>COUNTIFS(Table1345[[#This Row],[AXX Index]:[ASX Index]],"*N/A*")</f>
        <v>0</v>
      </c>
      <c r="F109">
        <v>785.39</v>
      </c>
      <c r="G109">
        <v>6743.94</v>
      </c>
      <c r="H109">
        <v>3600.19</v>
      </c>
    </row>
    <row r="110" spans="1:8" x14ac:dyDescent="0.25">
      <c r="A110">
        <v>-109</v>
      </c>
      <c r="B110" s="1">
        <f ca="1">EOMONTH(TODAY(),Table1345[[#This Row],[Range_Month]])+1</f>
        <v>41791</v>
      </c>
      <c r="C110">
        <v>0</v>
      </c>
      <c r="D110" s="1">
        <f ca="1">WORKDAY(Table1345[[#This Row],[Date]],-(1+Table1345[[#This Row],[Add_Day]]))</f>
        <v>41789</v>
      </c>
      <c r="E110">
        <f>COUNTIFS(Table1345[[#This Row],[AXX Index]:[ASX Index]],"*N/A*")</f>
        <v>0</v>
      </c>
      <c r="F110">
        <v>815.34</v>
      </c>
      <c r="G110">
        <v>6844.51</v>
      </c>
      <c r="H110">
        <v>3655.01</v>
      </c>
    </row>
    <row r="111" spans="1:8" x14ac:dyDescent="0.25">
      <c r="A111">
        <v>-110</v>
      </c>
      <c r="B111" s="1">
        <f ca="1">EOMONTH(TODAY(),Table1345[[#This Row],[Range_Month]])+1</f>
        <v>41760</v>
      </c>
      <c r="C111">
        <v>0</v>
      </c>
      <c r="D111" s="1">
        <f ca="1">WORKDAY(Table1345[[#This Row],[Date]],-(1+Table1345[[#This Row],[Add_Day]]))</f>
        <v>41759</v>
      </c>
      <c r="E111">
        <f>COUNTIFS(Table1345[[#This Row],[AXX Index]:[ASX Index]],"*N/A*")</f>
        <v>0</v>
      </c>
      <c r="F111">
        <v>822.6</v>
      </c>
      <c r="G111">
        <v>6780.03</v>
      </c>
      <c r="H111">
        <v>3619.83</v>
      </c>
    </row>
    <row r="112" spans="1:8" x14ac:dyDescent="0.25">
      <c r="A112">
        <v>-111</v>
      </c>
      <c r="B112" s="1">
        <f ca="1">EOMONTH(TODAY(),Table1345[[#This Row],[Range_Month]])+1</f>
        <v>41730</v>
      </c>
      <c r="C112">
        <v>0</v>
      </c>
      <c r="D112" s="1">
        <f ca="1">WORKDAY(Table1345[[#This Row],[Date]],-(1+Table1345[[#This Row],[Add_Day]]))</f>
        <v>41729</v>
      </c>
      <c r="E112">
        <f>COUNTIFS(Table1345[[#This Row],[AXX Index]:[ASX Index]],"*N/A*")</f>
        <v>0</v>
      </c>
      <c r="F112">
        <v>850.94</v>
      </c>
      <c r="G112">
        <v>6598.37</v>
      </c>
      <c r="H112">
        <v>3555.59</v>
      </c>
    </row>
    <row r="113" spans="1:8" x14ac:dyDescent="0.25">
      <c r="A113">
        <v>-112</v>
      </c>
      <c r="B113" s="1">
        <f ca="1">EOMONTH(TODAY(),Table1345[[#This Row],[Range_Month]])+1</f>
        <v>41699</v>
      </c>
      <c r="C113">
        <v>0</v>
      </c>
      <c r="D113" s="1">
        <f ca="1">WORKDAY(Table1345[[#This Row],[Date]],-(1+Table1345[[#This Row],[Add_Day]]))</f>
        <v>41698</v>
      </c>
      <c r="E113">
        <f>COUNTIFS(Table1345[[#This Row],[AXX Index]:[ASX Index]],"*N/A*")</f>
        <v>0</v>
      </c>
      <c r="F113">
        <v>892.91</v>
      </c>
      <c r="G113">
        <v>6809.7</v>
      </c>
      <c r="H113">
        <v>3666.66</v>
      </c>
    </row>
    <row r="114" spans="1:8" x14ac:dyDescent="0.25">
      <c r="A114">
        <v>-113</v>
      </c>
      <c r="B114" s="1">
        <f ca="1">EOMONTH(TODAY(),Table1345[[#This Row],[Range_Month]])+1</f>
        <v>41671</v>
      </c>
      <c r="C114">
        <v>0</v>
      </c>
      <c r="D114" s="1">
        <f ca="1">WORKDAY(Table1345[[#This Row],[Date]],-(1+Table1345[[#This Row],[Add_Day]]))</f>
        <v>41670</v>
      </c>
      <c r="E114">
        <f>COUNTIFS(Table1345[[#This Row],[AXX Index]:[ASX Index]],"*N/A*")</f>
        <v>0</v>
      </c>
      <c r="F114">
        <v>857.72</v>
      </c>
      <c r="G114">
        <v>6510.44</v>
      </c>
      <c r="H114">
        <v>3496.51</v>
      </c>
    </row>
    <row r="115" spans="1:8" x14ac:dyDescent="0.25">
      <c r="A115">
        <v>-114</v>
      </c>
      <c r="B115" s="1">
        <f ca="1">EOMONTH(TODAY(),Table1345[[#This Row],[Range_Month]])+1</f>
        <v>41640</v>
      </c>
      <c r="C115">
        <v>1</v>
      </c>
      <c r="D115" s="1">
        <f ca="1">WORKDAY(Table1345[[#This Row],[Date]],-(1+Table1345[[#This Row],[Add_Day]]))</f>
        <v>41638</v>
      </c>
      <c r="E115">
        <f>COUNTIFS(Table1345[[#This Row],[AXX Index]:[ASX Index]],"*N/A*")</f>
        <v>0</v>
      </c>
      <c r="F115">
        <v>848.07</v>
      </c>
      <c r="G115">
        <v>6731.27</v>
      </c>
      <c r="H115">
        <v>3600.75</v>
      </c>
    </row>
    <row r="116" spans="1:8" x14ac:dyDescent="0.25">
      <c r="A116">
        <v>-115</v>
      </c>
      <c r="B116" s="1">
        <f ca="1">EOMONTH(TODAY(),Table1345[[#This Row],[Range_Month]])+1</f>
        <v>41609</v>
      </c>
      <c r="C116">
        <v>0</v>
      </c>
      <c r="D116" s="1">
        <f ca="1">WORKDAY(Table1345[[#This Row],[Date]],-(1+Table1345[[#This Row],[Add_Day]]))</f>
        <v>41607</v>
      </c>
      <c r="E116">
        <f>COUNTIFS(Table1345[[#This Row],[AXX Index]:[ASX Index]],"*N/A*")</f>
        <v>0</v>
      </c>
      <c r="F116">
        <v>827.42</v>
      </c>
      <c r="G116">
        <v>6650.57</v>
      </c>
      <c r="H116">
        <v>3548.45</v>
      </c>
    </row>
    <row r="117" spans="1:8" x14ac:dyDescent="0.25">
      <c r="A117">
        <v>-116</v>
      </c>
      <c r="B117" s="1">
        <f ca="1">EOMONTH(TODAY(),Table1345[[#This Row],[Range_Month]])+1</f>
        <v>41579</v>
      </c>
      <c r="C117">
        <v>0</v>
      </c>
      <c r="D117" s="1">
        <f ca="1">WORKDAY(Table1345[[#This Row],[Date]],-(1+Table1345[[#This Row],[Add_Day]]))</f>
        <v>41578</v>
      </c>
      <c r="E117">
        <f>COUNTIFS(Table1345[[#This Row],[AXX Index]:[ASX Index]],"*N/A*")</f>
        <v>0</v>
      </c>
      <c r="F117">
        <v>808.39</v>
      </c>
      <c r="G117">
        <v>6731.43</v>
      </c>
      <c r="H117">
        <v>3585.32</v>
      </c>
    </row>
    <row r="118" spans="1:8" x14ac:dyDescent="0.25">
      <c r="A118">
        <v>-117</v>
      </c>
      <c r="B118" s="1">
        <f ca="1">EOMONTH(TODAY(),Table1345[[#This Row],[Range_Month]])+1</f>
        <v>41548</v>
      </c>
      <c r="C118">
        <v>0</v>
      </c>
      <c r="D118" s="1">
        <f ca="1">WORKDAY(Table1345[[#This Row],[Date]],-(1+Table1345[[#This Row],[Add_Day]]))</f>
        <v>41547</v>
      </c>
      <c r="E118">
        <f>COUNTIFS(Table1345[[#This Row],[AXX Index]:[ASX Index]],"*N/A*")</f>
        <v>0</v>
      </c>
      <c r="F118">
        <v>793.26</v>
      </c>
      <c r="G118">
        <v>6462.22</v>
      </c>
      <c r="H118">
        <v>3443.85</v>
      </c>
    </row>
    <row r="119" spans="1:8" x14ac:dyDescent="0.25">
      <c r="A119">
        <v>-118</v>
      </c>
      <c r="B119" s="1">
        <f ca="1">EOMONTH(TODAY(),Table1345[[#This Row],[Range_Month]])+1</f>
        <v>41518</v>
      </c>
      <c r="C119">
        <v>0</v>
      </c>
      <c r="D119" s="1">
        <f ca="1">WORKDAY(Table1345[[#This Row],[Date]],-(1+Table1345[[#This Row],[Add_Day]]))</f>
        <v>41516</v>
      </c>
      <c r="E119">
        <f>COUNTIFS(Table1345[[#This Row],[AXX Index]:[ASX Index]],"*N/A*")</f>
        <v>0</v>
      </c>
      <c r="F119">
        <v>752.61</v>
      </c>
      <c r="G119">
        <v>6412.93</v>
      </c>
      <c r="H119">
        <v>3410.43</v>
      </c>
    </row>
    <row r="120" spans="1:8" x14ac:dyDescent="0.25">
      <c r="A120">
        <v>-119</v>
      </c>
      <c r="B120" s="1">
        <f ca="1">EOMONTH(TODAY(),Table1345[[#This Row],[Range_Month]])+1</f>
        <v>41487</v>
      </c>
      <c r="C120">
        <v>0</v>
      </c>
      <c r="D120" s="1">
        <f ca="1">WORKDAY(Table1345[[#This Row],[Date]],-(1+Table1345[[#This Row],[Add_Day]]))</f>
        <v>41486</v>
      </c>
      <c r="E120">
        <f>COUNTIFS(Table1345[[#This Row],[AXX Index]:[ASX Index]],"*N/A*")</f>
        <v>0</v>
      </c>
      <c r="F120">
        <v>718.38</v>
      </c>
      <c r="G120">
        <v>6621.06</v>
      </c>
      <c r="H120">
        <v>3509.94</v>
      </c>
    </row>
    <row r="121" spans="1:8" x14ac:dyDescent="0.25">
      <c r="A121">
        <v>-120</v>
      </c>
      <c r="B121" s="1">
        <f ca="1">EOMONTH(TODAY(),Table1345[[#This Row],[Range_Month]])+1</f>
        <v>41456</v>
      </c>
      <c r="C121">
        <v>0</v>
      </c>
      <c r="D121" s="1">
        <f ca="1">WORKDAY(Table1345[[#This Row],[Date]],-(1+Table1345[[#This Row],[Add_Day]]))</f>
        <v>41453</v>
      </c>
      <c r="E121">
        <f>COUNTIFS(Table1345[[#This Row],[AXX Index]:[ASX Index]],"*N/A*")</f>
        <v>0</v>
      </c>
      <c r="F121">
        <v>691.64</v>
      </c>
      <c r="G121">
        <v>6215.47</v>
      </c>
      <c r="H121">
        <v>3289.71</v>
      </c>
    </row>
    <row r="122" spans="1:8" x14ac:dyDescent="0.25">
      <c r="A122">
        <v>-121</v>
      </c>
      <c r="B122" s="1">
        <f ca="1">EOMONTH(TODAY(),Table1345[[#This Row],[Range_Month]])+1</f>
        <v>41426</v>
      </c>
      <c r="C122">
        <v>0</v>
      </c>
      <c r="D122" s="1">
        <f ca="1">WORKDAY(Table1345[[#This Row],[Date]],-(1+Table1345[[#This Row],[Add_Day]]))</f>
        <v>41425</v>
      </c>
      <c r="E122">
        <f>COUNTIFS(Table1345[[#This Row],[AXX Index]:[ASX Index]],"*N/A*")</f>
        <v>0</v>
      </c>
      <c r="F122">
        <v>729.91</v>
      </c>
      <c r="G122">
        <v>6583.09</v>
      </c>
      <c r="H122">
        <v>3473.82</v>
      </c>
    </row>
    <row r="123" spans="1:8" x14ac:dyDescent="0.25">
      <c r="A123">
        <v>-122</v>
      </c>
      <c r="B123" s="1">
        <f ca="1">EOMONTH(TODAY(),Table1345[[#This Row],[Range_Month]])+1</f>
        <v>41395</v>
      </c>
      <c r="C123">
        <v>0</v>
      </c>
      <c r="D123" s="1">
        <f ca="1">WORKDAY(Table1345[[#This Row],[Date]],-(1+Table1345[[#This Row],[Add_Day]]))</f>
        <v>41394</v>
      </c>
      <c r="E123">
        <f>COUNTIFS(Table1345[[#This Row],[AXX Index]:[ASX Index]],"*N/A*")</f>
        <v>0</v>
      </c>
      <c r="F123">
        <v>707.6</v>
      </c>
      <c r="G123">
        <v>6430.12</v>
      </c>
      <c r="H123">
        <v>3390.18</v>
      </c>
    </row>
    <row r="124" spans="1:8" x14ac:dyDescent="0.25">
      <c r="A124">
        <v>-123</v>
      </c>
      <c r="B124" s="1">
        <f ca="1">EOMONTH(TODAY(),Table1345[[#This Row],[Range_Month]])+1</f>
        <v>41365</v>
      </c>
      <c r="C124">
        <v>1</v>
      </c>
      <c r="D124" s="1">
        <f ca="1">WORKDAY(Table1345[[#This Row],[Date]],-(1+Table1345[[#This Row],[Add_Day]]))</f>
        <v>41361</v>
      </c>
      <c r="E124">
        <f>COUNTIFS(Table1345[[#This Row],[AXX Index]:[ASX Index]],"*N/A*")</f>
        <v>0</v>
      </c>
      <c r="F124">
        <v>731.11</v>
      </c>
      <c r="G124">
        <v>6411.74</v>
      </c>
      <c r="H124">
        <v>3380.64</v>
      </c>
    </row>
    <row r="125" spans="1:8" x14ac:dyDescent="0.25">
      <c r="A125">
        <v>-124</v>
      </c>
      <c r="B125" s="1">
        <f ca="1">EOMONTH(TODAY(),Table1345[[#This Row],[Range_Month]])+1</f>
        <v>41334</v>
      </c>
      <c r="C125">
        <v>0</v>
      </c>
      <c r="D125" s="1">
        <f ca="1">WORKDAY(Table1345[[#This Row],[Date]],-(1+Table1345[[#This Row],[Add_Day]]))</f>
        <v>41333</v>
      </c>
      <c r="E125">
        <f>COUNTIFS(Table1345[[#This Row],[AXX Index]:[ASX Index]],"*N/A*")</f>
        <v>0</v>
      </c>
      <c r="F125">
        <v>741.06</v>
      </c>
      <c r="G125">
        <v>6360.81</v>
      </c>
      <c r="H125">
        <v>3349.39</v>
      </c>
    </row>
    <row r="126" spans="1:8" x14ac:dyDescent="0.25">
      <c r="A126">
        <v>-125</v>
      </c>
      <c r="B126" s="1">
        <f ca="1">EOMONTH(TODAY(),Table1345[[#This Row],[Range_Month]])+1</f>
        <v>41306</v>
      </c>
      <c r="C126">
        <v>0</v>
      </c>
      <c r="D126" s="1">
        <f ca="1">WORKDAY(Table1345[[#This Row],[Date]],-(1+Table1345[[#This Row],[Add_Day]]))</f>
        <v>41305</v>
      </c>
      <c r="E126">
        <f>COUNTIFS(Table1345[[#This Row],[AXX Index]:[ASX Index]],"*N/A*")</f>
        <v>0</v>
      </c>
      <c r="F126">
        <v>733.14</v>
      </c>
      <c r="G126">
        <v>6276.88</v>
      </c>
      <c r="H126">
        <v>3287.38</v>
      </c>
    </row>
    <row r="127" spans="1:8" x14ac:dyDescent="0.25">
      <c r="A127">
        <v>-126</v>
      </c>
      <c r="B127" s="1">
        <f ca="1">EOMONTH(TODAY(),Table1345[[#This Row],[Range_Month]])+1</f>
        <v>41275</v>
      </c>
      <c r="C127">
        <v>1</v>
      </c>
      <c r="D127" s="1">
        <f ca="1">WORKDAY(Table1345[[#This Row],[Date]],-(1+Table1345[[#This Row],[Add_Day]]))</f>
        <v>41271</v>
      </c>
      <c r="E127">
        <f>COUNTIFS(Table1345[[#This Row],[AXX Index]:[ASX Index]],"*N/A*")</f>
        <v>0</v>
      </c>
      <c r="F127">
        <v>704.57</v>
      </c>
      <c r="G127">
        <v>5925.37</v>
      </c>
      <c r="H127">
        <v>3105.01</v>
      </c>
    </row>
    <row r="128" spans="1:8" x14ac:dyDescent="0.25">
      <c r="A128">
        <v>-127</v>
      </c>
      <c r="B128" s="1">
        <f ca="1">EOMONTH(TODAY(),Table1345[[#This Row],[Range_Month]])+1</f>
        <v>41244</v>
      </c>
      <c r="C128">
        <v>0</v>
      </c>
      <c r="D128" s="1">
        <f ca="1">WORKDAY(Table1345[[#This Row],[Date]],-(1+Table1345[[#This Row],[Add_Day]]))</f>
        <v>41243</v>
      </c>
      <c r="E128">
        <f>COUNTIFS(Table1345[[#This Row],[AXX Index]:[ASX Index]],"*N/A*")</f>
        <v>0</v>
      </c>
      <c r="F128">
        <v>692.84</v>
      </c>
      <c r="G128">
        <v>5866.82</v>
      </c>
      <c r="H128">
        <v>3065.3</v>
      </c>
    </row>
    <row r="129" spans="1:8" x14ac:dyDescent="0.25">
      <c r="A129">
        <v>-128</v>
      </c>
      <c r="B129" s="1">
        <f ca="1">EOMONTH(TODAY(),Table1345[[#This Row],[Range_Month]])+1</f>
        <v>41214</v>
      </c>
      <c r="C129">
        <v>0</v>
      </c>
      <c r="D129" s="1">
        <f ca="1">WORKDAY(Table1345[[#This Row],[Date]],-(1+Table1345[[#This Row],[Add_Day]]))</f>
        <v>41213</v>
      </c>
      <c r="E129">
        <f>COUNTIFS(Table1345[[#This Row],[AXX Index]:[ASX Index]],"*N/A*")</f>
        <v>0</v>
      </c>
      <c r="F129">
        <v>697.73</v>
      </c>
      <c r="G129">
        <v>5782.7</v>
      </c>
      <c r="H129">
        <v>3024.4</v>
      </c>
    </row>
    <row r="130" spans="1:8" x14ac:dyDescent="0.25">
      <c r="A130">
        <v>-129</v>
      </c>
      <c r="B130" s="1">
        <f ca="1">EOMONTH(TODAY(),Table1345[[#This Row],[Range_Month]])+1</f>
        <v>41183</v>
      </c>
      <c r="C130">
        <v>0</v>
      </c>
      <c r="D130" s="1">
        <f ca="1">WORKDAY(Table1345[[#This Row],[Date]],-(1+Table1345[[#This Row],[Add_Day]]))</f>
        <v>41180</v>
      </c>
      <c r="E130">
        <f>COUNTIFS(Table1345[[#This Row],[AXX Index]:[ASX Index]],"*N/A*")</f>
        <v>0</v>
      </c>
      <c r="F130">
        <v>705.76</v>
      </c>
      <c r="G130">
        <v>5742.07</v>
      </c>
      <c r="H130">
        <v>2998.86</v>
      </c>
    </row>
    <row r="131" spans="1:8" x14ac:dyDescent="0.25">
      <c r="A131">
        <v>-130</v>
      </c>
      <c r="B131" s="1">
        <f ca="1">EOMONTH(TODAY(),Table1345[[#This Row],[Range_Month]])+1</f>
        <v>41153</v>
      </c>
      <c r="C131">
        <v>0</v>
      </c>
      <c r="D131" s="1">
        <f ca="1">WORKDAY(Table1345[[#This Row],[Date]],-(1+Table1345[[#This Row],[Add_Day]]))</f>
        <v>41152</v>
      </c>
      <c r="E131">
        <f>COUNTIFS(Table1345[[#This Row],[AXX Index]:[ASX Index]],"*N/A*")</f>
        <v>0</v>
      </c>
      <c r="F131">
        <v>680.85</v>
      </c>
      <c r="G131">
        <v>5711.48</v>
      </c>
      <c r="H131">
        <v>2972.63</v>
      </c>
    </row>
    <row r="132" spans="1:8" x14ac:dyDescent="0.25">
      <c r="A132">
        <v>-131</v>
      </c>
      <c r="B132" s="1">
        <f ca="1">EOMONTH(TODAY(),Table1345[[#This Row],[Range_Month]])+1</f>
        <v>41122</v>
      </c>
      <c r="C132">
        <v>0</v>
      </c>
      <c r="D132" s="1">
        <f ca="1">WORKDAY(Table1345[[#This Row],[Date]],-(1+Table1345[[#This Row],[Add_Day]]))</f>
        <v>41121</v>
      </c>
      <c r="E132">
        <f>COUNTIFS(Table1345[[#This Row],[AXX Index]:[ASX Index]],"*N/A*")</f>
        <v>0</v>
      </c>
      <c r="F132">
        <v>668.24</v>
      </c>
      <c r="G132">
        <v>5635.28</v>
      </c>
      <c r="H132">
        <v>2927.27</v>
      </c>
    </row>
    <row r="133" spans="1:8" x14ac:dyDescent="0.25">
      <c r="A133">
        <v>-132</v>
      </c>
      <c r="B133" s="1">
        <f ca="1">EOMONTH(TODAY(),Table1345[[#This Row],[Range_Month]])+1</f>
        <v>41091</v>
      </c>
      <c r="C133">
        <v>0</v>
      </c>
      <c r="D133" s="1">
        <f ca="1">WORKDAY(Table1345[[#This Row],[Date]],-(1+Table1345[[#This Row],[Add_Day]]))</f>
        <v>41089</v>
      </c>
      <c r="E133">
        <f>COUNTIFS(Table1345[[#This Row],[AXX Index]:[ASX Index]],"*N/A*")</f>
        <v>0</v>
      </c>
      <c r="F133">
        <v>675.07</v>
      </c>
      <c r="G133">
        <v>5571.15</v>
      </c>
      <c r="H133">
        <v>2891.45</v>
      </c>
    </row>
    <row r="134" spans="1:8" x14ac:dyDescent="0.25">
      <c r="A134">
        <v>-133</v>
      </c>
      <c r="B134" s="1">
        <f ca="1">EOMONTH(TODAY(),Table1345[[#This Row],[Range_Month]])+1</f>
        <v>41061</v>
      </c>
      <c r="C134">
        <v>0</v>
      </c>
      <c r="D134" s="1">
        <f ca="1">WORKDAY(Table1345[[#This Row],[Date]],-(1+Table1345[[#This Row],[Add_Day]]))</f>
        <v>41060</v>
      </c>
      <c r="E134">
        <f>COUNTIFS(Table1345[[#This Row],[AXX Index]:[ASX Index]],"*N/A*")</f>
        <v>0</v>
      </c>
      <c r="F134">
        <v>690.95</v>
      </c>
      <c r="G134">
        <v>5320.86</v>
      </c>
      <c r="H134">
        <v>2767.09</v>
      </c>
    </row>
    <row r="135" spans="1:8" x14ac:dyDescent="0.25">
      <c r="A135">
        <v>-134</v>
      </c>
      <c r="B135" s="1">
        <f ca="1">EOMONTH(TODAY(),Table1345[[#This Row],[Range_Month]])+1</f>
        <v>41030</v>
      </c>
      <c r="C135">
        <v>1</v>
      </c>
      <c r="D135" s="1">
        <f ca="1">WORKDAY(Table1345[[#This Row],[Date]],-(1+Table1345[[#This Row],[Add_Day]]))</f>
        <v>41026</v>
      </c>
      <c r="E135">
        <f>COUNTIFS(Table1345[[#This Row],[AXX Index]:[ASX Index]],"*N/A*")</f>
        <v>0</v>
      </c>
      <c r="F135">
        <v>776.69</v>
      </c>
      <c r="G135">
        <v>5777.11</v>
      </c>
      <c r="H135">
        <v>3003.97</v>
      </c>
    </row>
    <row r="136" spans="1:8" x14ac:dyDescent="0.25">
      <c r="A136">
        <v>-135</v>
      </c>
      <c r="B136" s="1">
        <f ca="1">EOMONTH(TODAY(),Table1345[[#This Row],[Range_Month]])+1</f>
        <v>41000</v>
      </c>
      <c r="C136">
        <v>0</v>
      </c>
      <c r="D136" s="1">
        <f ca="1">WORKDAY(Table1345[[#This Row],[Date]],-(1+Table1345[[#This Row],[Add_Day]]))</f>
        <v>40998</v>
      </c>
      <c r="E136">
        <f>COUNTIFS(Table1345[[#This Row],[AXX Index]:[ASX Index]],"*N/A*")</f>
        <v>0</v>
      </c>
      <c r="F136">
        <v>795.06</v>
      </c>
      <c r="G136">
        <v>5768.45</v>
      </c>
      <c r="H136">
        <v>3002.78</v>
      </c>
    </row>
    <row r="137" spans="1:8" x14ac:dyDescent="0.25">
      <c r="A137">
        <v>-136</v>
      </c>
      <c r="B137" s="1">
        <f ca="1">EOMONTH(TODAY(),Table1345[[#This Row],[Range_Month]])+1</f>
        <v>40969</v>
      </c>
      <c r="C137">
        <v>0</v>
      </c>
      <c r="D137" s="1">
        <f ca="1">WORKDAY(Table1345[[#This Row],[Date]],-(1+Table1345[[#This Row],[Add_Day]]))</f>
        <v>40968</v>
      </c>
      <c r="E137">
        <f>COUNTIFS(Table1345[[#This Row],[AXX Index]:[ASX Index]],"*N/A*")</f>
        <v>0</v>
      </c>
      <c r="F137">
        <v>825.73</v>
      </c>
      <c r="G137">
        <v>5871.51</v>
      </c>
      <c r="H137">
        <v>3043.91</v>
      </c>
    </row>
    <row r="138" spans="1:8" x14ac:dyDescent="0.25">
      <c r="A138">
        <v>-137</v>
      </c>
      <c r="B138" s="1">
        <f ca="1">EOMONTH(TODAY(),Table1345[[#This Row],[Range_Month]])+1</f>
        <v>40940</v>
      </c>
      <c r="C138">
        <v>0</v>
      </c>
      <c r="D138" s="1">
        <f ca="1">WORKDAY(Table1345[[#This Row],[Date]],-(1+Table1345[[#This Row],[Add_Day]]))</f>
        <v>40939</v>
      </c>
      <c r="E138">
        <f>COUNTIFS(Table1345[[#This Row],[AXX Index]:[ASX Index]],"*N/A*")</f>
        <v>0</v>
      </c>
      <c r="F138">
        <v>760.47</v>
      </c>
      <c r="G138">
        <v>5681.61</v>
      </c>
      <c r="H138">
        <v>2932.91</v>
      </c>
    </row>
    <row r="139" spans="1:8" x14ac:dyDescent="0.25">
      <c r="A139">
        <v>-138</v>
      </c>
      <c r="B139" s="1">
        <f ca="1">EOMONTH(TODAY(),Table1345[[#This Row],[Range_Month]])+1</f>
        <v>40909</v>
      </c>
      <c r="C139">
        <v>0</v>
      </c>
      <c r="D139" s="1">
        <f ca="1">WORKDAY(Table1345[[#This Row],[Date]],-(1+Table1345[[#This Row],[Add_Day]]))</f>
        <v>40907</v>
      </c>
      <c r="E139">
        <f>COUNTIFS(Table1345[[#This Row],[AXX Index]:[ASX Index]],"*N/A*")</f>
        <v>0</v>
      </c>
      <c r="F139">
        <v>693.18</v>
      </c>
      <c r="G139">
        <v>5572.28</v>
      </c>
      <c r="H139">
        <v>2857.88</v>
      </c>
    </row>
    <row r="140" spans="1:8" x14ac:dyDescent="0.25">
      <c r="A140">
        <v>-139</v>
      </c>
      <c r="B140" s="1">
        <f ca="1">EOMONTH(TODAY(),Table1345[[#This Row],[Range_Month]])+1</f>
        <v>40878</v>
      </c>
      <c r="C140">
        <v>0</v>
      </c>
      <c r="D140" s="1">
        <f ca="1">WORKDAY(Table1345[[#This Row],[Date]],-(1+Table1345[[#This Row],[Add_Day]]))</f>
        <v>40877</v>
      </c>
      <c r="E140">
        <f>COUNTIFS(Table1345[[#This Row],[AXX Index]:[ASX Index]],"*N/A*")</f>
        <v>0</v>
      </c>
      <c r="F140">
        <v>696.4</v>
      </c>
      <c r="G140">
        <v>5505.42</v>
      </c>
      <c r="H140">
        <v>2835.84</v>
      </c>
    </row>
    <row r="141" spans="1:8" x14ac:dyDescent="0.25">
      <c r="A141">
        <v>-140</v>
      </c>
      <c r="B141" s="1">
        <f ca="1">EOMONTH(TODAY(),Table1345[[#This Row],[Range_Month]])+1</f>
        <v>40848</v>
      </c>
      <c r="C141">
        <v>0</v>
      </c>
      <c r="D141" s="1">
        <f ca="1">WORKDAY(Table1345[[#This Row],[Date]],-(1+Table1345[[#This Row],[Add_Day]]))</f>
        <v>40847</v>
      </c>
      <c r="E141">
        <f>COUNTIFS(Table1345[[#This Row],[AXX Index]:[ASX Index]],"*N/A*")</f>
        <v>0</v>
      </c>
      <c r="F141">
        <v>727.16</v>
      </c>
      <c r="G141">
        <v>5544.22</v>
      </c>
      <c r="H141">
        <v>2860.86</v>
      </c>
    </row>
    <row r="142" spans="1:8" x14ac:dyDescent="0.25">
      <c r="A142">
        <v>-141</v>
      </c>
      <c r="B142" s="1">
        <f ca="1">EOMONTH(TODAY(),Table1345[[#This Row],[Range_Month]])+1</f>
        <v>40817</v>
      </c>
      <c r="C142">
        <v>0</v>
      </c>
      <c r="D142" s="1">
        <f ca="1">WORKDAY(Table1345[[#This Row],[Date]],-(1+Table1345[[#This Row],[Add_Day]]))</f>
        <v>40816</v>
      </c>
      <c r="E142">
        <f>COUNTIFS(Table1345[[#This Row],[AXX Index]:[ASX Index]],"*N/A*")</f>
        <v>0</v>
      </c>
      <c r="F142">
        <v>700.34</v>
      </c>
      <c r="G142">
        <v>5128.4799999999996</v>
      </c>
      <c r="H142">
        <v>2654.38</v>
      </c>
    </row>
    <row r="143" spans="1:8" x14ac:dyDescent="0.25">
      <c r="A143">
        <v>-142</v>
      </c>
      <c r="B143" s="1">
        <f ca="1">EOMONTH(TODAY(),Table1345[[#This Row],[Range_Month]])+1</f>
        <v>40787</v>
      </c>
      <c r="C143">
        <v>0</v>
      </c>
      <c r="D143" s="1">
        <f ca="1">WORKDAY(Table1345[[#This Row],[Date]],-(1+Table1345[[#This Row],[Add_Day]]))</f>
        <v>40786</v>
      </c>
      <c r="E143">
        <f>COUNTIFS(Table1345[[#This Row],[AXX Index]:[ASX Index]],"*N/A*")</f>
        <v>0</v>
      </c>
      <c r="F143">
        <v>771.51</v>
      </c>
      <c r="G143">
        <v>5394.53</v>
      </c>
      <c r="H143">
        <v>2800.51</v>
      </c>
    </row>
    <row r="144" spans="1:8" x14ac:dyDescent="0.25">
      <c r="A144">
        <v>-143</v>
      </c>
      <c r="B144" s="1">
        <f ca="1">EOMONTH(TODAY(),Table1345[[#This Row],[Range_Month]])+1</f>
        <v>40756</v>
      </c>
      <c r="C144">
        <v>0</v>
      </c>
      <c r="D144" s="1">
        <f ca="1">WORKDAY(Table1345[[#This Row],[Date]],-(1+Table1345[[#This Row],[Add_Day]]))</f>
        <v>40753</v>
      </c>
      <c r="E144">
        <f>COUNTIFS(Table1345[[#This Row],[AXX Index]:[ASX Index]],"*N/A*")</f>
        <v>0</v>
      </c>
      <c r="F144">
        <v>865.07</v>
      </c>
      <c r="G144">
        <v>5815.19</v>
      </c>
      <c r="H144">
        <v>3026.02</v>
      </c>
    </row>
    <row r="145" spans="1:8" x14ac:dyDescent="0.25">
      <c r="A145">
        <v>-144</v>
      </c>
      <c r="B145" s="1">
        <f ca="1">EOMONTH(TODAY(),Table1345[[#This Row],[Range_Month]])+1</f>
        <v>40725</v>
      </c>
      <c r="C145">
        <v>0</v>
      </c>
      <c r="D145" s="1">
        <f ca="1">WORKDAY(Table1345[[#This Row],[Date]],-(1+Table1345[[#This Row],[Add_Day]]))</f>
        <v>40724</v>
      </c>
      <c r="E145">
        <f>COUNTIFS(Table1345[[#This Row],[AXX Index]:[ASX Index]],"*N/A*")</f>
        <v>0</v>
      </c>
      <c r="F145">
        <v>857.96</v>
      </c>
      <c r="G145">
        <v>5945.71</v>
      </c>
      <c r="H145">
        <v>3096.72</v>
      </c>
    </row>
    <row r="146" spans="1:8" x14ac:dyDescent="0.25">
      <c r="A146">
        <v>-145</v>
      </c>
      <c r="B146" s="1">
        <f ca="1">EOMONTH(TODAY(),Table1345[[#This Row],[Range_Month]])+1</f>
        <v>40695</v>
      </c>
      <c r="C146">
        <v>0</v>
      </c>
      <c r="D146" s="1">
        <f ca="1">WORKDAY(Table1345[[#This Row],[Date]],-(1+Table1345[[#This Row],[Add_Day]]))</f>
        <v>40694</v>
      </c>
      <c r="E146">
        <f>COUNTIFS(Table1345[[#This Row],[AXX Index]:[ASX Index]],"*N/A*")</f>
        <v>0</v>
      </c>
      <c r="F146">
        <v>890.78</v>
      </c>
      <c r="G146">
        <v>5989.99</v>
      </c>
      <c r="H146">
        <v>3121.07</v>
      </c>
    </row>
    <row r="147" spans="1:8" x14ac:dyDescent="0.25">
      <c r="A147">
        <v>-146</v>
      </c>
      <c r="B147" s="1">
        <f ca="1">EOMONTH(TODAY(),Table1345[[#This Row],[Range_Month]])+1</f>
        <v>40664</v>
      </c>
      <c r="C147">
        <v>1</v>
      </c>
      <c r="D147" s="1">
        <f ca="1">WORKDAY(Table1345[[#This Row],[Date]],-(1+Table1345[[#This Row],[Add_Day]]))</f>
        <v>40661</v>
      </c>
      <c r="E147">
        <f>COUNTIFS(Table1345[[#This Row],[AXX Index]:[ASX Index]],"*N/A*")</f>
        <v>0</v>
      </c>
      <c r="F147">
        <v>921.14</v>
      </c>
      <c r="G147">
        <v>6069.9</v>
      </c>
      <c r="H147">
        <v>3155.03</v>
      </c>
    </row>
    <row r="148" spans="1:8" x14ac:dyDescent="0.25">
      <c r="A148">
        <v>-147</v>
      </c>
      <c r="B148" s="1">
        <f ca="1">EOMONTH(TODAY(),Table1345[[#This Row],[Range_Month]])+1</f>
        <v>40634</v>
      </c>
      <c r="C148">
        <v>0</v>
      </c>
      <c r="D148" s="1">
        <f ca="1">WORKDAY(Table1345[[#This Row],[Date]],-(1+Table1345[[#This Row],[Add_Day]]))</f>
        <v>40633</v>
      </c>
      <c r="E148">
        <f>COUNTIFS(Table1345[[#This Row],[AXX Index]:[ASX Index]],"*N/A*")</f>
        <v>0</v>
      </c>
      <c r="F148">
        <v>901.36</v>
      </c>
      <c r="G148">
        <v>5908.76</v>
      </c>
      <c r="H148">
        <v>3067.73</v>
      </c>
    </row>
    <row r="149" spans="1:8" x14ac:dyDescent="0.25">
      <c r="A149">
        <v>-148</v>
      </c>
      <c r="B149" s="1">
        <f ca="1">EOMONTH(TODAY(),Table1345[[#This Row],[Range_Month]])+1</f>
        <v>40603</v>
      </c>
      <c r="C149">
        <v>0</v>
      </c>
      <c r="D149" s="1">
        <f ca="1">WORKDAY(Table1345[[#This Row],[Date]],-(1+Table1345[[#This Row],[Add_Day]]))</f>
        <v>40602</v>
      </c>
      <c r="E149">
        <f>COUNTIFS(Table1345[[#This Row],[AXX Index]:[ASX Index]],"*N/A*")</f>
        <v>0</v>
      </c>
      <c r="F149">
        <v>929.9</v>
      </c>
      <c r="G149">
        <v>5994.01</v>
      </c>
      <c r="H149">
        <v>3106.58</v>
      </c>
    </row>
    <row r="150" spans="1:8" x14ac:dyDescent="0.25">
      <c r="A150">
        <v>-149</v>
      </c>
      <c r="B150" s="1">
        <f ca="1">EOMONTH(TODAY(),Table1345[[#This Row],[Range_Month]])+1</f>
        <v>40575</v>
      </c>
      <c r="C150">
        <v>0</v>
      </c>
      <c r="D150" s="1">
        <f ca="1">WORKDAY(Table1345[[#This Row],[Date]],-(1+Table1345[[#This Row],[Add_Day]]))</f>
        <v>40574</v>
      </c>
      <c r="E150">
        <f>COUNTIFS(Table1345[[#This Row],[AXX Index]:[ASX Index]],"*N/A*")</f>
        <v>0</v>
      </c>
      <c r="F150">
        <v>940.31</v>
      </c>
      <c r="G150">
        <v>5862.94</v>
      </c>
      <c r="H150">
        <v>3044.27</v>
      </c>
    </row>
    <row r="151" spans="1:8" x14ac:dyDescent="0.25">
      <c r="A151">
        <v>-150</v>
      </c>
      <c r="B151" s="1">
        <f ca="1">EOMONTH(TODAY(),Table1345[[#This Row],[Range_Month]])+1</f>
        <v>40544</v>
      </c>
      <c r="C151">
        <v>1</v>
      </c>
      <c r="D151" s="1">
        <f ca="1">WORKDAY(Table1345[[#This Row],[Date]],-(1+Table1345[[#This Row],[Add_Day]]))</f>
        <v>40542</v>
      </c>
      <c r="E151">
        <f>COUNTIFS(Table1345[[#This Row],[AXX Index]:[ASX Index]],"*N/A*")</f>
        <v>0</v>
      </c>
      <c r="F151">
        <v>927.16</v>
      </c>
      <c r="G151">
        <v>5971.01</v>
      </c>
      <c r="H151">
        <v>3094.41</v>
      </c>
    </row>
    <row r="152" spans="1:8" x14ac:dyDescent="0.25">
      <c r="A152">
        <v>-151</v>
      </c>
      <c r="B152" s="1">
        <f ca="1">EOMONTH(TODAY(),Table1345[[#This Row],[Range_Month]])+1</f>
        <v>40513</v>
      </c>
      <c r="C152">
        <v>0</v>
      </c>
      <c r="D152" s="1">
        <f ca="1">WORKDAY(Table1345[[#This Row],[Date]],-(1+Table1345[[#This Row],[Add_Day]]))</f>
        <v>40512</v>
      </c>
      <c r="E152">
        <f>COUNTIFS(Table1345[[#This Row],[AXX Index]:[ASX Index]],"*N/A*")</f>
        <v>0</v>
      </c>
      <c r="F152">
        <v>852.06</v>
      </c>
      <c r="G152">
        <v>5528.27</v>
      </c>
      <c r="H152">
        <v>2861.61</v>
      </c>
    </row>
    <row r="153" spans="1:8" x14ac:dyDescent="0.25">
      <c r="A153">
        <v>-152</v>
      </c>
      <c r="B153" s="1">
        <f ca="1">EOMONTH(TODAY(),Table1345[[#This Row],[Range_Month]])+1</f>
        <v>40483</v>
      </c>
      <c r="C153">
        <v>0</v>
      </c>
      <c r="D153" s="1">
        <f ca="1">WORKDAY(Table1345[[#This Row],[Date]],-(1+Table1345[[#This Row],[Add_Day]]))</f>
        <v>40480</v>
      </c>
      <c r="E153">
        <f>COUNTIFS(Table1345[[#This Row],[AXX Index]:[ASX Index]],"*N/A*")</f>
        <v>0</v>
      </c>
      <c r="F153">
        <v>814.39</v>
      </c>
      <c r="G153">
        <v>5675.16</v>
      </c>
      <c r="H153">
        <v>2936.15</v>
      </c>
    </row>
    <row r="154" spans="1:8" x14ac:dyDescent="0.25">
      <c r="A154">
        <v>-153</v>
      </c>
      <c r="B154" s="1">
        <f ca="1">EOMONTH(TODAY(),Table1345[[#This Row],[Range_Month]])+1</f>
        <v>40452</v>
      </c>
      <c r="C154">
        <v>0</v>
      </c>
      <c r="D154" s="1">
        <f ca="1">WORKDAY(Table1345[[#This Row],[Date]],-(1+Table1345[[#This Row],[Add_Day]]))</f>
        <v>40451</v>
      </c>
      <c r="E154">
        <f>COUNTIFS(Table1345[[#This Row],[AXX Index]:[ASX Index]],"*N/A*")</f>
        <v>0</v>
      </c>
      <c r="F154">
        <v>782.19</v>
      </c>
      <c r="G154">
        <v>5548.62</v>
      </c>
      <c r="H154">
        <v>2867.58</v>
      </c>
    </row>
    <row r="155" spans="1:8" x14ac:dyDescent="0.25">
      <c r="A155">
        <v>-154</v>
      </c>
      <c r="B155" s="1">
        <f ca="1">EOMONTH(TODAY(),Table1345[[#This Row],[Range_Month]])+1</f>
        <v>40422</v>
      </c>
      <c r="C155">
        <v>0</v>
      </c>
      <c r="D155" s="1">
        <f ca="1">WORKDAY(Table1345[[#This Row],[Date]],-(1+Table1345[[#This Row],[Add_Day]]))</f>
        <v>40421</v>
      </c>
      <c r="E155">
        <f>COUNTIFS(Table1345[[#This Row],[AXX Index]:[ASX Index]],"*N/A*")</f>
        <v>0</v>
      </c>
      <c r="F155">
        <v>690.38</v>
      </c>
      <c r="G155">
        <v>5225.22</v>
      </c>
      <c r="H155">
        <v>2696.72</v>
      </c>
    </row>
    <row r="156" spans="1:8" x14ac:dyDescent="0.25">
      <c r="A156">
        <v>-155</v>
      </c>
      <c r="B156" s="1">
        <f ca="1">EOMONTH(TODAY(),Table1345[[#This Row],[Range_Month]])+1</f>
        <v>40391</v>
      </c>
      <c r="C156">
        <v>0</v>
      </c>
      <c r="D156" s="1">
        <f ca="1">WORKDAY(Table1345[[#This Row],[Date]],-(1+Table1345[[#This Row],[Add_Day]]))</f>
        <v>40389</v>
      </c>
      <c r="E156">
        <f>COUNTIFS(Table1345[[#This Row],[AXX Index]:[ASX Index]],"*N/A*")</f>
        <v>0</v>
      </c>
      <c r="F156">
        <v>685.68</v>
      </c>
      <c r="G156">
        <v>5258.02</v>
      </c>
      <c r="H156">
        <v>2715.36</v>
      </c>
    </row>
    <row r="157" spans="1:8" x14ac:dyDescent="0.25">
      <c r="A157">
        <v>-156</v>
      </c>
      <c r="B157" s="1">
        <f ca="1">EOMONTH(TODAY(),Table1345[[#This Row],[Range_Month]])+1</f>
        <v>40360</v>
      </c>
      <c r="C157">
        <v>0</v>
      </c>
      <c r="D157" s="1">
        <f ca="1">WORKDAY(Table1345[[#This Row],[Date]],-(1+Table1345[[#This Row],[Add_Day]]))</f>
        <v>40359</v>
      </c>
      <c r="E157">
        <f>COUNTIFS(Table1345[[#This Row],[AXX Index]:[ASX Index]],"*N/A*")</f>
        <v>0</v>
      </c>
      <c r="F157">
        <v>662.3</v>
      </c>
      <c r="G157">
        <v>4916.87</v>
      </c>
      <c r="H157">
        <v>2543.4699999999998</v>
      </c>
    </row>
    <row r="158" spans="1:8" x14ac:dyDescent="0.25">
      <c r="A158">
        <v>-157</v>
      </c>
      <c r="B158" s="1">
        <f ca="1">EOMONTH(TODAY(),Table1345[[#This Row],[Range_Month]])+1</f>
        <v>40330</v>
      </c>
      <c r="C158">
        <v>1</v>
      </c>
      <c r="D158" s="1">
        <f ca="1">WORKDAY(Table1345[[#This Row],[Date]],-(1+Table1345[[#This Row],[Add_Day]]))</f>
        <v>40326</v>
      </c>
      <c r="E158">
        <f>COUNTIFS(Table1345[[#This Row],[AXX Index]:[ASX Index]],"*N/A*")</f>
        <v>0</v>
      </c>
      <c r="F158">
        <v>686.56</v>
      </c>
      <c r="G158">
        <v>5188.43</v>
      </c>
      <c r="H158">
        <v>2673.17</v>
      </c>
    </row>
    <row r="159" spans="1:8" x14ac:dyDescent="0.25">
      <c r="A159">
        <v>-158</v>
      </c>
      <c r="B159" s="1">
        <f ca="1">EOMONTH(TODAY(),Table1345[[#This Row],[Range_Month]])+1</f>
        <v>40299</v>
      </c>
      <c r="C159">
        <v>0</v>
      </c>
      <c r="D159" s="1">
        <f ca="1">WORKDAY(Table1345[[#This Row],[Date]],-(1+Table1345[[#This Row],[Add_Day]]))</f>
        <v>40298</v>
      </c>
      <c r="E159">
        <f>COUNTIFS(Table1345[[#This Row],[AXX Index]:[ASX Index]],"*N/A*")</f>
        <v>0</v>
      </c>
      <c r="F159">
        <v>729.09</v>
      </c>
      <c r="G159">
        <v>5553.29</v>
      </c>
      <c r="H159">
        <v>2863.35</v>
      </c>
    </row>
    <row r="160" spans="1:8" x14ac:dyDescent="0.25">
      <c r="A160">
        <v>-159</v>
      </c>
      <c r="B160" s="1">
        <f ca="1">EOMONTH(TODAY(),Table1345[[#This Row],[Range_Month]])+1</f>
        <v>40269</v>
      </c>
      <c r="C160">
        <v>0</v>
      </c>
      <c r="D160" s="1">
        <f ca="1">WORKDAY(Table1345[[#This Row],[Date]],-(1+Table1345[[#This Row],[Add_Day]]))</f>
        <v>40268</v>
      </c>
      <c r="E160">
        <f>COUNTIFS(Table1345[[#This Row],[AXX Index]:[ASX Index]],"*N/A*")</f>
        <v>0</v>
      </c>
      <c r="F160">
        <v>703.11</v>
      </c>
      <c r="G160">
        <v>5679.64</v>
      </c>
      <c r="H160">
        <v>2910.19</v>
      </c>
    </row>
    <row r="161" spans="1:8" x14ac:dyDescent="0.25">
      <c r="A161">
        <v>-160</v>
      </c>
      <c r="B161" s="1">
        <f ca="1">EOMONTH(TODAY(),Table1345[[#This Row],[Range_Month]])+1</f>
        <v>40238</v>
      </c>
      <c r="C161">
        <v>0</v>
      </c>
      <c r="D161" s="1">
        <f ca="1">WORKDAY(Table1345[[#This Row],[Date]],-(1+Table1345[[#This Row],[Add_Day]]))</f>
        <v>40235</v>
      </c>
      <c r="E161">
        <f>COUNTIFS(Table1345[[#This Row],[AXX Index]:[ASX Index]],"*N/A*")</f>
        <v>0</v>
      </c>
      <c r="F161">
        <v>667.64</v>
      </c>
      <c r="G161">
        <v>5354.52</v>
      </c>
      <c r="H161">
        <v>2736.8</v>
      </c>
    </row>
    <row r="162" spans="1:8" x14ac:dyDescent="0.25">
      <c r="A162">
        <v>-161</v>
      </c>
      <c r="B162" s="1">
        <f ca="1">EOMONTH(TODAY(),Table1345[[#This Row],[Range_Month]])+1</f>
        <v>40210</v>
      </c>
      <c r="C162">
        <v>0</v>
      </c>
      <c r="D162" s="1">
        <f ca="1">WORKDAY(Table1345[[#This Row],[Date]],-(1+Table1345[[#This Row],[Add_Day]]))</f>
        <v>40207</v>
      </c>
      <c r="E162">
        <f>COUNTIFS(Table1345[[#This Row],[AXX Index]:[ASX Index]],"*N/A*")</f>
        <v>0</v>
      </c>
      <c r="F162">
        <v>667.35</v>
      </c>
      <c r="G162">
        <v>5188.5200000000004</v>
      </c>
      <c r="H162">
        <v>2660.49</v>
      </c>
    </row>
    <row r="163" spans="1:8" x14ac:dyDescent="0.25">
      <c r="A163">
        <v>-162</v>
      </c>
      <c r="B163" s="1">
        <f ca="1">EOMONTH(TODAY(),Table1345[[#This Row],[Range_Month]])+1</f>
        <v>40179</v>
      </c>
      <c r="C163">
        <v>1</v>
      </c>
      <c r="D163" s="1">
        <f ca="1">WORKDAY(Table1345[[#This Row],[Date]],-(1+Table1345[[#This Row],[Add_Day]]))</f>
        <v>40177</v>
      </c>
      <c r="E163">
        <f>COUNTIFS(Table1345[[#This Row],[AXX Index]:[ASX Index]],"*N/A*")</f>
        <v>0</v>
      </c>
      <c r="F163">
        <v>651.57000000000005</v>
      </c>
      <c r="G163">
        <v>5397.86</v>
      </c>
      <c r="H163">
        <v>2754.18</v>
      </c>
    </row>
    <row r="164" spans="1:8" x14ac:dyDescent="0.25">
      <c r="A164">
        <v>-163</v>
      </c>
      <c r="B164" s="1">
        <f ca="1">EOMONTH(TODAY(),Table1345[[#This Row],[Range_Month]])+1</f>
        <v>40148</v>
      </c>
      <c r="C164">
        <v>0</v>
      </c>
      <c r="D164" s="1">
        <f ca="1">WORKDAY(Table1345[[#This Row],[Date]],-(1+Table1345[[#This Row],[Add_Day]]))</f>
        <v>40147</v>
      </c>
      <c r="E164">
        <f>COUNTIFS(Table1345[[#This Row],[AXX Index]:[ASX Index]],"*N/A*")</f>
        <v>0</v>
      </c>
      <c r="F164">
        <v>653.98</v>
      </c>
      <c r="G164">
        <v>5190.68</v>
      </c>
      <c r="H164">
        <v>2648.43</v>
      </c>
    </row>
    <row r="165" spans="1:8" x14ac:dyDescent="0.25">
      <c r="A165">
        <v>-164</v>
      </c>
      <c r="B165" s="1">
        <f ca="1">EOMONTH(TODAY(),Table1345[[#This Row],[Range_Month]])+1</f>
        <v>40118</v>
      </c>
      <c r="C165">
        <v>0</v>
      </c>
      <c r="D165" s="1">
        <f ca="1">WORKDAY(Table1345[[#This Row],[Date]],-(1+Table1345[[#This Row],[Add_Day]]))</f>
        <v>40116</v>
      </c>
      <c r="E165">
        <f>COUNTIFS(Table1345[[#This Row],[AXX Index]:[ASX Index]],"*N/A*")</f>
        <v>0</v>
      </c>
      <c r="F165">
        <v>649.01</v>
      </c>
      <c r="G165">
        <v>5044.55</v>
      </c>
      <c r="H165">
        <v>2584.59</v>
      </c>
    </row>
    <row r="166" spans="1:8" x14ac:dyDescent="0.25">
      <c r="A166">
        <v>-165</v>
      </c>
      <c r="B166" s="1">
        <f ca="1">EOMONTH(TODAY(),Table1345[[#This Row],[Range_Month]])+1</f>
        <v>40087</v>
      </c>
      <c r="C166">
        <v>0</v>
      </c>
      <c r="D166" s="1">
        <f ca="1">WORKDAY(Table1345[[#This Row],[Date]],-(1+Table1345[[#This Row],[Add_Day]]))</f>
        <v>40086</v>
      </c>
      <c r="E166">
        <f>COUNTIFS(Table1345[[#This Row],[AXX Index]:[ASX Index]],"*N/A*")</f>
        <v>0</v>
      </c>
      <c r="F166">
        <v>646.19000000000005</v>
      </c>
      <c r="G166">
        <v>5133.8999999999996</v>
      </c>
      <c r="H166">
        <v>2634.79</v>
      </c>
    </row>
    <row r="167" spans="1:8" x14ac:dyDescent="0.25">
      <c r="A167">
        <v>-166</v>
      </c>
      <c r="B167" s="1">
        <f ca="1">EOMONTH(TODAY(),Table1345[[#This Row],[Range_Month]])+1</f>
        <v>40057</v>
      </c>
      <c r="C167">
        <v>1</v>
      </c>
      <c r="D167" s="1">
        <f ca="1">WORKDAY(Table1345[[#This Row],[Date]],-(1+Table1345[[#This Row],[Add_Day]]))</f>
        <v>40053</v>
      </c>
      <c r="E167">
        <f>COUNTIFS(Table1345[[#This Row],[AXX Index]:[ASX Index]],"*N/A*")</f>
        <v>0</v>
      </c>
      <c r="F167">
        <v>592.99</v>
      </c>
      <c r="G167">
        <v>4908.8999999999996</v>
      </c>
      <c r="H167">
        <v>2520.66</v>
      </c>
    </row>
    <row r="168" spans="1:8" x14ac:dyDescent="0.25">
      <c r="A168">
        <v>-167</v>
      </c>
      <c r="B168" s="1">
        <f ca="1">EOMONTH(TODAY(),Table1345[[#This Row],[Range_Month]])+1</f>
        <v>40026</v>
      </c>
      <c r="C168">
        <v>0</v>
      </c>
      <c r="D168" s="1">
        <f ca="1">WORKDAY(Table1345[[#This Row],[Date]],-(1+Table1345[[#This Row],[Add_Day]]))</f>
        <v>40025</v>
      </c>
      <c r="E168">
        <f>COUNTIFS(Table1345[[#This Row],[AXX Index]:[ASX Index]],"*N/A*")</f>
        <v>0</v>
      </c>
      <c r="F168">
        <v>542.04</v>
      </c>
      <c r="G168">
        <v>4608.3599999999997</v>
      </c>
      <c r="H168">
        <v>2353.4699999999998</v>
      </c>
    </row>
    <row r="169" spans="1:8" x14ac:dyDescent="0.25">
      <c r="A169">
        <v>-168</v>
      </c>
      <c r="B169" s="1">
        <f ca="1">EOMONTH(TODAY(),Table1345[[#This Row],[Range_Month]])+1</f>
        <v>39995</v>
      </c>
      <c r="C169">
        <v>0</v>
      </c>
      <c r="D169" s="1">
        <f ca="1">WORKDAY(Table1345[[#This Row],[Date]],-(1+Table1345[[#This Row],[Add_Day]]))</f>
        <v>39994</v>
      </c>
      <c r="E169">
        <f>COUNTIFS(Table1345[[#This Row],[AXX Index]:[ASX Index]],"*N/A*")</f>
        <v>0</v>
      </c>
      <c r="F169">
        <v>530.23</v>
      </c>
      <c r="G169">
        <v>4249.21</v>
      </c>
      <c r="H169">
        <v>2172.08</v>
      </c>
    </row>
    <row r="170" spans="1:8" x14ac:dyDescent="0.25">
      <c r="A170">
        <v>-169</v>
      </c>
      <c r="B170" s="1">
        <f ca="1">EOMONTH(TODAY(),Table1345[[#This Row],[Range_Month]])+1</f>
        <v>39965</v>
      </c>
      <c r="C170">
        <v>0</v>
      </c>
      <c r="D170" s="1">
        <f ca="1">WORKDAY(Table1345[[#This Row],[Date]],-(1+Table1345[[#This Row],[Add_Day]]))</f>
        <v>39962</v>
      </c>
      <c r="E170">
        <f>COUNTIFS(Table1345[[#This Row],[AXX Index]:[ASX Index]],"*N/A*")</f>
        <v>0</v>
      </c>
      <c r="F170">
        <v>520.95000000000005</v>
      </c>
      <c r="G170">
        <v>4417.9399999999996</v>
      </c>
      <c r="H170">
        <v>2252.64</v>
      </c>
    </row>
    <row r="171" spans="1:8" x14ac:dyDescent="0.25">
      <c r="A171">
        <v>-170</v>
      </c>
      <c r="B171" s="1">
        <f ca="1">EOMONTH(TODAY(),Table1345[[#This Row],[Range_Month]])+1</f>
        <v>39934</v>
      </c>
      <c r="C171">
        <v>0</v>
      </c>
      <c r="D171" s="1">
        <f ca="1">WORKDAY(Table1345[[#This Row],[Date]],-(1+Table1345[[#This Row],[Add_Day]]))</f>
        <v>39933</v>
      </c>
      <c r="E171">
        <f>COUNTIFS(Table1345[[#This Row],[AXX Index]:[ASX Index]],"*N/A*")</f>
        <v>0</v>
      </c>
      <c r="F171">
        <v>479.6</v>
      </c>
      <c r="G171">
        <v>4243.71</v>
      </c>
      <c r="H171">
        <v>2173.06</v>
      </c>
    </row>
    <row r="172" spans="1:8" x14ac:dyDescent="0.25">
      <c r="A172">
        <v>-171</v>
      </c>
      <c r="B172" s="1">
        <f ca="1">EOMONTH(TODAY(),Table1345[[#This Row],[Range_Month]])+1</f>
        <v>39904</v>
      </c>
      <c r="C172">
        <v>0</v>
      </c>
      <c r="D172" s="1">
        <f ca="1">WORKDAY(Table1345[[#This Row],[Date]],-(1+Table1345[[#This Row],[Add_Day]]))</f>
        <v>39903</v>
      </c>
      <c r="E172">
        <f>COUNTIFS(Table1345[[#This Row],[AXX Index]:[ASX Index]],"*N/A*")</f>
        <v>0</v>
      </c>
      <c r="F172">
        <v>412.71</v>
      </c>
      <c r="G172">
        <v>3926.14</v>
      </c>
      <c r="H172">
        <v>1984.17</v>
      </c>
    </row>
    <row r="173" spans="1:8" x14ac:dyDescent="0.25">
      <c r="A173">
        <v>-172</v>
      </c>
      <c r="B173" s="1">
        <f ca="1">EOMONTH(TODAY(),Table1345[[#This Row],[Range_Month]])+1</f>
        <v>39873</v>
      </c>
      <c r="C173">
        <v>0</v>
      </c>
      <c r="D173" s="1">
        <f ca="1">WORKDAY(Table1345[[#This Row],[Date]],-(1+Table1345[[#This Row],[Add_Day]]))</f>
        <v>39871</v>
      </c>
      <c r="E173">
        <f>COUNTIFS(Table1345[[#This Row],[AXX Index]:[ASX Index]],"*N/A*")</f>
        <v>0</v>
      </c>
      <c r="F173">
        <v>389.12</v>
      </c>
      <c r="G173">
        <v>3830.09</v>
      </c>
      <c r="H173">
        <v>1929.75</v>
      </c>
    </row>
    <row r="174" spans="1:8" x14ac:dyDescent="0.25">
      <c r="A174">
        <v>-173</v>
      </c>
      <c r="B174" s="1">
        <f ca="1">EOMONTH(TODAY(),Table1345[[#This Row],[Range_Month]])+1</f>
        <v>39845</v>
      </c>
      <c r="C174">
        <v>0</v>
      </c>
      <c r="D174" s="1">
        <f ca="1">WORKDAY(Table1345[[#This Row],[Date]],-(1+Table1345[[#This Row],[Add_Day]]))</f>
        <v>39843</v>
      </c>
      <c r="E174">
        <f>COUNTIFS(Table1345[[#This Row],[AXX Index]:[ASX Index]],"*N/A*")</f>
        <v>0</v>
      </c>
      <c r="F174">
        <v>404.61</v>
      </c>
      <c r="G174">
        <v>4149.6400000000003</v>
      </c>
      <c r="H174">
        <v>2078.92</v>
      </c>
    </row>
    <row r="175" spans="1:8" x14ac:dyDescent="0.25">
      <c r="A175">
        <v>-174</v>
      </c>
      <c r="B175" s="1">
        <f ca="1">EOMONTH(TODAY(),Table1345[[#This Row],[Range_Month]])+1</f>
        <v>39814</v>
      </c>
      <c r="C175">
        <v>1</v>
      </c>
      <c r="D175" s="1">
        <f ca="1">WORKDAY(Table1345[[#This Row],[Date]],-(1+Table1345[[#This Row],[Add_Day]]))</f>
        <v>39812</v>
      </c>
      <c r="E175">
        <f>COUNTIFS(Table1345[[#This Row],[AXX Index]:[ASX Index]],"*N/A*")</f>
        <v>0</v>
      </c>
      <c r="F175">
        <v>392.07</v>
      </c>
      <c r="G175">
        <v>4392.68</v>
      </c>
      <c r="H175">
        <v>2193.92</v>
      </c>
    </row>
    <row r="176" spans="1:8" x14ac:dyDescent="0.25">
      <c r="A176">
        <v>-175</v>
      </c>
      <c r="B176" s="1">
        <f ca="1">EOMONTH(TODAY(),Table1345[[#This Row],[Range_Month]])+1</f>
        <v>39783</v>
      </c>
      <c r="C176">
        <v>0</v>
      </c>
      <c r="D176" s="1">
        <f ca="1">WORKDAY(Table1345[[#This Row],[Date]],-(1+Table1345[[#This Row],[Add_Day]]))</f>
        <v>39780</v>
      </c>
      <c r="E176">
        <f>COUNTIFS(Table1345[[#This Row],[AXX Index]:[ASX Index]],"*N/A*")</f>
        <v>0</v>
      </c>
      <c r="F176">
        <v>402.73</v>
      </c>
      <c r="G176">
        <v>4288.01</v>
      </c>
      <c r="H176">
        <v>2133.9899999999998</v>
      </c>
    </row>
    <row r="177" spans="1:8" x14ac:dyDescent="0.25">
      <c r="A177">
        <v>-176</v>
      </c>
      <c r="B177" s="1">
        <f ca="1">EOMONTH(TODAY(),Table1345[[#This Row],[Range_Month]])+1</f>
        <v>39753</v>
      </c>
      <c r="C177">
        <v>0</v>
      </c>
      <c r="D177" s="1">
        <f ca="1">WORKDAY(Table1345[[#This Row],[Date]],-(1+Table1345[[#This Row],[Add_Day]]))</f>
        <v>39752</v>
      </c>
      <c r="E177">
        <f>COUNTIFS(Table1345[[#This Row],[AXX Index]:[ASX Index]],"*N/A*")</f>
        <v>0</v>
      </c>
      <c r="F177">
        <v>444.66</v>
      </c>
      <c r="G177">
        <v>4377.34</v>
      </c>
      <c r="H177">
        <v>2183.69</v>
      </c>
    </row>
    <row r="178" spans="1:8" x14ac:dyDescent="0.25">
      <c r="A178">
        <v>-177</v>
      </c>
      <c r="B178" s="1">
        <f ca="1">EOMONTH(TODAY(),Table1345[[#This Row],[Range_Month]])+1</f>
        <v>39722</v>
      </c>
      <c r="C178">
        <v>0</v>
      </c>
      <c r="D178" s="1">
        <f ca="1">WORKDAY(Table1345[[#This Row],[Date]],-(1+Table1345[[#This Row],[Add_Day]]))</f>
        <v>39721</v>
      </c>
      <c r="E178">
        <f>COUNTIFS(Table1345[[#This Row],[AXX Index]:[ASX Index]],"*N/A*")</f>
        <v>0</v>
      </c>
      <c r="F178">
        <v>621.80999999999995</v>
      </c>
      <c r="G178">
        <v>4902.45</v>
      </c>
      <c r="H178">
        <v>2483.6799999999998</v>
      </c>
    </row>
    <row r="179" spans="1:8" x14ac:dyDescent="0.25">
      <c r="A179">
        <v>-178</v>
      </c>
      <c r="B179" s="1">
        <f ca="1">EOMONTH(TODAY(),Table1345[[#This Row],[Range_Month]])+1</f>
        <v>39692</v>
      </c>
      <c r="C179">
        <v>0</v>
      </c>
      <c r="D179" s="1">
        <f ca="1">WORKDAY(Table1345[[#This Row],[Date]],-(1+Table1345[[#This Row],[Add_Day]]))</f>
        <v>39689</v>
      </c>
      <c r="E179">
        <f>COUNTIFS(Table1345[[#This Row],[AXX Index]:[ASX Index]],"*N/A*")</f>
        <v>0</v>
      </c>
      <c r="F179">
        <v>802.4</v>
      </c>
      <c r="G179">
        <v>5636.6</v>
      </c>
      <c r="H179">
        <v>2868.69</v>
      </c>
    </row>
    <row r="180" spans="1:8" x14ac:dyDescent="0.25">
      <c r="A180">
        <v>-179</v>
      </c>
      <c r="B180" s="1">
        <f ca="1">EOMONTH(TODAY(),Table1345[[#This Row],[Range_Month]])+1</f>
        <v>39661</v>
      </c>
      <c r="C180">
        <v>0</v>
      </c>
      <c r="D180" s="1">
        <f ca="1">WORKDAY(Table1345[[#This Row],[Date]],-(1+Table1345[[#This Row],[Add_Day]]))</f>
        <v>39660</v>
      </c>
      <c r="E180">
        <f>COUNTIFS(Table1345[[#This Row],[AXX Index]:[ASX Index]],"*N/A*")</f>
        <v>0</v>
      </c>
      <c r="F180">
        <v>823.4</v>
      </c>
      <c r="G180">
        <v>5411.9</v>
      </c>
      <c r="H180">
        <v>2749.22</v>
      </c>
    </row>
    <row r="181" spans="1:8" x14ac:dyDescent="0.25">
      <c r="A181">
        <v>-180</v>
      </c>
      <c r="B181" s="1">
        <f ca="1">EOMONTH(TODAY(),Table1345[[#This Row],[Range_Month]])+1</f>
        <v>39630</v>
      </c>
      <c r="C181">
        <v>0</v>
      </c>
      <c r="D181" s="1">
        <f ca="1">WORKDAY(Table1345[[#This Row],[Date]],-(1+Table1345[[#This Row],[Add_Day]]))</f>
        <v>39629</v>
      </c>
      <c r="E181">
        <f>COUNTIFS(Table1345[[#This Row],[AXX Index]:[ASX Index]],"*N/A*")</f>
        <v>0</v>
      </c>
      <c r="F181">
        <v>961.1</v>
      </c>
      <c r="G181">
        <v>5625.9</v>
      </c>
      <c r="H181">
        <v>2855.69</v>
      </c>
    </row>
    <row r="182" spans="1:8" x14ac:dyDescent="0.25">
      <c r="A182">
        <v>-181</v>
      </c>
      <c r="B182" s="1">
        <f ca="1">EOMONTH(TODAY(),Table1345[[#This Row],[Range_Month]])+1</f>
        <v>39600</v>
      </c>
      <c r="C182">
        <v>0</v>
      </c>
      <c r="D182" s="1">
        <f ca="1">WORKDAY(Table1345[[#This Row],[Date]],-(1+Table1345[[#This Row],[Add_Day]]))</f>
        <v>39598</v>
      </c>
      <c r="E182">
        <f>COUNTIFS(Table1345[[#This Row],[AXX Index]:[ASX Index]],"*N/A*")</f>
        <v>0</v>
      </c>
      <c r="F182">
        <v>1026.3</v>
      </c>
      <c r="G182">
        <v>6053.5</v>
      </c>
      <c r="H182">
        <v>3082.26</v>
      </c>
    </row>
    <row r="183" spans="1:8" x14ac:dyDescent="0.25">
      <c r="A183">
        <v>-182</v>
      </c>
      <c r="B183" s="1">
        <f ca="1">EOMONTH(TODAY(),Table1345[[#This Row],[Range_Month]])+1</f>
        <v>39569</v>
      </c>
      <c r="C183">
        <v>0</v>
      </c>
      <c r="D183" s="1">
        <f ca="1">WORKDAY(Table1345[[#This Row],[Date]],-(1+Table1345[[#This Row],[Add_Day]]))</f>
        <v>39568</v>
      </c>
      <c r="E183">
        <f>COUNTIFS(Table1345[[#This Row],[AXX Index]:[ASX Index]],"*N/A*")</f>
        <v>0</v>
      </c>
      <c r="F183">
        <v>977.5</v>
      </c>
      <c r="G183">
        <v>6087.3</v>
      </c>
      <c r="H183">
        <v>3099.94</v>
      </c>
    </row>
    <row r="184" spans="1:8" x14ac:dyDescent="0.25">
      <c r="A184">
        <v>-183</v>
      </c>
      <c r="B184" s="1">
        <f ca="1">EOMONTH(TODAY(),Table1345[[#This Row],[Range_Month]])+1</f>
        <v>39539</v>
      </c>
      <c r="C184">
        <v>0</v>
      </c>
      <c r="D184" s="1">
        <f ca="1">WORKDAY(Table1345[[#This Row],[Date]],-(1+Table1345[[#This Row],[Add_Day]]))</f>
        <v>39538</v>
      </c>
      <c r="E184">
        <f>COUNTIFS(Table1345[[#This Row],[AXX Index]:[ASX Index]],"*N/A*")</f>
        <v>0</v>
      </c>
      <c r="F184">
        <v>959.1</v>
      </c>
      <c r="G184">
        <v>5702.1</v>
      </c>
      <c r="H184">
        <v>2927.05</v>
      </c>
    </row>
    <row r="185" spans="1:8" x14ac:dyDescent="0.25">
      <c r="A185">
        <v>-184</v>
      </c>
      <c r="B185" s="1">
        <f ca="1">EOMONTH(TODAY(),Table1345[[#This Row],[Range_Month]])+1</f>
        <v>39508</v>
      </c>
      <c r="C185">
        <v>0</v>
      </c>
      <c r="D185" s="1">
        <f ca="1">WORKDAY(Table1345[[#This Row],[Date]],-(1+Table1345[[#This Row],[Add_Day]]))</f>
        <v>39507</v>
      </c>
      <c r="E185">
        <f>COUNTIFS(Table1345[[#This Row],[AXX Index]:[ASX Index]],"*N/A*")</f>
        <v>0</v>
      </c>
      <c r="F185">
        <v>1020.3</v>
      </c>
      <c r="G185">
        <v>5884.3</v>
      </c>
      <c r="H185">
        <v>3013.02</v>
      </c>
    </row>
    <row r="186" spans="1:8" x14ac:dyDescent="0.25">
      <c r="A186">
        <v>-185</v>
      </c>
      <c r="B186" s="1">
        <f ca="1">EOMONTH(TODAY(),Table1345[[#This Row],[Range_Month]])+1</f>
        <v>39479</v>
      </c>
      <c r="C186">
        <v>0</v>
      </c>
      <c r="D186" s="1">
        <f ca="1">WORKDAY(Table1345[[#This Row],[Date]],-(1+Table1345[[#This Row],[Add_Day]]))</f>
        <v>39478</v>
      </c>
      <c r="E186">
        <f>COUNTIFS(Table1345[[#This Row],[AXX Index]:[ASX Index]],"*N/A*")</f>
        <v>0</v>
      </c>
      <c r="F186">
        <v>969.6</v>
      </c>
      <c r="G186">
        <v>5879.8</v>
      </c>
      <c r="H186">
        <v>3000.1</v>
      </c>
    </row>
    <row r="187" spans="1:8" x14ac:dyDescent="0.25">
      <c r="A187">
        <v>-186</v>
      </c>
      <c r="B187" s="1">
        <f ca="1">EOMONTH(TODAY(),Table1345[[#This Row],[Range_Month]])+1</f>
        <v>39448</v>
      </c>
      <c r="C187">
        <v>1</v>
      </c>
      <c r="D187" s="1">
        <f ca="1">WORKDAY(Table1345[[#This Row],[Date]],-(1+Table1345[[#This Row],[Add_Day]]))</f>
        <v>39444</v>
      </c>
      <c r="E187">
        <f>COUNTIFS(Table1345[[#This Row],[AXX Index]:[ASX Index]],"*N/A*")</f>
        <v>0</v>
      </c>
      <c r="F187">
        <v>1042.8</v>
      </c>
      <c r="G187">
        <v>6476.9</v>
      </c>
      <c r="H187">
        <v>3294.6</v>
      </c>
    </row>
    <row r="188" spans="1:8" x14ac:dyDescent="0.25">
      <c r="A188">
        <v>-187</v>
      </c>
      <c r="B188" s="1">
        <f ca="1">EOMONTH(TODAY(),Table1345[[#This Row],[Range_Month]])+1</f>
        <v>39417</v>
      </c>
      <c r="C188">
        <v>0</v>
      </c>
      <c r="D188" s="1">
        <f ca="1">WORKDAY(Table1345[[#This Row],[Date]],-(1+Table1345[[#This Row],[Add_Day]]))</f>
        <v>39416</v>
      </c>
      <c r="E188">
        <f>COUNTIFS(Table1345[[#This Row],[AXX Index]:[ASX Index]],"*N/A*")</f>
        <v>0</v>
      </c>
      <c r="F188">
        <v>1053.4000000000001</v>
      </c>
      <c r="G188">
        <v>6432.5</v>
      </c>
      <c r="H188">
        <v>3280.87</v>
      </c>
    </row>
    <row r="189" spans="1:8" x14ac:dyDescent="0.25">
      <c r="A189">
        <v>-188</v>
      </c>
      <c r="B189" s="1">
        <f ca="1">EOMONTH(TODAY(),Table1345[[#This Row],[Range_Month]])+1</f>
        <v>39387</v>
      </c>
      <c r="C189">
        <v>0</v>
      </c>
      <c r="D189" s="1">
        <f ca="1">WORKDAY(Table1345[[#This Row],[Date]],-(1+Table1345[[#This Row],[Add_Day]]))</f>
        <v>39386</v>
      </c>
      <c r="E189">
        <f>COUNTIFS(Table1345[[#This Row],[AXX Index]:[ASX Index]],"*N/A*")</f>
        <v>0</v>
      </c>
      <c r="F189">
        <v>1150.3</v>
      </c>
      <c r="G189">
        <v>6721.6</v>
      </c>
      <c r="H189">
        <v>3454.12</v>
      </c>
    </row>
    <row r="190" spans="1:8" x14ac:dyDescent="0.25">
      <c r="A190">
        <v>-189</v>
      </c>
      <c r="B190" s="1">
        <f ca="1">EOMONTH(TODAY(),Table1345[[#This Row],[Range_Month]])+1</f>
        <v>39356</v>
      </c>
      <c r="C190">
        <v>0</v>
      </c>
      <c r="D190" s="1">
        <f ca="1">WORKDAY(Table1345[[#This Row],[Date]],-(1+Table1345[[#This Row],[Add_Day]]))</f>
        <v>39353</v>
      </c>
      <c r="E190">
        <f>COUNTIFS(Table1345[[#This Row],[AXX Index]:[ASX Index]],"*N/A*")</f>
        <v>0</v>
      </c>
      <c r="F190">
        <v>1117.4000000000001</v>
      </c>
      <c r="G190">
        <v>6466.8</v>
      </c>
      <c r="H190">
        <v>3316.89</v>
      </c>
    </row>
    <row r="191" spans="1:8" x14ac:dyDescent="0.25">
      <c r="A191">
        <v>-190</v>
      </c>
      <c r="B191" s="1">
        <f ca="1">EOMONTH(TODAY(),Table1345[[#This Row],[Range_Month]])+1</f>
        <v>39326</v>
      </c>
      <c r="C191">
        <v>0</v>
      </c>
      <c r="D191" s="1">
        <f ca="1">WORKDAY(Table1345[[#This Row],[Date]],-(1+Table1345[[#This Row],[Add_Day]]))</f>
        <v>39325</v>
      </c>
      <c r="E191">
        <f>COUNTIFS(Table1345[[#This Row],[AXX Index]:[ASX Index]],"*N/A*")</f>
        <v>0</v>
      </c>
      <c r="F191">
        <v>1108.5</v>
      </c>
      <c r="G191">
        <v>6303.3</v>
      </c>
      <c r="H191">
        <v>3260.48</v>
      </c>
    </row>
    <row r="192" spans="1:8" x14ac:dyDescent="0.25">
      <c r="A192">
        <v>-191</v>
      </c>
      <c r="B192" s="1">
        <f ca="1">EOMONTH(TODAY(),Table1345[[#This Row],[Range_Month]])+1</f>
        <v>39295</v>
      </c>
      <c r="C192">
        <v>0</v>
      </c>
      <c r="D192" s="1">
        <f ca="1">WORKDAY(Table1345[[#This Row],[Date]],-(1+Table1345[[#This Row],[Add_Day]]))</f>
        <v>39294</v>
      </c>
      <c r="E192">
        <f>COUNTIFS(Table1345[[#This Row],[AXX Index]:[ASX Index]],"*N/A*")</f>
        <v>0</v>
      </c>
      <c r="F192">
        <v>1195.4000000000001</v>
      </c>
      <c r="G192">
        <v>6360.1</v>
      </c>
      <c r="H192">
        <v>3289.12</v>
      </c>
    </row>
    <row r="193" spans="1:8" x14ac:dyDescent="0.25">
      <c r="A193">
        <v>-192</v>
      </c>
      <c r="B193" s="1">
        <f ca="1">EOMONTH(TODAY(),Table1345[[#This Row],[Range_Month]])+1</f>
        <v>39264</v>
      </c>
      <c r="C193">
        <v>0</v>
      </c>
      <c r="D193" s="1">
        <f ca="1">WORKDAY(Table1345[[#This Row],[Date]],-(1+Table1345[[#This Row],[Add_Day]]))</f>
        <v>39262</v>
      </c>
      <c r="E193">
        <f>COUNTIFS(Table1345[[#This Row],[AXX Index]:[ASX Index]],"*N/A*")</f>
        <v>0</v>
      </c>
      <c r="F193">
        <v>1216.4000000000001</v>
      </c>
      <c r="G193">
        <v>6607.9</v>
      </c>
      <c r="H193">
        <v>3404.14</v>
      </c>
    </row>
    <row r="194" spans="1:8" x14ac:dyDescent="0.25">
      <c r="A194">
        <v>-193</v>
      </c>
      <c r="B194" s="1">
        <f ca="1">EOMONTH(TODAY(),Table1345[[#This Row],[Range_Month]])+1</f>
        <v>39234</v>
      </c>
      <c r="C194">
        <v>0</v>
      </c>
      <c r="D194" s="1">
        <f ca="1">WORKDAY(Table1345[[#This Row],[Date]],-(1+Table1345[[#This Row],[Add_Day]]))</f>
        <v>39233</v>
      </c>
      <c r="E194">
        <f>COUNTIFS(Table1345[[#This Row],[AXX Index]:[ASX Index]],"*N/A*")</f>
        <v>0</v>
      </c>
      <c r="F194">
        <v>1212.8</v>
      </c>
      <c r="G194">
        <v>6621.4</v>
      </c>
      <c r="H194">
        <v>3438.7</v>
      </c>
    </row>
    <row r="195" spans="1:8" x14ac:dyDescent="0.25">
      <c r="A195">
        <v>-194</v>
      </c>
      <c r="B195" s="1">
        <f ca="1">EOMONTH(TODAY(),Table1345[[#This Row],[Range_Month]])+1</f>
        <v>39203</v>
      </c>
      <c r="C195">
        <v>1</v>
      </c>
      <c r="D195" s="1">
        <f ca="1">WORKDAY(Table1345[[#This Row],[Date]],-(1+Table1345[[#This Row],[Add_Day]]))</f>
        <v>39199</v>
      </c>
      <c r="E195">
        <f>COUNTIFS(Table1345[[#This Row],[AXX Index]:[ASX Index]],"*N/A*")</f>
        <v>0</v>
      </c>
      <c r="F195">
        <v>1179.2</v>
      </c>
      <c r="G195">
        <v>6418.7</v>
      </c>
      <c r="H195">
        <v>3341.43</v>
      </c>
    </row>
    <row r="196" spans="1:8" x14ac:dyDescent="0.25">
      <c r="A196">
        <v>-195</v>
      </c>
      <c r="B196" s="1">
        <f ca="1">EOMONTH(TODAY(),Table1345[[#This Row],[Range_Month]])+1</f>
        <v>39173</v>
      </c>
      <c r="C196">
        <v>0</v>
      </c>
      <c r="D196" s="1">
        <f ca="1">WORKDAY(Table1345[[#This Row],[Date]],-(1+Table1345[[#This Row],[Add_Day]]))</f>
        <v>39171</v>
      </c>
      <c r="E196">
        <f>COUNTIFS(Table1345[[#This Row],[AXX Index]:[ASX Index]],"*N/A*")</f>
        <v>0</v>
      </c>
      <c r="F196">
        <v>1146.4000000000001</v>
      </c>
      <c r="G196">
        <v>6308</v>
      </c>
      <c r="H196">
        <v>3283.21</v>
      </c>
    </row>
    <row r="197" spans="1:8" x14ac:dyDescent="0.25">
      <c r="A197">
        <v>-196</v>
      </c>
      <c r="B197" s="1">
        <f ca="1">EOMONTH(TODAY(),Table1345[[#This Row],[Range_Month]])+1</f>
        <v>39142</v>
      </c>
      <c r="C197">
        <v>0</v>
      </c>
      <c r="D197" s="1">
        <f ca="1">WORKDAY(Table1345[[#This Row],[Date]],-(1+Table1345[[#This Row],[Add_Day]]))</f>
        <v>39141</v>
      </c>
      <c r="E197">
        <f>COUNTIFS(Table1345[[#This Row],[AXX Index]:[ASX Index]],"*N/A*")</f>
        <v>0</v>
      </c>
      <c r="F197">
        <v>1102.9000000000001</v>
      </c>
      <c r="G197">
        <v>6171.5</v>
      </c>
      <c r="H197">
        <v>3198.28</v>
      </c>
    </row>
    <row r="198" spans="1:8" x14ac:dyDescent="0.25">
      <c r="A198">
        <v>-197</v>
      </c>
      <c r="B198" s="1">
        <f ca="1">EOMONTH(TODAY(),Table1345[[#This Row],[Range_Month]])+1</f>
        <v>39114</v>
      </c>
      <c r="C198">
        <v>0</v>
      </c>
      <c r="D198" s="1">
        <f ca="1">WORKDAY(Table1345[[#This Row],[Date]],-(1+Table1345[[#This Row],[Add_Day]]))</f>
        <v>39113</v>
      </c>
      <c r="E198">
        <f>COUNTIFS(Table1345[[#This Row],[AXX Index]:[ASX Index]],"*N/A*")</f>
        <v>0</v>
      </c>
      <c r="F198">
        <v>1078.8</v>
      </c>
      <c r="G198">
        <v>6203.1</v>
      </c>
      <c r="H198">
        <v>3211.84</v>
      </c>
    </row>
    <row r="199" spans="1:8" x14ac:dyDescent="0.25">
      <c r="A199">
        <v>-198</v>
      </c>
      <c r="B199" s="1">
        <f ca="1">EOMONTH(TODAY(),Table1345[[#This Row],[Range_Month]])+1</f>
        <v>39083</v>
      </c>
      <c r="C199">
        <v>0</v>
      </c>
      <c r="D199" s="1">
        <f ca="1">WORKDAY(Table1345[[#This Row],[Date]],-(1+Table1345[[#This Row],[Add_Day]]))</f>
        <v>39080</v>
      </c>
      <c r="E199">
        <f>COUNTIFS(Table1345[[#This Row],[AXX Index]:[ASX Index]],"*N/A*")</f>
        <v>0</v>
      </c>
      <c r="F199">
        <v>1054.5999999999999</v>
      </c>
      <c r="G199">
        <v>6220.8</v>
      </c>
      <c r="H199">
        <v>3221.42</v>
      </c>
    </row>
    <row r="200" spans="1:8" x14ac:dyDescent="0.25">
      <c r="A200">
        <v>-199</v>
      </c>
      <c r="B200" s="1">
        <f ca="1">EOMONTH(TODAY(),Table1345[[#This Row],[Range_Month]])+1</f>
        <v>39052</v>
      </c>
      <c r="C200">
        <v>0</v>
      </c>
      <c r="D200" s="1">
        <f ca="1">WORKDAY(Table1345[[#This Row],[Date]],-(1+Table1345[[#This Row],[Add_Day]]))</f>
        <v>39051</v>
      </c>
      <c r="E200">
        <f>COUNTIFS(Table1345[[#This Row],[AXX Index]:[ASX Index]],"*N/A*")</f>
        <v>0</v>
      </c>
      <c r="F200">
        <v>1019</v>
      </c>
      <c r="G200">
        <v>6048.8</v>
      </c>
      <c r="H200">
        <v>3119.85</v>
      </c>
    </row>
    <row r="201" spans="1:8" x14ac:dyDescent="0.25">
      <c r="A201">
        <v>-200</v>
      </c>
      <c r="B201" s="1">
        <f ca="1">EOMONTH(TODAY(),Table1345[[#This Row],[Range_Month]])+1</f>
        <v>39022</v>
      </c>
      <c r="C201">
        <v>0</v>
      </c>
      <c r="D201" s="1">
        <f ca="1">WORKDAY(Table1345[[#This Row],[Date]],-(1+Table1345[[#This Row],[Add_Day]]))</f>
        <v>39021</v>
      </c>
      <c r="E201">
        <f>COUNTIFS(Table1345[[#This Row],[AXX Index]:[ASX Index]],"*N/A*")</f>
        <v>0</v>
      </c>
      <c r="F201">
        <v>1002.1</v>
      </c>
      <c r="G201">
        <v>6129.2</v>
      </c>
      <c r="H201">
        <v>3140.47</v>
      </c>
    </row>
    <row r="202" spans="1:8" x14ac:dyDescent="0.25">
      <c r="A202">
        <v>-201</v>
      </c>
      <c r="B202" s="1">
        <f ca="1">EOMONTH(TODAY(),Table1345[[#This Row],[Range_Month]])+1</f>
        <v>38991</v>
      </c>
      <c r="C202">
        <v>0</v>
      </c>
      <c r="D202" s="1">
        <f ca="1">WORKDAY(Table1345[[#This Row],[Date]],-(1+Table1345[[#This Row],[Add_Day]]))</f>
        <v>38989</v>
      </c>
      <c r="E202">
        <f>COUNTIFS(Table1345[[#This Row],[AXX Index]:[ASX Index]],"*N/A*")</f>
        <v>0</v>
      </c>
      <c r="F202">
        <v>1016.4</v>
      </c>
      <c r="G202">
        <v>5960.8</v>
      </c>
      <c r="H202">
        <v>3050.44</v>
      </c>
    </row>
    <row r="203" spans="1:8" x14ac:dyDescent="0.25">
      <c r="A203">
        <v>-202</v>
      </c>
      <c r="B203" s="1">
        <f ca="1">EOMONTH(TODAY(),Table1345[[#This Row],[Range_Month]])+1</f>
        <v>38961</v>
      </c>
      <c r="C203">
        <v>0</v>
      </c>
      <c r="D203" s="1">
        <f ca="1">WORKDAY(Table1345[[#This Row],[Date]],-(1+Table1345[[#This Row],[Add_Day]]))</f>
        <v>38960</v>
      </c>
      <c r="E203">
        <f>COUNTIFS(Table1345[[#This Row],[AXX Index]:[ASX Index]],"*N/A*")</f>
        <v>0</v>
      </c>
      <c r="F203">
        <v>1046.4000000000001</v>
      </c>
      <c r="G203">
        <v>5906.1</v>
      </c>
      <c r="H203">
        <v>3007.51</v>
      </c>
    </row>
    <row r="204" spans="1:8" x14ac:dyDescent="0.25">
      <c r="A204">
        <v>-203</v>
      </c>
      <c r="B204" s="1">
        <f ca="1">EOMONTH(TODAY(),Table1345[[#This Row],[Range_Month]])+1</f>
        <v>38930</v>
      </c>
      <c r="C204">
        <v>0</v>
      </c>
      <c r="D204" s="1">
        <f ca="1">WORKDAY(Table1345[[#This Row],[Date]],-(1+Table1345[[#This Row],[Add_Day]]))</f>
        <v>38929</v>
      </c>
      <c r="E204">
        <f>COUNTIFS(Table1345[[#This Row],[AXX Index]:[ASX Index]],"*N/A*")</f>
        <v>0</v>
      </c>
      <c r="F204">
        <v>1046.2</v>
      </c>
      <c r="G204">
        <v>5928.3</v>
      </c>
      <c r="H204">
        <v>3004.28</v>
      </c>
    </row>
    <row r="205" spans="1:8" x14ac:dyDescent="0.25">
      <c r="A205">
        <v>-204</v>
      </c>
      <c r="B205" s="1">
        <f ca="1">EOMONTH(TODAY(),Table1345[[#This Row],[Range_Month]])+1</f>
        <v>38899</v>
      </c>
      <c r="C205">
        <v>0</v>
      </c>
      <c r="D205" s="1">
        <f ca="1">WORKDAY(Table1345[[#This Row],[Date]],-(1+Table1345[[#This Row],[Add_Day]]))</f>
        <v>38898</v>
      </c>
      <c r="E205">
        <f>COUNTIFS(Table1345[[#This Row],[AXX Index]:[ASX Index]],"*N/A*")</f>
        <v>0</v>
      </c>
      <c r="F205">
        <v>1080.4000000000001</v>
      </c>
      <c r="G205">
        <v>5833.4</v>
      </c>
      <c r="H205">
        <v>2967.58</v>
      </c>
    </row>
    <row r="206" spans="1:8" x14ac:dyDescent="0.25">
      <c r="A206">
        <v>-205</v>
      </c>
      <c r="B206" s="1">
        <f ca="1">EOMONTH(TODAY(),Table1345[[#This Row],[Range_Month]])+1</f>
        <v>38869</v>
      </c>
      <c r="C206">
        <v>0</v>
      </c>
      <c r="D206" s="1">
        <f ca="1">WORKDAY(Table1345[[#This Row],[Date]],-(1+Table1345[[#This Row],[Add_Day]]))</f>
        <v>38868</v>
      </c>
      <c r="E206">
        <f>COUNTIFS(Table1345[[#This Row],[AXX Index]:[ASX Index]],"*N/A*")</f>
        <v>0</v>
      </c>
      <c r="F206">
        <v>1121.5999999999999</v>
      </c>
      <c r="G206">
        <v>5723.8</v>
      </c>
      <c r="H206">
        <v>2916.85</v>
      </c>
    </row>
    <row r="207" spans="1:8" x14ac:dyDescent="0.25">
      <c r="A207">
        <v>-206</v>
      </c>
      <c r="B207" s="1">
        <f ca="1">EOMONTH(TODAY(),Table1345[[#This Row],[Range_Month]])+1</f>
        <v>38838</v>
      </c>
      <c r="C207">
        <v>0</v>
      </c>
      <c r="D207" s="1">
        <f ca="1">WORKDAY(Table1345[[#This Row],[Date]],-(1+Table1345[[#This Row],[Add_Day]]))</f>
        <v>38835</v>
      </c>
      <c r="E207">
        <f>COUNTIFS(Table1345[[#This Row],[AXX Index]:[ASX Index]],"*N/A*")</f>
        <v>0</v>
      </c>
      <c r="F207">
        <v>1257.2</v>
      </c>
      <c r="G207">
        <v>6023.1</v>
      </c>
      <c r="H207">
        <v>3074.26</v>
      </c>
    </row>
    <row r="208" spans="1:8" x14ac:dyDescent="0.25">
      <c r="A208">
        <v>-207</v>
      </c>
      <c r="B208" s="1">
        <f ca="1">EOMONTH(TODAY(),Table1345[[#This Row],[Range_Month]])+1</f>
        <v>38808</v>
      </c>
      <c r="C208">
        <v>0</v>
      </c>
      <c r="D208" s="1">
        <f ca="1">WORKDAY(Table1345[[#This Row],[Date]],-(1+Table1345[[#This Row],[Add_Day]]))</f>
        <v>38807</v>
      </c>
      <c r="E208">
        <f>COUNTIFS(Table1345[[#This Row],[AXX Index]:[ASX Index]],"*N/A*")</f>
        <v>0</v>
      </c>
      <c r="F208">
        <v>1198.9000000000001</v>
      </c>
      <c r="G208">
        <v>5964.6</v>
      </c>
      <c r="H208">
        <v>3047.96</v>
      </c>
    </row>
    <row r="209" spans="1:8" x14ac:dyDescent="0.25">
      <c r="A209">
        <v>-208</v>
      </c>
      <c r="B209" s="1">
        <f ca="1">EOMONTH(TODAY(),Table1345[[#This Row],[Range_Month]])+1</f>
        <v>38777</v>
      </c>
      <c r="C209">
        <v>0</v>
      </c>
      <c r="D209" s="1">
        <f ca="1">WORKDAY(Table1345[[#This Row],[Date]],-(1+Table1345[[#This Row],[Add_Day]]))</f>
        <v>38776</v>
      </c>
      <c r="E209">
        <f>COUNTIFS(Table1345[[#This Row],[AXX Index]:[ASX Index]],"*N/A*")</f>
        <v>0</v>
      </c>
      <c r="F209">
        <v>1177.5</v>
      </c>
      <c r="G209">
        <v>5791.5</v>
      </c>
      <c r="H209">
        <v>2956.12</v>
      </c>
    </row>
    <row r="210" spans="1:8" x14ac:dyDescent="0.25">
      <c r="A210">
        <v>-209</v>
      </c>
      <c r="B210" s="1">
        <f ca="1">EOMONTH(TODAY(),Table1345[[#This Row],[Range_Month]])+1</f>
        <v>38749</v>
      </c>
      <c r="C210">
        <v>0</v>
      </c>
      <c r="D210" s="1">
        <f ca="1">WORKDAY(Table1345[[#This Row],[Date]],-(1+Table1345[[#This Row],[Add_Day]]))</f>
        <v>38748</v>
      </c>
      <c r="E210">
        <f>COUNTIFS(Table1345[[#This Row],[AXX Index]:[ASX Index]],"*N/A*")</f>
        <v>0</v>
      </c>
      <c r="F210">
        <v>1139.5</v>
      </c>
      <c r="G210">
        <v>5760.3</v>
      </c>
      <c r="H210">
        <v>2928.56</v>
      </c>
    </row>
    <row r="211" spans="1:8" x14ac:dyDescent="0.25">
      <c r="A211">
        <v>-210</v>
      </c>
      <c r="B211" s="1">
        <f ca="1">EOMONTH(TODAY(),Table1345[[#This Row],[Range_Month]])+1</f>
        <v>38718</v>
      </c>
      <c r="C211">
        <v>0</v>
      </c>
      <c r="D211" s="1">
        <f ca="1">WORKDAY(Table1345[[#This Row],[Date]],-(1+Table1345[[#This Row],[Add_Day]]))</f>
        <v>38716</v>
      </c>
      <c r="E211">
        <f>COUNTIFS(Table1345[[#This Row],[AXX Index]:[ASX Index]],"*N/A*")</f>
        <v>0</v>
      </c>
      <c r="F211">
        <v>1046.0999999999999</v>
      </c>
      <c r="G211">
        <v>5618.8</v>
      </c>
      <c r="H211">
        <v>2847.02</v>
      </c>
    </row>
    <row r="212" spans="1:8" x14ac:dyDescent="0.25">
      <c r="A212">
        <v>-211</v>
      </c>
      <c r="B212" s="1">
        <f ca="1">EOMONTH(TODAY(),Table1345[[#This Row],[Range_Month]])+1</f>
        <v>38687</v>
      </c>
      <c r="C212">
        <v>0</v>
      </c>
      <c r="D212" s="1">
        <f ca="1">WORKDAY(Table1345[[#This Row],[Date]],-(1+Table1345[[#This Row],[Add_Day]]))</f>
        <v>38686</v>
      </c>
      <c r="E212">
        <f>COUNTIFS(Table1345[[#This Row],[AXX Index]:[ASX Index]],"*N/A*")</f>
        <v>0</v>
      </c>
      <c r="F212">
        <v>1012</v>
      </c>
      <c r="G212">
        <v>5423.2</v>
      </c>
      <c r="H212">
        <v>2741.05</v>
      </c>
    </row>
    <row r="213" spans="1:8" x14ac:dyDescent="0.25">
      <c r="A213">
        <v>-212</v>
      </c>
      <c r="B213" s="1">
        <f ca="1">EOMONTH(TODAY(),Table1345[[#This Row],[Range_Month]])+1</f>
        <v>38657</v>
      </c>
      <c r="C213">
        <v>0</v>
      </c>
      <c r="D213" s="1">
        <f ca="1">WORKDAY(Table1345[[#This Row],[Date]],-(1+Table1345[[#This Row],[Add_Day]]))</f>
        <v>38656</v>
      </c>
      <c r="E213">
        <f>COUNTIFS(Table1345[[#This Row],[AXX Index]:[ASX Index]],"*N/A*")</f>
        <v>0</v>
      </c>
      <c r="F213">
        <v>993.9</v>
      </c>
      <c r="G213">
        <v>5317.3</v>
      </c>
      <c r="H213">
        <v>2664.4</v>
      </c>
    </row>
    <row r="214" spans="1:8" x14ac:dyDescent="0.25">
      <c r="A214">
        <v>-213</v>
      </c>
      <c r="B214" s="1">
        <f ca="1">EOMONTH(TODAY(),Table1345[[#This Row],[Range_Month]])+1</f>
        <v>38626</v>
      </c>
      <c r="C214">
        <v>0</v>
      </c>
      <c r="D214" s="1">
        <f ca="1">WORKDAY(Table1345[[#This Row],[Date]],-(1+Table1345[[#This Row],[Add_Day]]))</f>
        <v>38625</v>
      </c>
      <c r="E214">
        <f>COUNTIFS(Table1345[[#This Row],[AXX Index]:[ASX Index]],"*N/A*")</f>
        <v>0</v>
      </c>
      <c r="F214">
        <v>1093.8</v>
      </c>
      <c r="G214">
        <v>5477.7</v>
      </c>
      <c r="H214">
        <v>2745.79</v>
      </c>
    </row>
    <row r="215" spans="1:8" x14ac:dyDescent="0.25">
      <c r="A215">
        <v>-214</v>
      </c>
      <c r="B215" s="1">
        <f ca="1">EOMONTH(TODAY(),Table1345[[#This Row],[Range_Month]])+1</f>
        <v>38596</v>
      </c>
      <c r="C215">
        <v>0</v>
      </c>
      <c r="D215" s="1">
        <f ca="1">WORKDAY(Table1345[[#This Row],[Date]],-(1+Table1345[[#This Row],[Add_Day]]))</f>
        <v>38595</v>
      </c>
      <c r="E215">
        <f>COUNTIFS(Table1345[[#This Row],[AXX Index]:[ASX Index]],"*N/A*")</f>
        <v>0</v>
      </c>
      <c r="F215">
        <v>1098.5999999999999</v>
      </c>
      <c r="G215">
        <v>5296.9</v>
      </c>
      <c r="H215">
        <v>2659.21</v>
      </c>
    </row>
    <row r="216" spans="1:8" x14ac:dyDescent="0.25">
      <c r="A216">
        <v>-215</v>
      </c>
      <c r="B216" s="1">
        <f ca="1">EOMONTH(TODAY(),Table1345[[#This Row],[Range_Month]])+1</f>
        <v>38565</v>
      </c>
      <c r="C216">
        <v>0</v>
      </c>
      <c r="D216" s="1">
        <f ca="1">WORKDAY(Table1345[[#This Row],[Date]],-(1+Table1345[[#This Row],[Add_Day]]))</f>
        <v>38562</v>
      </c>
      <c r="E216">
        <f>COUNTIFS(Table1345[[#This Row],[AXX Index]:[ASX Index]],"*N/A*")</f>
        <v>0</v>
      </c>
      <c r="F216">
        <v>1054</v>
      </c>
      <c r="G216">
        <v>5282.3</v>
      </c>
      <c r="H216">
        <v>2644.75</v>
      </c>
    </row>
    <row r="217" spans="1:8" x14ac:dyDescent="0.25">
      <c r="A217">
        <v>-216</v>
      </c>
      <c r="B217" s="1">
        <f ca="1">EOMONTH(TODAY(),Table1345[[#This Row],[Range_Month]])+1</f>
        <v>38534</v>
      </c>
      <c r="C217">
        <v>0</v>
      </c>
      <c r="D217" s="1">
        <f ca="1">WORKDAY(Table1345[[#This Row],[Date]],-(1+Table1345[[#This Row],[Add_Day]]))</f>
        <v>38533</v>
      </c>
      <c r="E217">
        <f>COUNTIFS(Table1345[[#This Row],[AXX Index]:[ASX Index]],"*N/A*")</f>
        <v>0</v>
      </c>
      <c r="F217">
        <v>998.3</v>
      </c>
      <c r="G217">
        <v>5113.2</v>
      </c>
      <c r="H217">
        <v>2560.17</v>
      </c>
    </row>
    <row r="218" spans="1:8" x14ac:dyDescent="0.25">
      <c r="A218">
        <v>-217</v>
      </c>
      <c r="B218" s="1">
        <f ca="1">EOMONTH(TODAY(),Table1345[[#This Row],[Range_Month]])+1</f>
        <v>38504</v>
      </c>
      <c r="C218">
        <v>0</v>
      </c>
      <c r="D218" s="1">
        <f ca="1">WORKDAY(Table1345[[#This Row],[Date]],-(1+Table1345[[#This Row],[Add_Day]]))</f>
        <v>38503</v>
      </c>
      <c r="E218">
        <f>COUNTIFS(Table1345[[#This Row],[AXX Index]:[ASX Index]],"*N/A*")</f>
        <v>0</v>
      </c>
      <c r="F218">
        <v>957.6</v>
      </c>
      <c r="G218">
        <v>4964</v>
      </c>
      <c r="H218">
        <v>2483.35</v>
      </c>
    </row>
    <row r="219" spans="1:8" x14ac:dyDescent="0.25">
      <c r="A219">
        <v>-218</v>
      </c>
      <c r="B219" s="1">
        <f ca="1">EOMONTH(TODAY(),Table1345[[#This Row],[Range_Month]])+1</f>
        <v>38473</v>
      </c>
      <c r="C219">
        <v>1</v>
      </c>
      <c r="D219" s="1">
        <f ca="1">WORKDAY(Table1345[[#This Row],[Date]],-(1+Table1345[[#This Row],[Add_Day]]))</f>
        <v>38470</v>
      </c>
      <c r="E219">
        <f>COUNTIFS(Table1345[[#This Row],[AXX Index]:[ASX Index]],"*N/A*")</f>
        <v>0</v>
      </c>
      <c r="F219">
        <v>1014.4</v>
      </c>
      <c r="G219">
        <v>4790.2</v>
      </c>
      <c r="H219">
        <v>2393.29</v>
      </c>
    </row>
    <row r="220" spans="1:8" x14ac:dyDescent="0.25">
      <c r="A220">
        <v>-219</v>
      </c>
      <c r="B220" s="1">
        <f ca="1">EOMONTH(TODAY(),Table1345[[#This Row],[Range_Month]])+1</f>
        <v>38443</v>
      </c>
      <c r="C220">
        <v>0</v>
      </c>
      <c r="D220" s="1">
        <f ca="1">WORKDAY(Table1345[[#This Row],[Date]],-(1+Table1345[[#This Row],[Add_Day]]))</f>
        <v>38442</v>
      </c>
      <c r="E220">
        <f>COUNTIFS(Table1345[[#This Row],[AXX Index]:[ASX Index]],"*N/A*")</f>
        <v>0</v>
      </c>
      <c r="F220">
        <v>1088.8</v>
      </c>
      <c r="G220">
        <v>4894.3999999999996</v>
      </c>
      <c r="H220">
        <v>2457.73</v>
      </c>
    </row>
    <row r="221" spans="1:8" x14ac:dyDescent="0.25">
      <c r="A221">
        <v>-220</v>
      </c>
      <c r="B221" s="1">
        <f ca="1">EOMONTH(TODAY(),Table1345[[#This Row],[Range_Month]])+1</f>
        <v>38412</v>
      </c>
      <c r="C221">
        <v>0</v>
      </c>
      <c r="D221" s="1">
        <f ca="1">WORKDAY(Table1345[[#This Row],[Date]],-(1+Table1345[[#This Row],[Add_Day]]))</f>
        <v>38411</v>
      </c>
      <c r="E221">
        <f>COUNTIFS(Table1345[[#This Row],[AXX Index]:[ASX Index]],"*N/A*")</f>
        <v>0</v>
      </c>
      <c r="F221">
        <v>1145.5999999999999</v>
      </c>
      <c r="G221">
        <v>4968.5</v>
      </c>
      <c r="H221">
        <v>2495.46</v>
      </c>
    </row>
    <row r="222" spans="1:8" x14ac:dyDescent="0.25">
      <c r="A222">
        <v>-221</v>
      </c>
      <c r="B222" s="1">
        <f ca="1">EOMONTH(TODAY(),Table1345[[#This Row],[Range_Month]])+1</f>
        <v>38384</v>
      </c>
      <c r="C222">
        <v>0</v>
      </c>
      <c r="D222" s="1">
        <f ca="1">WORKDAY(Table1345[[#This Row],[Date]],-(1+Table1345[[#This Row],[Add_Day]]))</f>
        <v>38383</v>
      </c>
      <c r="E222">
        <f>COUNTIFS(Table1345[[#This Row],[AXX Index]:[ASX Index]],"*N/A*")</f>
        <v>0</v>
      </c>
      <c r="F222">
        <v>1075.5999999999999</v>
      </c>
      <c r="G222">
        <v>4852.3</v>
      </c>
      <c r="H222">
        <v>2441.2199999999998</v>
      </c>
    </row>
    <row r="223" spans="1:8" x14ac:dyDescent="0.25">
      <c r="A223">
        <v>-222</v>
      </c>
      <c r="B223" s="1">
        <f ca="1">EOMONTH(TODAY(),Table1345[[#This Row],[Range_Month]])+1</f>
        <v>38353</v>
      </c>
      <c r="C223">
        <v>1</v>
      </c>
      <c r="D223" s="1">
        <f ca="1">WORKDAY(Table1345[[#This Row],[Date]],-(1+Table1345[[#This Row],[Add_Day]]))</f>
        <v>38351</v>
      </c>
      <c r="E223">
        <f>COUNTIFS(Table1345[[#This Row],[AXX Index]:[ASX Index]],"*N/A*")</f>
        <v>0</v>
      </c>
      <c r="F223">
        <v>1001.2</v>
      </c>
      <c r="G223">
        <v>4820.1000000000004</v>
      </c>
      <c r="H223">
        <v>2412.3000000000002</v>
      </c>
    </row>
    <row r="224" spans="1:8" x14ac:dyDescent="0.25">
      <c r="A224">
        <v>-223</v>
      </c>
      <c r="B224" s="1">
        <f ca="1">EOMONTH(TODAY(),Table1345[[#This Row],[Range_Month]])+1</f>
        <v>38322</v>
      </c>
      <c r="C224">
        <v>0</v>
      </c>
      <c r="D224" s="1">
        <f ca="1">WORKDAY(Table1345[[#This Row],[Date]],-(1+Table1345[[#This Row],[Add_Day]]))</f>
        <v>38321</v>
      </c>
      <c r="E224">
        <f>COUNTIFS(Table1345[[#This Row],[AXX Index]:[ASX Index]],"*N/A*")</f>
        <v>0</v>
      </c>
      <c r="F224">
        <v>992.5</v>
      </c>
      <c r="G224">
        <v>4703.2</v>
      </c>
      <c r="H224">
        <v>2345.21</v>
      </c>
    </row>
    <row r="225" spans="1:8" x14ac:dyDescent="0.25">
      <c r="A225">
        <v>-224</v>
      </c>
      <c r="B225" s="1">
        <f ca="1">EOMONTH(TODAY(),Table1345[[#This Row],[Range_Month]])+1</f>
        <v>38292</v>
      </c>
      <c r="C225">
        <v>0</v>
      </c>
      <c r="D225" s="1">
        <f ca="1">WORKDAY(Table1345[[#This Row],[Date]],-(1+Table1345[[#This Row],[Add_Day]]))</f>
        <v>38289</v>
      </c>
      <c r="E225">
        <f>COUNTIFS(Table1345[[#This Row],[AXX Index]:[ASX Index]],"*N/A*")</f>
        <v>0</v>
      </c>
      <c r="F225">
        <v>963.9</v>
      </c>
      <c r="G225">
        <v>4624.2</v>
      </c>
      <c r="H225">
        <v>2297.66</v>
      </c>
    </row>
    <row r="226" spans="1:8" x14ac:dyDescent="0.25">
      <c r="A226">
        <v>-225</v>
      </c>
      <c r="B226" s="1">
        <f ca="1">EOMONTH(TODAY(),Table1345[[#This Row],[Range_Month]])+1</f>
        <v>38261</v>
      </c>
      <c r="C226">
        <v>0</v>
      </c>
      <c r="D226" s="1">
        <f ca="1">WORKDAY(Table1345[[#This Row],[Date]],-(1+Table1345[[#This Row],[Add_Day]]))</f>
        <v>38260</v>
      </c>
      <c r="E226">
        <f>COUNTIFS(Table1345[[#This Row],[AXX Index]:[ASX Index]],"*N/A*")</f>
        <v>0</v>
      </c>
      <c r="F226">
        <v>918.9</v>
      </c>
      <c r="G226">
        <v>4570.8</v>
      </c>
      <c r="H226">
        <v>2271.67</v>
      </c>
    </row>
    <row r="227" spans="1:8" x14ac:dyDescent="0.25">
      <c r="A227">
        <v>-226</v>
      </c>
      <c r="B227" s="1">
        <f ca="1">EOMONTH(TODAY(),Table1345[[#This Row],[Range_Month]])+1</f>
        <v>38231</v>
      </c>
      <c r="C227">
        <v>0</v>
      </c>
      <c r="D227" s="1">
        <f ca="1">WORKDAY(Table1345[[#This Row],[Date]],-(1+Table1345[[#This Row],[Add_Day]]))</f>
        <v>38230</v>
      </c>
      <c r="E227">
        <f>COUNTIFS(Table1345[[#This Row],[AXX Index]:[ASX Index]],"*N/A*")</f>
        <v>0</v>
      </c>
      <c r="F227">
        <v>868.5</v>
      </c>
      <c r="G227">
        <v>4459.3</v>
      </c>
      <c r="H227">
        <v>2214.19</v>
      </c>
    </row>
    <row r="228" spans="1:8" x14ac:dyDescent="0.25">
      <c r="A228">
        <v>-227</v>
      </c>
      <c r="B228" s="1">
        <f ca="1">EOMONTH(TODAY(),Table1345[[#This Row],[Range_Month]])+1</f>
        <v>38200</v>
      </c>
      <c r="C228">
        <v>0</v>
      </c>
      <c r="D228" s="1">
        <f ca="1">WORKDAY(Table1345[[#This Row],[Date]],-(1+Table1345[[#This Row],[Add_Day]]))</f>
        <v>38198</v>
      </c>
      <c r="E228">
        <f>COUNTIFS(Table1345[[#This Row],[AXX Index]:[ASX Index]],"*N/A*")</f>
        <v>0</v>
      </c>
      <c r="F228">
        <v>865.5</v>
      </c>
      <c r="G228">
        <v>4413.1000000000004</v>
      </c>
      <c r="H228">
        <v>2192.2199999999998</v>
      </c>
    </row>
    <row r="229" spans="1:8" x14ac:dyDescent="0.25">
      <c r="A229">
        <v>-228</v>
      </c>
      <c r="B229" s="1">
        <f ca="1">EOMONTH(TODAY(),Table1345[[#This Row],[Range_Month]])+1</f>
        <v>38169</v>
      </c>
      <c r="C229">
        <v>0</v>
      </c>
      <c r="D229" s="1">
        <f ca="1">WORKDAY(Table1345[[#This Row],[Date]],-(1+Table1345[[#This Row],[Add_Day]]))</f>
        <v>38168</v>
      </c>
      <c r="E229">
        <f>COUNTIFS(Table1345[[#This Row],[AXX Index]:[ASX Index]],"*N/A*")</f>
        <v>0</v>
      </c>
      <c r="F229">
        <v>888.2</v>
      </c>
      <c r="G229">
        <v>4464.1000000000004</v>
      </c>
      <c r="H229">
        <v>2228.67</v>
      </c>
    </row>
    <row r="230" spans="1:8" x14ac:dyDescent="0.25">
      <c r="A230">
        <v>-229</v>
      </c>
      <c r="B230" s="1">
        <f ca="1">EOMONTH(TODAY(),Table1345[[#This Row],[Range_Month]])+1</f>
        <v>38139</v>
      </c>
      <c r="C230">
        <v>1</v>
      </c>
      <c r="D230" s="1">
        <f ca="1">WORKDAY(Table1345[[#This Row],[Date]],-(1+Table1345[[#This Row],[Add_Day]]))</f>
        <v>38135</v>
      </c>
      <c r="E230">
        <f>COUNTIFS(Table1345[[#This Row],[AXX Index]:[ASX Index]],"*N/A*")</f>
        <v>0</v>
      </c>
      <c r="F230">
        <v>860.7</v>
      </c>
      <c r="G230">
        <v>4430.7</v>
      </c>
      <c r="H230">
        <v>2201.81</v>
      </c>
    </row>
    <row r="231" spans="1:8" x14ac:dyDescent="0.25">
      <c r="A231">
        <v>-230</v>
      </c>
      <c r="B231" s="1">
        <f ca="1">EOMONTH(TODAY(),Table1345[[#This Row],[Range_Month]])+1</f>
        <v>38108</v>
      </c>
      <c r="C231">
        <v>0</v>
      </c>
      <c r="D231" s="1">
        <f ca="1">WORKDAY(Table1345[[#This Row],[Date]],-(1+Table1345[[#This Row],[Add_Day]]))</f>
        <v>38107</v>
      </c>
      <c r="E231">
        <f>COUNTIFS(Table1345[[#This Row],[AXX Index]:[ASX Index]],"*N/A*")</f>
        <v>0</v>
      </c>
      <c r="F231">
        <v>890.5</v>
      </c>
      <c r="G231">
        <v>4489.7</v>
      </c>
      <c r="H231">
        <v>2237.34</v>
      </c>
    </row>
    <row r="232" spans="1:8" x14ac:dyDescent="0.25">
      <c r="A232">
        <v>-231</v>
      </c>
      <c r="B232" s="1">
        <f ca="1">EOMONTH(TODAY(),Table1345[[#This Row],[Range_Month]])+1</f>
        <v>38078</v>
      </c>
      <c r="C232">
        <v>0</v>
      </c>
      <c r="D232" s="1">
        <f ca="1">WORKDAY(Table1345[[#This Row],[Date]],-(1+Table1345[[#This Row],[Add_Day]]))</f>
        <v>38077</v>
      </c>
      <c r="E232">
        <f>COUNTIFS(Table1345[[#This Row],[AXX Index]:[ASX Index]],"*N/A*")</f>
        <v>0</v>
      </c>
      <c r="F232">
        <v>906.4</v>
      </c>
      <c r="G232">
        <v>4385.7</v>
      </c>
      <c r="H232">
        <v>2196.9699999999998</v>
      </c>
    </row>
    <row r="233" spans="1:8" x14ac:dyDescent="0.25">
      <c r="A233">
        <v>-232</v>
      </c>
      <c r="B233" s="1">
        <f ca="1">EOMONTH(TODAY(),Table1345[[#This Row],[Range_Month]])+1</f>
        <v>38047</v>
      </c>
      <c r="C233">
        <v>0</v>
      </c>
      <c r="D233" s="1">
        <f ca="1">WORKDAY(Table1345[[#This Row],[Date]],-(1+Table1345[[#This Row],[Add_Day]]))</f>
        <v>38044</v>
      </c>
      <c r="E233">
        <f>COUNTIFS(Table1345[[#This Row],[AXX Index]:[ASX Index]],"*N/A*")</f>
        <v>0</v>
      </c>
      <c r="F233">
        <v>929.6</v>
      </c>
      <c r="G233">
        <v>4492.2</v>
      </c>
      <c r="H233">
        <v>2243.41</v>
      </c>
    </row>
    <row r="234" spans="1:8" x14ac:dyDescent="0.25">
      <c r="A234">
        <v>-233</v>
      </c>
      <c r="B234" s="1">
        <f ca="1">EOMONTH(TODAY(),Table1345[[#This Row],[Range_Month]])+1</f>
        <v>38018</v>
      </c>
      <c r="C234">
        <v>0</v>
      </c>
      <c r="D234" s="1">
        <f ca="1">WORKDAY(Table1345[[#This Row],[Date]],-(1+Table1345[[#This Row],[Add_Day]]))</f>
        <v>38016</v>
      </c>
      <c r="E234">
        <f>COUNTIFS(Table1345[[#This Row],[AXX Index]:[ASX Index]],"*N/A*")</f>
        <v>0</v>
      </c>
      <c r="F234">
        <v>888.2</v>
      </c>
      <c r="G234">
        <v>4390.7</v>
      </c>
      <c r="H234">
        <v>2187.1</v>
      </c>
    </row>
    <row r="235" spans="1:8" x14ac:dyDescent="0.25">
      <c r="A235">
        <v>-234</v>
      </c>
      <c r="B235" s="1">
        <f ca="1">EOMONTH(TODAY(),Table1345[[#This Row],[Range_Month]])+1</f>
        <v>37987</v>
      </c>
      <c r="C235">
        <v>1</v>
      </c>
      <c r="D235" s="1">
        <f ca="1">WORKDAY(Table1345[[#This Row],[Date]],-(1+Table1345[[#This Row],[Add_Day]]))</f>
        <v>37985</v>
      </c>
      <c r="E235">
        <f>COUNTIFS(Table1345[[#This Row],[AXX Index]:[ASX Index]],"*N/A*")</f>
        <v>0</v>
      </c>
      <c r="F235">
        <v>831.9</v>
      </c>
      <c r="G235">
        <v>4470.3999999999996</v>
      </c>
      <c r="H235">
        <v>2204.67</v>
      </c>
    </row>
    <row r="236" spans="1:8" x14ac:dyDescent="0.25">
      <c r="A236">
        <v>-235</v>
      </c>
      <c r="B236" s="1">
        <f ca="1">EOMONTH(TODAY(),Table1345[[#This Row],[Range_Month]])+1</f>
        <v>37956</v>
      </c>
      <c r="C236">
        <v>0</v>
      </c>
      <c r="D236" s="1">
        <f ca="1">WORKDAY(Table1345[[#This Row],[Date]],-(1+Table1345[[#This Row],[Add_Day]]))</f>
        <v>37953</v>
      </c>
      <c r="E236">
        <f>COUNTIFS(Table1345[[#This Row],[AXX Index]:[ASX Index]],"*N/A*")</f>
        <v>0</v>
      </c>
      <c r="F236">
        <v>814</v>
      </c>
      <c r="G236">
        <v>4342.6000000000004</v>
      </c>
      <c r="H236">
        <v>2146.7199999999998</v>
      </c>
    </row>
    <row r="237" spans="1:8" x14ac:dyDescent="0.25">
      <c r="A237">
        <v>-236</v>
      </c>
      <c r="B237" s="1">
        <f ca="1">EOMONTH(TODAY(),Table1345[[#This Row],[Range_Month]])+1</f>
        <v>37926</v>
      </c>
      <c r="C237">
        <v>0</v>
      </c>
      <c r="D237" s="1">
        <f ca="1">WORKDAY(Table1345[[#This Row],[Date]],-(1+Table1345[[#This Row],[Add_Day]]))</f>
        <v>37925</v>
      </c>
      <c r="E237">
        <f>COUNTIFS(Table1345[[#This Row],[AXX Index]:[ASX Index]],"*N/A*")</f>
        <v>0</v>
      </c>
      <c r="F237">
        <v>785</v>
      </c>
      <c r="G237">
        <v>4287.6000000000004</v>
      </c>
      <c r="H237">
        <v>2125.37</v>
      </c>
    </row>
    <row r="238" spans="1:8" x14ac:dyDescent="0.25">
      <c r="A238">
        <v>-237</v>
      </c>
      <c r="B238" s="1">
        <f ca="1">EOMONTH(TODAY(),Table1345[[#This Row],[Range_Month]])+1</f>
        <v>37895</v>
      </c>
      <c r="C238">
        <v>0</v>
      </c>
      <c r="D238" s="1">
        <f ca="1">WORKDAY(Table1345[[#This Row],[Date]],-(1+Table1345[[#This Row],[Add_Day]]))</f>
        <v>37894</v>
      </c>
      <c r="E238">
        <f>COUNTIFS(Table1345[[#This Row],[AXX Index]:[ASX Index]],"*N/A*")</f>
        <v>0</v>
      </c>
      <c r="F238">
        <v>751.9</v>
      </c>
      <c r="G238">
        <v>4091.3</v>
      </c>
      <c r="H238">
        <v>2027.72</v>
      </c>
    </row>
    <row r="239" spans="1:8" x14ac:dyDescent="0.25">
      <c r="A239">
        <v>-238</v>
      </c>
      <c r="B239" s="1">
        <f ca="1">EOMONTH(TODAY(),Table1345[[#This Row],[Range_Month]])+1</f>
        <v>37865</v>
      </c>
      <c r="C239">
        <v>0</v>
      </c>
      <c r="D239" s="1">
        <f ca="1">WORKDAY(Table1345[[#This Row],[Date]],-(1+Table1345[[#This Row],[Add_Day]]))</f>
        <v>37862</v>
      </c>
      <c r="E239">
        <f>COUNTIFS(Table1345[[#This Row],[AXX Index]:[ASX Index]],"*N/A*")</f>
        <v>0</v>
      </c>
      <c r="F239">
        <v>729.1</v>
      </c>
      <c r="G239">
        <v>4161.1000000000004</v>
      </c>
      <c r="H239">
        <v>2064.7399999999998</v>
      </c>
    </row>
    <row r="240" spans="1:8" x14ac:dyDescent="0.25">
      <c r="A240">
        <v>-239</v>
      </c>
      <c r="B240" s="1">
        <f ca="1">EOMONTH(TODAY(),Table1345[[#This Row],[Range_Month]])+1</f>
        <v>37834</v>
      </c>
      <c r="C240">
        <v>0</v>
      </c>
      <c r="D240" s="1">
        <f ca="1">WORKDAY(Table1345[[#This Row],[Date]],-(1+Table1345[[#This Row],[Add_Day]]))</f>
        <v>37833</v>
      </c>
      <c r="E240">
        <f>COUNTIFS(Table1345[[#This Row],[AXX Index]:[ASX Index]],"*N/A*")</f>
        <v>0</v>
      </c>
      <c r="F240">
        <v>677.2</v>
      </c>
      <c r="G240">
        <v>4157</v>
      </c>
      <c r="H240">
        <v>2045.82</v>
      </c>
    </row>
    <row r="241" spans="1:8" x14ac:dyDescent="0.25">
      <c r="A241">
        <v>-240</v>
      </c>
      <c r="B241" s="1">
        <f ca="1">EOMONTH(TODAY(),Table1345[[#This Row],[Range_Month]])+1</f>
        <v>37803</v>
      </c>
      <c r="C241">
        <v>0</v>
      </c>
      <c r="D241" s="1">
        <f ca="1">WORKDAY(Table1345[[#This Row],[Date]],-(1+Table1345[[#This Row],[Add_Day]]))</f>
        <v>37802</v>
      </c>
      <c r="E241">
        <f>COUNTIFS(Table1345[[#This Row],[AXX Index]:[ASX Index]],"*N/A*")</f>
        <v>0</v>
      </c>
      <c r="F241">
        <v>641.4</v>
      </c>
      <c r="G241">
        <v>4031.2</v>
      </c>
      <c r="H241">
        <v>1971.26</v>
      </c>
    </row>
    <row r="242" spans="1:8" x14ac:dyDescent="0.25">
      <c r="A242">
        <v>-241</v>
      </c>
      <c r="B242" s="1">
        <f ca="1">EOMONTH(TODAY(),Table1345[[#This Row],[Range_Month]])+1</f>
        <v>37773</v>
      </c>
      <c r="C242">
        <v>0</v>
      </c>
      <c r="D242" s="1">
        <f ca="1">WORKDAY(Table1345[[#This Row],[Date]],-(1+Table1345[[#This Row],[Add_Day]]))</f>
        <v>37771</v>
      </c>
      <c r="E242">
        <f>COUNTIFS(Table1345[[#This Row],[AXX Index]:[ASX Index]],"*N/A*")</f>
        <v>0</v>
      </c>
      <c r="F242">
        <v>615.29999999999995</v>
      </c>
      <c r="G242">
        <v>4048.1</v>
      </c>
      <c r="H242">
        <v>1968.83</v>
      </c>
    </row>
    <row r="243" spans="1:8" x14ac:dyDescent="0.25">
      <c r="A243">
        <v>-242</v>
      </c>
      <c r="B243" s="1">
        <f ca="1">EOMONTH(TODAY(),Table1345[[#This Row],[Range_Month]])+1</f>
        <v>37742</v>
      </c>
      <c r="C243">
        <v>0</v>
      </c>
      <c r="D243" s="1">
        <f ca="1">WORKDAY(Table1345[[#This Row],[Date]],-(1+Table1345[[#This Row],[Add_Day]]))</f>
        <v>37741</v>
      </c>
      <c r="E243">
        <f>COUNTIFS(Table1345[[#This Row],[AXX Index]:[ASX Index]],"*N/A*")</f>
        <v>0</v>
      </c>
      <c r="F243">
        <v>572.6</v>
      </c>
      <c r="G243">
        <v>3926</v>
      </c>
      <c r="H243">
        <v>1891.5</v>
      </c>
    </row>
    <row r="244" spans="1:8" x14ac:dyDescent="0.25">
      <c r="A244">
        <v>-243</v>
      </c>
      <c r="B244" s="1">
        <f ca="1">EOMONTH(TODAY(),Table1345[[#This Row],[Range_Month]])+1</f>
        <v>37712</v>
      </c>
      <c r="C244">
        <v>0</v>
      </c>
      <c r="D244" s="1">
        <f ca="1">WORKDAY(Table1345[[#This Row],[Date]],-(1+Table1345[[#This Row],[Add_Day]]))</f>
        <v>37711</v>
      </c>
      <c r="E244">
        <f>COUNTIFS(Table1345[[#This Row],[AXX Index]:[ASX Index]],"*N/A*")</f>
        <v>0</v>
      </c>
      <c r="F244">
        <v>542.70000000000005</v>
      </c>
      <c r="G244">
        <v>3613.3</v>
      </c>
      <c r="H244">
        <v>1735.72</v>
      </c>
    </row>
    <row r="245" spans="1:8" x14ac:dyDescent="0.25">
      <c r="A245">
        <v>-244</v>
      </c>
      <c r="B245" s="1">
        <f ca="1">EOMONTH(TODAY(),Table1345[[#This Row],[Range_Month]])+1</f>
        <v>37681</v>
      </c>
      <c r="C245">
        <v>0</v>
      </c>
      <c r="D245" s="1">
        <f ca="1">WORKDAY(Table1345[[#This Row],[Date]],-(1+Table1345[[#This Row],[Add_Day]]))</f>
        <v>37680</v>
      </c>
      <c r="E245">
        <f>COUNTIFS(Table1345[[#This Row],[AXX Index]:[ASX Index]],"*N/A*")</f>
        <v>0</v>
      </c>
      <c r="F245">
        <v>567.79999999999995</v>
      </c>
      <c r="G245">
        <v>3655.6</v>
      </c>
      <c r="H245">
        <v>1759.08</v>
      </c>
    </row>
    <row r="246" spans="1:8" x14ac:dyDescent="0.25">
      <c r="A246">
        <v>-245</v>
      </c>
      <c r="B246" s="1">
        <f ca="1">EOMONTH(TODAY(),Table1345[[#This Row],[Range_Month]])+1</f>
        <v>37653</v>
      </c>
      <c r="C246">
        <v>0</v>
      </c>
      <c r="D246" s="1">
        <f ca="1">WORKDAY(Table1345[[#This Row],[Date]],-(1+Table1345[[#This Row],[Add_Day]]))</f>
        <v>37652</v>
      </c>
      <c r="E246">
        <f>COUNTIFS(Table1345[[#This Row],[AXX Index]:[ASX Index]],"*N/A*")</f>
        <v>0</v>
      </c>
      <c r="F246">
        <v>580.6</v>
      </c>
      <c r="G246">
        <v>3567.4</v>
      </c>
      <c r="H246">
        <v>1722.28</v>
      </c>
    </row>
    <row r="247" spans="1:8" x14ac:dyDescent="0.25">
      <c r="A247">
        <v>-246</v>
      </c>
      <c r="B247" s="1">
        <f ca="1">EOMONTH(TODAY(),Table1345[[#This Row],[Range_Month]])+1</f>
        <v>37622</v>
      </c>
      <c r="C247">
        <v>1</v>
      </c>
      <c r="D247" s="1">
        <f ca="1">WORKDAY(Table1345[[#This Row],[Date]],-(1+Table1345[[#This Row],[Add_Day]]))</f>
        <v>37620</v>
      </c>
      <c r="E247">
        <f>COUNTIFS(Table1345[[#This Row],[AXX Index]:[ASX Index]],"*N/A*")</f>
        <v>0</v>
      </c>
      <c r="F247">
        <v>601.6</v>
      </c>
      <c r="G247">
        <v>3900.6</v>
      </c>
      <c r="H247">
        <v>1876.5</v>
      </c>
    </row>
    <row r="248" spans="1:8" x14ac:dyDescent="0.25">
      <c r="A248">
        <v>-247</v>
      </c>
      <c r="B248" s="1">
        <f ca="1">EOMONTH(TODAY(),Table1345[[#This Row],[Range_Month]])+1</f>
        <v>37591</v>
      </c>
      <c r="C248">
        <v>0</v>
      </c>
      <c r="D248" s="1">
        <f ca="1">WORKDAY(Table1345[[#This Row],[Date]],-(1+Table1345[[#This Row],[Add_Day]]))</f>
        <v>37589</v>
      </c>
      <c r="E248">
        <f>COUNTIFS(Table1345[[#This Row],[AXX Index]:[ASX Index]],"*N/A*")</f>
        <v>0</v>
      </c>
      <c r="F248">
        <v>602.70000000000005</v>
      </c>
      <c r="G248">
        <v>4169.3999999999996</v>
      </c>
      <c r="H248">
        <v>2002.97</v>
      </c>
    </row>
    <row r="249" spans="1:8" x14ac:dyDescent="0.25">
      <c r="A249">
        <v>-248</v>
      </c>
      <c r="B249" s="1">
        <f ca="1">EOMONTH(TODAY(),Table1345[[#This Row],[Range_Month]])+1</f>
        <v>37561</v>
      </c>
      <c r="C249">
        <v>0</v>
      </c>
      <c r="D249" s="1">
        <f ca="1">WORKDAY(Table1345[[#This Row],[Date]],-(1+Table1345[[#This Row],[Add_Day]]))</f>
        <v>37560</v>
      </c>
      <c r="E249">
        <f>COUNTIFS(Table1345[[#This Row],[AXX Index]:[ASX Index]],"*N/A*")</f>
        <v>0</v>
      </c>
      <c r="F249">
        <v>587.9</v>
      </c>
      <c r="G249">
        <v>4039.7</v>
      </c>
      <c r="H249">
        <v>1938.71</v>
      </c>
    </row>
    <row r="250" spans="1:8" x14ac:dyDescent="0.25">
      <c r="A250">
        <v>-249</v>
      </c>
      <c r="B250" s="1">
        <f ca="1">EOMONTH(TODAY(),Table1345[[#This Row],[Range_Month]])+1</f>
        <v>37530</v>
      </c>
      <c r="C250">
        <v>0</v>
      </c>
      <c r="D250" s="1">
        <f ca="1">WORKDAY(Table1345[[#This Row],[Date]],-(1+Table1345[[#This Row],[Add_Day]]))</f>
        <v>37529</v>
      </c>
      <c r="E250">
        <f>COUNTIFS(Table1345[[#This Row],[AXX Index]:[ASX Index]],"*N/A*")</f>
        <v>0</v>
      </c>
      <c r="F250">
        <v>605.1</v>
      </c>
      <c r="G250">
        <v>3721.8</v>
      </c>
      <c r="H250">
        <v>1801.48</v>
      </c>
    </row>
    <row r="251" spans="1:8" x14ac:dyDescent="0.25">
      <c r="A251">
        <v>-250</v>
      </c>
      <c r="B251" s="1">
        <f ca="1">EOMONTH(TODAY(),Table1345[[#This Row],[Range_Month]])+1</f>
        <v>37500</v>
      </c>
      <c r="C251">
        <v>0</v>
      </c>
      <c r="D251" s="1">
        <f ca="1">WORKDAY(Table1345[[#This Row],[Date]],-(1+Table1345[[#This Row],[Add_Day]]))</f>
        <v>37498</v>
      </c>
      <c r="E251">
        <f>COUNTIFS(Table1345[[#This Row],[AXX Index]:[ASX Index]],"*N/A*")</f>
        <v>0</v>
      </c>
      <c r="F251">
        <v>666.2</v>
      </c>
      <c r="G251">
        <v>4227.3</v>
      </c>
      <c r="H251">
        <v>2046.21</v>
      </c>
    </row>
    <row r="252" spans="1:8" x14ac:dyDescent="0.25">
      <c r="A252">
        <v>-251</v>
      </c>
      <c r="B252" s="1">
        <f ca="1">EOMONTH(TODAY(),Table1345[[#This Row],[Range_Month]])+1</f>
        <v>37469</v>
      </c>
      <c r="C252">
        <v>0</v>
      </c>
      <c r="D252" s="1">
        <f ca="1">WORKDAY(Table1345[[#This Row],[Date]],-(1+Table1345[[#This Row],[Add_Day]]))</f>
        <v>37468</v>
      </c>
      <c r="E252">
        <f>COUNTIFS(Table1345[[#This Row],[AXX Index]:[ASX Index]],"*N/A*")</f>
        <v>0</v>
      </c>
      <c r="F252">
        <v>683.8</v>
      </c>
      <c r="G252">
        <v>4246.2</v>
      </c>
      <c r="H252">
        <v>2050.81</v>
      </c>
    </row>
    <row r="253" spans="1:8" x14ac:dyDescent="0.25">
      <c r="A253">
        <v>-252</v>
      </c>
      <c r="B253" s="1">
        <f ca="1">EOMONTH(TODAY(),Table1345[[#This Row],[Range_Month]])+1</f>
        <v>37438</v>
      </c>
      <c r="C253">
        <v>0</v>
      </c>
      <c r="D253" s="1">
        <f ca="1">WORKDAY(Table1345[[#This Row],[Date]],-(1+Table1345[[#This Row],[Add_Day]]))</f>
        <v>37435</v>
      </c>
      <c r="E253">
        <f>COUNTIFS(Table1345[[#This Row],[AXX Index]:[ASX Index]],"*N/A*")</f>
        <v>0</v>
      </c>
      <c r="F253">
        <v>760.5</v>
      </c>
      <c r="G253">
        <v>4656.3999999999996</v>
      </c>
      <c r="H253">
        <v>2263.11</v>
      </c>
    </row>
    <row r="254" spans="1:8" x14ac:dyDescent="0.25">
      <c r="A254">
        <v>-253</v>
      </c>
      <c r="B254" s="1">
        <f ca="1">EOMONTH(TODAY(),Table1345[[#This Row],[Range_Month]])+1</f>
        <v>37408</v>
      </c>
      <c r="C254">
        <v>0</v>
      </c>
      <c r="D254" s="1">
        <f ca="1">WORKDAY(Table1345[[#This Row],[Date]],-(1+Table1345[[#This Row],[Add_Day]]))</f>
        <v>37407</v>
      </c>
      <c r="E254">
        <f>COUNTIFS(Table1345[[#This Row],[AXX Index]:[ASX Index]],"*N/A*")</f>
        <v>0</v>
      </c>
      <c r="F254">
        <v>836.1</v>
      </c>
      <c r="G254">
        <v>5085.1000000000004</v>
      </c>
      <c r="H254">
        <v>2475.5700000000002</v>
      </c>
    </row>
    <row r="255" spans="1:8" x14ac:dyDescent="0.25">
      <c r="A255">
        <v>-254</v>
      </c>
      <c r="B255" s="1">
        <f ca="1">EOMONTH(TODAY(),Table1345[[#This Row],[Range_Month]])+1</f>
        <v>37377</v>
      </c>
      <c r="C255">
        <v>0</v>
      </c>
      <c r="D255" s="1">
        <f ca="1">WORKDAY(Table1345[[#This Row],[Date]],-(1+Table1345[[#This Row],[Add_Day]]))</f>
        <v>37376</v>
      </c>
      <c r="E255">
        <f>COUNTIFS(Table1345[[#This Row],[AXX Index]:[ASX Index]],"*N/A*")</f>
        <v>0</v>
      </c>
      <c r="F255">
        <v>833.4</v>
      </c>
      <c r="G255">
        <v>5165.6000000000004</v>
      </c>
      <c r="H255">
        <v>2512.04</v>
      </c>
    </row>
    <row r="256" spans="1:8" x14ac:dyDescent="0.25">
      <c r="A256">
        <v>-255</v>
      </c>
      <c r="B256" s="1">
        <f ca="1">EOMONTH(TODAY(),Table1345[[#This Row],[Range_Month]])+1</f>
        <v>37347</v>
      </c>
      <c r="C256">
        <v>1</v>
      </c>
      <c r="D256" s="1">
        <f ca="1">WORKDAY(Table1345[[#This Row],[Date]],-(1+Table1345[[#This Row],[Add_Day]]))</f>
        <v>37343</v>
      </c>
      <c r="E256">
        <f>COUNTIFS(Table1345[[#This Row],[AXX Index]:[ASX Index]],"*N/A*")</f>
        <v>0</v>
      </c>
      <c r="F256">
        <v>841.2</v>
      </c>
      <c r="G256">
        <v>5271.8</v>
      </c>
      <c r="H256">
        <v>2557.4</v>
      </c>
    </row>
    <row r="257" spans="1:8" x14ac:dyDescent="0.25">
      <c r="A257">
        <v>-256</v>
      </c>
      <c r="B257" s="1">
        <f ca="1">EOMONTH(TODAY(),Table1345[[#This Row],[Range_Month]])+1</f>
        <v>37316</v>
      </c>
      <c r="C257">
        <v>0</v>
      </c>
      <c r="D257" s="1">
        <f ca="1">WORKDAY(Table1345[[#This Row],[Date]],-(1+Table1345[[#This Row],[Add_Day]]))</f>
        <v>37315</v>
      </c>
      <c r="E257">
        <f>COUNTIFS(Table1345[[#This Row],[AXX Index]:[ASX Index]],"*N/A*")</f>
        <v>0</v>
      </c>
      <c r="F257">
        <v>842.3</v>
      </c>
      <c r="G257">
        <v>5101</v>
      </c>
      <c r="H257">
        <v>2466.98</v>
      </c>
    </row>
    <row r="258" spans="1:8" x14ac:dyDescent="0.25">
      <c r="A258">
        <v>-257</v>
      </c>
      <c r="B258" s="1">
        <f ca="1">EOMONTH(TODAY(),Table1345[[#This Row],[Range_Month]])+1</f>
        <v>37288</v>
      </c>
      <c r="C258">
        <v>0</v>
      </c>
      <c r="D258" s="1">
        <f ca="1">WORKDAY(Table1345[[#This Row],[Date]],-(1+Table1345[[#This Row],[Add_Day]]))</f>
        <v>37287</v>
      </c>
      <c r="E258">
        <f>COUNTIFS(Table1345[[#This Row],[AXX Index]:[ASX Index]],"*N/A*")</f>
        <v>0</v>
      </c>
      <c r="F258">
        <v>868.3</v>
      </c>
      <c r="G258">
        <v>5164.8</v>
      </c>
      <c r="H258">
        <v>2496.02</v>
      </c>
    </row>
    <row r="259" spans="1:8" x14ac:dyDescent="0.25">
      <c r="A259">
        <v>-258</v>
      </c>
      <c r="B259" s="1">
        <f ca="1">EOMONTH(TODAY(),Table1345[[#This Row],[Range_Month]])+1</f>
        <v>37257</v>
      </c>
      <c r="C259">
        <v>1</v>
      </c>
      <c r="D259" s="1">
        <f ca="1">WORKDAY(Table1345[[#This Row],[Date]],-(1+Table1345[[#This Row],[Add_Day]]))</f>
        <v>37253</v>
      </c>
      <c r="E259">
        <f>COUNTIFS(Table1345[[#This Row],[AXX Index]:[ASX Index]],"*N/A*")</f>
        <v>0</v>
      </c>
      <c r="F259">
        <v>892.1</v>
      </c>
      <c r="G259">
        <v>5242.3999999999996</v>
      </c>
      <c r="H259">
        <v>2532.4699999999998</v>
      </c>
    </row>
    <row r="260" spans="1:8" x14ac:dyDescent="0.25">
      <c r="A260">
        <v>-259</v>
      </c>
      <c r="B260" s="1">
        <f ca="1">EOMONTH(TODAY(),Table1345[[#This Row],[Range_Month]])+1</f>
        <v>37226</v>
      </c>
      <c r="C260">
        <v>0</v>
      </c>
      <c r="D260" s="1">
        <f ca="1">WORKDAY(Table1345[[#This Row],[Date]],-(1+Table1345[[#This Row],[Add_Day]]))</f>
        <v>37225</v>
      </c>
      <c r="E260">
        <f>COUNTIFS(Table1345[[#This Row],[AXX Index]:[ASX Index]],"*N/A*")</f>
        <v>0</v>
      </c>
      <c r="F260">
        <v>896.1</v>
      </c>
      <c r="G260">
        <v>5203.6000000000004</v>
      </c>
      <c r="H260">
        <v>2514.0700000000002</v>
      </c>
    </row>
    <row r="261" spans="1:8" x14ac:dyDescent="0.25">
      <c r="A261">
        <v>-260</v>
      </c>
      <c r="B261" s="1">
        <f ca="1">EOMONTH(TODAY(),Table1345[[#This Row],[Range_Month]])+1</f>
        <v>37196</v>
      </c>
      <c r="C261">
        <v>0</v>
      </c>
      <c r="D261" s="1">
        <f ca="1">WORKDAY(Table1345[[#This Row],[Date]],-(1+Table1345[[#This Row],[Add_Day]]))</f>
        <v>37195</v>
      </c>
      <c r="E261">
        <f>COUNTIFS(Table1345[[#This Row],[AXX Index]:[ASX Index]],"*N/A*")</f>
        <v>0</v>
      </c>
      <c r="F261">
        <v>850.2</v>
      </c>
      <c r="G261">
        <v>5039.7</v>
      </c>
      <c r="H261">
        <v>2413.5</v>
      </c>
    </row>
    <row r="262" spans="1:8" x14ac:dyDescent="0.25">
      <c r="A262">
        <v>-261</v>
      </c>
      <c r="B262" s="1">
        <f ca="1">EOMONTH(TODAY(),Table1345[[#This Row],[Range_Month]])+1</f>
        <v>37165</v>
      </c>
      <c r="C262">
        <v>0</v>
      </c>
      <c r="D262" s="1">
        <f ca="1">WORKDAY(Table1345[[#This Row],[Date]],-(1+Table1345[[#This Row],[Add_Day]]))</f>
        <v>37162</v>
      </c>
      <c r="E262">
        <f>COUNTIFS(Table1345[[#This Row],[AXX Index]:[ASX Index]],"*N/A*")</f>
        <v>0</v>
      </c>
      <c r="F262">
        <v>820.5</v>
      </c>
      <c r="G262">
        <v>4903.3999999999996</v>
      </c>
      <c r="H262">
        <v>2340.48</v>
      </c>
    </row>
    <row r="263" spans="1:8" x14ac:dyDescent="0.25">
      <c r="A263">
        <v>-262</v>
      </c>
      <c r="B263" s="1">
        <f ca="1">EOMONTH(TODAY(),Table1345[[#This Row],[Range_Month]])+1</f>
        <v>37135</v>
      </c>
      <c r="C263">
        <v>0</v>
      </c>
      <c r="D263" s="1">
        <f ca="1">WORKDAY(Table1345[[#This Row],[Date]],-(1+Table1345[[#This Row],[Add_Day]]))</f>
        <v>37134</v>
      </c>
      <c r="E263">
        <f>COUNTIFS(Table1345[[#This Row],[AXX Index]:[ASX Index]],"*N/A*")</f>
        <v>0</v>
      </c>
      <c r="F263">
        <v>1027.3</v>
      </c>
      <c r="G263">
        <v>5345</v>
      </c>
      <c r="H263">
        <v>2590.17</v>
      </c>
    </row>
    <row r="264" spans="1:8" x14ac:dyDescent="0.25">
      <c r="A264">
        <v>-263</v>
      </c>
      <c r="B264" s="1">
        <f ca="1">EOMONTH(TODAY(),Table1345[[#This Row],[Range_Month]])+1</f>
        <v>37104</v>
      </c>
      <c r="C264">
        <v>0</v>
      </c>
      <c r="D264" s="1">
        <f ca="1">WORKDAY(Table1345[[#This Row],[Date]],-(1+Table1345[[#This Row],[Add_Day]]))</f>
        <v>37103</v>
      </c>
      <c r="E264">
        <f>COUNTIFS(Table1345[[#This Row],[AXX Index]:[ASX Index]],"*N/A*")</f>
        <v>0</v>
      </c>
      <c r="F264">
        <v>1041.2</v>
      </c>
      <c r="G264">
        <v>5529.1</v>
      </c>
      <c r="H264">
        <v>2663.92</v>
      </c>
    </row>
    <row r="265" spans="1:8" x14ac:dyDescent="0.25">
      <c r="A265">
        <v>-264</v>
      </c>
      <c r="B265" s="1">
        <f ca="1">EOMONTH(TODAY(),Table1345[[#This Row],[Range_Month]])+1</f>
        <v>37073</v>
      </c>
      <c r="C265">
        <v>0</v>
      </c>
      <c r="D265" s="1">
        <f ca="1">WORKDAY(Table1345[[#This Row],[Date]],-(1+Table1345[[#This Row],[Add_Day]]))</f>
        <v>37071</v>
      </c>
      <c r="E265">
        <f>COUNTIFS(Table1345[[#This Row],[AXX Index]:[ASX Index]],"*N/A*")</f>
        <v>0</v>
      </c>
      <c r="F265">
        <v>1137</v>
      </c>
      <c r="G265">
        <v>5642.5</v>
      </c>
      <c r="H265">
        <v>2728.12</v>
      </c>
    </row>
    <row r="266" spans="1:8" x14ac:dyDescent="0.25">
      <c r="A266">
        <v>-265</v>
      </c>
      <c r="B266" s="1">
        <f ca="1">EOMONTH(TODAY(),Table1345[[#This Row],[Range_Month]])+1</f>
        <v>37043</v>
      </c>
      <c r="C266">
        <v>0</v>
      </c>
      <c r="D266" s="1">
        <f ca="1">WORKDAY(Table1345[[#This Row],[Date]],-(1+Table1345[[#This Row],[Add_Day]]))</f>
        <v>37042</v>
      </c>
      <c r="E266">
        <f>COUNTIFS(Table1345[[#This Row],[AXX Index]:[ASX Index]],"*N/A*")</f>
        <v>0</v>
      </c>
      <c r="F266">
        <v>1221.8</v>
      </c>
      <c r="G266">
        <v>5796.1</v>
      </c>
      <c r="H266">
        <v>2811.22</v>
      </c>
    </row>
    <row r="267" spans="1:8" x14ac:dyDescent="0.25">
      <c r="A267">
        <v>-266</v>
      </c>
      <c r="B267" s="1">
        <f ca="1">EOMONTH(TODAY(),Table1345[[#This Row],[Range_Month]])+1</f>
        <v>37012</v>
      </c>
      <c r="C267">
        <v>1</v>
      </c>
      <c r="D267" s="1">
        <f ca="1">WORKDAY(Table1345[[#This Row],[Date]],-(1+Table1345[[#This Row],[Add_Day]]))</f>
        <v>37008</v>
      </c>
      <c r="E267">
        <f>COUNTIFS(Table1345[[#This Row],[AXX Index]:[ASX Index]],"*N/A*")</f>
        <v>0</v>
      </c>
      <c r="F267">
        <v>1194.3</v>
      </c>
      <c r="G267">
        <v>5951.4</v>
      </c>
      <c r="H267">
        <v>2857.79</v>
      </c>
    </row>
    <row r="268" spans="1:8" x14ac:dyDescent="0.25">
      <c r="A268">
        <v>-267</v>
      </c>
      <c r="B268" s="1">
        <f ca="1">EOMONTH(TODAY(),Table1345[[#This Row],[Range_Month]])+1</f>
        <v>36982</v>
      </c>
      <c r="C268">
        <v>0</v>
      </c>
      <c r="D268" s="1">
        <f ca="1">WORKDAY(Table1345[[#This Row],[Date]],-(1+Table1345[[#This Row],[Add_Day]]))</f>
        <v>36980</v>
      </c>
      <c r="E268">
        <f>COUNTIFS(Table1345[[#This Row],[AXX Index]:[ASX Index]],"*N/A*")</f>
        <v>0</v>
      </c>
      <c r="F268">
        <v>1171.9000000000001</v>
      </c>
      <c r="G268">
        <v>5633.7</v>
      </c>
      <c r="H268">
        <v>2711.4</v>
      </c>
    </row>
    <row r="269" spans="1:8" x14ac:dyDescent="0.25">
      <c r="A269">
        <v>-268</v>
      </c>
      <c r="B269" s="1">
        <f ca="1">EOMONTH(TODAY(),Table1345[[#This Row],[Range_Month]])+1</f>
        <v>36951</v>
      </c>
      <c r="C269">
        <v>0</v>
      </c>
      <c r="D269" s="1">
        <f ca="1">WORKDAY(Table1345[[#This Row],[Date]],-(1+Table1345[[#This Row],[Add_Day]]))</f>
        <v>36950</v>
      </c>
      <c r="E269">
        <f>COUNTIFS(Table1345[[#This Row],[AXX Index]:[ASX Index]],"*N/A*")</f>
        <v>0</v>
      </c>
      <c r="F269">
        <v>1335.3</v>
      </c>
      <c r="G269">
        <v>5917.9</v>
      </c>
      <c r="H269">
        <v>2868</v>
      </c>
    </row>
    <row r="270" spans="1:8" x14ac:dyDescent="0.25">
      <c r="A270">
        <v>-269</v>
      </c>
      <c r="B270" s="1">
        <f ca="1">EOMONTH(TODAY(),Table1345[[#This Row],[Range_Month]])+1</f>
        <v>36923</v>
      </c>
      <c r="C270">
        <v>0</v>
      </c>
      <c r="D270" s="1">
        <f ca="1">WORKDAY(Table1345[[#This Row],[Date]],-(1+Table1345[[#This Row],[Add_Day]]))</f>
        <v>36922</v>
      </c>
      <c r="E270">
        <f>COUNTIFS(Table1345[[#This Row],[AXX Index]:[ASX Index]],"*N/A*")</f>
        <v>0</v>
      </c>
      <c r="F270">
        <v>1449.6</v>
      </c>
      <c r="G270">
        <v>6297.5</v>
      </c>
      <c r="H270">
        <v>3030.05</v>
      </c>
    </row>
    <row r="271" spans="1:8" x14ac:dyDescent="0.25">
      <c r="A271">
        <v>-270</v>
      </c>
      <c r="B271" s="1">
        <f ca="1">EOMONTH(TODAY(),Table1345[[#This Row],[Range_Month]])+1</f>
        <v>36892</v>
      </c>
      <c r="C271">
        <v>0</v>
      </c>
      <c r="D271" s="1">
        <f ca="1">WORKDAY(Table1345[[#This Row],[Date]],-(1+Table1345[[#This Row],[Add_Day]]))</f>
        <v>36889</v>
      </c>
      <c r="E271">
        <f>COUNTIFS(Table1345[[#This Row],[AXX Index]:[ASX Index]],"*N/A*")</f>
        <v>0</v>
      </c>
      <c r="F271">
        <v>1437.8</v>
      </c>
      <c r="G271">
        <v>6222.5</v>
      </c>
      <c r="H271">
        <v>2983.81</v>
      </c>
    </row>
    <row r="272" spans="1:8" x14ac:dyDescent="0.25">
      <c r="A272">
        <v>-271</v>
      </c>
      <c r="B272" s="1">
        <f ca="1">EOMONTH(TODAY(),Table1345[[#This Row],[Range_Month]])+1</f>
        <v>36861</v>
      </c>
      <c r="C272">
        <v>0</v>
      </c>
      <c r="D272" s="1">
        <f ca="1">WORKDAY(Table1345[[#This Row],[Date]],-(1+Table1345[[#This Row],[Add_Day]]))</f>
        <v>36860</v>
      </c>
      <c r="E272">
        <f>COUNTIFS(Table1345[[#This Row],[AXX Index]:[ASX Index]],"*N/A*")</f>
        <v>0</v>
      </c>
      <c r="F272">
        <v>1461.2</v>
      </c>
      <c r="G272">
        <v>6142.2</v>
      </c>
      <c r="H272">
        <v>2945.06</v>
      </c>
    </row>
    <row r="273" spans="1:8" x14ac:dyDescent="0.25">
      <c r="A273">
        <v>-272</v>
      </c>
      <c r="B273" s="1">
        <f ca="1">EOMONTH(TODAY(),Table1345[[#This Row],[Range_Month]])+1</f>
        <v>36831</v>
      </c>
      <c r="C273">
        <v>0</v>
      </c>
      <c r="D273" s="1">
        <f ca="1">WORKDAY(Table1345[[#This Row],[Date]],-(1+Table1345[[#This Row],[Add_Day]]))</f>
        <v>36830</v>
      </c>
      <c r="E273">
        <f>COUNTIFS(Table1345[[#This Row],[AXX Index]:[ASX Index]],"*N/A*")</f>
        <v>0</v>
      </c>
      <c r="F273">
        <v>1627</v>
      </c>
      <c r="G273">
        <v>6438.4</v>
      </c>
      <c r="H273">
        <v>3078.21</v>
      </c>
    </row>
    <row r="274" spans="1:8" x14ac:dyDescent="0.25">
      <c r="A274">
        <v>-273</v>
      </c>
      <c r="B274" s="1">
        <f ca="1">EOMONTH(TODAY(),Table1345[[#This Row],[Range_Month]])+1</f>
        <v>36800</v>
      </c>
      <c r="C274">
        <v>0</v>
      </c>
      <c r="D274" s="1">
        <f ca="1">WORKDAY(Table1345[[#This Row],[Date]],-(1+Table1345[[#This Row],[Add_Day]]))</f>
        <v>36798</v>
      </c>
      <c r="E274">
        <f>COUNTIFS(Table1345[[#This Row],[AXX Index]:[ASX Index]],"*N/A*")</f>
        <v>0</v>
      </c>
      <c r="F274">
        <v>1776.5</v>
      </c>
      <c r="G274">
        <v>6294.2</v>
      </c>
      <c r="H274">
        <v>3029.36</v>
      </c>
    </row>
    <row r="275" spans="1:8" x14ac:dyDescent="0.25">
      <c r="A275">
        <v>-274</v>
      </c>
      <c r="B275" s="1">
        <f ca="1">EOMONTH(TODAY(),Table1345[[#This Row],[Range_Month]])+1</f>
        <v>36770</v>
      </c>
      <c r="C275">
        <v>0</v>
      </c>
      <c r="D275" s="1">
        <f ca="1">WORKDAY(Table1345[[#This Row],[Date]],-(1+Table1345[[#This Row],[Add_Day]]))</f>
        <v>36769</v>
      </c>
      <c r="E275">
        <f>COUNTIFS(Table1345[[#This Row],[AXX Index]:[ASX Index]],"*N/A*")</f>
        <v>0</v>
      </c>
      <c r="F275">
        <v>1835.5</v>
      </c>
      <c r="G275">
        <v>6672.7</v>
      </c>
      <c r="H275">
        <v>3207.99</v>
      </c>
    </row>
    <row r="276" spans="1:8" x14ac:dyDescent="0.25">
      <c r="A276">
        <v>-275</v>
      </c>
      <c r="B276" s="1">
        <f ca="1">EOMONTH(TODAY(),Table1345[[#This Row],[Range_Month]])+1</f>
        <v>36739</v>
      </c>
      <c r="C276">
        <v>0</v>
      </c>
      <c r="D276" s="1">
        <f ca="1">WORKDAY(Table1345[[#This Row],[Date]],-(1+Table1345[[#This Row],[Add_Day]]))</f>
        <v>36738</v>
      </c>
      <c r="E276">
        <f>COUNTIFS(Table1345[[#This Row],[AXX Index]:[ASX Index]],"*N/A*")</f>
        <v>0</v>
      </c>
      <c r="F276">
        <v>1693.4</v>
      </c>
      <c r="G276">
        <v>6365.3</v>
      </c>
      <c r="H276">
        <v>3062.41</v>
      </c>
    </row>
    <row r="277" spans="1:8" x14ac:dyDescent="0.25">
      <c r="A277">
        <v>-276</v>
      </c>
      <c r="B277" s="1">
        <f ca="1">EOMONTH(TODAY(),Table1345[[#This Row],[Range_Month]])+1</f>
        <v>36708</v>
      </c>
      <c r="C277">
        <v>0</v>
      </c>
      <c r="D277" s="1">
        <f ca="1">WORKDAY(Table1345[[#This Row],[Date]],-(1+Table1345[[#This Row],[Add_Day]]))</f>
        <v>36707</v>
      </c>
      <c r="E277">
        <f>COUNTIFS(Table1345[[#This Row],[AXX Index]:[ASX Index]],"*N/A*")</f>
        <v>0</v>
      </c>
      <c r="F277">
        <v>1717.6</v>
      </c>
      <c r="G277">
        <v>6312.7</v>
      </c>
      <c r="H277">
        <v>3029.74</v>
      </c>
    </row>
    <row r="278" spans="1:8" x14ac:dyDescent="0.25">
      <c r="A278">
        <v>-277</v>
      </c>
      <c r="B278" s="1">
        <f ca="1">EOMONTH(TODAY(),Table1345[[#This Row],[Range_Month]])+1</f>
        <v>36678</v>
      </c>
      <c r="C278">
        <v>0</v>
      </c>
      <c r="D278" s="1">
        <f ca="1">WORKDAY(Table1345[[#This Row],[Date]],-(1+Table1345[[#This Row],[Add_Day]]))</f>
        <v>36677</v>
      </c>
      <c r="E278">
        <f>COUNTIFS(Table1345[[#This Row],[AXX Index]:[ASX Index]],"*N/A*")</f>
        <v>0</v>
      </c>
      <c r="F278">
        <v>1645.2</v>
      </c>
      <c r="G278">
        <v>6359.3</v>
      </c>
      <c r="H278">
        <v>3017.23</v>
      </c>
    </row>
    <row r="279" spans="1:8" x14ac:dyDescent="0.25">
      <c r="A279">
        <v>-278</v>
      </c>
      <c r="B279" s="1">
        <f ca="1">EOMONTH(TODAY(),Table1345[[#This Row],[Range_Month]])+1</f>
        <v>36647</v>
      </c>
      <c r="C279">
        <v>0</v>
      </c>
      <c r="D279" s="1">
        <f ca="1">WORKDAY(Table1345[[#This Row],[Date]],-(1+Table1345[[#This Row],[Add_Day]]))</f>
        <v>36644</v>
      </c>
      <c r="E279">
        <f>COUNTIFS(Table1345[[#This Row],[AXX Index]:[ASX Index]],"*N/A*")</f>
        <v>0</v>
      </c>
      <c r="F279">
        <v>1764</v>
      </c>
      <c r="G279">
        <v>6327.4</v>
      </c>
      <c r="H279">
        <v>3001.92</v>
      </c>
    </row>
    <row r="280" spans="1:8" x14ac:dyDescent="0.25">
      <c r="A280">
        <v>-279</v>
      </c>
      <c r="B280" s="1">
        <f ca="1">EOMONTH(TODAY(),Table1345[[#This Row],[Range_Month]])+1</f>
        <v>36617</v>
      </c>
      <c r="C280">
        <v>0</v>
      </c>
      <c r="D280" s="1">
        <f ca="1">WORKDAY(Table1345[[#This Row],[Date]],-(1+Table1345[[#This Row],[Add_Day]]))</f>
        <v>36616</v>
      </c>
      <c r="E280">
        <f>COUNTIFS(Table1345[[#This Row],[AXX Index]:[ASX Index]],"*N/A*")</f>
        <v>0</v>
      </c>
      <c r="F280">
        <v>2256.9</v>
      </c>
      <c r="G280">
        <v>6540.2</v>
      </c>
      <c r="H280">
        <v>3110.56</v>
      </c>
    </row>
    <row r="281" spans="1:8" x14ac:dyDescent="0.25">
      <c r="A281">
        <v>-280</v>
      </c>
      <c r="B281" s="1">
        <f ca="1">EOMONTH(TODAY(),Table1345[[#This Row],[Range_Month]])+1</f>
        <v>36586</v>
      </c>
      <c r="C281">
        <v>0</v>
      </c>
      <c r="D281" s="1">
        <f ca="1">WORKDAY(Table1345[[#This Row],[Date]],-(1+Table1345[[#This Row],[Add_Day]]))</f>
        <v>36585</v>
      </c>
      <c r="E281">
        <f>COUNTIFS(Table1345[[#This Row],[AXX Index]:[ASX Index]],"*N/A*")</f>
        <v>0</v>
      </c>
      <c r="F281">
        <v>2745.8</v>
      </c>
      <c r="G281">
        <v>6232.6</v>
      </c>
      <c r="H281">
        <v>2989.43</v>
      </c>
    </row>
    <row r="282" spans="1:8" x14ac:dyDescent="0.25">
      <c r="A282">
        <v>-281</v>
      </c>
      <c r="B282" s="1">
        <f ca="1">EOMONTH(TODAY(),Table1345[[#This Row],[Range_Month]])+1</f>
        <v>36557</v>
      </c>
      <c r="C282">
        <v>0</v>
      </c>
      <c r="D282" s="1">
        <f ca="1">WORKDAY(Table1345[[#This Row],[Date]],-(1+Table1345[[#This Row],[Add_Day]]))</f>
        <v>36556</v>
      </c>
      <c r="E282">
        <f>COUNTIFS(Table1345[[#This Row],[AXX Index]:[ASX Index]],"*N/A*")</f>
        <v>0</v>
      </c>
      <c r="F282">
        <v>2238.5</v>
      </c>
      <c r="G282">
        <v>6268.5</v>
      </c>
      <c r="H282">
        <v>2975.87</v>
      </c>
    </row>
    <row r="283" spans="1:8" x14ac:dyDescent="0.25">
      <c r="A283">
        <v>-282</v>
      </c>
      <c r="B283" s="1">
        <f ca="1">EOMONTH(TODAY(),Table1345[[#This Row],[Range_Month]])+1</f>
        <v>36526</v>
      </c>
      <c r="C283">
        <v>1</v>
      </c>
      <c r="D283" s="1">
        <f ca="1">WORKDAY(Table1345[[#This Row],[Date]],-(1+Table1345[[#This Row],[Add_Day]]))</f>
        <v>36524</v>
      </c>
      <c r="E283">
        <f>COUNTIFS(Table1345[[#This Row],[AXX Index]:[ASX Index]],"*N/A*")</f>
        <v>0</v>
      </c>
      <c r="F283">
        <v>1932.7</v>
      </c>
      <c r="G283">
        <v>6930.2</v>
      </c>
      <c r="H283">
        <v>3242.06</v>
      </c>
    </row>
    <row r="284" spans="1:8" x14ac:dyDescent="0.25">
      <c r="A284">
        <v>-283</v>
      </c>
      <c r="B284" s="1">
        <f ca="1">EOMONTH(TODAY(),Table1345[[#This Row],[Range_Month]])+1</f>
        <v>36495</v>
      </c>
      <c r="C284">
        <v>0</v>
      </c>
      <c r="D284" s="1">
        <f ca="1">WORKDAY(Table1345[[#This Row],[Date]],-(1+Table1345[[#This Row],[Add_Day]]))</f>
        <v>36494</v>
      </c>
      <c r="E284">
        <f>COUNTIFS(Table1345[[#This Row],[AXX Index]:[ASX Index]],"*N/A*")</f>
        <v>0</v>
      </c>
      <c r="F284">
        <v>1638.5</v>
      </c>
      <c r="G284">
        <v>6597.2</v>
      </c>
      <c r="H284">
        <v>3086.9</v>
      </c>
    </row>
    <row r="285" spans="1:8" x14ac:dyDescent="0.25">
      <c r="A285">
        <v>-284</v>
      </c>
      <c r="B285" s="1">
        <f ca="1">EOMONTH(TODAY(),Table1345[[#This Row],[Range_Month]])+1</f>
        <v>36465</v>
      </c>
      <c r="C285">
        <v>0</v>
      </c>
      <c r="D285" s="1">
        <f ca="1">WORKDAY(Table1345[[#This Row],[Date]],-(1+Table1345[[#This Row],[Add_Day]]))</f>
        <v>36462</v>
      </c>
      <c r="E285">
        <f>COUNTIFS(Table1345[[#This Row],[AXX Index]:[ASX Index]],"*N/A*")</f>
        <v>0</v>
      </c>
      <c r="F285">
        <v>1220</v>
      </c>
      <c r="G285">
        <v>6255.7</v>
      </c>
      <c r="H285">
        <v>2904.38</v>
      </c>
    </row>
    <row r="286" spans="1:8" x14ac:dyDescent="0.25">
      <c r="A286">
        <v>-285</v>
      </c>
      <c r="B286" s="1">
        <f ca="1">EOMONTH(TODAY(),Table1345[[#This Row],[Range_Month]])+1</f>
        <v>36434</v>
      </c>
      <c r="C286">
        <v>0</v>
      </c>
      <c r="D286" s="1">
        <f ca="1">WORKDAY(Table1345[[#This Row],[Date]],-(1+Table1345[[#This Row],[Add_Day]]))</f>
        <v>36433</v>
      </c>
      <c r="E286">
        <f>COUNTIFS(Table1345[[#This Row],[AXX Index]:[ASX Index]],"*N/A*")</f>
        <v>0</v>
      </c>
      <c r="F286">
        <v>1117.9000000000001</v>
      </c>
      <c r="G286">
        <v>6029.8</v>
      </c>
      <c r="H286">
        <v>2826.11</v>
      </c>
    </row>
    <row r="287" spans="1:8" x14ac:dyDescent="0.25">
      <c r="A287">
        <v>-286</v>
      </c>
      <c r="B287" s="1">
        <f ca="1">EOMONTH(TODAY(),Table1345[[#This Row],[Range_Month]])+1</f>
        <v>36404</v>
      </c>
      <c r="C287">
        <v>0</v>
      </c>
      <c r="D287" s="1">
        <f ca="1">WORKDAY(Table1345[[#This Row],[Date]],-(1+Table1345[[#This Row],[Add_Day]]))</f>
        <v>36403</v>
      </c>
      <c r="E287">
        <f>COUNTIFS(Table1345[[#This Row],[AXX Index]:[ASX Index]],"*N/A*")</f>
        <v>0</v>
      </c>
      <c r="F287">
        <v>1114.5999999999999</v>
      </c>
      <c r="G287">
        <v>6246.4</v>
      </c>
      <c r="H287">
        <v>2939.11</v>
      </c>
    </row>
    <row r="288" spans="1:8" x14ac:dyDescent="0.25">
      <c r="A288">
        <v>-287</v>
      </c>
      <c r="B288" s="1">
        <f ca="1">EOMONTH(TODAY(),Table1345[[#This Row],[Range_Month]])+1</f>
        <v>36373</v>
      </c>
      <c r="C288">
        <v>0</v>
      </c>
      <c r="D288" s="1">
        <f ca="1">WORKDAY(Table1345[[#This Row],[Date]],-(1+Table1345[[#This Row],[Add_Day]]))</f>
        <v>36371</v>
      </c>
      <c r="E288">
        <f>COUNTIFS(Table1345[[#This Row],[AXX Index]:[ASX Index]],"*N/A*")</f>
        <v>0</v>
      </c>
      <c r="F288">
        <v>1076.7</v>
      </c>
      <c r="G288">
        <v>6231.9</v>
      </c>
      <c r="H288">
        <v>2925.14</v>
      </c>
    </row>
    <row r="289" spans="1:8" x14ac:dyDescent="0.25">
      <c r="A289">
        <v>-288</v>
      </c>
      <c r="B289" s="1">
        <f ca="1">EOMONTH(TODAY(),Table1345[[#This Row],[Range_Month]])+1</f>
        <v>36342</v>
      </c>
      <c r="C289">
        <v>0</v>
      </c>
      <c r="D289" s="1">
        <f ca="1">WORKDAY(Table1345[[#This Row],[Date]],-(1+Table1345[[#This Row],[Add_Day]]))</f>
        <v>36341</v>
      </c>
      <c r="E289">
        <f>COUNTIFS(Table1345[[#This Row],[AXX Index]:[ASX Index]],"*N/A*")</f>
        <v>0</v>
      </c>
      <c r="F289">
        <v>1017.6</v>
      </c>
      <c r="G289">
        <v>6318.5</v>
      </c>
      <c r="H289">
        <v>2946.17</v>
      </c>
    </row>
    <row r="290" spans="1:8" x14ac:dyDescent="0.25">
      <c r="A290">
        <v>-289</v>
      </c>
      <c r="B290" s="1">
        <f ca="1">EOMONTH(TODAY(),Table1345[[#This Row],[Range_Month]])+1</f>
        <v>36312</v>
      </c>
      <c r="C290">
        <v>1</v>
      </c>
      <c r="D290" s="1">
        <f ca="1">WORKDAY(Table1345[[#This Row],[Date]],-(1+Table1345[[#This Row],[Add_Day]]))</f>
        <v>36308</v>
      </c>
      <c r="E290">
        <f>COUNTIFS(Table1345[[#This Row],[AXX Index]:[ASX Index]],"*N/A*")</f>
        <v>0</v>
      </c>
      <c r="F290">
        <v>977</v>
      </c>
      <c r="G290">
        <v>6226.2</v>
      </c>
      <c r="H290">
        <v>2889.65</v>
      </c>
    </row>
    <row r="291" spans="1:8" x14ac:dyDescent="0.25">
      <c r="A291">
        <v>-290</v>
      </c>
      <c r="B291" s="1">
        <f ca="1">EOMONTH(TODAY(),Table1345[[#This Row],[Range_Month]])+1</f>
        <v>36281</v>
      </c>
      <c r="C291">
        <v>0</v>
      </c>
      <c r="D291" s="1">
        <f ca="1">WORKDAY(Table1345[[#This Row],[Date]],-(1+Table1345[[#This Row],[Add_Day]]))</f>
        <v>36280</v>
      </c>
      <c r="E291">
        <f>COUNTIFS(Table1345[[#This Row],[AXX Index]:[ASX Index]],"*N/A*")</f>
        <v>0</v>
      </c>
      <c r="F291">
        <v>955.7</v>
      </c>
      <c r="G291">
        <v>6552.2</v>
      </c>
      <c r="H291">
        <v>3028.4</v>
      </c>
    </row>
    <row r="292" spans="1:8" x14ac:dyDescent="0.25">
      <c r="A292">
        <v>-291</v>
      </c>
      <c r="B292" s="1">
        <f ca="1">EOMONTH(TODAY(),Table1345[[#This Row],[Range_Month]])+1</f>
        <v>36251</v>
      </c>
      <c r="C292">
        <v>0</v>
      </c>
      <c r="D292" s="1">
        <f ca="1">WORKDAY(Table1345[[#This Row],[Date]],-(1+Table1345[[#This Row],[Add_Day]]))</f>
        <v>36250</v>
      </c>
      <c r="E292">
        <f>COUNTIFS(Table1345[[#This Row],[AXX Index]:[ASX Index]],"*N/A*")</f>
        <v>0</v>
      </c>
      <c r="F292">
        <v>866.8</v>
      </c>
      <c r="G292">
        <v>6295.3</v>
      </c>
      <c r="H292">
        <v>2894.79</v>
      </c>
    </row>
    <row r="293" spans="1:8" x14ac:dyDescent="0.25">
      <c r="A293">
        <v>-292</v>
      </c>
      <c r="B293" s="1">
        <f ca="1">EOMONTH(TODAY(),Table1345[[#This Row],[Range_Month]])+1</f>
        <v>36220</v>
      </c>
      <c r="C293">
        <v>0</v>
      </c>
      <c r="D293" s="1">
        <f ca="1">WORKDAY(Table1345[[#This Row],[Date]],-(1+Table1345[[#This Row],[Add_Day]]))</f>
        <v>36217</v>
      </c>
      <c r="E293">
        <f>COUNTIFS(Table1345[[#This Row],[AXX Index]:[ASX Index]],"*N/A*")</f>
        <v>0</v>
      </c>
      <c r="F293">
        <v>823.5</v>
      </c>
      <c r="G293">
        <v>6175.1</v>
      </c>
      <c r="H293">
        <v>2825.39</v>
      </c>
    </row>
    <row r="294" spans="1:8" x14ac:dyDescent="0.25">
      <c r="A294">
        <v>-293</v>
      </c>
      <c r="B294" s="1">
        <f ca="1">EOMONTH(TODAY(),Table1345[[#This Row],[Range_Month]])+1</f>
        <v>36192</v>
      </c>
      <c r="C294">
        <v>0</v>
      </c>
      <c r="D294" s="1">
        <f ca="1">WORKDAY(Table1345[[#This Row],[Date]],-(1+Table1345[[#This Row],[Add_Day]]))</f>
        <v>36189</v>
      </c>
      <c r="E294">
        <f>COUNTIFS(Table1345[[#This Row],[AXX Index]:[ASX Index]],"*N/A*")</f>
        <v>0</v>
      </c>
      <c r="F294">
        <v>834.9</v>
      </c>
      <c r="G294">
        <v>5896</v>
      </c>
      <c r="H294">
        <v>2695.94</v>
      </c>
    </row>
    <row r="295" spans="1:8" x14ac:dyDescent="0.25">
      <c r="A295">
        <v>-294</v>
      </c>
      <c r="B295" s="1">
        <f ca="1">EOMONTH(TODAY(),Table1345[[#This Row],[Range_Month]])+1</f>
        <v>36161</v>
      </c>
      <c r="C295">
        <v>1</v>
      </c>
      <c r="D295" s="1">
        <f ca="1">WORKDAY(Table1345[[#This Row],[Date]],-(1+Table1345[[#This Row],[Add_Day]]))</f>
        <v>36159</v>
      </c>
      <c r="E295">
        <f>COUNTIFS(Table1345[[#This Row],[AXX Index]:[ASX Index]],"*N/A*")</f>
        <v>0</v>
      </c>
      <c r="F295">
        <v>801.6</v>
      </c>
      <c r="G295">
        <v>5882.6</v>
      </c>
      <c r="H295">
        <v>2673.92</v>
      </c>
    </row>
    <row r="296" spans="1:8" x14ac:dyDescent="0.25">
      <c r="A296">
        <v>-295</v>
      </c>
      <c r="B296" s="1">
        <f ca="1">EOMONTH(TODAY(),Table1345[[#This Row],[Range_Month]])+1</f>
        <v>36130</v>
      </c>
      <c r="C296">
        <v>0</v>
      </c>
      <c r="D296" s="1">
        <f ca="1">WORKDAY(Table1345[[#This Row],[Date]],-(1+Table1345[[#This Row],[Add_Day]]))</f>
        <v>36129</v>
      </c>
      <c r="E296">
        <f>COUNTIFS(Table1345[[#This Row],[AXX Index]:[ASX Index]],"*N/A*")</f>
        <v>0</v>
      </c>
      <c r="F296">
        <v>816.3</v>
      </c>
      <c r="G296">
        <v>5743.9</v>
      </c>
      <c r="H296">
        <v>2626.86</v>
      </c>
    </row>
    <row r="297" spans="1:8" x14ac:dyDescent="0.25">
      <c r="A297">
        <v>-296</v>
      </c>
      <c r="B297" s="1">
        <f ca="1">EOMONTH(TODAY(),Table1345[[#This Row],[Range_Month]])+1</f>
        <v>36100</v>
      </c>
      <c r="C297">
        <v>0</v>
      </c>
      <c r="D297" s="1">
        <f ca="1">WORKDAY(Table1345[[#This Row],[Date]],-(1+Table1345[[#This Row],[Add_Day]]))</f>
        <v>36098</v>
      </c>
      <c r="E297">
        <f>COUNTIFS(Table1345[[#This Row],[AXX Index]:[ASX Index]],"*N/A*")</f>
        <v>0</v>
      </c>
      <c r="F297">
        <v>789.3</v>
      </c>
      <c r="G297">
        <v>5438.4</v>
      </c>
      <c r="H297">
        <v>2504.85</v>
      </c>
    </row>
    <row r="298" spans="1:8" x14ac:dyDescent="0.25">
      <c r="A298">
        <v>-297</v>
      </c>
      <c r="B298" s="1">
        <f ca="1">EOMONTH(TODAY(),Table1345[[#This Row],[Range_Month]])+1</f>
        <v>36069</v>
      </c>
      <c r="C298">
        <v>0</v>
      </c>
      <c r="D298" s="1">
        <f ca="1">WORKDAY(Table1345[[#This Row],[Date]],-(1+Table1345[[#This Row],[Add_Day]]))</f>
        <v>36068</v>
      </c>
      <c r="E298">
        <f>COUNTIFS(Table1345[[#This Row],[AXX Index]:[ASX Index]],"*N/A*")</f>
        <v>0</v>
      </c>
      <c r="F298">
        <v>833.8</v>
      </c>
      <c r="G298">
        <v>5064.3999999999996</v>
      </c>
      <c r="H298">
        <v>2344.8200000000002</v>
      </c>
    </row>
    <row r="299" spans="1:8" x14ac:dyDescent="0.25">
      <c r="A299">
        <v>-298</v>
      </c>
      <c r="B299" s="1">
        <f ca="1">EOMONTH(TODAY(),Table1345[[#This Row],[Range_Month]])+1</f>
        <v>36039</v>
      </c>
      <c r="C299">
        <v>1</v>
      </c>
      <c r="D299" s="1">
        <f ca="1">WORKDAY(Table1345[[#This Row],[Date]],-(1+Table1345[[#This Row],[Add_Day]]))</f>
        <v>36035</v>
      </c>
      <c r="E299">
        <f>COUNTIFS(Table1345[[#This Row],[AXX Index]:[ASX Index]],"*N/A*")</f>
        <v>0</v>
      </c>
      <c r="F299">
        <v>898.6</v>
      </c>
      <c r="G299">
        <v>5249.4</v>
      </c>
      <c r="H299">
        <v>2440.84</v>
      </c>
    </row>
    <row r="300" spans="1:8" x14ac:dyDescent="0.25">
      <c r="A300">
        <v>-299</v>
      </c>
      <c r="B300" s="1">
        <f ca="1">EOMONTH(TODAY(),Table1345[[#This Row],[Range_Month]])+1</f>
        <v>36008</v>
      </c>
      <c r="C300">
        <v>0</v>
      </c>
      <c r="D300" s="1">
        <f ca="1">WORKDAY(Table1345[[#This Row],[Date]],-(1+Table1345[[#This Row],[Add_Day]]))</f>
        <v>36007</v>
      </c>
      <c r="E300">
        <f>COUNTIFS(Table1345[[#This Row],[AXX Index]:[ASX Index]],"*N/A*")</f>
        <v>0</v>
      </c>
      <c r="F300">
        <v>1063</v>
      </c>
      <c r="G300">
        <v>5837</v>
      </c>
      <c r="H300">
        <v>2734.72</v>
      </c>
    </row>
    <row r="301" spans="1:8" x14ac:dyDescent="0.25">
      <c r="A301">
        <v>-300</v>
      </c>
      <c r="B301" s="1">
        <f ca="1">EOMONTH(TODAY(),Table1345[[#This Row],[Range_Month]])+1</f>
        <v>35977</v>
      </c>
      <c r="C301">
        <v>0</v>
      </c>
      <c r="D301" s="1">
        <f ca="1">WORKDAY(Table1345[[#This Row],[Date]],-(1+Table1345[[#This Row],[Add_Day]]))</f>
        <v>35976</v>
      </c>
      <c r="E301">
        <f>COUNTIFS(Table1345[[#This Row],[AXX Index]:[ASX Index]],"*N/A*")</f>
        <v>0</v>
      </c>
      <c r="F301">
        <v>1095.7</v>
      </c>
      <c r="G301">
        <v>5832.5</v>
      </c>
      <c r="H301">
        <v>2743.46</v>
      </c>
    </row>
    <row r="302" spans="1:8" x14ac:dyDescent="0.25">
      <c r="A302">
        <v>-301</v>
      </c>
      <c r="B302" s="1">
        <f ca="1">EOMONTH(TODAY(),Table1345[[#This Row],[Range_Month]])+1</f>
        <v>35947</v>
      </c>
      <c r="C302">
        <v>0</v>
      </c>
      <c r="D302" s="1">
        <f ca="1">WORKDAY(Table1345[[#This Row],[Date]],-(1+Table1345[[#This Row],[Add_Day]]))</f>
        <v>35944</v>
      </c>
      <c r="E302">
        <f>COUNTIFS(Table1345[[#This Row],[AXX Index]:[ASX Index]],"*N/A*")</f>
        <v>0</v>
      </c>
      <c r="F302">
        <v>1133.5</v>
      </c>
      <c r="G302">
        <v>5870.7</v>
      </c>
      <c r="H302">
        <v>2802.18</v>
      </c>
    </row>
    <row r="303" spans="1:8" x14ac:dyDescent="0.25">
      <c r="A303">
        <v>-302</v>
      </c>
      <c r="B303" s="1">
        <f ca="1">EOMONTH(TODAY(),Table1345[[#This Row],[Range_Month]])+1</f>
        <v>35916</v>
      </c>
      <c r="C303">
        <v>0</v>
      </c>
      <c r="D303" s="1">
        <f ca="1">WORKDAY(Table1345[[#This Row],[Date]],-(1+Table1345[[#This Row],[Add_Day]]))</f>
        <v>35915</v>
      </c>
      <c r="E303">
        <f>COUNTIFS(Table1345[[#This Row],[AXX Index]:[ASX Index]],"*N/A*")</f>
        <v>0</v>
      </c>
      <c r="F303">
        <v>1080.0999999999999</v>
      </c>
      <c r="G303">
        <v>5928.3</v>
      </c>
      <c r="H303">
        <v>2788.99</v>
      </c>
    </row>
    <row r="304" spans="1:8" x14ac:dyDescent="0.25">
      <c r="A304">
        <v>-303</v>
      </c>
      <c r="B304" s="1">
        <f ca="1">EOMONTH(TODAY(),Table1345[[#This Row],[Range_Month]])+1</f>
        <v>35886</v>
      </c>
      <c r="C304">
        <v>0</v>
      </c>
      <c r="D304" s="1">
        <f ca="1">WORKDAY(Table1345[[#This Row],[Date]],-(1+Table1345[[#This Row],[Add_Day]]))</f>
        <v>35885</v>
      </c>
      <c r="E304">
        <f>COUNTIFS(Table1345[[#This Row],[AXX Index]:[ASX Index]],"*N/A*")</f>
        <v>0</v>
      </c>
      <c r="F304">
        <v>1059.0999999999999</v>
      </c>
      <c r="G304">
        <v>5932.2</v>
      </c>
      <c r="H304">
        <v>2781.66</v>
      </c>
    </row>
    <row r="305" spans="1:8" x14ac:dyDescent="0.25">
      <c r="A305">
        <v>-304</v>
      </c>
      <c r="B305" s="1">
        <f ca="1">EOMONTH(TODAY(),Table1345[[#This Row],[Range_Month]])+1</f>
        <v>35855</v>
      </c>
      <c r="C305">
        <v>0</v>
      </c>
      <c r="D305" s="1">
        <f ca="1">WORKDAY(Table1345[[#This Row],[Date]],-(1+Table1345[[#This Row],[Add_Day]]))</f>
        <v>35853</v>
      </c>
      <c r="E305">
        <f>COUNTIFS(Table1345[[#This Row],[AXX Index]:[ASX Index]],"*N/A*")</f>
        <v>0</v>
      </c>
      <c r="F305">
        <v>1006.5</v>
      </c>
      <c r="G305">
        <v>5767.3</v>
      </c>
      <c r="H305">
        <v>2683.4</v>
      </c>
    </row>
    <row r="306" spans="1:8" x14ac:dyDescent="0.25">
      <c r="A306">
        <v>-305</v>
      </c>
      <c r="B306" s="1">
        <f ca="1">EOMONTH(TODAY(),Table1345[[#This Row],[Range_Month]])+1</f>
        <v>35827</v>
      </c>
      <c r="C306">
        <v>0</v>
      </c>
      <c r="D306" s="1">
        <f ca="1">WORKDAY(Table1345[[#This Row],[Date]],-(1+Table1345[[#This Row],[Add_Day]]))</f>
        <v>35825</v>
      </c>
      <c r="E306">
        <f>COUNTIFS(Table1345[[#This Row],[AXX Index]:[ASX Index]],"*N/A*")</f>
        <v>0</v>
      </c>
      <c r="F306">
        <v>973.6</v>
      </c>
      <c r="G306">
        <v>5458.5</v>
      </c>
      <c r="H306">
        <v>2536.6799999999998</v>
      </c>
    </row>
    <row r="307" spans="1:8" x14ac:dyDescent="0.25">
      <c r="A307">
        <v>-306</v>
      </c>
      <c r="B307" s="1">
        <f ca="1">EOMONTH(TODAY(),Table1345[[#This Row],[Range_Month]])+1</f>
        <v>35796</v>
      </c>
      <c r="C307">
        <v>1</v>
      </c>
      <c r="D307" s="1">
        <f ca="1">WORKDAY(Table1345[[#This Row],[Date]],-(1+Table1345[[#This Row],[Add_Day]]))</f>
        <v>35794</v>
      </c>
      <c r="E307">
        <f>COUNTIFS(Table1345[[#This Row],[AXX Index]:[ASX Index]],"*N/A*")</f>
        <v>0</v>
      </c>
      <c r="F307">
        <v>989.9</v>
      </c>
      <c r="G307">
        <v>5132.3</v>
      </c>
      <c r="H307">
        <v>2407.7399999999998</v>
      </c>
    </row>
    <row r="308" spans="1:8" x14ac:dyDescent="0.25">
      <c r="A308">
        <v>-307</v>
      </c>
      <c r="B308" s="1">
        <f ca="1">EOMONTH(TODAY(),Table1345[[#This Row],[Range_Month]])+1</f>
        <v>35765</v>
      </c>
      <c r="C308">
        <v>0</v>
      </c>
      <c r="D308" s="1">
        <f ca="1">WORKDAY(Table1345[[#This Row],[Date]],-(1+Table1345[[#This Row],[Add_Day]]))</f>
        <v>35762</v>
      </c>
      <c r="E308">
        <f>COUNTIFS(Table1345[[#This Row],[AXX Index]:[ASX Index]],"*N/A*")</f>
        <v>0</v>
      </c>
      <c r="F308">
        <v>967.5</v>
      </c>
      <c r="G308">
        <v>4831.8</v>
      </c>
      <c r="H308">
        <v>2288.64</v>
      </c>
    </row>
    <row r="309" spans="1:8" x14ac:dyDescent="0.25">
      <c r="A309">
        <v>-308</v>
      </c>
      <c r="B309" s="1">
        <f ca="1">EOMONTH(TODAY(),Table1345[[#This Row],[Range_Month]])+1</f>
        <v>35735</v>
      </c>
      <c r="C309">
        <v>0</v>
      </c>
      <c r="D309" s="1">
        <f ca="1">WORKDAY(Table1345[[#This Row],[Date]],-(1+Table1345[[#This Row],[Add_Day]]))</f>
        <v>35734</v>
      </c>
      <c r="E309">
        <f>COUNTIFS(Table1345[[#This Row],[AXX Index]:[ASX Index]],"*N/A*")</f>
        <v>0</v>
      </c>
      <c r="F309">
        <v>986.6</v>
      </c>
      <c r="G309">
        <v>4842.3</v>
      </c>
      <c r="H309">
        <v>2293.87</v>
      </c>
    </row>
    <row r="310" spans="1:8" x14ac:dyDescent="0.25">
      <c r="A310">
        <v>-309</v>
      </c>
      <c r="B310" s="1">
        <f ca="1">EOMONTH(TODAY(),Table1345[[#This Row],[Range_Month]])+1</f>
        <v>35704</v>
      </c>
      <c r="C310">
        <v>0</v>
      </c>
      <c r="D310" s="1">
        <f ca="1">WORKDAY(Table1345[[#This Row],[Date]],-(1+Table1345[[#This Row],[Add_Day]]))</f>
        <v>35703</v>
      </c>
      <c r="E310">
        <f>COUNTIFS(Table1345[[#This Row],[AXX Index]:[ASX Index]],"*N/A*")</f>
        <v>0</v>
      </c>
      <c r="F310">
        <v>1003.8</v>
      </c>
      <c r="G310">
        <v>5244.2</v>
      </c>
      <c r="H310">
        <v>2455.02</v>
      </c>
    </row>
    <row r="311" spans="1:8" x14ac:dyDescent="0.25">
      <c r="A311">
        <v>-310</v>
      </c>
      <c r="B311" s="1">
        <f ca="1">EOMONTH(TODAY(),Table1345[[#This Row],[Range_Month]])+1</f>
        <v>35674</v>
      </c>
      <c r="C311">
        <v>0</v>
      </c>
      <c r="D311" s="1">
        <f ca="1">WORKDAY(Table1345[[#This Row],[Date]],-(1+Table1345[[#This Row],[Add_Day]]))</f>
        <v>35671</v>
      </c>
      <c r="E311">
        <f>COUNTIFS(Table1345[[#This Row],[AXX Index]:[ASX Index]],"*N/A*")</f>
        <v>0</v>
      </c>
      <c r="F311">
        <v>1022.3</v>
      </c>
      <c r="G311">
        <v>4817.5</v>
      </c>
      <c r="H311">
        <v>2276.7199999999998</v>
      </c>
    </row>
    <row r="312" spans="1:8" x14ac:dyDescent="0.25">
      <c r="A312">
        <v>-311</v>
      </c>
      <c r="B312" s="1">
        <f ca="1">EOMONTH(TODAY(),Table1345[[#This Row],[Range_Month]])+1</f>
        <v>35643</v>
      </c>
      <c r="C312">
        <v>0</v>
      </c>
      <c r="D312" s="1">
        <f ca="1">WORKDAY(Table1345[[#This Row],[Date]],-(1+Table1345[[#This Row],[Add_Day]]))</f>
        <v>35642</v>
      </c>
      <c r="E312">
        <f>COUNTIFS(Table1345[[#This Row],[AXX Index]:[ASX Index]],"*N/A*")</f>
        <v>0</v>
      </c>
      <c r="F312">
        <v>1014.9</v>
      </c>
      <c r="G312">
        <v>4907.5</v>
      </c>
      <c r="H312">
        <v>2295.1799999999998</v>
      </c>
    </row>
    <row r="313" spans="1:8" x14ac:dyDescent="0.25">
      <c r="A313">
        <v>-312</v>
      </c>
      <c r="B313" s="1">
        <f ca="1">EOMONTH(TODAY(),Table1345[[#This Row],[Range_Month]])+1</f>
        <v>35612</v>
      </c>
      <c r="C313">
        <v>0</v>
      </c>
      <c r="D313" s="1">
        <f ca="1">WORKDAY(Table1345[[#This Row],[Date]],-(1+Table1345[[#This Row],[Add_Day]]))</f>
        <v>35611</v>
      </c>
      <c r="E313">
        <f>COUNTIFS(Table1345[[#This Row],[AXX Index]:[ASX Index]],"*N/A*")</f>
        <v>0</v>
      </c>
      <c r="F313">
        <v>1055.7</v>
      </c>
      <c r="G313">
        <v>4604.6000000000004</v>
      </c>
      <c r="H313">
        <v>2184.52</v>
      </c>
    </row>
    <row r="314" spans="1:8" x14ac:dyDescent="0.25">
      <c r="A314">
        <v>-313</v>
      </c>
      <c r="B314" s="1">
        <f ca="1">EOMONTH(TODAY(),Table1345[[#This Row],[Range_Month]])+1</f>
        <v>35582</v>
      </c>
      <c r="C314">
        <v>0</v>
      </c>
      <c r="D314" s="1">
        <f ca="1">WORKDAY(Table1345[[#This Row],[Date]],-(1+Table1345[[#This Row],[Add_Day]]))</f>
        <v>35580</v>
      </c>
      <c r="E314">
        <f>COUNTIFS(Table1345[[#This Row],[AXX Index]:[ASX Index]],"*N/A*")</f>
        <v>0</v>
      </c>
      <c r="F314">
        <v>1073.5</v>
      </c>
      <c r="G314">
        <v>4621.3</v>
      </c>
      <c r="H314">
        <v>2200.91</v>
      </c>
    </row>
    <row r="315" spans="1:8" x14ac:dyDescent="0.25">
      <c r="A315">
        <v>-314</v>
      </c>
      <c r="B315" s="1">
        <f ca="1">EOMONTH(TODAY(),Table1345[[#This Row],[Range_Month]])+1</f>
        <v>35551</v>
      </c>
      <c r="C315">
        <v>0</v>
      </c>
      <c r="D315" s="1">
        <f ca="1">WORKDAY(Table1345[[#This Row],[Date]],-(1+Table1345[[#This Row],[Add_Day]]))</f>
        <v>35550</v>
      </c>
      <c r="E315">
        <f>COUNTIFS(Table1345[[#This Row],[AXX Index]:[ASX Index]],"*N/A*")</f>
        <v>0</v>
      </c>
      <c r="F315">
        <v>1080.4000000000001</v>
      </c>
      <c r="G315">
        <v>4436</v>
      </c>
      <c r="H315">
        <v>2135.31</v>
      </c>
    </row>
    <row r="316" spans="1:8" x14ac:dyDescent="0.25">
      <c r="A316">
        <v>-315</v>
      </c>
      <c r="B316" s="1">
        <f ca="1">EOMONTH(TODAY(),Table1345[[#This Row],[Range_Month]])+1</f>
        <v>35521</v>
      </c>
      <c r="C316">
        <v>1</v>
      </c>
      <c r="D316" s="1">
        <f ca="1">WORKDAY(Table1345[[#This Row],[Date]],-(1+Table1345[[#This Row],[Add_Day]]))</f>
        <v>35517</v>
      </c>
      <c r="E316">
        <f>COUNTIFS(Table1345[[#This Row],[AXX Index]:[ASX Index]],"*N/A*")</f>
        <v>3</v>
      </c>
      <c r="F316" t="s">
        <v>78</v>
      </c>
      <c r="G316" t="s">
        <v>78</v>
      </c>
      <c r="H316" t="s">
        <v>78</v>
      </c>
    </row>
    <row r="317" spans="1:8" x14ac:dyDescent="0.25">
      <c r="A317">
        <v>-316</v>
      </c>
      <c r="B317" s="1">
        <f ca="1">EOMONTH(TODAY(),Table1345[[#This Row],[Range_Month]])+1</f>
        <v>35490</v>
      </c>
      <c r="C317">
        <v>0</v>
      </c>
      <c r="D317" s="1">
        <f ca="1">WORKDAY(Table1345[[#This Row],[Date]],-(1+Table1345[[#This Row],[Add_Day]]))</f>
        <v>35489</v>
      </c>
      <c r="E317">
        <f>COUNTIFS(Table1345[[#This Row],[AXX Index]:[ASX Index]],"*N/A*")</f>
        <v>0</v>
      </c>
      <c r="F317">
        <v>1134.3</v>
      </c>
      <c r="G317">
        <v>4308.3</v>
      </c>
      <c r="H317">
        <v>2107.86</v>
      </c>
    </row>
    <row r="318" spans="1:8" x14ac:dyDescent="0.25">
      <c r="A318">
        <v>-317</v>
      </c>
      <c r="B318" s="1">
        <f ca="1">EOMONTH(TODAY(),Table1345[[#This Row],[Range_Month]])+1</f>
        <v>35462</v>
      </c>
      <c r="C318">
        <v>0</v>
      </c>
      <c r="D318" s="1">
        <f ca="1">WORKDAY(Table1345[[#This Row],[Date]],-(1+Table1345[[#This Row],[Add_Day]]))</f>
        <v>35461</v>
      </c>
      <c r="E318">
        <f>COUNTIFS(Table1345[[#This Row],[AXX Index]:[ASX Index]],"*N/A*")</f>
        <v>0</v>
      </c>
      <c r="F318">
        <v>1119.5</v>
      </c>
      <c r="G318">
        <v>4275.8</v>
      </c>
      <c r="H318">
        <v>2087.61</v>
      </c>
    </row>
    <row r="319" spans="1:8" x14ac:dyDescent="0.25">
      <c r="A319">
        <v>-318</v>
      </c>
      <c r="B319" s="1">
        <f ca="1">EOMONTH(TODAY(),Table1345[[#This Row],[Range_Month]])+1</f>
        <v>35431</v>
      </c>
      <c r="C319">
        <v>1</v>
      </c>
      <c r="D319" s="1">
        <f ca="1">WORKDAY(Table1345[[#This Row],[Date]],-(1+Table1345[[#This Row],[Add_Day]]))</f>
        <v>35429</v>
      </c>
      <c r="E319">
        <f>COUNTIFS(Table1345[[#This Row],[AXX Index]:[ASX Index]],"*N/A*")</f>
        <v>0</v>
      </c>
      <c r="F319">
        <v>1039.4000000000001</v>
      </c>
      <c r="G319">
        <v>4115.7</v>
      </c>
      <c r="H319">
        <v>2011.74</v>
      </c>
    </row>
    <row r="320" spans="1:8" x14ac:dyDescent="0.25">
      <c r="A320">
        <v>-319</v>
      </c>
      <c r="B320" s="1">
        <f ca="1">EOMONTH(TODAY(),Table1345[[#This Row],[Range_Month]])+1</f>
        <v>35400</v>
      </c>
      <c r="C320">
        <v>0</v>
      </c>
      <c r="D320" s="1">
        <f ca="1">WORKDAY(Table1345[[#This Row],[Date]],-(1+Table1345[[#This Row],[Add_Day]]))</f>
        <v>35398</v>
      </c>
      <c r="E320">
        <f>COUNTIFS(Table1345[[#This Row],[AXX Index]:[ASX Index]],"*N/A*")</f>
        <v>0</v>
      </c>
      <c r="F320">
        <v>1038</v>
      </c>
      <c r="G320">
        <v>4058</v>
      </c>
      <c r="H320">
        <v>1985.17</v>
      </c>
    </row>
    <row r="321" spans="1:8" x14ac:dyDescent="0.25">
      <c r="A321">
        <v>-320</v>
      </c>
      <c r="B321" s="1">
        <f ca="1">EOMONTH(TODAY(),Table1345[[#This Row],[Range_Month]])+1</f>
        <v>35370</v>
      </c>
      <c r="C321">
        <v>0</v>
      </c>
      <c r="D321" s="1">
        <f ca="1">WORKDAY(Table1345[[#This Row],[Date]],-(1+Table1345[[#This Row],[Add_Day]]))</f>
        <v>35369</v>
      </c>
      <c r="E321">
        <f>COUNTIFS(Table1345[[#This Row],[AXX Index]:[ASX Index]],"*N/A*")</f>
        <v>0</v>
      </c>
      <c r="F321">
        <v>1025</v>
      </c>
      <c r="G321">
        <v>3979.1</v>
      </c>
      <c r="H321">
        <v>1956.9</v>
      </c>
    </row>
    <row r="322" spans="1:8" x14ac:dyDescent="0.25">
      <c r="A322">
        <v>-321</v>
      </c>
      <c r="B322" s="1">
        <f ca="1">EOMONTH(TODAY(),Table1345[[#This Row],[Range_Month]])+1</f>
        <v>35339</v>
      </c>
      <c r="C322">
        <v>0</v>
      </c>
      <c r="D322" s="1">
        <f ca="1">WORKDAY(Table1345[[#This Row],[Date]],-(1+Table1345[[#This Row],[Add_Day]]))</f>
        <v>35338</v>
      </c>
      <c r="E322">
        <f>COUNTIFS(Table1345[[#This Row],[AXX Index]:[ASX Index]],"*N/A*")</f>
        <v>0</v>
      </c>
      <c r="F322">
        <v>1030.0999999999999</v>
      </c>
      <c r="G322">
        <v>3953.7</v>
      </c>
      <c r="H322">
        <v>1945</v>
      </c>
    </row>
    <row r="323" spans="1:8" x14ac:dyDescent="0.25">
      <c r="A323">
        <v>-322</v>
      </c>
      <c r="B323" s="1">
        <f ca="1">EOMONTH(TODAY(),Table1345[[#This Row],[Range_Month]])+1</f>
        <v>35309</v>
      </c>
      <c r="C323">
        <v>0</v>
      </c>
      <c r="D323" s="1">
        <f ca="1">WORKDAY(Table1345[[#This Row],[Date]],-(1+Table1345[[#This Row],[Add_Day]]))</f>
        <v>35307</v>
      </c>
      <c r="E323">
        <f>COUNTIFS(Table1345[[#This Row],[AXX Index]:[ASX Index]],"*N/A*")</f>
        <v>0</v>
      </c>
      <c r="F323">
        <v>1082.4000000000001</v>
      </c>
      <c r="G323">
        <v>3867.6</v>
      </c>
      <c r="H323">
        <v>1915.98</v>
      </c>
    </row>
    <row r="324" spans="1:8" x14ac:dyDescent="0.25">
      <c r="A324">
        <v>-323</v>
      </c>
      <c r="B324" s="1">
        <f ca="1">EOMONTH(TODAY(),Table1345[[#This Row],[Range_Month]])+1</f>
        <v>35278</v>
      </c>
      <c r="C324">
        <v>0</v>
      </c>
      <c r="D324" s="1">
        <f ca="1">WORKDAY(Table1345[[#This Row],[Date]],-(1+Table1345[[#This Row],[Add_Day]]))</f>
        <v>35277</v>
      </c>
      <c r="E324">
        <f>COUNTIFS(Table1345[[#This Row],[AXX Index]:[ASX Index]],"*N/A*")</f>
        <v>0</v>
      </c>
      <c r="F324">
        <v>1049.4000000000001</v>
      </c>
      <c r="G324">
        <v>3703.2</v>
      </c>
      <c r="H324">
        <v>1835.44</v>
      </c>
    </row>
    <row r="325" spans="1:8" x14ac:dyDescent="0.25">
      <c r="A325">
        <v>-324</v>
      </c>
      <c r="B325" s="1">
        <f ca="1">EOMONTH(TODAY(),Table1345[[#This Row],[Range_Month]])+1</f>
        <v>35247</v>
      </c>
      <c r="C325">
        <v>0</v>
      </c>
      <c r="D325" s="1">
        <f ca="1">WORKDAY(Table1345[[#This Row],[Date]],-(1+Table1345[[#This Row],[Add_Day]]))</f>
        <v>35244</v>
      </c>
      <c r="E325">
        <f>COUNTIFS(Table1345[[#This Row],[AXX Index]:[ASX Index]],"*N/A*")</f>
        <v>0</v>
      </c>
      <c r="F325">
        <v>1079.8</v>
      </c>
      <c r="G325">
        <v>3711</v>
      </c>
      <c r="H325">
        <v>1856.33</v>
      </c>
    </row>
    <row r="326" spans="1:8" x14ac:dyDescent="0.25">
      <c r="A326">
        <v>-325</v>
      </c>
      <c r="B326" s="1">
        <f ca="1">EOMONTH(TODAY(),Table1345[[#This Row],[Range_Month]])+1</f>
        <v>35217</v>
      </c>
      <c r="C326">
        <v>0</v>
      </c>
      <c r="D326" s="1">
        <f ca="1">WORKDAY(Table1345[[#This Row],[Date]],-(1+Table1345[[#This Row],[Add_Day]]))</f>
        <v>35216</v>
      </c>
      <c r="E326">
        <f>COUNTIFS(Table1345[[#This Row],[AXX Index]:[ASX Index]],"*N/A*")</f>
        <v>0</v>
      </c>
      <c r="F326">
        <v>1104.4000000000001</v>
      </c>
      <c r="G326">
        <v>3747.8</v>
      </c>
      <c r="H326">
        <v>1885.78</v>
      </c>
    </row>
    <row r="327" spans="1:8" x14ac:dyDescent="0.25">
      <c r="A327">
        <v>-326</v>
      </c>
      <c r="B327" s="1">
        <f ca="1">EOMONTH(TODAY(),Table1345[[#This Row],[Range_Month]])+1</f>
        <v>35186</v>
      </c>
      <c r="C327">
        <v>0</v>
      </c>
      <c r="D327" s="1">
        <f ca="1">WORKDAY(Table1345[[#This Row],[Date]],-(1+Table1345[[#This Row],[Add_Day]]))</f>
        <v>35185</v>
      </c>
      <c r="E327">
        <f>COUNTIFS(Table1345[[#This Row],[AXX Index]:[ASX Index]],"*N/A*")</f>
        <v>0</v>
      </c>
      <c r="F327">
        <v>1065.0999999999999</v>
      </c>
      <c r="G327">
        <v>3817.9</v>
      </c>
      <c r="H327">
        <v>1914.61</v>
      </c>
    </row>
    <row r="328" spans="1:8" x14ac:dyDescent="0.25">
      <c r="A328">
        <v>-327</v>
      </c>
      <c r="B328" s="1">
        <f ca="1">EOMONTH(TODAY(),Table1345[[#This Row],[Range_Month]])+1</f>
        <v>35156</v>
      </c>
      <c r="C328">
        <v>0</v>
      </c>
      <c r="D328" s="1">
        <f ca="1">WORKDAY(Table1345[[#This Row],[Date]],-(1+Table1345[[#This Row],[Add_Day]]))</f>
        <v>35153</v>
      </c>
      <c r="E328">
        <f>COUNTIFS(Table1345[[#This Row],[AXX Index]:[ASX Index]],"*N/A*")</f>
        <v>0</v>
      </c>
      <c r="F328">
        <v>988.9</v>
      </c>
      <c r="G328">
        <v>3699.7</v>
      </c>
      <c r="H328">
        <v>1843.44</v>
      </c>
    </row>
    <row r="329" spans="1:8" x14ac:dyDescent="0.25">
      <c r="A329">
        <v>-328</v>
      </c>
      <c r="B329" s="1">
        <f ca="1">EOMONTH(TODAY(),Table1345[[#This Row],[Range_Month]])+1</f>
        <v>35125</v>
      </c>
      <c r="C329">
        <v>0</v>
      </c>
      <c r="D329" s="1">
        <f ca="1">WORKDAY(Table1345[[#This Row],[Date]],-(1+Table1345[[#This Row],[Add_Day]]))</f>
        <v>35124</v>
      </c>
      <c r="E329">
        <f>COUNTIFS(Table1345[[#This Row],[AXX Index]:[ASX Index]],"*N/A*")</f>
        <v>1</v>
      </c>
      <c r="F329" t="s">
        <v>78</v>
      </c>
      <c r="G329">
        <v>3727.6</v>
      </c>
      <c r="H329">
        <v>1840.77</v>
      </c>
    </row>
    <row r="330" spans="1:8" x14ac:dyDescent="0.25">
      <c r="A330">
        <v>-329</v>
      </c>
      <c r="B330" s="1">
        <f ca="1">EOMONTH(TODAY(),Table1345[[#This Row],[Range_Month]])+1</f>
        <v>35096</v>
      </c>
      <c r="C330">
        <v>0</v>
      </c>
      <c r="D330" s="1">
        <f ca="1">WORKDAY(Table1345[[#This Row],[Date]],-(1+Table1345[[#This Row],[Add_Day]]))</f>
        <v>35095</v>
      </c>
      <c r="E330">
        <f>COUNTIFS(Table1345[[#This Row],[AXX Index]:[ASX Index]],"*N/A*")</f>
        <v>1</v>
      </c>
      <c r="F330" t="s">
        <v>78</v>
      </c>
      <c r="G330">
        <v>3759.3</v>
      </c>
      <c r="H330">
        <v>1841.96</v>
      </c>
    </row>
    <row r="331" spans="1:8" x14ac:dyDescent="0.25">
      <c r="A331">
        <v>-330</v>
      </c>
      <c r="B331" s="1">
        <f ca="1">EOMONTH(TODAY(),Table1345[[#This Row],[Range_Month]])+1</f>
        <v>35065</v>
      </c>
      <c r="C331">
        <v>0</v>
      </c>
      <c r="D331" s="1">
        <f ca="1">WORKDAY(Table1345[[#This Row],[Date]],-(1+Table1345[[#This Row],[Add_Day]]))</f>
        <v>35062</v>
      </c>
      <c r="E331">
        <f>COUNTIFS(Table1345[[#This Row],[AXX Index]:[ASX Index]],"*N/A*")</f>
        <v>1</v>
      </c>
      <c r="F331" t="s">
        <v>78</v>
      </c>
      <c r="G331">
        <v>3689.3</v>
      </c>
      <c r="H331">
        <v>1803.09</v>
      </c>
    </row>
    <row r="332" spans="1:8" x14ac:dyDescent="0.25">
      <c r="A332">
        <v>-331</v>
      </c>
      <c r="B332" s="1">
        <f ca="1">EOMONTH(TODAY(),Table1345[[#This Row],[Range_Month]])+1</f>
        <v>35034</v>
      </c>
      <c r="C332">
        <v>0</v>
      </c>
      <c r="D332" s="1">
        <f ca="1">WORKDAY(Table1345[[#This Row],[Date]],-(1+Table1345[[#This Row],[Add_Day]]))</f>
        <v>35033</v>
      </c>
      <c r="E332">
        <f>COUNTIFS(Table1345[[#This Row],[AXX Index]:[ASX Index]],"*N/A*")</f>
        <v>1</v>
      </c>
      <c r="F332" t="s">
        <v>78</v>
      </c>
      <c r="G332">
        <v>3664.3</v>
      </c>
      <c r="H332">
        <v>1788.6</v>
      </c>
    </row>
    <row r="333" spans="1:8" x14ac:dyDescent="0.25">
      <c r="A333">
        <v>-332</v>
      </c>
      <c r="B333" s="1">
        <f ca="1">EOMONTH(TODAY(),Table1345[[#This Row],[Range_Month]])+1</f>
        <v>35004</v>
      </c>
      <c r="C333">
        <v>0</v>
      </c>
      <c r="D333" s="1">
        <f ca="1">WORKDAY(Table1345[[#This Row],[Date]],-(1+Table1345[[#This Row],[Add_Day]]))</f>
        <v>35003</v>
      </c>
      <c r="E333">
        <f>COUNTIFS(Table1345[[#This Row],[AXX Index]:[ASX Index]],"*N/A*")</f>
        <v>1</v>
      </c>
      <c r="F333" t="s">
        <v>78</v>
      </c>
      <c r="G333">
        <v>3529.1</v>
      </c>
      <c r="H333">
        <v>1734.14</v>
      </c>
    </row>
    <row r="334" spans="1:8" x14ac:dyDescent="0.25">
      <c r="A334">
        <v>-333</v>
      </c>
      <c r="B334" s="1">
        <f ca="1">EOMONTH(TODAY(),Table1345[[#This Row],[Range_Month]])+1</f>
        <v>34973</v>
      </c>
      <c r="C334">
        <v>0</v>
      </c>
      <c r="D334" s="1">
        <f ca="1">WORKDAY(Table1345[[#This Row],[Date]],-(1+Table1345[[#This Row],[Add_Day]]))</f>
        <v>34971</v>
      </c>
      <c r="E334">
        <f>COUNTIFS(Table1345[[#This Row],[AXX Index]:[ASX Index]],"*N/A*")</f>
        <v>1</v>
      </c>
      <c r="F334" t="s">
        <v>78</v>
      </c>
      <c r="G334">
        <v>3508.2</v>
      </c>
      <c r="H334">
        <v>1733.73</v>
      </c>
    </row>
    <row r="335" spans="1:8" x14ac:dyDescent="0.25">
      <c r="A335">
        <v>-334</v>
      </c>
      <c r="B335" s="1">
        <f ca="1">EOMONTH(TODAY(),Table1345[[#This Row],[Range_Month]])+1</f>
        <v>34943</v>
      </c>
      <c r="C335">
        <v>0</v>
      </c>
      <c r="D335" s="1">
        <f ca="1">WORKDAY(Table1345[[#This Row],[Date]],-(1+Table1345[[#This Row],[Add_Day]]))</f>
        <v>34942</v>
      </c>
      <c r="E335">
        <f>COUNTIFS(Table1345[[#This Row],[AXX Index]:[ASX Index]],"*N/A*")</f>
        <v>1</v>
      </c>
      <c r="F335" t="s">
        <v>78</v>
      </c>
      <c r="G335">
        <v>3477.8</v>
      </c>
      <c r="H335">
        <v>1719.44</v>
      </c>
    </row>
    <row r="336" spans="1:8" x14ac:dyDescent="0.25">
      <c r="A336">
        <v>-335</v>
      </c>
      <c r="B336" s="1">
        <f ca="1">EOMONTH(TODAY(),Table1345[[#This Row],[Range_Month]])+1</f>
        <v>34912</v>
      </c>
      <c r="C336">
        <v>0</v>
      </c>
      <c r="D336" s="1">
        <f ca="1">WORKDAY(Table1345[[#This Row],[Date]],-(1+Table1345[[#This Row],[Add_Day]]))</f>
        <v>34911</v>
      </c>
      <c r="E336">
        <f>COUNTIFS(Table1345[[#This Row],[AXX Index]:[ASX Index]],"*N/A*")</f>
        <v>1</v>
      </c>
      <c r="F336" t="s">
        <v>78</v>
      </c>
      <c r="G336">
        <v>3463.3</v>
      </c>
      <c r="H336">
        <v>1703.02</v>
      </c>
    </row>
    <row r="337" spans="1:8" x14ac:dyDescent="0.25">
      <c r="A337">
        <v>-336</v>
      </c>
      <c r="B337" s="1">
        <f ca="1">EOMONTH(TODAY(),Table1345[[#This Row],[Range_Month]])+1</f>
        <v>34881</v>
      </c>
      <c r="C337">
        <v>0</v>
      </c>
      <c r="D337" s="1">
        <f ca="1">WORKDAY(Table1345[[#This Row],[Date]],-(1+Table1345[[#This Row],[Add_Day]]))</f>
        <v>34880</v>
      </c>
      <c r="E337">
        <f>COUNTIFS(Table1345[[#This Row],[AXX Index]:[ASX Index]],"*N/A*")</f>
        <v>1</v>
      </c>
      <c r="F337" t="s">
        <v>78</v>
      </c>
      <c r="G337">
        <v>3314.6</v>
      </c>
      <c r="H337">
        <v>1623.51</v>
      </c>
    </row>
    <row r="338" spans="1:8" x14ac:dyDescent="0.25">
      <c r="A338">
        <v>-337</v>
      </c>
      <c r="B338" s="1">
        <f ca="1">EOMONTH(TODAY(),Table1345[[#This Row],[Range_Month]])+1</f>
        <v>34851</v>
      </c>
      <c r="C338">
        <v>0</v>
      </c>
      <c r="D338" s="1">
        <f ca="1">WORKDAY(Table1345[[#This Row],[Date]],-(1+Table1345[[#This Row],[Add_Day]]))</f>
        <v>34850</v>
      </c>
      <c r="E338">
        <f>COUNTIFS(Table1345[[#This Row],[AXX Index]:[ASX Index]],"*N/A*")</f>
        <v>1</v>
      </c>
      <c r="F338" t="s">
        <v>78</v>
      </c>
      <c r="G338">
        <v>3319.4</v>
      </c>
      <c r="H338">
        <v>1632.56</v>
      </c>
    </row>
    <row r="339" spans="1:8" x14ac:dyDescent="0.25">
      <c r="A339">
        <v>-338</v>
      </c>
      <c r="B339" s="1">
        <f ca="1">EOMONTH(TODAY(),Table1345[[#This Row],[Range_Month]])+1</f>
        <v>34820</v>
      </c>
      <c r="C339">
        <v>0</v>
      </c>
      <c r="D339" s="1">
        <f ca="1">WORKDAY(Table1345[[#This Row],[Date]],-(1+Table1345[[#This Row],[Add_Day]]))</f>
        <v>34817</v>
      </c>
      <c r="E339">
        <f>COUNTIFS(Table1345[[#This Row],[AXX Index]:[ASX Index]],"*N/A*")</f>
        <v>1</v>
      </c>
      <c r="F339" t="s">
        <v>78</v>
      </c>
      <c r="G339">
        <v>3216.7</v>
      </c>
      <c r="H339">
        <v>1578.67</v>
      </c>
    </row>
    <row r="340" spans="1:8" x14ac:dyDescent="0.25">
      <c r="A340">
        <v>-339</v>
      </c>
      <c r="B340" s="1">
        <f ca="1">EOMONTH(TODAY(),Table1345[[#This Row],[Range_Month]])+1</f>
        <v>34790</v>
      </c>
      <c r="C340">
        <v>0</v>
      </c>
      <c r="D340" s="1">
        <f ca="1">WORKDAY(Table1345[[#This Row],[Date]],-(1+Table1345[[#This Row],[Add_Day]]))</f>
        <v>34789</v>
      </c>
      <c r="E340">
        <f>COUNTIFS(Table1345[[#This Row],[AXX Index]:[ASX Index]],"*N/A*")</f>
        <v>1</v>
      </c>
      <c r="F340" t="s">
        <v>78</v>
      </c>
      <c r="G340">
        <v>3137.9</v>
      </c>
      <c r="H340">
        <v>1538.64</v>
      </c>
    </row>
    <row r="341" spans="1:8" x14ac:dyDescent="0.25">
      <c r="A341">
        <v>-340</v>
      </c>
      <c r="B341" s="1">
        <f ca="1">EOMONTH(TODAY(),Table1345[[#This Row],[Range_Month]])+1</f>
        <v>34759</v>
      </c>
      <c r="C341">
        <v>0</v>
      </c>
      <c r="D341" s="1">
        <f ca="1">WORKDAY(Table1345[[#This Row],[Date]],-(1+Table1345[[#This Row],[Add_Day]]))</f>
        <v>34758</v>
      </c>
      <c r="E341">
        <f>COUNTIFS(Table1345[[#This Row],[AXX Index]:[ASX Index]],"*N/A*")</f>
        <v>1</v>
      </c>
      <c r="F341" t="s">
        <v>78</v>
      </c>
      <c r="G341">
        <v>3009.3</v>
      </c>
      <c r="H341">
        <v>1487</v>
      </c>
    </row>
    <row r="342" spans="1:8" x14ac:dyDescent="0.25">
      <c r="A342">
        <v>-341</v>
      </c>
      <c r="B342" s="1">
        <f ca="1">EOMONTH(TODAY(),Table1345[[#This Row],[Range_Month]])+1</f>
        <v>34731</v>
      </c>
      <c r="C342">
        <v>0</v>
      </c>
      <c r="D342" s="1">
        <f ca="1">WORKDAY(Table1345[[#This Row],[Date]],-(1+Table1345[[#This Row],[Add_Day]]))</f>
        <v>34730</v>
      </c>
      <c r="E342">
        <f>COUNTIFS(Table1345[[#This Row],[AXX Index]:[ASX Index]],"*N/A*")</f>
        <v>1</v>
      </c>
      <c r="F342" t="s">
        <v>78</v>
      </c>
      <c r="G342">
        <v>2991.6</v>
      </c>
      <c r="H342">
        <v>1480.56</v>
      </c>
    </row>
    <row r="343" spans="1:8" x14ac:dyDescent="0.25">
      <c r="A343">
        <v>-342</v>
      </c>
      <c r="B343" s="1">
        <f ca="1">EOMONTH(TODAY(),Table1345[[#This Row],[Range_Month]])+1</f>
        <v>34700</v>
      </c>
      <c r="C343">
        <v>0</v>
      </c>
      <c r="D343" s="1">
        <f ca="1">WORKDAY(Table1345[[#This Row],[Date]],-(1+Table1345[[#This Row],[Add_Day]]))</f>
        <v>34698</v>
      </c>
      <c r="E343">
        <f>COUNTIFS(Table1345[[#This Row],[AXX Index]:[ASX Index]],"*N/A*")</f>
        <v>1</v>
      </c>
      <c r="F343" t="s">
        <v>78</v>
      </c>
      <c r="G343">
        <v>3065.5</v>
      </c>
      <c r="H343">
        <v>1521.44</v>
      </c>
    </row>
    <row r="344" spans="1:8" x14ac:dyDescent="0.25">
      <c r="A344">
        <v>-343</v>
      </c>
      <c r="B344" s="1">
        <f ca="1">EOMONTH(TODAY(),Table1345[[#This Row],[Range_Month]])+1</f>
        <v>34669</v>
      </c>
      <c r="C344">
        <v>0</v>
      </c>
      <c r="D344" s="1">
        <f ca="1">WORKDAY(Table1345[[#This Row],[Date]],-(1+Table1345[[#This Row],[Add_Day]]))</f>
        <v>34668</v>
      </c>
      <c r="E344">
        <f>COUNTIFS(Table1345[[#This Row],[AXX Index]:[ASX Index]],"*N/A*")</f>
        <v>1</v>
      </c>
      <c r="F344" t="s">
        <v>78</v>
      </c>
      <c r="G344">
        <v>3081.4</v>
      </c>
      <c r="H344">
        <v>1528.12</v>
      </c>
    </row>
    <row r="345" spans="1:8" x14ac:dyDescent="0.25">
      <c r="A345">
        <v>-344</v>
      </c>
      <c r="B345" s="1">
        <f ca="1">EOMONTH(TODAY(),Table1345[[#This Row],[Range_Month]])+1</f>
        <v>34639</v>
      </c>
      <c r="C345">
        <v>0</v>
      </c>
      <c r="D345" s="1">
        <f ca="1">WORKDAY(Table1345[[#This Row],[Date]],-(1+Table1345[[#This Row],[Add_Day]]))</f>
        <v>34638</v>
      </c>
      <c r="E345">
        <f>COUNTIFS(Table1345[[#This Row],[AXX Index]:[ASX Index]],"*N/A*")</f>
        <v>1</v>
      </c>
      <c r="F345" t="s">
        <v>78</v>
      </c>
      <c r="G345">
        <v>3097.4</v>
      </c>
      <c r="H345">
        <v>1536.31</v>
      </c>
    </row>
    <row r="346" spans="1:8" x14ac:dyDescent="0.25">
      <c r="A346">
        <v>-345</v>
      </c>
      <c r="B346" s="1">
        <f ca="1">EOMONTH(TODAY(),Table1345[[#This Row],[Range_Month]])+1</f>
        <v>34608</v>
      </c>
      <c r="C346">
        <v>0</v>
      </c>
      <c r="D346" s="1">
        <f ca="1">WORKDAY(Table1345[[#This Row],[Date]],-(1+Table1345[[#This Row],[Add_Day]]))</f>
        <v>34607</v>
      </c>
      <c r="E346">
        <f>COUNTIFS(Table1345[[#This Row],[AXX Index]:[ASX Index]],"*N/A*")</f>
        <v>1</v>
      </c>
      <c r="F346" t="s">
        <v>78</v>
      </c>
      <c r="G346">
        <v>3026.3</v>
      </c>
      <c r="H346">
        <v>1510.97</v>
      </c>
    </row>
    <row r="347" spans="1:8" x14ac:dyDescent="0.25">
      <c r="A347">
        <v>-346</v>
      </c>
      <c r="B347" s="1">
        <f ca="1">EOMONTH(TODAY(),Table1345[[#This Row],[Range_Month]])+1</f>
        <v>34578</v>
      </c>
      <c r="C347">
        <v>0</v>
      </c>
      <c r="D347" s="1">
        <f ca="1">WORKDAY(Table1345[[#This Row],[Date]],-(1+Table1345[[#This Row],[Add_Day]]))</f>
        <v>34577</v>
      </c>
      <c r="E347">
        <f>COUNTIFS(Table1345[[#This Row],[AXX Index]:[ASX Index]],"*N/A*")</f>
        <v>1</v>
      </c>
      <c r="F347" t="s">
        <v>78</v>
      </c>
      <c r="G347">
        <v>3251.3</v>
      </c>
      <c r="H347">
        <v>1626.64</v>
      </c>
    </row>
    <row r="348" spans="1:8" x14ac:dyDescent="0.25">
      <c r="A348">
        <v>-347</v>
      </c>
      <c r="B348" s="1">
        <f ca="1">EOMONTH(TODAY(),Table1345[[#This Row],[Range_Month]])+1</f>
        <v>34547</v>
      </c>
      <c r="C348">
        <v>0</v>
      </c>
      <c r="D348" s="1">
        <f ca="1">WORKDAY(Table1345[[#This Row],[Date]],-(1+Table1345[[#This Row],[Add_Day]]))</f>
        <v>34544</v>
      </c>
      <c r="E348">
        <f>COUNTIFS(Table1345[[#This Row],[AXX Index]:[ASX Index]],"*N/A*")</f>
        <v>1</v>
      </c>
      <c r="F348" t="s">
        <v>78</v>
      </c>
      <c r="G348">
        <v>3082.6</v>
      </c>
      <c r="H348">
        <v>1545.74</v>
      </c>
    </row>
    <row r="349" spans="1:8" x14ac:dyDescent="0.25">
      <c r="A349">
        <v>-348</v>
      </c>
      <c r="B349" s="1">
        <f ca="1">EOMONTH(TODAY(),Table1345[[#This Row],[Range_Month]])+1</f>
        <v>34516</v>
      </c>
      <c r="C349">
        <v>0</v>
      </c>
      <c r="D349" s="1">
        <f ca="1">WORKDAY(Table1345[[#This Row],[Date]],-(1+Table1345[[#This Row],[Add_Day]]))</f>
        <v>34515</v>
      </c>
      <c r="E349">
        <f>COUNTIFS(Table1345[[#This Row],[AXX Index]:[ASX Index]],"*N/A*")</f>
        <v>1</v>
      </c>
      <c r="F349" t="s">
        <v>78</v>
      </c>
      <c r="G349">
        <v>2919.2</v>
      </c>
      <c r="H349">
        <v>1463.35</v>
      </c>
    </row>
    <row r="350" spans="1:8" x14ac:dyDescent="0.25">
      <c r="A350">
        <v>-349</v>
      </c>
      <c r="B350" s="1">
        <f ca="1">EOMONTH(TODAY(),Table1345[[#This Row],[Range_Month]])+1</f>
        <v>34486</v>
      </c>
      <c r="C350">
        <v>0</v>
      </c>
      <c r="D350" s="1">
        <f ca="1">WORKDAY(Table1345[[#This Row],[Date]],-(1+Table1345[[#This Row],[Add_Day]]))</f>
        <v>34485</v>
      </c>
      <c r="E350">
        <f>COUNTIFS(Table1345[[#This Row],[AXX Index]:[ASX Index]],"*N/A*")</f>
        <v>1</v>
      </c>
      <c r="F350" t="s">
        <v>78</v>
      </c>
      <c r="G350">
        <v>2970.5</v>
      </c>
      <c r="H350">
        <v>1501.22</v>
      </c>
    </row>
    <row r="351" spans="1:8" x14ac:dyDescent="0.25">
      <c r="A351">
        <v>-350</v>
      </c>
      <c r="B351" s="1">
        <f ca="1">EOMONTH(TODAY(),Table1345[[#This Row],[Range_Month]])+1</f>
        <v>34455</v>
      </c>
      <c r="C351">
        <v>1</v>
      </c>
      <c r="D351" s="1">
        <f ca="1">WORKDAY(Table1345[[#This Row],[Date]],-(1+Table1345[[#This Row],[Add_Day]]))</f>
        <v>34452</v>
      </c>
      <c r="E351">
        <f>COUNTIFS(Table1345[[#This Row],[AXX Index]:[ASX Index]],"*N/A*")</f>
        <v>1</v>
      </c>
      <c r="F351" t="s">
        <v>78</v>
      </c>
      <c r="G351">
        <v>3129.9</v>
      </c>
      <c r="H351">
        <v>1583.51</v>
      </c>
    </row>
    <row r="352" spans="1:8" x14ac:dyDescent="0.25">
      <c r="A352">
        <v>-351</v>
      </c>
      <c r="B352" s="1">
        <f ca="1">EOMONTH(TODAY(),Table1345[[#This Row],[Range_Month]])+1</f>
        <v>34425</v>
      </c>
      <c r="C352">
        <v>0</v>
      </c>
      <c r="D352" s="1">
        <f ca="1">WORKDAY(Table1345[[#This Row],[Date]],-(1+Table1345[[#This Row],[Add_Day]]))</f>
        <v>34424</v>
      </c>
      <c r="E352">
        <f>COUNTIFS(Table1345[[#This Row],[AXX Index]:[ASX Index]],"*N/A*")</f>
        <v>1</v>
      </c>
      <c r="F352" t="s">
        <v>78</v>
      </c>
      <c r="G352">
        <v>3086.4</v>
      </c>
      <c r="H352">
        <v>1561.97</v>
      </c>
    </row>
    <row r="353" spans="1:8" x14ac:dyDescent="0.25">
      <c r="A353">
        <v>-352</v>
      </c>
      <c r="B353" s="1">
        <f ca="1">EOMONTH(TODAY(),Table1345[[#This Row],[Range_Month]])+1</f>
        <v>34394</v>
      </c>
      <c r="C353">
        <v>0</v>
      </c>
      <c r="D353" s="1">
        <f ca="1">WORKDAY(Table1345[[#This Row],[Date]],-(1+Table1345[[#This Row],[Add_Day]]))</f>
        <v>34393</v>
      </c>
      <c r="E353">
        <f>COUNTIFS(Table1345[[#This Row],[AXX Index]:[ASX Index]],"*N/A*")</f>
        <v>1</v>
      </c>
      <c r="F353" t="s">
        <v>78</v>
      </c>
      <c r="G353">
        <v>3328.1</v>
      </c>
      <c r="H353">
        <v>1675.49</v>
      </c>
    </row>
    <row r="354" spans="1:8" x14ac:dyDescent="0.25">
      <c r="A354">
        <v>-353</v>
      </c>
      <c r="B354" s="1">
        <f ca="1">EOMONTH(TODAY(),Table1345[[#This Row],[Range_Month]])+1</f>
        <v>34366</v>
      </c>
      <c r="C354">
        <v>0</v>
      </c>
      <c r="D354" s="1">
        <f ca="1">WORKDAY(Table1345[[#This Row],[Date]],-(1+Table1345[[#This Row],[Add_Day]]))</f>
        <v>34365</v>
      </c>
      <c r="E354">
        <f>COUNTIFS(Table1345[[#This Row],[AXX Index]:[ASX Index]],"*N/A*")</f>
        <v>1</v>
      </c>
      <c r="F354" t="s">
        <v>78</v>
      </c>
      <c r="G354">
        <v>3491.8</v>
      </c>
      <c r="H354">
        <v>1745.95</v>
      </c>
    </row>
    <row r="355" spans="1:8" x14ac:dyDescent="0.25">
      <c r="A355">
        <v>-354</v>
      </c>
      <c r="B355" s="1">
        <f ca="1">EOMONTH(TODAY(),Table1345[[#This Row],[Range_Month]])+1</f>
        <v>34335</v>
      </c>
      <c r="C355">
        <v>1</v>
      </c>
      <c r="D355" s="1">
        <f ca="1">WORKDAY(Table1345[[#This Row],[Date]],-(1+Table1345[[#This Row],[Add_Day]]))</f>
        <v>34333</v>
      </c>
      <c r="E355">
        <f>COUNTIFS(Table1345[[#This Row],[AXX Index]:[ASX Index]],"*N/A*")</f>
        <v>1</v>
      </c>
      <c r="F355" t="s">
        <v>78</v>
      </c>
      <c r="G355">
        <v>3428.8</v>
      </c>
      <c r="H355">
        <v>1685.26</v>
      </c>
    </row>
    <row r="356" spans="1:8" x14ac:dyDescent="0.25">
      <c r="A356">
        <v>-355</v>
      </c>
      <c r="B356" s="1">
        <f ca="1">EOMONTH(TODAY(),Table1345[[#This Row],[Range_Month]])+1</f>
        <v>34304</v>
      </c>
      <c r="C356">
        <v>0</v>
      </c>
      <c r="D356" s="1">
        <f ca="1">WORKDAY(Table1345[[#This Row],[Date]],-(1+Table1345[[#This Row],[Add_Day]]))</f>
        <v>34303</v>
      </c>
      <c r="E356">
        <f>COUNTIFS(Table1345[[#This Row],[AXX Index]:[ASX Index]],"*N/A*")</f>
        <v>1</v>
      </c>
      <c r="F356" t="s">
        <v>78</v>
      </c>
      <c r="G356">
        <v>3166.9</v>
      </c>
      <c r="H356">
        <v>1556.45</v>
      </c>
    </row>
    <row r="357" spans="1:8" x14ac:dyDescent="0.25">
      <c r="A357">
        <v>-356</v>
      </c>
      <c r="B357" s="1">
        <f ca="1">EOMONTH(TODAY(),Table1345[[#This Row],[Range_Month]])+1</f>
        <v>34274</v>
      </c>
      <c r="C357">
        <v>0</v>
      </c>
      <c r="D357" s="1">
        <f ca="1">WORKDAY(Table1345[[#This Row],[Date]],-(1+Table1345[[#This Row],[Add_Day]]))</f>
        <v>34271</v>
      </c>
      <c r="E357">
        <f>COUNTIFS(Table1345[[#This Row],[AXX Index]:[ASX Index]],"*N/A*")</f>
        <v>1</v>
      </c>
      <c r="F357" t="s">
        <v>78</v>
      </c>
      <c r="G357">
        <v>3171</v>
      </c>
      <c r="H357">
        <v>1565.37</v>
      </c>
    </row>
    <row r="358" spans="1:8" x14ac:dyDescent="0.25">
      <c r="A358">
        <v>-357</v>
      </c>
      <c r="B358" s="1">
        <f ca="1">EOMONTH(TODAY(),Table1345[[#This Row],[Range_Month]])+1</f>
        <v>34243</v>
      </c>
      <c r="C358">
        <v>0</v>
      </c>
      <c r="D358" s="1">
        <f ca="1">WORKDAY(Table1345[[#This Row],[Date]],-(1+Table1345[[#This Row],[Add_Day]]))</f>
        <v>34242</v>
      </c>
      <c r="E358">
        <f>COUNTIFS(Table1345[[#This Row],[AXX Index]:[ASX Index]],"*N/A*")</f>
        <v>1</v>
      </c>
      <c r="F358" t="s">
        <v>78</v>
      </c>
      <c r="G358">
        <v>3037.5</v>
      </c>
      <c r="H358">
        <v>1506.55</v>
      </c>
    </row>
    <row r="359" spans="1:8" x14ac:dyDescent="0.25">
      <c r="A359">
        <v>-358</v>
      </c>
      <c r="B359" s="1">
        <f ca="1">EOMONTH(TODAY(),Table1345[[#This Row],[Range_Month]])+1</f>
        <v>34213</v>
      </c>
      <c r="C359">
        <v>0</v>
      </c>
      <c r="D359" s="1">
        <f ca="1">WORKDAY(Table1345[[#This Row],[Date]],-(1+Table1345[[#This Row],[Add_Day]]))</f>
        <v>34212</v>
      </c>
      <c r="E359">
        <f>COUNTIFS(Table1345[[#This Row],[AXX Index]:[ASX Index]],"*N/A*")</f>
        <v>1</v>
      </c>
      <c r="F359" t="s">
        <v>78</v>
      </c>
      <c r="G359">
        <v>3100</v>
      </c>
      <c r="H359">
        <v>1537.21</v>
      </c>
    </row>
    <row r="360" spans="1:8" x14ac:dyDescent="0.25">
      <c r="A360">
        <v>-359</v>
      </c>
      <c r="B360" s="1">
        <f ca="1">EOMONTH(TODAY(),Table1345[[#This Row],[Range_Month]])+1</f>
        <v>34182</v>
      </c>
      <c r="C360">
        <v>0</v>
      </c>
      <c r="D360" s="1">
        <f ca="1">WORKDAY(Table1345[[#This Row],[Date]],-(1+Table1345[[#This Row],[Add_Day]]))</f>
        <v>34180</v>
      </c>
      <c r="E360">
        <f>COUNTIFS(Table1345[[#This Row],[AXX Index]:[ASX Index]],"*N/A*")</f>
        <v>1</v>
      </c>
      <c r="F360" t="s">
        <v>78</v>
      </c>
      <c r="G360">
        <v>2926.5</v>
      </c>
      <c r="H360">
        <v>1448.76</v>
      </c>
    </row>
    <row r="361" spans="1:8" x14ac:dyDescent="0.25">
      <c r="A361">
        <v>-360</v>
      </c>
      <c r="B361" s="1">
        <f ca="1">EOMONTH(TODAY(),Table1345[[#This Row],[Range_Month]])+1</f>
        <v>34151</v>
      </c>
      <c r="C361">
        <v>0</v>
      </c>
      <c r="D361" s="1">
        <f ca="1">WORKDAY(Table1345[[#This Row],[Date]],-(1+Table1345[[#This Row],[Add_Day]]))</f>
        <v>34150</v>
      </c>
      <c r="E361">
        <f>COUNTIFS(Table1345[[#This Row],[AXX Index]:[ASX Index]],"*N/A*")</f>
        <v>1</v>
      </c>
      <c r="F361" t="s">
        <v>78</v>
      </c>
      <c r="G361">
        <v>2900</v>
      </c>
      <c r="H361">
        <v>1432.31</v>
      </c>
    </row>
    <row r="362" spans="1:8" x14ac:dyDescent="0.25">
      <c r="A362">
        <v>-361</v>
      </c>
      <c r="B362" s="1">
        <f ca="1">EOMONTH(TODAY(),Table1345[[#This Row],[Range_Month]])+1</f>
        <v>34121</v>
      </c>
      <c r="C362">
        <v>1</v>
      </c>
      <c r="D362" s="1">
        <f ca="1">WORKDAY(Table1345[[#This Row],[Date]],-(1+Table1345[[#This Row],[Add_Day]]))</f>
        <v>34117</v>
      </c>
      <c r="E362">
        <f>COUNTIFS(Table1345[[#This Row],[AXX Index]:[ASX Index]],"*N/A*")</f>
        <v>1</v>
      </c>
      <c r="F362" t="s">
        <v>78</v>
      </c>
      <c r="G362">
        <v>2840.7</v>
      </c>
      <c r="H362">
        <v>1403.42</v>
      </c>
    </row>
    <row r="363" spans="1:8" x14ac:dyDescent="0.25">
      <c r="A363">
        <v>-362</v>
      </c>
      <c r="B363" s="1">
        <f ca="1">EOMONTH(TODAY(),Table1345[[#This Row],[Range_Month]])+1</f>
        <v>34090</v>
      </c>
      <c r="C363">
        <v>0</v>
      </c>
      <c r="D363" s="1">
        <f ca="1">WORKDAY(Table1345[[#This Row],[Date]],-(1+Table1345[[#This Row],[Add_Day]]))</f>
        <v>34089</v>
      </c>
      <c r="E363">
        <f>COUNTIFS(Table1345[[#This Row],[AXX Index]:[ASX Index]],"*N/A*")</f>
        <v>1</v>
      </c>
      <c r="F363" t="s">
        <v>78</v>
      </c>
      <c r="G363">
        <v>2813.1</v>
      </c>
      <c r="H363">
        <v>1388.88</v>
      </c>
    </row>
    <row r="364" spans="1:8" x14ac:dyDescent="0.25">
      <c r="A364">
        <v>-363</v>
      </c>
      <c r="B364" s="1">
        <f ca="1">EOMONTH(TODAY(),Table1345[[#This Row],[Range_Month]])+1</f>
        <v>34060</v>
      </c>
      <c r="C364">
        <v>0</v>
      </c>
      <c r="D364" s="1">
        <f ca="1">WORKDAY(Table1345[[#This Row],[Date]],-(1+Table1345[[#This Row],[Add_Day]]))</f>
        <v>34059</v>
      </c>
      <c r="E364">
        <f>COUNTIFS(Table1345[[#This Row],[AXX Index]:[ASX Index]],"*N/A*")</f>
        <v>1</v>
      </c>
      <c r="F364" t="s">
        <v>78</v>
      </c>
      <c r="G364">
        <v>2878.7</v>
      </c>
      <c r="H364">
        <v>1408.07</v>
      </c>
    </row>
    <row r="365" spans="1:8" x14ac:dyDescent="0.25">
      <c r="A365">
        <v>-364</v>
      </c>
      <c r="B365" s="1">
        <f ca="1">EOMONTH(TODAY(),Table1345[[#This Row],[Range_Month]])+1</f>
        <v>34029</v>
      </c>
      <c r="C365">
        <v>0</v>
      </c>
      <c r="D365" s="1">
        <f ca="1">WORKDAY(Table1345[[#This Row],[Date]],-(1+Table1345[[#This Row],[Add_Day]]))</f>
        <v>34026</v>
      </c>
      <c r="E365">
        <f>COUNTIFS(Table1345[[#This Row],[AXX Index]:[ASX Index]],"*N/A*")</f>
        <v>1</v>
      </c>
      <c r="F365" t="s">
        <v>78</v>
      </c>
      <c r="G365">
        <v>2868</v>
      </c>
      <c r="H365">
        <v>1396.53</v>
      </c>
    </row>
    <row r="366" spans="1:8" x14ac:dyDescent="0.25">
      <c r="A366">
        <v>-365</v>
      </c>
      <c r="B366" s="1">
        <f ca="1">EOMONTH(TODAY(),Table1345[[#This Row],[Range_Month]])+1</f>
        <v>34001</v>
      </c>
      <c r="C366">
        <v>0</v>
      </c>
      <c r="D366" s="1">
        <f ca="1">WORKDAY(Table1345[[#This Row],[Date]],-(1+Table1345[[#This Row],[Add_Day]]))</f>
        <v>33998</v>
      </c>
      <c r="E366">
        <f>COUNTIFS(Table1345[[#This Row],[AXX Index]:[ASX Index]],"*N/A*")</f>
        <v>1</v>
      </c>
      <c r="F366" t="s">
        <v>78</v>
      </c>
      <c r="G366">
        <v>2807.2</v>
      </c>
      <c r="H366">
        <v>1364.37</v>
      </c>
    </row>
    <row r="367" spans="1:8" x14ac:dyDescent="0.25">
      <c r="A367">
        <v>-366</v>
      </c>
      <c r="B367" s="1">
        <f ca="1">EOMONTH(TODAY(),Table1345[[#This Row],[Range_Month]])+1</f>
        <v>33970</v>
      </c>
      <c r="C367">
        <v>1</v>
      </c>
      <c r="D367" s="1">
        <f ca="1">WORKDAY(Table1345[[#This Row],[Date]],-(1+Table1345[[#This Row],[Add_Day]]))</f>
        <v>33968</v>
      </c>
      <c r="E367">
        <f>COUNTIFS(Table1345[[#This Row],[AXX Index]:[ASX Index]],"*N/A*")</f>
        <v>1</v>
      </c>
      <c r="F367" t="s">
        <v>78</v>
      </c>
      <c r="G367">
        <v>2832.5</v>
      </c>
      <c r="H367">
        <v>1358.06</v>
      </c>
    </row>
    <row r="368" spans="1:8" x14ac:dyDescent="0.25">
      <c r="A368">
        <v>-367</v>
      </c>
      <c r="B368" s="1">
        <f ca="1">EOMONTH(TODAY(),Table1345[[#This Row],[Range_Month]])+1</f>
        <v>33939</v>
      </c>
      <c r="C368">
        <v>0</v>
      </c>
      <c r="D368" s="1">
        <f ca="1">WORKDAY(Table1345[[#This Row],[Date]],-(1+Table1345[[#This Row],[Add_Day]]))</f>
        <v>33938</v>
      </c>
      <c r="E368">
        <f>COUNTIFS(Table1345[[#This Row],[AXX Index]:[ASX Index]],"*N/A*")</f>
        <v>1</v>
      </c>
      <c r="F368" t="s">
        <v>78</v>
      </c>
      <c r="G368">
        <v>2778.8</v>
      </c>
      <c r="H368">
        <v>1313.02</v>
      </c>
    </row>
    <row r="369" spans="1:8" x14ac:dyDescent="0.25">
      <c r="A369">
        <v>-368</v>
      </c>
      <c r="B369" s="1">
        <f ca="1">EOMONTH(TODAY(),Table1345[[#This Row],[Range_Month]])+1</f>
        <v>33909</v>
      </c>
      <c r="C369">
        <v>0</v>
      </c>
      <c r="D369" s="1">
        <f ca="1">WORKDAY(Table1345[[#This Row],[Date]],-(1+Table1345[[#This Row],[Add_Day]]))</f>
        <v>33907</v>
      </c>
      <c r="E369">
        <f>COUNTIFS(Table1345[[#This Row],[AXX Index]:[ASX Index]],"*N/A*")</f>
        <v>1</v>
      </c>
      <c r="F369" t="s">
        <v>78</v>
      </c>
      <c r="G369">
        <v>2658.3</v>
      </c>
      <c r="H369">
        <v>1256.67</v>
      </c>
    </row>
    <row r="370" spans="1:8" x14ac:dyDescent="0.25">
      <c r="A370">
        <v>-369</v>
      </c>
      <c r="B370" s="1">
        <f ca="1">EOMONTH(TODAY(),Table1345[[#This Row],[Range_Month]])+1</f>
        <v>33878</v>
      </c>
      <c r="C370">
        <v>0</v>
      </c>
      <c r="D370" s="1">
        <f ca="1">WORKDAY(Table1345[[#This Row],[Date]],-(1+Table1345[[#This Row],[Add_Day]]))</f>
        <v>33877</v>
      </c>
      <c r="E370">
        <f>COUNTIFS(Table1345[[#This Row],[AXX Index]:[ASX Index]],"*N/A*")</f>
        <v>1</v>
      </c>
      <c r="F370" t="s">
        <v>78</v>
      </c>
      <c r="G370">
        <v>2553</v>
      </c>
      <c r="H370">
        <v>1206.1600000000001</v>
      </c>
    </row>
    <row r="371" spans="1:8" x14ac:dyDescent="0.25">
      <c r="A371">
        <v>-370</v>
      </c>
      <c r="B371" s="1">
        <f ca="1">EOMONTH(TODAY(),Table1345[[#This Row],[Range_Month]])+1</f>
        <v>33848</v>
      </c>
      <c r="C371">
        <v>1</v>
      </c>
      <c r="D371" s="1">
        <f ca="1">WORKDAY(Table1345[[#This Row],[Date]],-(1+Table1345[[#This Row],[Add_Day]]))</f>
        <v>33844</v>
      </c>
      <c r="E371">
        <f>COUNTIFS(Table1345[[#This Row],[AXX Index]:[ASX Index]],"*N/A*")</f>
        <v>1</v>
      </c>
      <c r="F371" t="s">
        <v>78</v>
      </c>
      <c r="G371">
        <v>2312.6</v>
      </c>
      <c r="H371">
        <v>1096.99</v>
      </c>
    </row>
    <row r="372" spans="1:8" x14ac:dyDescent="0.25">
      <c r="A372">
        <v>-371</v>
      </c>
      <c r="B372" s="1">
        <f ca="1">EOMONTH(TODAY(),Table1345[[#This Row],[Range_Month]])+1</f>
        <v>33817</v>
      </c>
      <c r="C372">
        <v>0</v>
      </c>
      <c r="D372" s="1">
        <f ca="1">WORKDAY(Table1345[[#This Row],[Date]],-(1+Table1345[[#This Row],[Add_Day]]))</f>
        <v>33816</v>
      </c>
      <c r="E372">
        <f>COUNTIFS(Table1345[[#This Row],[AXX Index]:[ASX Index]],"*N/A*")</f>
        <v>1</v>
      </c>
      <c r="F372" t="s">
        <v>78</v>
      </c>
      <c r="G372">
        <v>2399.6</v>
      </c>
      <c r="H372">
        <v>1143.1400000000001</v>
      </c>
    </row>
    <row r="373" spans="1:8" x14ac:dyDescent="0.25">
      <c r="A373">
        <v>-372</v>
      </c>
      <c r="B373" s="1">
        <f ca="1">EOMONTH(TODAY(),Table1345[[#This Row],[Range_Month]])+1</f>
        <v>33786</v>
      </c>
      <c r="C373">
        <v>0</v>
      </c>
      <c r="D373" s="1">
        <f ca="1">WORKDAY(Table1345[[#This Row],[Date]],-(1+Table1345[[#This Row],[Add_Day]]))</f>
        <v>33785</v>
      </c>
      <c r="E373">
        <f>COUNTIFS(Table1345[[#This Row],[AXX Index]:[ASX Index]],"*N/A*")</f>
        <v>1</v>
      </c>
      <c r="F373" t="s">
        <v>78</v>
      </c>
      <c r="G373">
        <v>2521.1999999999998</v>
      </c>
      <c r="H373">
        <v>1216.6199999999999</v>
      </c>
    </row>
    <row r="374" spans="1:8" x14ac:dyDescent="0.25">
      <c r="A374">
        <v>-373</v>
      </c>
      <c r="B374" s="1">
        <f ca="1">EOMONTH(TODAY(),Table1345[[#This Row],[Range_Month]])+1</f>
        <v>33756</v>
      </c>
      <c r="C374">
        <v>0</v>
      </c>
      <c r="D374" s="1">
        <f ca="1">WORKDAY(Table1345[[#This Row],[Date]],-(1+Table1345[[#This Row],[Add_Day]]))</f>
        <v>33753</v>
      </c>
      <c r="E374">
        <f>COUNTIFS(Table1345[[#This Row],[AXX Index]:[ASX Index]],"*N/A*")</f>
        <v>1</v>
      </c>
      <c r="F374" t="s">
        <v>78</v>
      </c>
      <c r="G374">
        <v>2707.6</v>
      </c>
      <c r="H374">
        <v>1311.79</v>
      </c>
    </row>
    <row r="375" spans="1:8" x14ac:dyDescent="0.25">
      <c r="A375">
        <v>-374</v>
      </c>
      <c r="B375" s="1">
        <f ca="1">EOMONTH(TODAY(),Table1345[[#This Row],[Range_Month]])+1</f>
        <v>33725</v>
      </c>
      <c r="C375">
        <v>0</v>
      </c>
      <c r="D375" s="1">
        <f ca="1">WORKDAY(Table1345[[#This Row],[Date]],-(1+Table1345[[#This Row],[Add_Day]]))</f>
        <v>33724</v>
      </c>
      <c r="E375">
        <f>COUNTIFS(Table1345[[#This Row],[AXX Index]:[ASX Index]],"*N/A*")</f>
        <v>1</v>
      </c>
      <c r="F375" t="s">
        <v>78</v>
      </c>
      <c r="G375">
        <v>2654.1</v>
      </c>
      <c r="H375">
        <v>1282.75</v>
      </c>
    </row>
    <row r="376" spans="1:8" x14ac:dyDescent="0.25">
      <c r="A376">
        <v>-375</v>
      </c>
      <c r="B376" s="1">
        <f ca="1">EOMONTH(TODAY(),Table1345[[#This Row],[Range_Month]])+1</f>
        <v>33695</v>
      </c>
      <c r="C376">
        <v>0</v>
      </c>
      <c r="D376" s="1">
        <f ca="1">WORKDAY(Table1345[[#This Row],[Date]],-(1+Table1345[[#This Row],[Add_Day]]))</f>
        <v>33694</v>
      </c>
      <c r="E376">
        <f>COUNTIFS(Table1345[[#This Row],[AXX Index]:[ASX Index]],"*N/A*")</f>
        <v>1</v>
      </c>
      <c r="F376" t="s">
        <v>78</v>
      </c>
      <c r="G376">
        <v>2440.1</v>
      </c>
      <c r="H376">
        <v>1171.71</v>
      </c>
    </row>
    <row r="377" spans="1:8" x14ac:dyDescent="0.25">
      <c r="A377">
        <v>-376</v>
      </c>
      <c r="B377" s="1">
        <f ca="1">EOMONTH(TODAY(),Table1345[[#This Row],[Range_Month]])+1</f>
        <v>33664</v>
      </c>
      <c r="C377">
        <v>0</v>
      </c>
      <c r="D377" s="1">
        <f ca="1">WORKDAY(Table1345[[#This Row],[Date]],-(1+Table1345[[#This Row],[Add_Day]]))</f>
        <v>33662</v>
      </c>
      <c r="E377">
        <f>COUNTIFS(Table1345[[#This Row],[AXX Index]:[ASX Index]],"*N/A*")</f>
        <v>1</v>
      </c>
      <c r="F377" t="s">
        <v>78</v>
      </c>
      <c r="G377">
        <v>2562.1</v>
      </c>
      <c r="H377">
        <v>1229.8399999999999</v>
      </c>
    </row>
    <row r="378" spans="1:8" x14ac:dyDescent="0.25">
      <c r="A378">
        <v>-377</v>
      </c>
      <c r="B378" s="1">
        <f ca="1">EOMONTH(TODAY(),Table1345[[#This Row],[Range_Month]])+1</f>
        <v>33635</v>
      </c>
      <c r="C378">
        <v>0</v>
      </c>
      <c r="D378" s="1">
        <f ca="1">WORKDAY(Table1345[[#This Row],[Date]],-(1+Table1345[[#This Row],[Add_Day]]))</f>
        <v>33634</v>
      </c>
      <c r="E378">
        <f>COUNTIFS(Table1345[[#This Row],[AXX Index]:[ASX Index]],"*N/A*")</f>
        <v>1</v>
      </c>
      <c r="F378" t="s">
        <v>78</v>
      </c>
      <c r="G378">
        <v>2571.1999999999998</v>
      </c>
      <c r="H378">
        <v>1227.8399999999999</v>
      </c>
    </row>
    <row r="379" spans="1:8" x14ac:dyDescent="0.25">
      <c r="A379">
        <v>-378</v>
      </c>
      <c r="B379" s="1">
        <f ca="1">EOMONTH(TODAY(),Table1345[[#This Row],[Range_Month]])+1</f>
        <v>33604</v>
      </c>
      <c r="C379">
        <v>1</v>
      </c>
      <c r="D379" s="1">
        <f ca="1">WORKDAY(Table1345[[#This Row],[Date]],-(1+Table1345[[#This Row],[Add_Day]]))</f>
        <v>33602</v>
      </c>
      <c r="E379">
        <f>COUNTIFS(Table1345[[#This Row],[AXX Index]:[ASX Index]],"*N/A*")</f>
        <v>1</v>
      </c>
      <c r="F379" t="s">
        <v>78</v>
      </c>
      <c r="G379">
        <v>2420</v>
      </c>
      <c r="H379">
        <v>1157.95</v>
      </c>
    </row>
    <row r="380" spans="1:8" x14ac:dyDescent="0.25">
      <c r="A380">
        <v>-379</v>
      </c>
      <c r="B380" s="1">
        <f ca="1">EOMONTH(TODAY(),Table1345[[#This Row],[Range_Month]])+1</f>
        <v>33573</v>
      </c>
      <c r="C380">
        <v>0</v>
      </c>
      <c r="D380" s="1">
        <f ca="1">WORKDAY(Table1345[[#This Row],[Date]],-(1+Table1345[[#This Row],[Add_Day]]))</f>
        <v>33571</v>
      </c>
      <c r="E380">
        <f>COUNTIFS(Table1345[[#This Row],[AXX Index]:[ASX Index]],"*N/A*")</f>
        <v>1</v>
      </c>
      <c r="F380" t="s">
        <v>78</v>
      </c>
      <c r="G380">
        <v>2420.1999999999998</v>
      </c>
      <c r="H380">
        <v>1168.95</v>
      </c>
    </row>
    <row r="381" spans="1:8" x14ac:dyDescent="0.25">
      <c r="A381">
        <v>-380</v>
      </c>
      <c r="B381" s="1">
        <f ca="1">EOMONTH(TODAY(),Table1345[[#This Row],[Range_Month]])+1</f>
        <v>33543</v>
      </c>
      <c r="C381">
        <v>0</v>
      </c>
      <c r="D381" s="1">
        <f ca="1">WORKDAY(Table1345[[#This Row],[Date]],-(1+Table1345[[#This Row],[Add_Day]]))</f>
        <v>33542</v>
      </c>
      <c r="E381">
        <f>COUNTIFS(Table1345[[#This Row],[AXX Index]:[ASX Index]],"*N/A*")</f>
        <v>1</v>
      </c>
      <c r="F381" t="s">
        <v>78</v>
      </c>
      <c r="G381">
        <v>2566</v>
      </c>
      <c r="H381">
        <v>1238.6300000000001</v>
      </c>
    </row>
    <row r="382" spans="1:8" x14ac:dyDescent="0.25">
      <c r="A382">
        <v>-381</v>
      </c>
      <c r="B382" s="1">
        <f ca="1">EOMONTH(TODAY(),Table1345[[#This Row],[Range_Month]])+1</f>
        <v>33512</v>
      </c>
      <c r="C382">
        <v>0</v>
      </c>
      <c r="D382" s="1">
        <f ca="1">WORKDAY(Table1345[[#This Row],[Date]],-(1+Table1345[[#This Row],[Add_Day]]))</f>
        <v>33511</v>
      </c>
      <c r="E382">
        <f>COUNTIFS(Table1345[[#This Row],[AXX Index]:[ASX Index]],"*N/A*")</f>
        <v>1</v>
      </c>
      <c r="F382" t="s">
        <v>78</v>
      </c>
      <c r="G382">
        <v>2621.7</v>
      </c>
      <c r="H382">
        <v>1265.96</v>
      </c>
    </row>
    <row r="383" spans="1:8" x14ac:dyDescent="0.25">
      <c r="A383">
        <v>-382</v>
      </c>
      <c r="B383" s="1">
        <f ca="1">EOMONTH(TODAY(),Table1345[[#This Row],[Range_Month]])+1</f>
        <v>33482</v>
      </c>
      <c r="C383">
        <v>0</v>
      </c>
      <c r="D383" s="1">
        <f ca="1">WORKDAY(Table1345[[#This Row],[Date]],-(1+Table1345[[#This Row],[Add_Day]]))</f>
        <v>33480</v>
      </c>
      <c r="E383">
        <f>COUNTIFS(Table1345[[#This Row],[AXX Index]:[ASX Index]],"*N/A*")</f>
        <v>1</v>
      </c>
      <c r="F383" t="s">
        <v>78</v>
      </c>
      <c r="G383">
        <v>2645.7</v>
      </c>
      <c r="H383">
        <v>1268.6199999999999</v>
      </c>
    </row>
    <row r="384" spans="1:8" x14ac:dyDescent="0.25">
      <c r="A384">
        <v>-383</v>
      </c>
      <c r="B384" s="1">
        <f ca="1">EOMONTH(TODAY(),Table1345[[#This Row],[Range_Month]])+1</f>
        <v>33451</v>
      </c>
      <c r="C384">
        <v>0</v>
      </c>
      <c r="D384" s="1">
        <f ca="1">WORKDAY(Table1345[[#This Row],[Date]],-(1+Table1345[[#This Row],[Add_Day]]))</f>
        <v>33450</v>
      </c>
      <c r="E384">
        <f>COUNTIFS(Table1345[[#This Row],[AXX Index]:[ASX Index]],"*N/A*")</f>
        <v>1</v>
      </c>
      <c r="F384" t="s">
        <v>78</v>
      </c>
      <c r="G384">
        <v>2588.6999999999998</v>
      </c>
      <c r="H384">
        <v>1235.8900000000001</v>
      </c>
    </row>
    <row r="385" spans="1:8" x14ac:dyDescent="0.25">
      <c r="A385">
        <v>-384</v>
      </c>
      <c r="B385" s="1">
        <f ca="1">EOMONTH(TODAY(),Table1345[[#This Row],[Range_Month]])+1</f>
        <v>33420</v>
      </c>
      <c r="C385">
        <v>0</v>
      </c>
      <c r="D385" s="1">
        <f ca="1">WORKDAY(Table1345[[#This Row],[Date]],-(1+Table1345[[#This Row],[Add_Day]]))</f>
        <v>33417</v>
      </c>
      <c r="E385">
        <f>COUNTIFS(Table1345[[#This Row],[AXX Index]:[ASX Index]],"*N/A*")</f>
        <v>1</v>
      </c>
      <c r="F385" t="s">
        <v>78</v>
      </c>
      <c r="G385">
        <v>2414.6999999999998</v>
      </c>
      <c r="H385">
        <v>1161.19</v>
      </c>
    </row>
    <row r="386" spans="1:8" x14ac:dyDescent="0.25">
      <c r="A386">
        <v>-385</v>
      </c>
      <c r="B386" s="1">
        <f ca="1">EOMONTH(TODAY(),Table1345[[#This Row],[Range_Month]])+1</f>
        <v>33390</v>
      </c>
      <c r="C386">
        <v>0</v>
      </c>
      <c r="D386" s="1">
        <f ca="1">WORKDAY(Table1345[[#This Row],[Date]],-(1+Table1345[[#This Row],[Add_Day]]))</f>
        <v>33389</v>
      </c>
      <c r="E386">
        <f>COUNTIFS(Table1345[[#This Row],[AXX Index]:[ASX Index]],"*N/A*")</f>
        <v>1</v>
      </c>
      <c r="F386" t="s">
        <v>78</v>
      </c>
      <c r="G386">
        <v>2499.5</v>
      </c>
      <c r="H386">
        <v>1201.8499999999999</v>
      </c>
    </row>
    <row r="387" spans="1:8" x14ac:dyDescent="0.25">
      <c r="A387">
        <v>-386</v>
      </c>
      <c r="B387" s="1">
        <f ca="1">EOMONTH(TODAY(),Table1345[[#This Row],[Range_Month]])+1</f>
        <v>33359</v>
      </c>
      <c r="C387">
        <v>0</v>
      </c>
      <c r="D387" s="1">
        <f ca="1">WORKDAY(Table1345[[#This Row],[Date]],-(1+Table1345[[#This Row],[Add_Day]]))</f>
        <v>33358</v>
      </c>
      <c r="E387">
        <f>COUNTIFS(Table1345[[#This Row],[AXX Index]:[ASX Index]],"*N/A*")</f>
        <v>1</v>
      </c>
      <c r="F387" t="s">
        <v>78</v>
      </c>
      <c r="G387">
        <v>2486.3000000000002</v>
      </c>
      <c r="H387">
        <v>1202.75</v>
      </c>
    </row>
    <row r="388" spans="1:8" x14ac:dyDescent="0.25">
      <c r="A388">
        <v>-387</v>
      </c>
      <c r="B388" s="1">
        <f ca="1">EOMONTH(TODAY(),Table1345[[#This Row],[Range_Month]])+1</f>
        <v>33329</v>
      </c>
      <c r="C388">
        <v>1</v>
      </c>
      <c r="D388" s="1">
        <f ca="1">WORKDAY(Table1345[[#This Row],[Date]],-(1+Table1345[[#This Row],[Add_Day]]))</f>
        <v>33325</v>
      </c>
      <c r="E388">
        <f>COUNTIFS(Table1345[[#This Row],[AXX Index]:[ASX Index]],"*N/A*")</f>
        <v>1</v>
      </c>
      <c r="F388" t="s">
        <v>78</v>
      </c>
      <c r="G388">
        <v>2456.6</v>
      </c>
      <c r="H388">
        <v>1193.33</v>
      </c>
    </row>
    <row r="389" spans="1:8" x14ac:dyDescent="0.25">
      <c r="A389">
        <v>-388</v>
      </c>
      <c r="B389" s="1">
        <f ca="1">EOMONTH(TODAY(),Table1345[[#This Row],[Range_Month]])+1</f>
        <v>33298</v>
      </c>
      <c r="C389">
        <v>0</v>
      </c>
      <c r="D389" s="1">
        <f ca="1">WORKDAY(Table1345[[#This Row],[Date]],-(1+Table1345[[#This Row],[Add_Day]]))</f>
        <v>33297</v>
      </c>
      <c r="E389">
        <f>COUNTIFS(Table1345[[#This Row],[AXX Index]:[ASX Index]],"*N/A*")</f>
        <v>1</v>
      </c>
      <c r="F389" t="s">
        <v>78</v>
      </c>
      <c r="G389">
        <v>2380.8000000000002</v>
      </c>
      <c r="H389">
        <v>1150.01</v>
      </c>
    </row>
    <row r="390" spans="1:8" x14ac:dyDescent="0.25">
      <c r="A390">
        <v>-389</v>
      </c>
      <c r="B390" s="1">
        <f ca="1">EOMONTH(TODAY(),Table1345[[#This Row],[Range_Month]])+1</f>
        <v>33270</v>
      </c>
      <c r="C390">
        <v>0</v>
      </c>
      <c r="D390" s="1">
        <f ca="1">WORKDAY(Table1345[[#This Row],[Date]],-(1+Table1345[[#This Row],[Add_Day]]))</f>
        <v>33269</v>
      </c>
      <c r="E390">
        <f>COUNTIFS(Table1345[[#This Row],[AXX Index]:[ASX Index]],"*N/A*")</f>
        <v>1</v>
      </c>
      <c r="F390" t="s">
        <v>78</v>
      </c>
      <c r="G390">
        <v>2170.1</v>
      </c>
      <c r="H390">
        <v>1036.24</v>
      </c>
    </row>
    <row r="391" spans="1:8" x14ac:dyDescent="0.25">
      <c r="A391">
        <v>-390</v>
      </c>
      <c r="B391" s="1">
        <f ca="1">EOMONTH(TODAY(),Table1345[[#This Row],[Range_Month]])+1</f>
        <v>33239</v>
      </c>
      <c r="C391">
        <v>1</v>
      </c>
      <c r="D391" s="1">
        <f ca="1">WORKDAY(Table1345[[#This Row],[Date]],-(1+Table1345[[#This Row],[Add_Day]]))</f>
        <v>33235</v>
      </c>
      <c r="E391">
        <f>COUNTIFS(Table1345[[#This Row],[AXX Index]:[ASX Index]],"*N/A*")</f>
        <v>1</v>
      </c>
      <c r="F391" t="s">
        <v>78</v>
      </c>
      <c r="G391">
        <v>2160.4</v>
      </c>
      <c r="H391">
        <v>1038.43</v>
      </c>
    </row>
    <row r="392" spans="1:8" x14ac:dyDescent="0.25">
      <c r="A392">
        <v>-391</v>
      </c>
      <c r="B392" s="1">
        <f ca="1">EOMONTH(TODAY(),Table1345[[#This Row],[Range_Month]])+1</f>
        <v>33208</v>
      </c>
      <c r="C392">
        <v>0</v>
      </c>
      <c r="D392" s="1">
        <f ca="1">WORKDAY(Table1345[[#This Row],[Date]],-(1+Table1345[[#This Row],[Add_Day]]))</f>
        <v>33207</v>
      </c>
      <c r="E392">
        <f>COUNTIFS(Table1345[[#This Row],[AXX Index]:[ASX Index]],"*N/A*")</f>
        <v>1</v>
      </c>
      <c r="F392" t="s">
        <v>78</v>
      </c>
      <c r="G392">
        <v>2149.3000000000002</v>
      </c>
      <c r="H392">
        <v>1032.1099999999999</v>
      </c>
    </row>
    <row r="393" spans="1:8" x14ac:dyDescent="0.25">
      <c r="A393">
        <v>-392</v>
      </c>
      <c r="B393" s="1">
        <f ca="1">EOMONTH(TODAY(),Table1345[[#This Row],[Range_Month]])+1</f>
        <v>33178</v>
      </c>
      <c r="C393">
        <v>0</v>
      </c>
      <c r="D393" s="1">
        <f ca="1">WORKDAY(Table1345[[#This Row],[Date]],-(1+Table1345[[#This Row],[Add_Day]]))</f>
        <v>33177</v>
      </c>
      <c r="E393">
        <f>COUNTIFS(Table1345[[#This Row],[AXX Index]:[ASX Index]],"*N/A*")</f>
        <v>1</v>
      </c>
      <c r="F393" t="s">
        <v>78</v>
      </c>
      <c r="G393">
        <v>2050.3000000000002</v>
      </c>
      <c r="H393">
        <v>992.67</v>
      </c>
    </row>
    <row r="394" spans="1:8" x14ac:dyDescent="0.25">
      <c r="A394">
        <v>-393</v>
      </c>
      <c r="B394" s="1">
        <f ca="1">EOMONTH(TODAY(),Table1345[[#This Row],[Range_Month]])+1</f>
        <v>33147</v>
      </c>
      <c r="C394">
        <v>0</v>
      </c>
      <c r="D394" s="1">
        <f ca="1">WORKDAY(Table1345[[#This Row],[Date]],-(1+Table1345[[#This Row],[Add_Day]]))</f>
        <v>33144</v>
      </c>
      <c r="E394">
        <f>COUNTIFS(Table1345[[#This Row],[AXX Index]:[ASX Index]],"*N/A*")</f>
        <v>1</v>
      </c>
      <c r="F394" t="s">
        <v>78</v>
      </c>
      <c r="G394">
        <v>1990.3</v>
      </c>
      <c r="H394">
        <v>962.18</v>
      </c>
    </row>
    <row r="395" spans="1:8" x14ac:dyDescent="0.25">
      <c r="A395">
        <v>-394</v>
      </c>
      <c r="B395" s="1">
        <f ca="1">EOMONTH(TODAY(),Table1345[[#This Row],[Range_Month]])+1</f>
        <v>33117</v>
      </c>
      <c r="C395">
        <v>0</v>
      </c>
      <c r="D395" s="1">
        <f ca="1">WORKDAY(Table1345[[#This Row],[Date]],-(1+Table1345[[#This Row],[Add_Day]]))</f>
        <v>33116</v>
      </c>
      <c r="E395">
        <f>COUNTIFS(Table1345[[#This Row],[AXX Index]:[ASX Index]],"*N/A*")</f>
        <v>1</v>
      </c>
      <c r="F395" t="s">
        <v>78</v>
      </c>
      <c r="G395">
        <v>2162.8000000000002</v>
      </c>
      <c r="H395">
        <v>1051.08</v>
      </c>
    </row>
    <row r="396" spans="1:8" x14ac:dyDescent="0.25">
      <c r="A396">
        <v>-395</v>
      </c>
      <c r="B396" s="1">
        <f ca="1">EOMONTH(TODAY(),Table1345[[#This Row],[Range_Month]])+1</f>
        <v>33086</v>
      </c>
      <c r="C396">
        <v>0</v>
      </c>
      <c r="D396" s="1">
        <f ca="1">WORKDAY(Table1345[[#This Row],[Date]],-(1+Table1345[[#This Row],[Add_Day]]))</f>
        <v>33085</v>
      </c>
      <c r="E396">
        <f>COUNTIFS(Table1345[[#This Row],[AXX Index]:[ASX Index]],"*N/A*")</f>
        <v>1</v>
      </c>
      <c r="F396" t="s">
        <v>78</v>
      </c>
      <c r="G396">
        <v>2326.1999999999998</v>
      </c>
      <c r="H396">
        <v>1147.05</v>
      </c>
    </row>
    <row r="397" spans="1:8" x14ac:dyDescent="0.25">
      <c r="A397">
        <v>-396</v>
      </c>
      <c r="B397" s="1">
        <f ca="1">EOMONTH(TODAY(),Table1345[[#This Row],[Range_Month]])+1</f>
        <v>33055</v>
      </c>
      <c r="C397">
        <v>0</v>
      </c>
      <c r="D397" s="1">
        <f ca="1">WORKDAY(Table1345[[#This Row],[Date]],-(1+Table1345[[#This Row],[Add_Day]]))</f>
        <v>33053</v>
      </c>
      <c r="E397">
        <f>COUNTIFS(Table1345[[#This Row],[AXX Index]:[ASX Index]],"*N/A*")</f>
        <v>1</v>
      </c>
      <c r="F397" t="s">
        <v>78</v>
      </c>
      <c r="G397">
        <v>2374.6999999999998</v>
      </c>
      <c r="H397">
        <v>1171.28</v>
      </c>
    </row>
    <row r="398" spans="1:8" x14ac:dyDescent="0.25">
      <c r="A398">
        <v>-397</v>
      </c>
      <c r="B398" s="1">
        <f ca="1">EOMONTH(TODAY(),Table1345[[#This Row],[Range_Month]])+1</f>
        <v>33025</v>
      </c>
      <c r="C398">
        <v>0</v>
      </c>
      <c r="D398" s="1">
        <f ca="1">WORKDAY(Table1345[[#This Row],[Date]],-(1+Table1345[[#This Row],[Add_Day]]))</f>
        <v>33024</v>
      </c>
      <c r="E398">
        <f>COUNTIFS(Table1345[[#This Row],[AXX Index]:[ASX Index]],"*N/A*")</f>
        <v>1</v>
      </c>
      <c r="F398" t="s">
        <v>78</v>
      </c>
      <c r="G398">
        <v>2345.1999999999998</v>
      </c>
      <c r="H398">
        <v>1154.24</v>
      </c>
    </row>
    <row r="399" spans="1:8" x14ac:dyDescent="0.25">
      <c r="A399">
        <v>-398</v>
      </c>
      <c r="B399" s="1">
        <f ca="1">EOMONTH(TODAY(),Table1345[[#This Row],[Range_Month]])+1</f>
        <v>32994</v>
      </c>
      <c r="C399">
        <v>1</v>
      </c>
      <c r="D399" s="1">
        <f ca="1">WORKDAY(Table1345[[#This Row],[Date]],-(1+Table1345[[#This Row],[Add_Day]]))</f>
        <v>32990</v>
      </c>
      <c r="E399">
        <f>COUNTIFS(Table1345[[#This Row],[AXX Index]:[ASX Index]],"*N/A*")</f>
        <v>1</v>
      </c>
      <c r="F399" t="s">
        <v>78</v>
      </c>
      <c r="G399">
        <v>2106.6</v>
      </c>
      <c r="H399">
        <v>1047.08</v>
      </c>
    </row>
    <row r="400" spans="1:8" x14ac:dyDescent="0.25">
      <c r="A400">
        <v>-399</v>
      </c>
      <c r="B400" s="1">
        <f ca="1">EOMONTH(TODAY(),Table1345[[#This Row],[Range_Month]])+1</f>
        <v>32964</v>
      </c>
      <c r="C400">
        <v>0</v>
      </c>
      <c r="D400" s="1">
        <f ca="1">WORKDAY(Table1345[[#This Row],[Date]],-(1+Table1345[[#This Row],[Add_Day]]))</f>
        <v>32962</v>
      </c>
      <c r="E400">
        <f>COUNTIFS(Table1345[[#This Row],[AXX Index]:[ASX Index]],"*N/A*")</f>
        <v>1</v>
      </c>
      <c r="F400" t="s">
        <v>78</v>
      </c>
      <c r="G400">
        <v>2247.9</v>
      </c>
      <c r="H400">
        <v>1114.94</v>
      </c>
    </row>
    <row r="401" spans="1:8" x14ac:dyDescent="0.25">
      <c r="A401">
        <v>-400</v>
      </c>
      <c r="B401" s="1">
        <f ca="1">EOMONTH(TODAY(),Table1345[[#This Row],[Range_Month]])+1</f>
        <v>32933</v>
      </c>
      <c r="C401">
        <v>0</v>
      </c>
      <c r="D401" s="1">
        <f ca="1">WORKDAY(Table1345[[#This Row],[Date]],-(1+Table1345[[#This Row],[Add_Day]]))</f>
        <v>32932</v>
      </c>
      <c r="E401">
        <f>COUNTIFS(Table1345[[#This Row],[AXX Index]:[ASX Index]],"*N/A*")</f>
        <v>1</v>
      </c>
      <c r="F401" t="s">
        <v>78</v>
      </c>
      <c r="G401">
        <v>2255.4</v>
      </c>
      <c r="H401">
        <v>1122.26</v>
      </c>
    </row>
    <row r="402" spans="1:8" x14ac:dyDescent="0.25">
      <c r="A402">
        <v>-401</v>
      </c>
      <c r="B402" s="1">
        <f ca="1">EOMONTH(TODAY(),Table1345[[#This Row],[Range_Month]])+1</f>
        <v>32905</v>
      </c>
      <c r="C402">
        <v>0</v>
      </c>
      <c r="D402" s="1">
        <f ca="1">WORKDAY(Table1345[[#This Row],[Date]],-(1+Table1345[[#This Row],[Add_Day]]))</f>
        <v>32904</v>
      </c>
      <c r="E402">
        <f>COUNTIFS(Table1345[[#This Row],[AXX Index]:[ASX Index]],"*N/A*")</f>
        <v>1</v>
      </c>
      <c r="F402" t="s">
        <v>78</v>
      </c>
      <c r="G402">
        <v>2337.3000000000002</v>
      </c>
      <c r="H402">
        <v>1167.1500000000001</v>
      </c>
    </row>
    <row r="403" spans="1:8" x14ac:dyDescent="0.25">
      <c r="A403">
        <v>-402</v>
      </c>
      <c r="B403" s="1">
        <f ca="1">EOMONTH(TODAY(),Table1345[[#This Row],[Range_Month]])+1</f>
        <v>32874</v>
      </c>
      <c r="C403">
        <v>0</v>
      </c>
      <c r="D403" s="1">
        <f ca="1">WORKDAY(Table1345[[#This Row],[Date]],-(1+Table1345[[#This Row],[Add_Day]]))</f>
        <v>32871</v>
      </c>
      <c r="E403">
        <f>COUNTIFS(Table1345[[#This Row],[AXX Index]:[ASX Index]],"*N/A*")</f>
        <v>1</v>
      </c>
      <c r="F403" t="s">
        <v>78</v>
      </c>
      <c r="G403">
        <v>2422.6999999999998</v>
      </c>
      <c r="H403">
        <v>1204.7</v>
      </c>
    </row>
    <row r="404" spans="1:8" x14ac:dyDescent="0.25">
      <c r="A404">
        <v>-403</v>
      </c>
      <c r="B404" s="1">
        <f ca="1">EOMONTH(TODAY(),Table1345[[#This Row],[Range_Month]])+1</f>
        <v>32843</v>
      </c>
      <c r="C404">
        <v>0</v>
      </c>
      <c r="D404" s="1">
        <f ca="1">WORKDAY(Table1345[[#This Row],[Date]],-(1+Table1345[[#This Row],[Add_Day]]))</f>
        <v>32842</v>
      </c>
      <c r="E404">
        <f>COUNTIFS(Table1345[[#This Row],[AXX Index]:[ASX Index]],"*N/A*")</f>
        <v>1</v>
      </c>
      <c r="F404" t="s">
        <v>78</v>
      </c>
      <c r="G404">
        <v>2276.8000000000002</v>
      </c>
      <c r="H404">
        <v>1138.67</v>
      </c>
    </row>
    <row r="405" spans="1:8" x14ac:dyDescent="0.25">
      <c r="A405">
        <v>-404</v>
      </c>
      <c r="B405" s="1">
        <f ca="1">EOMONTH(TODAY(),Table1345[[#This Row],[Range_Month]])+1</f>
        <v>32813</v>
      </c>
      <c r="C405">
        <v>0</v>
      </c>
      <c r="D405" s="1">
        <f ca="1">WORKDAY(Table1345[[#This Row],[Date]],-(1+Table1345[[#This Row],[Add_Day]]))</f>
        <v>32812</v>
      </c>
      <c r="E405">
        <f>COUNTIFS(Table1345[[#This Row],[AXX Index]:[ASX Index]],"*N/A*")</f>
        <v>1</v>
      </c>
      <c r="F405" t="s">
        <v>78</v>
      </c>
      <c r="G405">
        <v>2142.6</v>
      </c>
      <c r="H405">
        <v>1080.79</v>
      </c>
    </row>
    <row r="406" spans="1:8" x14ac:dyDescent="0.25">
      <c r="A406">
        <v>-405</v>
      </c>
      <c r="B406" s="1">
        <f ca="1">EOMONTH(TODAY(),Table1345[[#This Row],[Range_Month]])+1</f>
        <v>32782</v>
      </c>
      <c r="C406">
        <v>0</v>
      </c>
      <c r="D406" s="1">
        <f ca="1">WORKDAY(Table1345[[#This Row],[Date]],-(1+Table1345[[#This Row],[Add_Day]]))</f>
        <v>32780</v>
      </c>
      <c r="E406">
        <f>COUNTIFS(Table1345[[#This Row],[AXX Index]:[ASX Index]],"*N/A*")</f>
        <v>1</v>
      </c>
      <c r="F406" t="s">
        <v>78</v>
      </c>
      <c r="G406">
        <v>2299.3000000000002</v>
      </c>
      <c r="H406">
        <v>1169.55</v>
      </c>
    </row>
    <row r="407" spans="1:8" x14ac:dyDescent="0.25">
      <c r="A407">
        <v>-406</v>
      </c>
      <c r="B407" s="1">
        <f ca="1">EOMONTH(TODAY(),Table1345[[#This Row],[Range_Month]])+1</f>
        <v>32752</v>
      </c>
      <c r="C407">
        <v>0</v>
      </c>
      <c r="D407" s="1">
        <f ca="1">WORKDAY(Table1345[[#This Row],[Date]],-(1+Table1345[[#This Row],[Add_Day]]))</f>
        <v>32751</v>
      </c>
      <c r="E407">
        <f>COUNTIFS(Table1345[[#This Row],[AXX Index]:[ASX Index]],"*N/A*")</f>
        <v>1</v>
      </c>
      <c r="F407" t="s">
        <v>78</v>
      </c>
      <c r="G407">
        <v>2387.9</v>
      </c>
      <c r="H407">
        <v>1207.45</v>
      </c>
    </row>
    <row r="408" spans="1:8" x14ac:dyDescent="0.25">
      <c r="A408">
        <v>-407</v>
      </c>
      <c r="B408" s="1">
        <f ca="1">EOMONTH(TODAY(),Table1345[[#This Row],[Range_Month]])+1</f>
        <v>32721</v>
      </c>
      <c r="C408">
        <v>0</v>
      </c>
      <c r="D408" s="1">
        <f ca="1">WORKDAY(Table1345[[#This Row],[Date]],-(1+Table1345[[#This Row],[Add_Day]]))</f>
        <v>32720</v>
      </c>
      <c r="E408">
        <f>COUNTIFS(Table1345[[#This Row],[AXX Index]:[ASX Index]],"*N/A*")</f>
        <v>1</v>
      </c>
      <c r="F408" t="s">
        <v>78</v>
      </c>
      <c r="G408">
        <v>2297</v>
      </c>
      <c r="H408">
        <v>1173.25</v>
      </c>
    </row>
    <row r="409" spans="1:8" x14ac:dyDescent="0.25">
      <c r="A409">
        <v>-408</v>
      </c>
      <c r="B409" s="1">
        <f ca="1">EOMONTH(TODAY(),Table1345[[#This Row],[Range_Month]])+1</f>
        <v>32690</v>
      </c>
      <c r="C409">
        <v>0</v>
      </c>
      <c r="D409" s="1">
        <f ca="1">WORKDAY(Table1345[[#This Row],[Date]],-(1+Table1345[[#This Row],[Add_Day]]))</f>
        <v>32689</v>
      </c>
      <c r="E409">
        <f>COUNTIFS(Table1345[[#This Row],[AXX Index]:[ASX Index]],"*N/A*")</f>
        <v>1</v>
      </c>
      <c r="F409" t="s">
        <v>78</v>
      </c>
      <c r="G409">
        <v>2151</v>
      </c>
      <c r="H409">
        <v>1101.68</v>
      </c>
    </row>
    <row r="410" spans="1:8" x14ac:dyDescent="0.25">
      <c r="A410">
        <v>-409</v>
      </c>
      <c r="B410" s="1">
        <f ca="1">EOMONTH(TODAY(),Table1345[[#This Row],[Range_Month]])+1</f>
        <v>32660</v>
      </c>
      <c r="C410">
        <v>0</v>
      </c>
      <c r="D410" s="1">
        <f ca="1">WORKDAY(Table1345[[#This Row],[Date]],-(1+Table1345[[#This Row],[Add_Day]]))</f>
        <v>32659</v>
      </c>
      <c r="E410">
        <f>COUNTIFS(Table1345[[#This Row],[AXX Index]:[ASX Index]],"*N/A*")</f>
        <v>1</v>
      </c>
      <c r="F410" t="s">
        <v>78</v>
      </c>
      <c r="G410">
        <v>2114.4</v>
      </c>
      <c r="H410">
        <v>1091.06</v>
      </c>
    </row>
    <row r="411" spans="1:8" x14ac:dyDescent="0.25">
      <c r="A411">
        <v>-410</v>
      </c>
      <c r="B411" s="1">
        <f ca="1">EOMONTH(TODAY(),Table1345[[#This Row],[Range_Month]])+1</f>
        <v>32629</v>
      </c>
      <c r="C411">
        <v>0</v>
      </c>
      <c r="D411" s="1">
        <f ca="1">WORKDAY(Table1345[[#This Row],[Date]],-(1+Table1345[[#This Row],[Add_Day]]))</f>
        <v>32626</v>
      </c>
      <c r="E411">
        <f>COUNTIFS(Table1345[[#This Row],[AXX Index]:[ASX Index]],"*N/A*")</f>
        <v>1</v>
      </c>
      <c r="F411" t="s">
        <v>78</v>
      </c>
      <c r="G411">
        <v>2118.3000000000002</v>
      </c>
      <c r="H411">
        <v>1090.04</v>
      </c>
    </row>
    <row r="412" spans="1:8" x14ac:dyDescent="0.25">
      <c r="A412">
        <v>-411</v>
      </c>
      <c r="B412" s="1">
        <f ca="1">EOMONTH(TODAY(),Table1345[[#This Row],[Range_Month]])+1</f>
        <v>32599</v>
      </c>
      <c r="C412">
        <v>0</v>
      </c>
      <c r="D412" s="1">
        <f ca="1">WORKDAY(Table1345[[#This Row],[Date]],-(1+Table1345[[#This Row],[Add_Day]]))</f>
        <v>32598</v>
      </c>
      <c r="E412">
        <f>COUNTIFS(Table1345[[#This Row],[AXX Index]:[ASX Index]],"*N/A*")</f>
        <v>1</v>
      </c>
      <c r="F412" t="s">
        <v>78</v>
      </c>
      <c r="G412">
        <v>2075</v>
      </c>
      <c r="H412">
        <v>1076.1500000000001</v>
      </c>
    </row>
    <row r="413" spans="1:8" x14ac:dyDescent="0.25">
      <c r="A413">
        <v>-412</v>
      </c>
      <c r="B413" s="1">
        <f ca="1">EOMONTH(TODAY(),Table1345[[#This Row],[Range_Month]])+1</f>
        <v>32568</v>
      </c>
      <c r="C413">
        <v>0</v>
      </c>
      <c r="D413" s="1">
        <f ca="1">WORKDAY(Table1345[[#This Row],[Date]],-(1+Table1345[[#This Row],[Add_Day]]))</f>
        <v>32567</v>
      </c>
      <c r="E413">
        <f>COUNTIFS(Table1345[[#This Row],[AXX Index]:[ASX Index]],"*N/A*")</f>
        <v>1</v>
      </c>
      <c r="F413" t="s">
        <v>78</v>
      </c>
      <c r="G413">
        <v>2002.4</v>
      </c>
      <c r="H413">
        <v>1042.5999999999999</v>
      </c>
    </row>
    <row r="414" spans="1:8" x14ac:dyDescent="0.25">
      <c r="A414">
        <v>-413</v>
      </c>
      <c r="B414" s="1">
        <f ca="1">EOMONTH(TODAY(),Table1345[[#This Row],[Range_Month]])+1</f>
        <v>32540</v>
      </c>
      <c r="C414">
        <v>0</v>
      </c>
      <c r="D414" s="1">
        <f ca="1">WORKDAY(Table1345[[#This Row],[Date]],-(1+Table1345[[#This Row],[Add_Day]]))</f>
        <v>32539</v>
      </c>
      <c r="E414">
        <f>COUNTIFS(Table1345[[#This Row],[AXX Index]:[ASX Index]],"*N/A*")</f>
        <v>1</v>
      </c>
      <c r="F414" t="s">
        <v>78</v>
      </c>
      <c r="G414">
        <v>2052.1</v>
      </c>
      <c r="H414">
        <v>1054.97</v>
      </c>
    </row>
    <row r="415" spans="1:8" x14ac:dyDescent="0.25">
      <c r="A415">
        <v>-414</v>
      </c>
      <c r="B415" s="1">
        <f ca="1">EOMONTH(TODAY(),Table1345[[#This Row],[Range_Month]])+1</f>
        <v>32509</v>
      </c>
      <c r="C415">
        <v>2</v>
      </c>
      <c r="D415" s="1">
        <f ca="1">WORKDAY(Table1345[[#This Row],[Date]],-(1+Table1345[[#This Row],[Add_Day]]))</f>
        <v>32505</v>
      </c>
      <c r="E415">
        <f>COUNTIFS(Table1345[[#This Row],[AXX Index]:[ASX Index]],"*N/A*")</f>
        <v>1</v>
      </c>
      <c r="F415" t="s">
        <v>78</v>
      </c>
      <c r="G415">
        <v>1787.7</v>
      </c>
      <c r="H415">
        <v>922.51</v>
      </c>
    </row>
    <row r="416" spans="1:8" x14ac:dyDescent="0.25">
      <c r="A416">
        <v>-415</v>
      </c>
      <c r="B416" s="1">
        <f ca="1">EOMONTH(TODAY(),Table1345[[#This Row],[Range_Month]])+1</f>
        <v>32478</v>
      </c>
      <c r="C416">
        <v>0</v>
      </c>
      <c r="D416" s="1">
        <f ca="1">WORKDAY(Table1345[[#This Row],[Date]],-(1+Table1345[[#This Row],[Add_Day]]))</f>
        <v>32477</v>
      </c>
      <c r="E416">
        <f>COUNTIFS(Table1345[[#This Row],[AXX Index]:[ASX Index]],"*N/A*")</f>
        <v>1</v>
      </c>
      <c r="F416" t="s">
        <v>78</v>
      </c>
      <c r="G416">
        <v>1792.4</v>
      </c>
      <c r="H416">
        <v>933.45</v>
      </c>
    </row>
    <row r="417" spans="1:8" x14ac:dyDescent="0.25">
      <c r="A417">
        <v>-416</v>
      </c>
      <c r="B417" s="1">
        <f ca="1">EOMONTH(TODAY(),Table1345[[#This Row],[Range_Month]])+1</f>
        <v>32448</v>
      </c>
      <c r="C417">
        <v>0</v>
      </c>
      <c r="D417" s="1">
        <f ca="1">WORKDAY(Table1345[[#This Row],[Date]],-(1+Table1345[[#This Row],[Add_Day]]))</f>
        <v>32447</v>
      </c>
      <c r="E417">
        <f>COUNTIFS(Table1345[[#This Row],[AXX Index]:[ASX Index]],"*N/A*")</f>
        <v>1</v>
      </c>
      <c r="F417" t="s">
        <v>78</v>
      </c>
      <c r="G417">
        <v>1852.4</v>
      </c>
      <c r="H417">
        <v>965.54</v>
      </c>
    </row>
    <row r="418" spans="1:8" x14ac:dyDescent="0.25">
      <c r="A418">
        <v>-417</v>
      </c>
      <c r="B418" s="1">
        <f ca="1">EOMONTH(TODAY(),Table1345[[#This Row],[Range_Month]])+1</f>
        <v>32417</v>
      </c>
      <c r="C418">
        <v>0</v>
      </c>
      <c r="D418" s="1">
        <f ca="1">WORKDAY(Table1345[[#This Row],[Date]],-(1+Table1345[[#This Row],[Add_Day]]))</f>
        <v>32416</v>
      </c>
      <c r="E418">
        <f>COUNTIFS(Table1345[[#This Row],[AXX Index]:[ASX Index]],"*N/A*")</f>
        <v>1</v>
      </c>
      <c r="F418" t="s">
        <v>78</v>
      </c>
      <c r="G418">
        <v>1826.5</v>
      </c>
      <c r="H418">
        <v>946.27</v>
      </c>
    </row>
    <row r="419" spans="1:8" x14ac:dyDescent="0.25">
      <c r="A419">
        <v>-418</v>
      </c>
      <c r="B419" s="1">
        <f ca="1">EOMONTH(TODAY(),Table1345[[#This Row],[Range_Month]])+1</f>
        <v>32387</v>
      </c>
      <c r="C419">
        <v>0</v>
      </c>
      <c r="D419" s="1">
        <f ca="1">WORKDAY(Table1345[[#This Row],[Date]],-(1+Table1345[[#This Row],[Add_Day]]))</f>
        <v>32386</v>
      </c>
      <c r="E419">
        <f>COUNTIFS(Table1345[[#This Row],[AXX Index]:[ASX Index]],"*N/A*")</f>
        <v>1</v>
      </c>
      <c r="F419" t="s">
        <v>78</v>
      </c>
      <c r="G419">
        <v>1753.6</v>
      </c>
      <c r="H419">
        <v>911.17</v>
      </c>
    </row>
    <row r="420" spans="1:8" x14ac:dyDescent="0.25">
      <c r="A420">
        <v>-419</v>
      </c>
      <c r="B420" s="1">
        <f ca="1">EOMONTH(TODAY(),Table1345[[#This Row],[Range_Month]])+1</f>
        <v>32356</v>
      </c>
      <c r="C420">
        <v>0</v>
      </c>
      <c r="D420" s="1">
        <f ca="1">WORKDAY(Table1345[[#This Row],[Date]],-(1+Table1345[[#This Row],[Add_Day]]))</f>
        <v>32353</v>
      </c>
      <c r="E420">
        <f>COUNTIFS(Table1345[[#This Row],[AXX Index]:[ASX Index]],"*N/A*")</f>
        <v>1</v>
      </c>
      <c r="F420" t="s">
        <v>78</v>
      </c>
      <c r="G420">
        <v>1853.6</v>
      </c>
      <c r="H420">
        <v>965.18</v>
      </c>
    </row>
    <row r="421" spans="1:8" x14ac:dyDescent="0.25">
      <c r="A421">
        <v>-420</v>
      </c>
      <c r="B421" s="1">
        <f ca="1">EOMONTH(TODAY(),Table1345[[#This Row],[Range_Month]])+1</f>
        <v>32325</v>
      </c>
      <c r="C421">
        <v>0</v>
      </c>
      <c r="D421" s="1">
        <f ca="1">WORKDAY(Table1345[[#This Row],[Date]],-(1+Table1345[[#This Row],[Add_Day]]))</f>
        <v>32324</v>
      </c>
      <c r="E421">
        <f>COUNTIFS(Table1345[[#This Row],[AXX Index]:[ASX Index]],"*N/A*")</f>
        <v>1</v>
      </c>
      <c r="F421" t="s">
        <v>78</v>
      </c>
      <c r="G421">
        <v>1857.6</v>
      </c>
      <c r="H421">
        <v>963.01</v>
      </c>
    </row>
    <row r="422" spans="1:8" x14ac:dyDescent="0.25">
      <c r="A422">
        <v>-421</v>
      </c>
      <c r="B422" s="1">
        <f ca="1">EOMONTH(TODAY(),Table1345[[#This Row],[Range_Month]])+1</f>
        <v>32295</v>
      </c>
      <c r="C422">
        <v>0</v>
      </c>
      <c r="D422" s="1">
        <f ca="1">WORKDAY(Table1345[[#This Row],[Date]],-(1+Table1345[[#This Row],[Add_Day]]))</f>
        <v>32294</v>
      </c>
      <c r="E422">
        <f>COUNTIFS(Table1345[[#This Row],[AXX Index]:[ASX Index]],"*N/A*")</f>
        <v>1</v>
      </c>
      <c r="F422" t="s">
        <v>78</v>
      </c>
      <c r="G422">
        <v>1784.4</v>
      </c>
      <c r="H422">
        <v>923.52</v>
      </c>
    </row>
    <row r="423" spans="1:8" x14ac:dyDescent="0.25">
      <c r="A423">
        <v>-422</v>
      </c>
      <c r="B423" s="1">
        <f ca="1">EOMONTH(TODAY(),Table1345[[#This Row],[Range_Month]])+1</f>
        <v>32264</v>
      </c>
      <c r="C423">
        <v>1</v>
      </c>
      <c r="D423" s="1">
        <f ca="1">WORKDAY(Table1345[[#This Row],[Date]],-(1+Table1345[[#This Row],[Add_Day]]))</f>
        <v>32261</v>
      </c>
      <c r="E423">
        <f>COUNTIFS(Table1345[[#This Row],[AXX Index]:[ASX Index]],"*N/A*")</f>
        <v>1</v>
      </c>
      <c r="F423" t="s">
        <v>78</v>
      </c>
      <c r="G423">
        <v>1804.4</v>
      </c>
      <c r="H423">
        <v>928.28</v>
      </c>
    </row>
    <row r="424" spans="1:8" x14ac:dyDescent="0.25">
      <c r="A424">
        <v>-423</v>
      </c>
      <c r="B424" s="1">
        <f ca="1">EOMONTH(TODAY(),Table1345[[#This Row],[Range_Month]])+1</f>
        <v>32234</v>
      </c>
      <c r="C424">
        <v>0</v>
      </c>
      <c r="D424" s="1">
        <f ca="1">WORKDAY(Table1345[[#This Row],[Date]],-(1+Table1345[[#This Row],[Add_Day]]))</f>
        <v>32233</v>
      </c>
      <c r="E424">
        <f>COUNTIFS(Table1345[[#This Row],[AXX Index]:[ASX Index]],"*N/A*")</f>
        <v>1</v>
      </c>
      <c r="F424" t="s">
        <v>78</v>
      </c>
      <c r="G424">
        <v>1742.5</v>
      </c>
      <c r="H424">
        <v>896.75</v>
      </c>
    </row>
    <row r="425" spans="1:8" x14ac:dyDescent="0.25">
      <c r="A425">
        <v>-424</v>
      </c>
      <c r="B425" s="1">
        <f ca="1">EOMONTH(TODAY(),Table1345[[#This Row],[Range_Month]])+1</f>
        <v>32203</v>
      </c>
      <c r="C425">
        <v>0</v>
      </c>
      <c r="D425" s="1">
        <f ca="1">WORKDAY(Table1345[[#This Row],[Date]],-(1+Table1345[[#This Row],[Add_Day]]))</f>
        <v>32202</v>
      </c>
      <c r="E425">
        <f>COUNTIFS(Table1345[[#This Row],[AXX Index]:[ASX Index]],"*N/A*")</f>
        <v>1</v>
      </c>
      <c r="F425" t="s">
        <v>78</v>
      </c>
      <c r="G425">
        <v>1768.8</v>
      </c>
      <c r="H425">
        <v>908.08</v>
      </c>
    </row>
    <row r="426" spans="1:8" x14ac:dyDescent="0.25">
      <c r="A426">
        <v>-425</v>
      </c>
      <c r="B426" s="1">
        <f ca="1">EOMONTH(TODAY(),Table1345[[#This Row],[Range_Month]])+1</f>
        <v>32174</v>
      </c>
      <c r="C426">
        <v>0</v>
      </c>
      <c r="D426" s="1">
        <f ca="1">WORKDAY(Table1345[[#This Row],[Date]],-(1+Table1345[[#This Row],[Add_Day]]))</f>
        <v>32171</v>
      </c>
      <c r="E426">
        <f>COUNTIFS(Table1345[[#This Row],[AXX Index]:[ASX Index]],"*N/A*")</f>
        <v>1</v>
      </c>
      <c r="F426" t="s">
        <v>78</v>
      </c>
      <c r="G426">
        <v>1790.8</v>
      </c>
      <c r="H426">
        <v>915.84</v>
      </c>
    </row>
    <row r="427" spans="1:8" x14ac:dyDescent="0.25">
      <c r="A427">
        <v>-426</v>
      </c>
      <c r="B427" s="1">
        <f ca="1">EOMONTH(TODAY(),Table1345[[#This Row],[Range_Month]])+1</f>
        <v>32143</v>
      </c>
      <c r="C427">
        <v>1</v>
      </c>
      <c r="D427" s="1">
        <f ca="1">WORKDAY(Table1345[[#This Row],[Date]],-(1+Table1345[[#This Row],[Add_Day]]))</f>
        <v>32141</v>
      </c>
      <c r="E427">
        <f>COUNTIFS(Table1345[[#This Row],[AXX Index]:[ASX Index]],"*N/A*")</f>
        <v>1</v>
      </c>
      <c r="F427" t="s">
        <v>78</v>
      </c>
      <c r="G427">
        <v>1759.8</v>
      </c>
      <c r="H427">
        <v>890.92</v>
      </c>
    </row>
    <row r="428" spans="1:8" x14ac:dyDescent="0.25">
      <c r="A428">
        <v>-427</v>
      </c>
      <c r="B428" s="1">
        <f ca="1">EOMONTH(TODAY(),Table1345[[#This Row],[Range_Month]])+1</f>
        <v>32112</v>
      </c>
      <c r="C428">
        <v>0</v>
      </c>
      <c r="D428" s="1">
        <f ca="1">WORKDAY(Table1345[[#This Row],[Date]],-(1+Table1345[[#This Row],[Add_Day]]))</f>
        <v>32111</v>
      </c>
      <c r="E428">
        <f>COUNTIFS(Table1345[[#This Row],[AXX Index]:[ASX Index]],"*N/A*")</f>
        <v>1</v>
      </c>
      <c r="F428" t="s">
        <v>78</v>
      </c>
      <c r="G428">
        <v>1579.9</v>
      </c>
      <c r="H428">
        <v>796.31</v>
      </c>
    </row>
    <row r="429" spans="1:8" x14ac:dyDescent="0.25">
      <c r="A429">
        <v>-428</v>
      </c>
      <c r="B429" s="1">
        <f ca="1">EOMONTH(TODAY(),Table1345[[#This Row],[Range_Month]])+1</f>
        <v>32082</v>
      </c>
      <c r="C429">
        <v>0</v>
      </c>
      <c r="D429" s="1">
        <f ca="1">WORKDAY(Table1345[[#This Row],[Date]],-(1+Table1345[[#This Row],[Add_Day]]))</f>
        <v>32080</v>
      </c>
      <c r="E429">
        <f>COUNTIFS(Table1345[[#This Row],[AXX Index]:[ASX Index]],"*N/A*")</f>
        <v>1</v>
      </c>
      <c r="F429" t="s">
        <v>78</v>
      </c>
      <c r="G429">
        <v>1749.8</v>
      </c>
      <c r="H429">
        <v>887.33</v>
      </c>
    </row>
    <row r="430" spans="1:8" x14ac:dyDescent="0.25">
      <c r="A430">
        <v>-429</v>
      </c>
      <c r="B430" s="1">
        <f ca="1">EOMONTH(TODAY(),Table1345[[#This Row],[Range_Month]])+1</f>
        <v>32051</v>
      </c>
      <c r="C430">
        <v>0</v>
      </c>
      <c r="D430" s="1">
        <f ca="1">WORKDAY(Table1345[[#This Row],[Date]],-(1+Table1345[[#This Row],[Add_Day]]))</f>
        <v>32050</v>
      </c>
      <c r="E430">
        <f>COUNTIFS(Table1345[[#This Row],[AXX Index]:[ASX Index]],"*N/A*")</f>
        <v>1</v>
      </c>
      <c r="F430" t="s">
        <v>78</v>
      </c>
      <c r="G430">
        <v>2366</v>
      </c>
      <c r="H430">
        <v>1208.8900000000001</v>
      </c>
    </row>
    <row r="431" spans="1:8" x14ac:dyDescent="0.25">
      <c r="A431">
        <v>-430</v>
      </c>
      <c r="B431" s="1">
        <f ca="1">EOMONTH(TODAY(),Table1345[[#This Row],[Range_Month]])+1</f>
        <v>32021</v>
      </c>
      <c r="C431">
        <v>0</v>
      </c>
      <c r="D431" s="1">
        <f ca="1">WORKDAY(Table1345[[#This Row],[Date]],-(1+Table1345[[#This Row],[Add_Day]]))</f>
        <v>32020</v>
      </c>
      <c r="E431">
        <f>COUNTIFS(Table1345[[#This Row],[AXX Index]:[ASX Index]],"*N/A*")</f>
        <v>2</v>
      </c>
      <c r="F431" t="s">
        <v>78</v>
      </c>
      <c r="G431">
        <v>2249.6999999999998</v>
      </c>
      <c r="H431" t="s">
        <v>78</v>
      </c>
    </row>
    <row r="432" spans="1:8" x14ac:dyDescent="0.25">
      <c r="A432">
        <v>-431</v>
      </c>
      <c r="B432" s="1">
        <f ca="1">EOMONTH(TODAY(),Table1345[[#This Row],[Range_Month]])+1</f>
        <v>31990</v>
      </c>
      <c r="C432">
        <v>0</v>
      </c>
      <c r="D432" s="1">
        <f ca="1">WORKDAY(Table1345[[#This Row],[Date]],-(1+Table1345[[#This Row],[Add_Day]]))</f>
        <v>31989</v>
      </c>
      <c r="E432">
        <f>COUNTIFS(Table1345[[#This Row],[AXX Index]:[ASX Index]],"*N/A*")</f>
        <v>1</v>
      </c>
      <c r="F432" t="s">
        <v>78</v>
      </c>
      <c r="G432">
        <v>2360.9</v>
      </c>
      <c r="H432">
        <v>1202.19</v>
      </c>
    </row>
    <row r="433" spans="1:8" x14ac:dyDescent="0.25">
      <c r="A433">
        <v>-432</v>
      </c>
      <c r="B433" s="1">
        <f ca="1">EOMONTH(TODAY(),Table1345[[#This Row],[Range_Month]])+1</f>
        <v>31959</v>
      </c>
      <c r="C433">
        <v>0</v>
      </c>
      <c r="D433" s="1">
        <f ca="1">WORKDAY(Table1345[[#This Row],[Date]],-(1+Table1345[[#This Row],[Add_Day]]))</f>
        <v>31958</v>
      </c>
      <c r="E433">
        <f>COUNTIFS(Table1345[[#This Row],[AXX Index]:[ASX Index]],"*N/A*")</f>
        <v>1</v>
      </c>
      <c r="F433" t="s">
        <v>78</v>
      </c>
      <c r="G433">
        <v>2284.1</v>
      </c>
      <c r="H433">
        <v>1153.1199999999999</v>
      </c>
    </row>
    <row r="434" spans="1:8" x14ac:dyDescent="0.25">
      <c r="A434">
        <v>-433</v>
      </c>
      <c r="B434" s="1">
        <f ca="1">EOMONTH(TODAY(),Table1345[[#This Row],[Range_Month]])+1</f>
        <v>31929</v>
      </c>
      <c r="C434">
        <v>0</v>
      </c>
      <c r="D434" s="1">
        <f ca="1">WORKDAY(Table1345[[#This Row],[Date]],-(1+Table1345[[#This Row],[Add_Day]]))</f>
        <v>31926</v>
      </c>
      <c r="E434">
        <f>COUNTIFS(Table1345[[#This Row],[AXX Index]:[ASX Index]],"*N/A*")</f>
        <v>1</v>
      </c>
      <c r="F434" t="s">
        <v>78</v>
      </c>
      <c r="G434">
        <v>2203</v>
      </c>
      <c r="H434">
        <v>1097.29</v>
      </c>
    </row>
    <row r="435" spans="1:8" x14ac:dyDescent="0.25">
      <c r="A435">
        <v>-434</v>
      </c>
      <c r="B435" s="1">
        <f ca="1">EOMONTH(TODAY(),Table1345[[#This Row],[Range_Month]])+1</f>
        <v>31898</v>
      </c>
      <c r="C435">
        <v>0</v>
      </c>
      <c r="D435" s="1">
        <f ca="1">WORKDAY(Table1345[[#This Row],[Date]],-(1+Table1345[[#This Row],[Add_Day]]))</f>
        <v>31897</v>
      </c>
      <c r="E435">
        <f>COUNTIFS(Table1345[[#This Row],[AXX Index]:[ASX Index]],"*N/A*")</f>
        <v>1</v>
      </c>
      <c r="F435" t="s">
        <v>78</v>
      </c>
      <c r="G435">
        <v>2050.5</v>
      </c>
      <c r="H435">
        <v>1023.58</v>
      </c>
    </row>
    <row r="436" spans="1:8" x14ac:dyDescent="0.25">
      <c r="A436">
        <v>-435</v>
      </c>
      <c r="B436" s="1">
        <f ca="1">EOMONTH(TODAY(),Table1345[[#This Row],[Range_Month]])+1</f>
        <v>31868</v>
      </c>
      <c r="C436">
        <v>0</v>
      </c>
      <c r="D436" s="1">
        <f ca="1">WORKDAY(Table1345[[#This Row],[Date]],-(1+Table1345[[#This Row],[Add_Day]]))</f>
        <v>31867</v>
      </c>
      <c r="E436">
        <f>COUNTIFS(Table1345[[#This Row],[AXX Index]:[ASX Index]],"*N/A*")</f>
        <v>1</v>
      </c>
      <c r="F436" t="s">
        <v>78</v>
      </c>
      <c r="G436">
        <v>1997.5</v>
      </c>
      <c r="H436">
        <v>1004.17</v>
      </c>
    </row>
    <row r="437" spans="1:8" x14ac:dyDescent="0.25">
      <c r="A437">
        <v>-436</v>
      </c>
      <c r="B437" s="1">
        <f ca="1">EOMONTH(TODAY(),Table1345[[#This Row],[Range_Month]])+1</f>
        <v>31837</v>
      </c>
      <c r="C437">
        <v>0</v>
      </c>
      <c r="D437" s="1">
        <f ca="1">WORKDAY(Table1345[[#This Row],[Date]],-(1+Table1345[[#This Row],[Add_Day]]))</f>
        <v>31835</v>
      </c>
      <c r="E437">
        <f>COUNTIFS(Table1345[[#This Row],[AXX Index]:[ASX Index]],"*N/A*")</f>
        <v>1</v>
      </c>
      <c r="F437" t="s">
        <v>78</v>
      </c>
      <c r="G437">
        <v>1979.2</v>
      </c>
      <c r="H437">
        <v>983.12</v>
      </c>
    </row>
    <row r="438" spans="1:8" x14ac:dyDescent="0.25">
      <c r="A438">
        <v>-437</v>
      </c>
      <c r="B438" s="1">
        <f ca="1">EOMONTH(TODAY(),Table1345[[#This Row],[Range_Month]])+1</f>
        <v>31809</v>
      </c>
      <c r="C438">
        <v>0</v>
      </c>
      <c r="D438" s="1">
        <f ca="1">WORKDAY(Table1345[[#This Row],[Date]],-(1+Table1345[[#This Row],[Add_Day]]))</f>
        <v>31807</v>
      </c>
      <c r="E438">
        <f>COUNTIFS(Table1345[[#This Row],[AXX Index]:[ASX Index]],"*N/A*")</f>
        <v>1</v>
      </c>
      <c r="F438" t="s">
        <v>78</v>
      </c>
      <c r="G438">
        <v>1808.3</v>
      </c>
      <c r="H438">
        <v>903.29</v>
      </c>
    </row>
    <row r="439" spans="1:8" x14ac:dyDescent="0.25">
      <c r="A439">
        <v>-438</v>
      </c>
      <c r="B439" s="1">
        <f ca="1">EOMONTH(TODAY(),Table1345[[#This Row],[Range_Month]])+1</f>
        <v>31778</v>
      </c>
      <c r="C439">
        <v>3</v>
      </c>
      <c r="D439" s="1">
        <f ca="1">WORKDAY(Table1345[[#This Row],[Date]],-(1+Table1345[[#This Row],[Add_Day]]))</f>
        <v>31772</v>
      </c>
      <c r="E439">
        <f>COUNTIFS(Table1345[[#This Row],[AXX Index]:[ASX Index]],"*N/A*")</f>
        <v>2</v>
      </c>
      <c r="F439" t="s">
        <v>78</v>
      </c>
      <c r="G439">
        <v>1665.1</v>
      </c>
      <c r="H439" t="s">
        <v>78</v>
      </c>
    </row>
    <row r="440" spans="1:8" x14ac:dyDescent="0.25">
      <c r="A440">
        <v>-439</v>
      </c>
      <c r="B440" s="1">
        <f ca="1">EOMONTH(TODAY(),Table1345[[#This Row],[Range_Month]])+1</f>
        <v>31747</v>
      </c>
      <c r="C440">
        <v>0</v>
      </c>
      <c r="D440" s="1">
        <f ca="1">WORKDAY(Table1345[[#This Row],[Date]],-(1+Table1345[[#This Row],[Add_Day]]))</f>
        <v>31744</v>
      </c>
      <c r="E440">
        <f>COUNTIFS(Table1345[[#This Row],[AXX Index]:[ASX Index]],"*N/A*")</f>
        <v>1</v>
      </c>
      <c r="F440" t="s">
        <v>78</v>
      </c>
      <c r="G440">
        <v>1636.7</v>
      </c>
      <c r="H440">
        <v>815.34</v>
      </c>
    </row>
    <row r="441" spans="1:8" x14ac:dyDescent="0.25">
      <c r="A441">
        <v>-440</v>
      </c>
      <c r="B441" s="1">
        <f ca="1">EOMONTH(TODAY(),Table1345[[#This Row],[Range_Month]])+1</f>
        <v>31717</v>
      </c>
      <c r="C441">
        <v>0</v>
      </c>
      <c r="D441" s="1">
        <f ca="1">WORKDAY(Table1345[[#This Row],[Date]],-(1+Table1345[[#This Row],[Add_Day]]))</f>
        <v>31716</v>
      </c>
      <c r="E441">
        <f>COUNTIFS(Table1345[[#This Row],[AXX Index]:[ASX Index]],"*N/A*")</f>
        <v>1</v>
      </c>
      <c r="F441" t="s">
        <v>78</v>
      </c>
      <c r="G441">
        <v>1632.1</v>
      </c>
      <c r="H441">
        <v>807.27</v>
      </c>
    </row>
    <row r="442" spans="1:8" x14ac:dyDescent="0.25">
      <c r="A442">
        <v>-441</v>
      </c>
      <c r="B442" s="1">
        <f ca="1">EOMONTH(TODAY(),Table1345[[#This Row],[Range_Month]])+1</f>
        <v>31686</v>
      </c>
      <c r="C442">
        <v>0</v>
      </c>
      <c r="D442" s="1">
        <f ca="1">WORKDAY(Table1345[[#This Row],[Date]],-(1+Table1345[[#This Row],[Add_Day]]))</f>
        <v>31685</v>
      </c>
      <c r="E442">
        <f>COUNTIFS(Table1345[[#This Row],[AXX Index]:[ASX Index]],"*N/A*")</f>
        <v>1</v>
      </c>
      <c r="F442" t="s">
        <v>78</v>
      </c>
      <c r="G442">
        <v>1555.8</v>
      </c>
      <c r="H442">
        <v>768.79</v>
      </c>
    </row>
    <row r="443" spans="1:8" x14ac:dyDescent="0.25">
      <c r="A443">
        <v>-442</v>
      </c>
      <c r="B443" s="1">
        <f ca="1">EOMONTH(TODAY(),Table1345[[#This Row],[Range_Month]])+1</f>
        <v>31656</v>
      </c>
      <c r="C443">
        <v>0</v>
      </c>
      <c r="D443" s="1">
        <f ca="1">WORKDAY(Table1345[[#This Row],[Date]],-(1+Table1345[[#This Row],[Add_Day]]))</f>
        <v>31653</v>
      </c>
      <c r="E443">
        <f>COUNTIFS(Table1345[[#This Row],[AXX Index]:[ASX Index]],"*N/A*")</f>
        <v>1</v>
      </c>
      <c r="F443" t="s">
        <v>78</v>
      </c>
      <c r="G443">
        <v>1661.2</v>
      </c>
      <c r="H443">
        <v>817.06</v>
      </c>
    </row>
    <row r="444" spans="1:8" x14ac:dyDescent="0.25">
      <c r="A444">
        <v>-443</v>
      </c>
      <c r="B444" s="1">
        <f ca="1">EOMONTH(TODAY(),Table1345[[#This Row],[Range_Month]])+1</f>
        <v>31625</v>
      </c>
      <c r="C444">
        <v>0</v>
      </c>
      <c r="D444" s="1">
        <f ca="1">WORKDAY(Table1345[[#This Row],[Date]],-(1+Table1345[[#This Row],[Add_Day]]))</f>
        <v>31624</v>
      </c>
      <c r="E444">
        <f>COUNTIFS(Table1345[[#This Row],[AXX Index]:[ASX Index]],"*N/A*")</f>
        <v>1</v>
      </c>
      <c r="F444" t="s">
        <v>78</v>
      </c>
      <c r="G444">
        <v>1558.1</v>
      </c>
      <c r="H444">
        <v>771.8</v>
      </c>
    </row>
    <row r="445" spans="1:8" x14ac:dyDescent="0.25">
      <c r="A445">
        <v>-444</v>
      </c>
      <c r="B445" s="1">
        <f ca="1">EOMONTH(TODAY(),Table1345[[#This Row],[Range_Month]])+1</f>
        <v>31594</v>
      </c>
      <c r="C445">
        <v>0</v>
      </c>
      <c r="D445" s="1">
        <f ca="1">WORKDAY(Table1345[[#This Row],[Date]],-(1+Table1345[[#This Row],[Add_Day]]))</f>
        <v>31593</v>
      </c>
      <c r="E445">
        <f>COUNTIFS(Table1345[[#This Row],[AXX Index]:[ASX Index]],"*N/A*")</f>
        <v>1</v>
      </c>
      <c r="F445" t="s">
        <v>78</v>
      </c>
      <c r="G445">
        <v>1649.8</v>
      </c>
      <c r="H445">
        <v>815.7</v>
      </c>
    </row>
    <row r="446" spans="1:8" x14ac:dyDescent="0.25">
      <c r="A446">
        <v>-445</v>
      </c>
      <c r="B446" s="1">
        <f ca="1">EOMONTH(TODAY(),Table1345[[#This Row],[Range_Month]])+1</f>
        <v>31564</v>
      </c>
      <c r="C446">
        <v>0</v>
      </c>
      <c r="D446" s="1">
        <f ca="1">WORKDAY(Table1345[[#This Row],[Date]],-(1+Table1345[[#This Row],[Add_Day]]))</f>
        <v>31562</v>
      </c>
      <c r="E446">
        <f>COUNTIFS(Table1345[[#This Row],[AXX Index]:[ASX Index]],"*N/A*")</f>
        <v>1</v>
      </c>
      <c r="F446" t="s">
        <v>78</v>
      </c>
      <c r="G446">
        <v>1602.8</v>
      </c>
      <c r="H446">
        <v>788.92</v>
      </c>
    </row>
    <row r="447" spans="1:8" x14ac:dyDescent="0.25">
      <c r="A447">
        <v>-446</v>
      </c>
      <c r="B447" s="1">
        <f ca="1">EOMONTH(TODAY(),Table1345[[#This Row],[Range_Month]])+1</f>
        <v>31533</v>
      </c>
      <c r="C447">
        <v>0</v>
      </c>
      <c r="D447" s="1">
        <f ca="1">WORKDAY(Table1345[[#This Row],[Date]],-(1+Table1345[[#This Row],[Add_Day]]))</f>
        <v>31532</v>
      </c>
      <c r="E447">
        <f>COUNTIFS(Table1345[[#This Row],[AXX Index]:[ASX Index]],"*N/A*")</f>
        <v>1</v>
      </c>
      <c r="F447" t="s">
        <v>78</v>
      </c>
      <c r="G447">
        <v>1660.5</v>
      </c>
      <c r="H447">
        <v>816.4</v>
      </c>
    </row>
    <row r="448" spans="1:8" x14ac:dyDescent="0.25">
      <c r="A448">
        <v>-447</v>
      </c>
      <c r="B448" s="1">
        <f ca="1">EOMONTH(TODAY(),Table1345[[#This Row],[Range_Month]])+1</f>
        <v>31503</v>
      </c>
      <c r="C448">
        <v>0</v>
      </c>
      <c r="D448" s="1">
        <f ca="1">WORKDAY(Table1345[[#This Row],[Date]],-(1+Table1345[[#This Row],[Add_Day]]))</f>
        <v>31502</v>
      </c>
      <c r="E448">
        <f>COUNTIFS(Table1345[[#This Row],[AXX Index]:[ASX Index]],"*N/A*")</f>
        <v>1</v>
      </c>
      <c r="F448" t="s">
        <v>78</v>
      </c>
      <c r="G448">
        <v>1668.8</v>
      </c>
      <c r="H448">
        <v>810.48</v>
      </c>
    </row>
    <row r="449" spans="1:8" x14ac:dyDescent="0.25">
      <c r="A449">
        <v>-448</v>
      </c>
      <c r="B449" s="1">
        <f ca="1">EOMONTH(TODAY(),Table1345[[#This Row],[Range_Month]])+1</f>
        <v>31472</v>
      </c>
      <c r="C449">
        <v>0</v>
      </c>
      <c r="D449" s="1">
        <f ca="1">WORKDAY(Table1345[[#This Row],[Date]],-(1+Table1345[[#This Row],[Add_Day]]))</f>
        <v>31471</v>
      </c>
      <c r="E449">
        <f>COUNTIFS(Table1345[[#This Row],[AXX Index]:[ASX Index]],"*N/A*")</f>
        <v>1</v>
      </c>
      <c r="F449" t="s">
        <v>78</v>
      </c>
      <c r="G449">
        <v>1543.9</v>
      </c>
      <c r="H449">
        <v>750.83</v>
      </c>
    </row>
    <row r="450" spans="1:8" x14ac:dyDescent="0.25">
      <c r="A450">
        <v>-449</v>
      </c>
      <c r="B450" s="1">
        <f ca="1">EOMONTH(TODAY(),Table1345[[#This Row],[Range_Month]])+1</f>
        <v>31444</v>
      </c>
      <c r="C450">
        <v>0</v>
      </c>
      <c r="D450" s="1">
        <f ca="1">WORKDAY(Table1345[[#This Row],[Date]],-(1+Table1345[[#This Row],[Add_Day]]))</f>
        <v>31443</v>
      </c>
      <c r="E450">
        <f>COUNTIFS(Table1345[[#This Row],[AXX Index]:[ASX Index]],"*N/A*")</f>
        <v>1</v>
      </c>
      <c r="F450" t="s">
        <v>78</v>
      </c>
      <c r="G450">
        <v>1435</v>
      </c>
      <c r="H450">
        <v>696.41</v>
      </c>
    </row>
    <row r="451" spans="1:8" x14ac:dyDescent="0.25">
      <c r="A451">
        <v>-450</v>
      </c>
      <c r="B451" s="1">
        <f ca="1">EOMONTH(TODAY(),Table1345[[#This Row],[Range_Month]])+1</f>
        <v>31413</v>
      </c>
      <c r="C451">
        <v>2</v>
      </c>
      <c r="D451" s="1">
        <f ca="1">WORKDAY(Table1345[[#This Row],[Date]],-(1+Table1345[[#This Row],[Add_Day]]))</f>
        <v>31408</v>
      </c>
      <c r="E451">
        <f>COUNTIFS(Table1345[[#This Row],[AXX Index]:[ASX Index]],"*N/A*")</f>
        <v>1</v>
      </c>
      <c r="F451" t="s">
        <v>78</v>
      </c>
      <c r="G451">
        <v>1398.9</v>
      </c>
      <c r="H451">
        <v>676.1</v>
      </c>
    </row>
    <row r="452" spans="1:8" x14ac:dyDescent="0.25">
      <c r="A452">
        <v>-451</v>
      </c>
      <c r="B452" s="1">
        <f ca="1">EOMONTH(TODAY(),Table1345[[#This Row],[Range_Month]])+1</f>
        <v>31382</v>
      </c>
      <c r="C452">
        <v>0</v>
      </c>
      <c r="D452" s="1">
        <f ca="1">WORKDAY(Table1345[[#This Row],[Date]],-(1+Table1345[[#This Row],[Add_Day]]))</f>
        <v>31380</v>
      </c>
      <c r="E452">
        <f>COUNTIFS(Table1345[[#This Row],[AXX Index]:[ASX Index]],"*N/A*")</f>
        <v>1</v>
      </c>
      <c r="F452" t="s">
        <v>78</v>
      </c>
      <c r="G452">
        <v>1439.1</v>
      </c>
      <c r="H452">
        <v>696.53</v>
      </c>
    </row>
    <row r="453" spans="1:8" x14ac:dyDescent="0.25">
      <c r="A453">
        <v>-452</v>
      </c>
      <c r="B453" s="1">
        <f ca="1">EOMONTH(TODAY(),Table1345[[#This Row],[Range_Month]])+1</f>
        <v>31352</v>
      </c>
      <c r="C453">
        <v>0</v>
      </c>
      <c r="D453" s="1">
        <f ca="1">WORKDAY(Table1345[[#This Row],[Date]],-(1+Table1345[[#This Row],[Add_Day]]))</f>
        <v>31351</v>
      </c>
      <c r="E453">
        <f>COUNTIFS(Table1345[[#This Row],[AXX Index]:[ASX Index]],"*N/A*")</f>
        <v>1</v>
      </c>
      <c r="F453" t="s">
        <v>78</v>
      </c>
      <c r="G453">
        <v>1377.2</v>
      </c>
      <c r="H453">
        <v>670.64</v>
      </c>
    </row>
    <row r="454" spans="1:8" x14ac:dyDescent="0.25">
      <c r="A454">
        <v>-453</v>
      </c>
      <c r="B454" s="1">
        <f ca="1">EOMONTH(TODAY(),Table1345[[#This Row],[Range_Month]])+1</f>
        <v>31321</v>
      </c>
      <c r="C454">
        <v>0</v>
      </c>
      <c r="D454" s="1">
        <f ca="1">WORKDAY(Table1345[[#This Row],[Date]],-(1+Table1345[[#This Row],[Add_Day]]))</f>
        <v>31320</v>
      </c>
      <c r="E454">
        <f>COUNTIFS(Table1345[[#This Row],[AXX Index]:[ASX Index]],"*N/A*")</f>
        <v>1</v>
      </c>
      <c r="F454" t="s">
        <v>78</v>
      </c>
      <c r="G454">
        <v>1290</v>
      </c>
      <c r="H454">
        <v>626.24</v>
      </c>
    </row>
    <row r="455" spans="1:8" x14ac:dyDescent="0.25">
      <c r="A455">
        <v>-454</v>
      </c>
      <c r="B455" s="1">
        <f ca="1">EOMONTH(TODAY(),Table1345[[#This Row],[Range_Month]])+1</f>
        <v>31291</v>
      </c>
      <c r="C455">
        <v>0</v>
      </c>
      <c r="D455" s="1">
        <f ca="1">WORKDAY(Table1345[[#This Row],[Date]],-(1+Table1345[[#This Row],[Add_Day]]))</f>
        <v>31289</v>
      </c>
      <c r="E455">
        <f>COUNTIFS(Table1345[[#This Row],[AXX Index]:[ASX Index]],"*N/A*")</f>
        <v>1</v>
      </c>
      <c r="F455" t="s">
        <v>78</v>
      </c>
      <c r="G455">
        <v>1341.1</v>
      </c>
      <c r="H455">
        <v>646.26</v>
      </c>
    </row>
    <row r="456" spans="1:8" x14ac:dyDescent="0.25">
      <c r="A456">
        <v>-455</v>
      </c>
      <c r="B456" s="1">
        <f ca="1">EOMONTH(TODAY(),Table1345[[#This Row],[Range_Month]])+1</f>
        <v>31260</v>
      </c>
      <c r="C456">
        <v>0</v>
      </c>
      <c r="D456" s="1">
        <f ca="1">WORKDAY(Table1345[[#This Row],[Date]],-(1+Table1345[[#This Row],[Add_Day]]))</f>
        <v>31259</v>
      </c>
      <c r="E456">
        <f>COUNTIFS(Table1345[[#This Row],[AXX Index]:[ASX Index]],"*N/A*")</f>
        <v>1</v>
      </c>
      <c r="F456" t="s">
        <v>78</v>
      </c>
      <c r="G456">
        <v>1261.7</v>
      </c>
      <c r="H456">
        <v>606.45000000000005</v>
      </c>
    </row>
    <row r="457" spans="1:8" x14ac:dyDescent="0.25">
      <c r="A457">
        <v>-456</v>
      </c>
      <c r="B457" s="1">
        <f ca="1">EOMONTH(TODAY(),Table1345[[#This Row],[Range_Month]])+1</f>
        <v>31229</v>
      </c>
      <c r="C457">
        <v>0</v>
      </c>
      <c r="D457" s="1">
        <f ca="1">WORKDAY(Table1345[[#This Row],[Date]],-(1+Table1345[[#This Row],[Add_Day]]))</f>
        <v>31226</v>
      </c>
      <c r="E457">
        <f>COUNTIFS(Table1345[[#This Row],[AXX Index]:[ASX Index]],"*N/A*")</f>
        <v>1</v>
      </c>
      <c r="F457" t="s">
        <v>78</v>
      </c>
      <c r="G457">
        <v>1234.9000000000001</v>
      </c>
      <c r="H457">
        <v>595.54</v>
      </c>
    </row>
    <row r="458" spans="1:8" x14ac:dyDescent="0.25">
      <c r="A458">
        <v>-457</v>
      </c>
      <c r="B458" s="1">
        <f ca="1">EOMONTH(TODAY(),Table1345[[#This Row],[Range_Month]])+1</f>
        <v>31199</v>
      </c>
      <c r="C458">
        <v>0</v>
      </c>
      <c r="D458" s="1">
        <f ca="1">WORKDAY(Table1345[[#This Row],[Date]],-(1+Table1345[[#This Row],[Add_Day]]))</f>
        <v>31198</v>
      </c>
      <c r="E458">
        <f>COUNTIFS(Table1345[[#This Row],[AXX Index]:[ASX Index]],"*N/A*")</f>
        <v>1</v>
      </c>
      <c r="F458" t="s">
        <v>78</v>
      </c>
      <c r="G458">
        <v>1313</v>
      </c>
      <c r="H458">
        <v>634.16</v>
      </c>
    </row>
    <row r="459" spans="1:8" x14ac:dyDescent="0.25">
      <c r="A459">
        <v>-458</v>
      </c>
      <c r="B459" s="1">
        <f ca="1">EOMONTH(TODAY(),Table1345[[#This Row],[Range_Month]])+1</f>
        <v>31168</v>
      </c>
      <c r="C459">
        <v>0</v>
      </c>
      <c r="D459" s="1">
        <f ca="1">WORKDAY(Table1345[[#This Row],[Date]],-(1+Table1345[[#This Row],[Add_Day]]))</f>
        <v>31167</v>
      </c>
      <c r="E459">
        <f>COUNTIFS(Table1345[[#This Row],[AXX Index]:[ASX Index]],"*N/A*")</f>
        <v>1</v>
      </c>
      <c r="F459" t="s">
        <v>78</v>
      </c>
      <c r="G459">
        <v>1291</v>
      </c>
      <c r="H459">
        <v>622.11</v>
      </c>
    </row>
    <row r="460" spans="1:8" x14ac:dyDescent="0.25">
      <c r="A460">
        <v>-459</v>
      </c>
      <c r="B460" s="1">
        <f ca="1">EOMONTH(TODAY(),Table1345[[#This Row],[Range_Month]])+1</f>
        <v>31138</v>
      </c>
      <c r="C460">
        <v>0</v>
      </c>
      <c r="D460" s="1">
        <f ca="1">WORKDAY(Table1345[[#This Row],[Date]],-(1+Table1345[[#This Row],[Add_Day]]))</f>
        <v>31135</v>
      </c>
      <c r="E460">
        <f>COUNTIFS(Table1345[[#This Row],[AXX Index]:[ASX Index]],"*N/A*")</f>
        <v>1</v>
      </c>
      <c r="F460" t="s">
        <v>78</v>
      </c>
      <c r="G460">
        <v>1277</v>
      </c>
      <c r="H460">
        <v>616.21</v>
      </c>
    </row>
    <row r="461" spans="1:8" x14ac:dyDescent="0.25">
      <c r="A461">
        <v>-460</v>
      </c>
      <c r="B461" s="1">
        <f ca="1">EOMONTH(TODAY(),Table1345[[#This Row],[Range_Month]])+1</f>
        <v>31107</v>
      </c>
      <c r="C461">
        <v>0</v>
      </c>
      <c r="D461" s="1">
        <f ca="1">WORKDAY(Table1345[[#This Row],[Date]],-(1+Table1345[[#This Row],[Add_Day]]))</f>
        <v>31106</v>
      </c>
      <c r="E461">
        <f>COUNTIFS(Table1345[[#This Row],[AXX Index]:[ASX Index]],"*N/A*")</f>
        <v>1</v>
      </c>
      <c r="F461" t="s">
        <v>78</v>
      </c>
      <c r="G461">
        <v>1259.7</v>
      </c>
      <c r="H461">
        <v>608.13</v>
      </c>
    </row>
    <row r="462" spans="1:8" x14ac:dyDescent="0.25">
      <c r="A462">
        <v>-461</v>
      </c>
      <c r="B462" s="1">
        <f ca="1">EOMONTH(TODAY(),Table1345[[#This Row],[Range_Month]])+1</f>
        <v>31079</v>
      </c>
      <c r="C462">
        <v>0</v>
      </c>
      <c r="D462" s="1">
        <f ca="1">WORKDAY(Table1345[[#This Row],[Date]],-(1+Table1345[[#This Row],[Add_Day]]))</f>
        <v>31078</v>
      </c>
      <c r="E462">
        <f>COUNTIFS(Table1345[[#This Row],[AXX Index]:[ASX Index]],"*N/A*")</f>
        <v>1</v>
      </c>
      <c r="F462" t="s">
        <v>78</v>
      </c>
      <c r="G462">
        <v>1280.8</v>
      </c>
      <c r="H462">
        <v>614.62</v>
      </c>
    </row>
    <row r="463" spans="1:8" x14ac:dyDescent="0.25">
      <c r="A463">
        <v>-462</v>
      </c>
      <c r="B463" s="1">
        <f ca="1">EOMONTH(TODAY(),Table1345[[#This Row],[Range_Month]])+1</f>
        <v>31048</v>
      </c>
      <c r="C463">
        <v>1</v>
      </c>
      <c r="D463" s="1">
        <f ca="1">WORKDAY(Table1345[[#This Row],[Date]],-(1+Table1345[[#This Row],[Add_Day]]))</f>
        <v>31044</v>
      </c>
      <c r="E463">
        <f>COUNTIFS(Table1345[[#This Row],[AXX Index]:[ASX Index]],"*N/A*")</f>
        <v>2</v>
      </c>
      <c r="F463" t="s">
        <v>78</v>
      </c>
      <c r="G463">
        <v>1225.5999999999999</v>
      </c>
      <c r="H463" t="s">
        <v>78</v>
      </c>
    </row>
    <row r="464" spans="1:8" x14ac:dyDescent="0.25">
      <c r="A464">
        <v>-463</v>
      </c>
      <c r="B464" s="1">
        <f ca="1">EOMONTH(TODAY(),Table1345[[#This Row],[Range_Month]])+1</f>
        <v>31017</v>
      </c>
      <c r="C464">
        <v>0</v>
      </c>
      <c r="D464" s="1">
        <f ca="1">WORKDAY(Table1345[[#This Row],[Date]],-(1+Table1345[[#This Row],[Add_Day]]))</f>
        <v>31016</v>
      </c>
      <c r="E464">
        <f>COUNTIFS(Table1345[[#This Row],[AXX Index]:[ASX Index]],"*N/A*")</f>
        <v>1</v>
      </c>
      <c r="F464" t="s">
        <v>78</v>
      </c>
      <c r="G464">
        <v>1181.3</v>
      </c>
      <c r="H464">
        <v>571.94000000000005</v>
      </c>
    </row>
    <row r="465" spans="1:8" x14ac:dyDescent="0.25">
      <c r="A465">
        <v>-464</v>
      </c>
      <c r="B465" s="1">
        <f ca="1">EOMONTH(TODAY(),Table1345[[#This Row],[Range_Month]])+1</f>
        <v>30987</v>
      </c>
      <c r="C465">
        <v>0</v>
      </c>
      <c r="D465" s="1">
        <f ca="1">WORKDAY(Table1345[[#This Row],[Date]],-(1+Table1345[[#This Row],[Add_Day]]))</f>
        <v>30986</v>
      </c>
      <c r="E465">
        <f>COUNTIFS(Table1345[[#This Row],[AXX Index]:[ASX Index]],"*N/A*")</f>
        <v>1</v>
      </c>
      <c r="F465" t="s">
        <v>78</v>
      </c>
      <c r="G465">
        <v>1151</v>
      </c>
      <c r="H465">
        <v>546.1</v>
      </c>
    </row>
    <row r="466" spans="1:8" x14ac:dyDescent="0.25">
      <c r="A466">
        <v>-465</v>
      </c>
      <c r="B466" s="1">
        <f ca="1">EOMONTH(TODAY(),Table1345[[#This Row],[Range_Month]])+1</f>
        <v>30956</v>
      </c>
      <c r="C466">
        <v>0</v>
      </c>
      <c r="D466" s="1">
        <f ca="1">WORKDAY(Table1345[[#This Row],[Date]],-(1+Table1345[[#This Row],[Add_Day]]))</f>
        <v>30953</v>
      </c>
      <c r="E466">
        <f>COUNTIFS(Table1345[[#This Row],[AXX Index]:[ASX Index]],"*N/A*")</f>
        <v>1</v>
      </c>
      <c r="F466" t="s">
        <v>78</v>
      </c>
      <c r="G466">
        <v>1140.3</v>
      </c>
      <c r="H466">
        <v>531.27</v>
      </c>
    </row>
    <row r="467" spans="1:8" x14ac:dyDescent="0.25">
      <c r="A467">
        <v>-466</v>
      </c>
      <c r="B467" s="1">
        <f ca="1">EOMONTH(TODAY(),Table1345[[#This Row],[Range_Month]])+1</f>
        <v>30926</v>
      </c>
      <c r="C467">
        <v>0</v>
      </c>
      <c r="D467" s="1">
        <f ca="1">WORKDAY(Table1345[[#This Row],[Date]],-(1+Table1345[[#This Row],[Add_Day]]))</f>
        <v>30925</v>
      </c>
      <c r="E467">
        <f>COUNTIFS(Table1345[[#This Row],[AXX Index]:[ASX Index]],"*N/A*")</f>
        <v>1</v>
      </c>
      <c r="F467" t="s">
        <v>78</v>
      </c>
      <c r="G467">
        <v>1103.9000000000001</v>
      </c>
      <c r="H467">
        <v>521.63</v>
      </c>
    </row>
    <row r="468" spans="1:8" x14ac:dyDescent="0.25">
      <c r="A468">
        <v>-467</v>
      </c>
      <c r="B468" s="1">
        <f ca="1">EOMONTH(TODAY(),Table1345[[#This Row],[Range_Month]])+1</f>
        <v>30895</v>
      </c>
      <c r="C468">
        <v>0</v>
      </c>
      <c r="D468" s="1">
        <f ca="1">WORKDAY(Table1345[[#This Row],[Date]],-(1+Table1345[[#This Row],[Add_Day]]))</f>
        <v>30894</v>
      </c>
      <c r="E468">
        <f>COUNTIFS(Table1345[[#This Row],[AXX Index]:[ASX Index]],"*N/A*")</f>
        <v>1</v>
      </c>
      <c r="F468" t="s">
        <v>78</v>
      </c>
      <c r="G468">
        <v>1010.1</v>
      </c>
      <c r="H468">
        <v>478.79</v>
      </c>
    </row>
    <row r="469" spans="1:8" x14ac:dyDescent="0.25">
      <c r="A469">
        <v>-468</v>
      </c>
      <c r="B469" s="1">
        <f ca="1">EOMONTH(TODAY(),Table1345[[#This Row],[Range_Month]])+1</f>
        <v>30864</v>
      </c>
      <c r="C469">
        <v>0</v>
      </c>
      <c r="D469" s="1">
        <f ca="1">WORKDAY(Table1345[[#This Row],[Date]],-(1+Table1345[[#This Row],[Add_Day]]))</f>
        <v>30862</v>
      </c>
      <c r="E469">
        <f>COUNTIFS(Table1345[[#This Row],[AXX Index]:[ASX Index]],"*N/A*")</f>
        <v>1</v>
      </c>
      <c r="F469" t="s">
        <v>78</v>
      </c>
      <c r="G469">
        <v>1041.4000000000001</v>
      </c>
      <c r="H469">
        <v>490.48</v>
      </c>
    </row>
    <row r="470" spans="1:8" x14ac:dyDescent="0.25">
      <c r="A470">
        <v>-469</v>
      </c>
      <c r="B470" s="1">
        <f ca="1">EOMONTH(TODAY(),Table1345[[#This Row],[Range_Month]])+1</f>
        <v>30834</v>
      </c>
      <c r="C470">
        <v>0</v>
      </c>
      <c r="D470" s="1">
        <f ca="1">WORKDAY(Table1345[[#This Row],[Date]],-(1+Table1345[[#This Row],[Add_Day]]))</f>
        <v>30833</v>
      </c>
      <c r="E470">
        <f>COUNTIFS(Table1345[[#This Row],[AXX Index]:[ASX Index]],"*N/A*")</f>
        <v>1</v>
      </c>
      <c r="F470" t="s">
        <v>78</v>
      </c>
      <c r="G470">
        <v>1021</v>
      </c>
      <c r="H470">
        <v>490</v>
      </c>
    </row>
    <row r="471" spans="1:8" x14ac:dyDescent="0.25">
      <c r="A471">
        <v>-470</v>
      </c>
      <c r="B471" s="1">
        <f ca="1">EOMONTH(TODAY(),Table1345[[#This Row],[Range_Month]])+1</f>
        <v>30803</v>
      </c>
      <c r="C471">
        <v>1</v>
      </c>
      <c r="D471" s="1">
        <f ca="1">WORKDAY(Table1345[[#This Row],[Date]],-(1+Table1345[[#This Row],[Add_Day]]))</f>
        <v>30799</v>
      </c>
      <c r="E471">
        <f>COUNTIFS(Table1345[[#This Row],[AXX Index]:[ASX Index]],"*N/A*")</f>
        <v>2</v>
      </c>
      <c r="F471" t="s">
        <v>78</v>
      </c>
      <c r="G471">
        <v>1138.2</v>
      </c>
      <c r="H471" t="s">
        <v>78</v>
      </c>
    </row>
    <row r="472" spans="1:8" x14ac:dyDescent="0.25">
      <c r="A472">
        <v>-471</v>
      </c>
      <c r="B472" s="1">
        <f ca="1">EOMONTH(TODAY(),Table1345[[#This Row],[Range_Month]])+1</f>
        <v>30773</v>
      </c>
      <c r="C472">
        <v>0</v>
      </c>
      <c r="D472" s="1">
        <f ca="1">WORKDAY(Table1345[[#This Row],[Date]],-(1+Table1345[[#This Row],[Add_Day]]))</f>
        <v>30771</v>
      </c>
      <c r="E472">
        <f>COUNTIFS(Table1345[[#This Row],[AXX Index]:[ASX Index]],"*N/A*")</f>
        <v>1</v>
      </c>
      <c r="F472" t="s">
        <v>78</v>
      </c>
      <c r="G472">
        <v>1112.5</v>
      </c>
      <c r="H472">
        <v>522.95000000000005</v>
      </c>
    </row>
    <row r="473" spans="1:8" x14ac:dyDescent="0.25">
      <c r="A473">
        <v>-472</v>
      </c>
      <c r="B473" s="1">
        <f ca="1">EOMONTH(TODAY(),Table1345[[#This Row],[Range_Month]])+1</f>
        <v>30742</v>
      </c>
      <c r="C473">
        <v>0</v>
      </c>
      <c r="D473" s="1">
        <f ca="1">WORKDAY(Table1345[[#This Row],[Date]],-(1+Table1345[[#This Row],[Add_Day]]))</f>
        <v>30741</v>
      </c>
      <c r="E473">
        <f>COUNTIFS(Table1345[[#This Row],[AXX Index]:[ASX Index]],"*N/A*")</f>
        <v>1</v>
      </c>
      <c r="F473" t="s">
        <v>78</v>
      </c>
      <c r="G473">
        <v>1040.3</v>
      </c>
      <c r="H473">
        <v>496.06</v>
      </c>
    </row>
    <row r="474" spans="1:8" x14ac:dyDescent="0.25">
      <c r="A474">
        <v>-473</v>
      </c>
      <c r="B474" s="1">
        <f ca="1">EOMONTH(TODAY(),Table1345[[#This Row],[Range_Month]])+1</f>
        <v>30713</v>
      </c>
      <c r="C474">
        <v>0</v>
      </c>
      <c r="D474" s="1">
        <f ca="1">WORKDAY(Table1345[[#This Row],[Date]],-(1+Table1345[[#This Row],[Add_Day]]))</f>
        <v>30712</v>
      </c>
      <c r="E474">
        <f>COUNTIFS(Table1345[[#This Row],[AXX Index]:[ASX Index]],"*N/A*")</f>
        <v>1</v>
      </c>
      <c r="F474" t="s">
        <v>78</v>
      </c>
      <c r="G474">
        <v>1063</v>
      </c>
      <c r="H474">
        <v>500.51</v>
      </c>
    </row>
    <row r="475" spans="1:8" x14ac:dyDescent="0.25">
      <c r="A475">
        <v>-474</v>
      </c>
      <c r="B475" s="1">
        <f ca="1">EOMONTH(TODAY(),Table1345[[#This Row],[Range_Month]])+1</f>
        <v>30682</v>
      </c>
      <c r="C475">
        <v>0</v>
      </c>
      <c r="D475" s="1">
        <f ca="1">WORKDAY(Table1345[[#This Row],[Date]],-(1+Table1345[[#This Row],[Add_Day]]))</f>
        <v>30680</v>
      </c>
      <c r="E475">
        <f>COUNTIFS(Table1345[[#This Row],[AXX Index]:[ASX Index]],"*N/A*")</f>
        <v>1</v>
      </c>
      <c r="F475" t="s">
        <v>78</v>
      </c>
      <c r="G475">
        <v>1000</v>
      </c>
      <c r="H475">
        <v>470.03</v>
      </c>
    </row>
    <row r="476" spans="1:8" x14ac:dyDescent="0.25">
      <c r="A476">
        <v>-475</v>
      </c>
      <c r="B476" s="1">
        <f ca="1">EOMONTH(TODAY(),Table1345[[#This Row],[Range_Month]])+1</f>
        <v>30651</v>
      </c>
      <c r="C476">
        <v>0</v>
      </c>
      <c r="D476" s="1">
        <f ca="1">WORKDAY(Table1345[[#This Row],[Date]],-(1+Table1345[[#This Row],[Add_Day]]))</f>
        <v>30650</v>
      </c>
      <c r="E476">
        <f>COUNTIFS(Table1345[[#This Row],[AXX Index]:[ASX Index]],"*N/A*")</f>
        <v>2</v>
      </c>
      <c r="F476" t="s">
        <v>78</v>
      </c>
      <c r="G476" t="s">
        <v>78</v>
      </c>
      <c r="H476">
        <v>459.83</v>
      </c>
    </row>
    <row r="477" spans="1:8" x14ac:dyDescent="0.25">
      <c r="A477">
        <v>-476</v>
      </c>
      <c r="B477" s="1">
        <f ca="1">EOMONTH(TODAY(),Table1345[[#This Row],[Range_Month]])+1</f>
        <v>30621</v>
      </c>
      <c r="C477">
        <v>0</v>
      </c>
      <c r="D477" s="1">
        <f ca="1">WORKDAY(Table1345[[#This Row],[Date]],-(1+Table1345[[#This Row],[Add_Day]]))</f>
        <v>30620</v>
      </c>
      <c r="E477">
        <f>COUNTIFS(Table1345[[#This Row],[AXX Index]:[ASX Index]],"*N/A*")</f>
        <v>2</v>
      </c>
      <c r="F477" t="s">
        <v>78</v>
      </c>
      <c r="G477" t="s">
        <v>78</v>
      </c>
      <c r="H477">
        <v>438.24</v>
      </c>
    </row>
    <row r="478" spans="1:8" x14ac:dyDescent="0.25">
      <c r="A478">
        <v>-477</v>
      </c>
      <c r="B478" s="1">
        <f ca="1">EOMONTH(TODAY(),Table1345[[#This Row],[Range_Month]])+1</f>
        <v>30590</v>
      </c>
      <c r="C478">
        <v>0</v>
      </c>
      <c r="D478" s="1">
        <f ca="1">WORKDAY(Table1345[[#This Row],[Date]],-(1+Table1345[[#This Row],[Add_Day]]))</f>
        <v>30589</v>
      </c>
      <c r="E478">
        <f>COUNTIFS(Table1345[[#This Row],[AXX Index]:[ASX Index]],"*N/A*")</f>
        <v>2</v>
      </c>
      <c r="F478" t="s">
        <v>78</v>
      </c>
      <c r="G478" t="s">
        <v>78</v>
      </c>
      <c r="H478">
        <v>444.81</v>
      </c>
    </row>
    <row r="479" spans="1:8" x14ac:dyDescent="0.25">
      <c r="A479">
        <v>-478</v>
      </c>
      <c r="B479" s="1">
        <f ca="1">EOMONTH(TODAY(),Table1345[[#This Row],[Range_Month]])+1</f>
        <v>30560</v>
      </c>
      <c r="C479">
        <v>0</v>
      </c>
      <c r="D479" s="1">
        <f ca="1">WORKDAY(Table1345[[#This Row],[Date]],-(1+Table1345[[#This Row],[Add_Day]]))</f>
        <v>30559</v>
      </c>
      <c r="E479">
        <f>COUNTIFS(Table1345[[#This Row],[AXX Index]:[ASX Index]],"*N/A*")</f>
        <v>2</v>
      </c>
      <c r="F479" t="s">
        <v>78</v>
      </c>
      <c r="G479" t="s">
        <v>78</v>
      </c>
      <c r="H479">
        <v>451.35</v>
      </c>
    </row>
    <row r="480" spans="1:8" x14ac:dyDescent="0.25">
      <c r="A480">
        <v>-479</v>
      </c>
      <c r="B480" s="1">
        <f ca="1">EOMONTH(TODAY(),Table1345[[#This Row],[Range_Month]])+1</f>
        <v>30529</v>
      </c>
      <c r="C480">
        <v>0</v>
      </c>
      <c r="D480" s="1">
        <f ca="1">WORKDAY(Table1345[[#This Row],[Date]],-(1+Table1345[[#This Row],[Add_Day]]))</f>
        <v>30526</v>
      </c>
      <c r="E480">
        <f>COUNTIFS(Table1345[[#This Row],[AXX Index]:[ASX Index]],"*N/A*")</f>
        <v>2</v>
      </c>
      <c r="F480" t="s">
        <v>78</v>
      </c>
      <c r="G480" t="s">
        <v>78</v>
      </c>
      <c r="H480">
        <v>443</v>
      </c>
    </row>
    <row r="481" spans="1:8" x14ac:dyDescent="0.25">
      <c r="A481">
        <v>-480</v>
      </c>
      <c r="B481" s="1">
        <f ca="1">EOMONTH(TODAY(),Table1345[[#This Row],[Range_Month]])+1</f>
        <v>30498</v>
      </c>
      <c r="C481">
        <v>0</v>
      </c>
      <c r="D481" s="1">
        <f ca="1">WORKDAY(Table1345[[#This Row],[Date]],-(1+Table1345[[#This Row],[Add_Day]]))</f>
        <v>30497</v>
      </c>
      <c r="E481">
        <f>COUNTIFS(Table1345[[#This Row],[AXX Index]:[ASX Index]],"*N/A*")</f>
        <v>2</v>
      </c>
      <c r="F481" t="s">
        <v>78</v>
      </c>
      <c r="G481" t="s">
        <v>78</v>
      </c>
      <c r="H481">
        <v>455</v>
      </c>
    </row>
    <row r="482" spans="1:8" x14ac:dyDescent="0.25">
      <c r="A482">
        <v>-481</v>
      </c>
      <c r="B482" s="1">
        <f ca="1">EOMONTH(TODAY(),Table1345[[#This Row],[Range_Month]])+1</f>
        <v>30468</v>
      </c>
      <c r="C482">
        <v>0</v>
      </c>
      <c r="D482" s="1">
        <f ca="1">WORKDAY(Table1345[[#This Row],[Date]],-(1+Table1345[[#This Row],[Add_Day]]))</f>
        <v>30467</v>
      </c>
      <c r="E482">
        <f>COUNTIFS(Table1345[[#This Row],[AXX Index]:[ASX Index]],"*N/A*")</f>
        <v>2</v>
      </c>
      <c r="F482" t="s">
        <v>78</v>
      </c>
      <c r="G482" t="s">
        <v>78</v>
      </c>
      <c r="H482">
        <v>434</v>
      </c>
    </row>
    <row r="483" spans="1:8" x14ac:dyDescent="0.25">
      <c r="A483">
        <v>-482</v>
      </c>
      <c r="B483" s="1">
        <f ca="1">EOMONTH(TODAY(),Table1345[[#This Row],[Range_Month]])+1</f>
        <v>30437</v>
      </c>
      <c r="C483">
        <v>0</v>
      </c>
      <c r="D483" s="1">
        <f ca="1">WORKDAY(Table1345[[#This Row],[Date]],-(1+Table1345[[#This Row],[Add_Day]]))</f>
        <v>30435</v>
      </c>
      <c r="E483">
        <f>COUNTIFS(Table1345[[#This Row],[AXX Index]:[ASX Index]],"*N/A*")</f>
        <v>2</v>
      </c>
      <c r="F483" t="s">
        <v>78</v>
      </c>
      <c r="G483" t="s">
        <v>78</v>
      </c>
      <c r="H483">
        <v>436.85</v>
      </c>
    </row>
    <row r="484" spans="1:8" x14ac:dyDescent="0.25">
      <c r="A484">
        <v>-483</v>
      </c>
      <c r="B484" s="1">
        <f ca="1">EOMONTH(TODAY(),Table1345[[#This Row],[Range_Month]])+1</f>
        <v>30407</v>
      </c>
      <c r="C484">
        <v>0</v>
      </c>
      <c r="D484" s="1">
        <f ca="1">WORKDAY(Table1345[[#This Row],[Date]],-(1+Table1345[[#This Row],[Add_Day]]))</f>
        <v>30406</v>
      </c>
      <c r="E484">
        <f>COUNTIFS(Table1345[[#This Row],[AXX Index]:[ASX Index]],"*N/A*")</f>
        <v>2</v>
      </c>
      <c r="F484" t="s">
        <v>78</v>
      </c>
      <c r="G484" t="s">
        <v>78</v>
      </c>
      <c r="H484">
        <v>412.09</v>
      </c>
    </row>
    <row r="485" spans="1:8" x14ac:dyDescent="0.25">
      <c r="A485">
        <v>-484</v>
      </c>
      <c r="B485" s="1">
        <f ca="1">EOMONTH(TODAY(),Table1345[[#This Row],[Range_Month]])+1</f>
        <v>30376</v>
      </c>
      <c r="C485">
        <v>0</v>
      </c>
      <c r="D485" s="1">
        <f ca="1">WORKDAY(Table1345[[#This Row],[Date]],-(1+Table1345[[#This Row],[Add_Day]]))</f>
        <v>30375</v>
      </c>
      <c r="E485">
        <f>COUNTIFS(Table1345[[#This Row],[AXX Index]:[ASX Index]],"*N/A*")</f>
        <v>2</v>
      </c>
      <c r="F485" t="s">
        <v>78</v>
      </c>
      <c r="G485" t="s">
        <v>78</v>
      </c>
      <c r="H485">
        <v>402.31</v>
      </c>
    </row>
    <row r="486" spans="1:8" x14ac:dyDescent="0.25">
      <c r="A486">
        <v>-485</v>
      </c>
      <c r="B486" s="1">
        <f ca="1">EOMONTH(TODAY(),Table1345[[#This Row],[Range_Month]])+1</f>
        <v>30348</v>
      </c>
      <c r="C486">
        <v>0</v>
      </c>
      <c r="D486" s="1">
        <f ca="1">WORKDAY(Table1345[[#This Row],[Date]],-(1+Table1345[[#This Row],[Add_Day]]))</f>
        <v>30347</v>
      </c>
      <c r="E486">
        <f>COUNTIFS(Table1345[[#This Row],[AXX Index]:[ASX Index]],"*N/A*")</f>
        <v>2</v>
      </c>
      <c r="F486" t="s">
        <v>78</v>
      </c>
      <c r="G486" t="s">
        <v>78</v>
      </c>
      <c r="H486">
        <v>396.17</v>
      </c>
    </row>
    <row r="487" spans="1:8" x14ac:dyDescent="0.25">
      <c r="A487">
        <v>-486</v>
      </c>
      <c r="B487" s="1">
        <f ca="1">EOMONTH(TODAY(),Table1345[[#This Row],[Range_Month]])+1</f>
        <v>30317</v>
      </c>
      <c r="C487">
        <v>0</v>
      </c>
      <c r="D487" s="1">
        <f ca="1">WORKDAY(Table1345[[#This Row],[Date]],-(1+Table1345[[#This Row],[Add_Day]]))</f>
        <v>30316</v>
      </c>
      <c r="E487">
        <f>COUNTIFS(Table1345[[#This Row],[AXX Index]:[ASX Index]],"*N/A*")</f>
        <v>2</v>
      </c>
      <c r="F487" t="s">
        <v>78</v>
      </c>
      <c r="G487" t="s">
        <v>78</v>
      </c>
      <c r="H487">
        <v>383.25</v>
      </c>
    </row>
    <row r="488" spans="1:8" x14ac:dyDescent="0.25">
      <c r="A488">
        <v>-487</v>
      </c>
      <c r="B488" s="1">
        <f ca="1">EOMONTH(TODAY(),Table1345[[#This Row],[Range_Month]])+1</f>
        <v>30286</v>
      </c>
      <c r="C488">
        <v>0</v>
      </c>
      <c r="D488" s="1">
        <f ca="1">WORKDAY(Table1345[[#This Row],[Date]],-(1+Table1345[[#This Row],[Add_Day]]))</f>
        <v>30285</v>
      </c>
      <c r="E488">
        <f>COUNTIFS(Table1345[[#This Row],[AXX Index]:[ASX Index]],"*N/A*")</f>
        <v>2</v>
      </c>
      <c r="F488" t="s">
        <v>78</v>
      </c>
      <c r="G488" t="s">
        <v>78</v>
      </c>
      <c r="H488">
        <v>382.53</v>
      </c>
    </row>
    <row r="489" spans="1:8" x14ac:dyDescent="0.25">
      <c r="A489">
        <v>-488</v>
      </c>
      <c r="B489" s="1">
        <f ca="1">EOMONTH(TODAY(),Table1345[[#This Row],[Range_Month]])+1</f>
        <v>30256</v>
      </c>
      <c r="C489">
        <v>0</v>
      </c>
      <c r="D489" s="1">
        <f ca="1">WORKDAY(Table1345[[#This Row],[Date]],-(1+Table1345[[#This Row],[Add_Day]]))</f>
        <v>30253</v>
      </c>
      <c r="E489">
        <f>COUNTIFS(Table1345[[#This Row],[AXX Index]:[ASX Index]],"*N/A*")</f>
        <v>2</v>
      </c>
      <c r="F489" t="s">
        <v>78</v>
      </c>
      <c r="G489" t="s">
        <v>78</v>
      </c>
      <c r="H489">
        <v>377.6</v>
      </c>
    </row>
    <row r="490" spans="1:8" x14ac:dyDescent="0.25">
      <c r="A490">
        <v>-489</v>
      </c>
      <c r="B490" s="1">
        <f ca="1">EOMONTH(TODAY(),Table1345[[#This Row],[Range_Month]])+1</f>
        <v>30225</v>
      </c>
      <c r="C490">
        <v>0</v>
      </c>
      <c r="D490" s="1">
        <f ca="1">WORKDAY(Table1345[[#This Row],[Date]],-(1+Table1345[[#This Row],[Add_Day]]))</f>
        <v>30224</v>
      </c>
      <c r="E490">
        <f>COUNTIFS(Table1345[[#This Row],[AXX Index]:[ASX Index]],"*N/A*")</f>
        <v>2</v>
      </c>
      <c r="F490" t="s">
        <v>78</v>
      </c>
      <c r="G490" t="s">
        <v>78</v>
      </c>
      <c r="H490">
        <v>360.47</v>
      </c>
    </row>
    <row r="491" spans="1:8" x14ac:dyDescent="0.25">
      <c r="A491">
        <v>-490</v>
      </c>
      <c r="B491" s="1">
        <f ca="1">EOMONTH(TODAY(),Table1345[[#This Row],[Range_Month]])+1</f>
        <v>30195</v>
      </c>
      <c r="C491">
        <v>0</v>
      </c>
      <c r="D491" s="1">
        <f ca="1">WORKDAY(Table1345[[#This Row],[Date]],-(1+Table1345[[#This Row],[Add_Day]]))</f>
        <v>30194</v>
      </c>
      <c r="E491">
        <f>COUNTIFS(Table1345[[#This Row],[AXX Index]:[ASX Index]],"*N/A*")</f>
        <v>2</v>
      </c>
      <c r="F491" t="s">
        <v>78</v>
      </c>
      <c r="G491" t="s">
        <v>78</v>
      </c>
      <c r="H491">
        <v>347.92</v>
      </c>
    </row>
    <row r="492" spans="1:8" x14ac:dyDescent="0.25">
      <c r="A492">
        <v>-491</v>
      </c>
      <c r="B492" s="1">
        <f ca="1">EOMONTH(TODAY(),Table1345[[#This Row],[Range_Month]])+1</f>
        <v>30164</v>
      </c>
      <c r="C492">
        <v>0</v>
      </c>
      <c r="D492" s="1">
        <f ca="1">WORKDAY(Table1345[[#This Row],[Date]],-(1+Table1345[[#This Row],[Add_Day]]))</f>
        <v>30162</v>
      </c>
      <c r="E492">
        <f>COUNTIFS(Table1345[[#This Row],[AXX Index]:[ASX Index]],"*N/A*")</f>
        <v>2</v>
      </c>
      <c r="F492" t="s">
        <v>78</v>
      </c>
      <c r="G492" t="s">
        <v>78</v>
      </c>
      <c r="H492">
        <v>333.87</v>
      </c>
    </row>
    <row r="493" spans="1:8" x14ac:dyDescent="0.25">
      <c r="A493">
        <v>-492</v>
      </c>
      <c r="B493" s="1">
        <f ca="1">EOMONTH(TODAY(),Table1345[[#This Row],[Range_Month]])+1</f>
        <v>30133</v>
      </c>
      <c r="C493">
        <v>0</v>
      </c>
      <c r="D493" s="1">
        <f ca="1">WORKDAY(Table1345[[#This Row],[Date]],-(1+Table1345[[#This Row],[Add_Day]]))</f>
        <v>30132</v>
      </c>
      <c r="E493">
        <f>COUNTIFS(Table1345[[#This Row],[AXX Index]:[ASX Index]],"*N/A*")</f>
        <v>2</v>
      </c>
      <c r="F493" t="s">
        <v>78</v>
      </c>
      <c r="G493" t="s">
        <v>78</v>
      </c>
      <c r="H493">
        <v>320.81</v>
      </c>
    </row>
    <row r="494" spans="1:8" x14ac:dyDescent="0.25">
      <c r="A494">
        <v>-493</v>
      </c>
      <c r="B494" s="1">
        <f ca="1">EOMONTH(TODAY(),Table1345[[#This Row],[Range_Month]])+1</f>
        <v>30103</v>
      </c>
      <c r="C494">
        <v>0</v>
      </c>
      <c r="D494" s="1">
        <f ca="1">WORKDAY(Table1345[[#This Row],[Date]],-(1+Table1345[[#This Row],[Add_Day]]))</f>
        <v>30102</v>
      </c>
      <c r="E494">
        <f>COUNTIFS(Table1345[[#This Row],[AXX Index]:[ASX Index]],"*N/A*")</f>
        <v>2</v>
      </c>
      <c r="F494" t="s">
        <v>78</v>
      </c>
      <c r="G494" t="s">
        <v>78</v>
      </c>
      <c r="H494">
        <v>337.66</v>
      </c>
    </row>
    <row r="495" spans="1:8" x14ac:dyDescent="0.25">
      <c r="A495">
        <v>-494</v>
      </c>
      <c r="B495" s="1">
        <f ca="1">EOMONTH(TODAY(),Table1345[[#This Row],[Range_Month]])+1</f>
        <v>30072</v>
      </c>
      <c r="C495">
        <v>0</v>
      </c>
      <c r="D495" s="1">
        <f ca="1">WORKDAY(Table1345[[#This Row],[Date]],-(1+Table1345[[#This Row],[Add_Day]]))</f>
        <v>30071</v>
      </c>
      <c r="E495">
        <f>COUNTIFS(Table1345[[#This Row],[AXX Index]:[ASX Index]],"*N/A*")</f>
        <v>2</v>
      </c>
      <c r="F495" t="s">
        <v>78</v>
      </c>
      <c r="G495" t="s">
        <v>78</v>
      </c>
      <c r="H495">
        <v>332.55</v>
      </c>
    </row>
    <row r="496" spans="1:8" x14ac:dyDescent="0.25">
      <c r="A496">
        <v>-495</v>
      </c>
      <c r="B496" s="1">
        <f ca="1">EOMONTH(TODAY(),Table1345[[#This Row],[Range_Month]])+1</f>
        <v>30042</v>
      </c>
      <c r="C496">
        <v>0</v>
      </c>
      <c r="D496" s="1">
        <f ca="1">WORKDAY(Table1345[[#This Row],[Date]],-(1+Table1345[[#This Row],[Add_Day]]))</f>
        <v>30041</v>
      </c>
      <c r="E496">
        <f>COUNTIFS(Table1345[[#This Row],[AXX Index]:[ASX Index]],"*N/A*")</f>
        <v>2</v>
      </c>
      <c r="F496" t="s">
        <v>78</v>
      </c>
      <c r="G496" t="s">
        <v>78</v>
      </c>
      <c r="H496">
        <v>327.81</v>
      </c>
    </row>
    <row r="497" spans="1:8" x14ac:dyDescent="0.25">
      <c r="A497">
        <v>-496</v>
      </c>
      <c r="B497" s="1">
        <f ca="1">EOMONTH(TODAY(),Table1345[[#This Row],[Range_Month]])+1</f>
        <v>30011</v>
      </c>
      <c r="C497">
        <v>0</v>
      </c>
      <c r="D497" s="1">
        <f ca="1">WORKDAY(Table1345[[#This Row],[Date]],-(1+Table1345[[#This Row],[Add_Day]]))</f>
        <v>30008</v>
      </c>
      <c r="E497">
        <f>COUNTIFS(Table1345[[#This Row],[AXX Index]:[ASX Index]],"*N/A*")</f>
        <v>2</v>
      </c>
      <c r="F497" t="s">
        <v>78</v>
      </c>
      <c r="G497" t="s">
        <v>78</v>
      </c>
      <c r="H497">
        <v>317.18</v>
      </c>
    </row>
    <row r="498" spans="1:8" x14ac:dyDescent="0.25">
      <c r="A498">
        <v>-497</v>
      </c>
      <c r="B498" s="1">
        <f ca="1">EOMONTH(TODAY(),Table1345[[#This Row],[Range_Month]])+1</f>
        <v>29983</v>
      </c>
      <c r="C498">
        <v>0</v>
      </c>
      <c r="D498" s="1">
        <f ca="1">WORKDAY(Table1345[[#This Row],[Date]],-(1+Table1345[[#This Row],[Add_Day]]))</f>
        <v>29980</v>
      </c>
      <c r="E498">
        <f>COUNTIFS(Table1345[[#This Row],[AXX Index]:[ASX Index]],"*N/A*")</f>
        <v>2</v>
      </c>
      <c r="F498" t="s">
        <v>78</v>
      </c>
      <c r="G498" t="s">
        <v>78</v>
      </c>
      <c r="H498">
        <v>327.83</v>
      </c>
    </row>
    <row r="499" spans="1:8" x14ac:dyDescent="0.25">
      <c r="A499">
        <v>-498</v>
      </c>
      <c r="B499" s="1">
        <f ca="1">EOMONTH(TODAY(),Table1345[[#This Row],[Range_Month]])+1</f>
        <v>29952</v>
      </c>
      <c r="C499">
        <v>0</v>
      </c>
      <c r="D499" s="1">
        <f ca="1">WORKDAY(Table1345[[#This Row],[Date]],-(1+Table1345[[#This Row],[Add_Day]]))</f>
        <v>29951</v>
      </c>
      <c r="E499">
        <f>COUNTIFS(Table1345[[#This Row],[AXX Index]:[ASX Index]],"*N/A*")</f>
        <v>2</v>
      </c>
      <c r="F499" t="s">
        <v>78</v>
      </c>
      <c r="G499" t="s">
        <v>78</v>
      </c>
      <c r="H499">
        <v>310.10000000000002</v>
      </c>
    </row>
    <row r="500" spans="1:8" x14ac:dyDescent="0.25">
      <c r="A500">
        <v>-499</v>
      </c>
      <c r="B500" s="1">
        <f ca="1">EOMONTH(TODAY(),Table1345[[#This Row],[Range_Month]])+1</f>
        <v>29921</v>
      </c>
      <c r="C500">
        <v>0</v>
      </c>
      <c r="D500" s="1">
        <f ca="1">WORKDAY(Table1345[[#This Row],[Date]],-(1+Table1345[[#This Row],[Add_Day]]))</f>
        <v>29920</v>
      </c>
      <c r="E500">
        <f>COUNTIFS(Table1345[[#This Row],[AXX Index]:[ASX Index]],"*N/A*")</f>
        <v>2</v>
      </c>
      <c r="F500" t="s">
        <v>78</v>
      </c>
      <c r="G500" t="s">
        <v>78</v>
      </c>
      <c r="H500">
        <v>311.98</v>
      </c>
    </row>
    <row r="501" spans="1:8" x14ac:dyDescent="0.25">
      <c r="A501">
        <v>-500</v>
      </c>
      <c r="B501" s="1">
        <f ca="1">EOMONTH(TODAY(),Table1345[[#This Row],[Range_Month]])+1</f>
        <v>29891</v>
      </c>
      <c r="C501">
        <v>0</v>
      </c>
      <c r="D501" s="1">
        <f ca="1">WORKDAY(Table1345[[#This Row],[Date]],-(1+Table1345[[#This Row],[Add_Day]]))</f>
        <v>29889</v>
      </c>
      <c r="E501">
        <f>COUNTIFS(Table1345[[#This Row],[AXX Index]:[ASX Index]],"*N/A*")</f>
        <v>2</v>
      </c>
      <c r="F501" t="s">
        <v>78</v>
      </c>
      <c r="G501" t="s">
        <v>78</v>
      </c>
      <c r="H501">
        <v>291.87</v>
      </c>
    </row>
    <row r="502" spans="1:8" x14ac:dyDescent="0.25">
      <c r="A502">
        <v>-501</v>
      </c>
      <c r="B502" s="1">
        <f ca="1">EOMONTH(TODAY(),Table1345[[#This Row],[Range_Month]])+1</f>
        <v>29860</v>
      </c>
      <c r="C502">
        <v>0</v>
      </c>
      <c r="D502" s="1">
        <f ca="1">WORKDAY(Table1345[[#This Row],[Date]],-(1+Table1345[[#This Row],[Add_Day]]))</f>
        <v>29859</v>
      </c>
      <c r="E502">
        <f>COUNTIFS(Table1345[[#This Row],[AXX Index]:[ASX Index]],"*N/A*")</f>
        <v>2</v>
      </c>
      <c r="F502" t="s">
        <v>78</v>
      </c>
      <c r="G502" t="s">
        <v>78</v>
      </c>
      <c r="H502">
        <v>279.02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7368c21-b8cf-42cf-bd0b-43ecd4bc62ae}" enabled="0" method="" siteId="{57368c21-b8cf-42cf-bd0b-43ecd4bc62a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Index US</vt:lpstr>
      <vt:lpstr>Index CN</vt:lpstr>
      <vt:lpstr>Index JP</vt:lpstr>
      <vt:lpstr>Index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Metals BIM</dc:creator>
  <cp:lastModifiedBy>Xuebin Li</cp:lastModifiedBy>
  <dcterms:created xsi:type="dcterms:W3CDTF">2023-06-06T05:01:47Z</dcterms:created>
  <dcterms:modified xsi:type="dcterms:W3CDTF">2023-06-16T07:00:23Z</dcterms:modified>
</cp:coreProperties>
</file>