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definedNames>
    <definedName name="jorge_pc_simuTaller_resultados" localSheetId="0" hidden="1">Hoja1!$A$1:$N$8</definedName>
  </definedNames>
  <calcPr calcId="152511"/>
</workbook>
</file>

<file path=xl/calcChain.xml><?xml version="1.0" encoding="utf-8"?>
<calcChain xmlns="http://schemas.openxmlformats.org/spreadsheetml/2006/main">
  <c r="N9" i="1" l="1"/>
  <c r="I9" i="1"/>
  <c r="J9" i="1"/>
  <c r="C9" i="1"/>
  <c r="B9" i="1"/>
  <c r="D9" i="1"/>
  <c r="E9" i="1"/>
  <c r="G9" i="1"/>
  <c r="H9" i="1"/>
</calcChain>
</file>

<file path=xl/connections.xml><?xml version="1.0" encoding="utf-8"?>
<connections xmlns="http://schemas.openxmlformats.org/spreadsheetml/2006/main">
  <connection id="1" odcFile="E:\My Documents\Mis archivos de origen de datos\jorge-pc simuTaller resultados.odc" keepAlive="1" name="jorge-pc simuTaller resultados" type="5" refreshedVersion="5" background="1" saveData="1">
    <dbPr connection="Provider=SQLOLEDB.1;Integrated Security=SSPI;Persist Security Info=True;Initial Catalog=simuTaller;Data Source=jorge-pc;Use Procedure for Prepare=1;Auto Translate=True;Packet Size=4096;Workstation ID=JORGE-PC;Use Encryption for Data=False;Tag with column collation when possible=False" command="&quot;simuTaller&quot;.&quot;dbo&quot;.&quot;resultados&quot;" commandType="3"/>
  </connection>
</connections>
</file>

<file path=xl/sharedStrings.xml><?xml version="1.0" encoding="utf-8"?>
<sst xmlns="http://schemas.openxmlformats.org/spreadsheetml/2006/main" count="56" uniqueCount="20">
  <si>
    <t>Codcorrida</t>
  </si>
  <si>
    <t>codcliente</t>
  </si>
  <si>
    <t>codequipo</t>
  </si>
  <si>
    <t>tenllegadas</t>
  </si>
  <si>
    <t>Tllegada</t>
  </si>
  <si>
    <t>TOcio</t>
  </si>
  <si>
    <t>TEspera</t>
  </si>
  <si>
    <t>TServicio</t>
  </si>
  <si>
    <t>tfinalizacion</t>
  </si>
  <si>
    <t>TSistema</t>
  </si>
  <si>
    <t>codtecnico</t>
  </si>
  <si>
    <t>CantProbl</t>
  </si>
  <si>
    <t>codfallo</t>
  </si>
  <si>
    <t>tinicio</t>
  </si>
  <si>
    <t>Suma</t>
  </si>
  <si>
    <t>Promedio</t>
  </si>
  <si>
    <t>Total</t>
  </si>
  <si>
    <t>Cuenta</t>
  </si>
  <si>
    <t>promedios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</si>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</sst>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167" formatCode="0.0000"/>
    </dxf>
    <dxf>
      <numFmt numFmtId="167" formatCode="0.0000"/>
    </dxf>
    <dxf>
      <numFmt numFmtId="2" formatCode="0.00"/>
    </dxf>
    <dxf>
      <numFmt numFmtId="167" formatCode="0.0000"/>
    </dxf>
    <dxf>
      <numFmt numFmtId="167" formatCode="0.0000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orge-pc simuTaller resultados" connectionId="1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Codcorrida" tableColumnId="1"/>
      <queryTableField id="2" name="codcliente" tableColumnId="2"/>
      <queryTableField id="3" name="codequipo" tableColumnId="3"/>
      <queryTableField id="4" name="tenllegadas" tableColumnId="4"/>
      <queryTableField id="5" name="Tllegada" tableColumnId="5"/>
      <queryTableField id="6" name="TOcio" tableColumnId="6"/>
      <queryTableField id="7" name="TEspera" tableColumnId="7"/>
      <queryTableField id="8" name="TServicio" tableColumnId="8"/>
      <queryTableField id="9" name="tfinalizacion" tableColumnId="9"/>
      <queryTableField id="10" name="TSistema" tableColumnId="10"/>
      <queryTableField id="11" name="codtecnico" tableColumnId="11"/>
      <queryTableField id="12" name="CantProbl" tableColumnId="12"/>
      <queryTableField id="13" name="codfallo" tableColumnId="13"/>
      <queryTableField id="14" name="tinicio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jorge_pc_simuTaller_resultados" displayName="Tabla_jorge_pc_simuTaller_resultados" ref="A1:O9" tableType="queryTable" totalsRowCount="1">
  <autoFilter ref="A1:O9"/>
  <tableColumns count="15">
    <tableColumn id="1" uniqueName="1" name="Codcorrida" queryTableFieldId="1"/>
    <tableColumn id="2" uniqueName="2" name="codcliente" totalsRowFunction="count" queryTableFieldId="2"/>
    <tableColumn id="3" uniqueName="3" name="codequipo" totalsRowFunction="countNums" queryTableFieldId="3" totalsRowDxfId="5"/>
    <tableColumn id="4" uniqueName="4" name="tenllegadas" totalsRowFunction="average" queryTableFieldId="4" totalsRowDxfId="4"/>
    <tableColumn id="5" uniqueName="5" name="Tllegada" totalsRowFunction="average" queryTableFieldId="5" totalsRowDxfId="3"/>
    <tableColumn id="6" uniqueName="6" name="TOcio" queryTableFieldId="6"/>
    <tableColumn id="7" uniqueName="7" name="TEspera" totalsRowFunction="average" queryTableFieldId="7" totalsRowDxfId="2"/>
    <tableColumn id="8" uniqueName="8" name="TServicio" totalsRowFunction="average" queryTableFieldId="8"/>
    <tableColumn id="9" uniqueName="9" name="tfinalizacion" totalsRowFunction="average" queryTableFieldId="9" totalsRowDxfId="1"/>
    <tableColumn id="10" uniqueName="10" name="TSistema" totalsRowFunction="average" queryTableFieldId="10"/>
    <tableColumn id="11" uniqueName="11" name="codtecnico" queryTableFieldId="11"/>
    <tableColumn id="12" uniqueName="12" name="CantProbl" queryTableFieldId="12"/>
    <tableColumn id="13" uniqueName="13" name="codfallo" queryTableFieldId="13"/>
    <tableColumn id="14" uniqueName="14" name="tinicio" totalsRowFunction="average" queryTableFieldId="14" totalsRowDxfId="0"/>
    <tableColumn id="15" uniqueName="15" name="Columna1" totalsRowLabel="promedios" queryTableField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B1" workbookViewId="0">
      <selection activeCell="G14" sqref="G14"/>
    </sheetView>
  </sheetViews>
  <sheetFormatPr baseColWidth="10" defaultColWidth="9.140625" defaultRowHeight="15" x14ac:dyDescent="0.25"/>
  <cols>
    <col min="1" max="1" width="12.85546875" bestFit="1" customWidth="1"/>
    <col min="2" max="2" width="12.5703125" bestFit="1" customWidth="1"/>
    <col min="3" max="3" width="12.7109375" bestFit="1" customWidth="1"/>
    <col min="4" max="4" width="13.5703125" bestFit="1" customWidth="1"/>
    <col min="5" max="5" width="10.7109375" bestFit="1" customWidth="1"/>
    <col min="6" max="6" width="8.28515625" bestFit="1" customWidth="1"/>
    <col min="7" max="7" width="12" bestFit="1" customWidth="1"/>
    <col min="8" max="8" width="11.28515625" bestFit="1" customWidth="1"/>
    <col min="9" max="9" width="14.140625" bestFit="1" customWidth="1"/>
    <col min="10" max="10" width="11.28515625" bestFit="1" customWidth="1"/>
    <col min="11" max="11" width="12.85546875" bestFit="1" customWidth="1"/>
    <col min="12" max="12" width="12" bestFit="1" customWidth="1"/>
    <col min="13" max="13" width="10.42578125" bestFit="1" customWidth="1"/>
    <col min="14" max="14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19</v>
      </c>
    </row>
    <row r="2" spans="1:15" x14ac:dyDescent="0.25">
      <c r="A2">
        <v>1</v>
      </c>
      <c r="B2">
        <v>1</v>
      </c>
      <c r="C2">
        <v>5</v>
      </c>
      <c r="D2">
        <v>5.77</v>
      </c>
      <c r="E2">
        <v>5.77</v>
      </c>
      <c r="F2">
        <v>0</v>
      </c>
      <c r="G2">
        <v>0</v>
      </c>
      <c r="H2">
        <v>4</v>
      </c>
      <c r="I2">
        <v>9.77</v>
      </c>
      <c r="J2">
        <v>15.54</v>
      </c>
      <c r="K2">
        <v>3</v>
      </c>
      <c r="L2">
        <v>0</v>
      </c>
      <c r="M2">
        <v>13</v>
      </c>
      <c r="N2">
        <v>5.77</v>
      </c>
    </row>
    <row r="3" spans="1:15" x14ac:dyDescent="0.25">
      <c r="A3">
        <v>1</v>
      </c>
      <c r="B3">
        <v>2</v>
      </c>
      <c r="C3">
        <v>5</v>
      </c>
      <c r="D3">
        <v>5.7729999999999997</v>
      </c>
      <c r="E3">
        <v>5.7729999999999997</v>
      </c>
      <c r="F3">
        <v>0</v>
      </c>
      <c r="G3">
        <v>0</v>
      </c>
      <c r="H3">
        <v>1.8</v>
      </c>
      <c r="I3">
        <v>7.5730000000000004</v>
      </c>
      <c r="J3">
        <v>13.346</v>
      </c>
      <c r="K3">
        <v>3</v>
      </c>
      <c r="L3">
        <v>0</v>
      </c>
      <c r="M3">
        <v>15</v>
      </c>
      <c r="N3">
        <v>5.7729999999999997</v>
      </c>
    </row>
    <row r="4" spans="1:15" x14ac:dyDescent="0.25">
      <c r="A4">
        <v>1</v>
      </c>
      <c r="B4">
        <v>3</v>
      </c>
      <c r="C4">
        <v>5</v>
      </c>
      <c r="D4">
        <v>5.7750000000000004</v>
      </c>
      <c r="E4">
        <v>5.7750000000000004</v>
      </c>
      <c r="F4">
        <v>0</v>
      </c>
      <c r="G4">
        <v>4.0250000000000004</v>
      </c>
      <c r="H4">
        <v>3.3</v>
      </c>
      <c r="I4">
        <v>13.1</v>
      </c>
      <c r="J4">
        <v>18.875</v>
      </c>
      <c r="K4">
        <v>3</v>
      </c>
      <c r="L4">
        <v>0</v>
      </c>
      <c r="M4">
        <v>15</v>
      </c>
      <c r="N4">
        <v>9.8000000000000007</v>
      </c>
    </row>
    <row r="5" spans="1:15" x14ac:dyDescent="0.25">
      <c r="A5">
        <v>1</v>
      </c>
      <c r="B5">
        <v>4</v>
      </c>
      <c r="C5">
        <v>4</v>
      </c>
      <c r="D5">
        <v>5.7770000000000001</v>
      </c>
      <c r="E5">
        <v>5.7770000000000001</v>
      </c>
      <c r="F5">
        <v>0</v>
      </c>
      <c r="G5">
        <v>17.123000000000001</v>
      </c>
      <c r="H5">
        <v>7.3</v>
      </c>
      <c r="I5">
        <v>30.2</v>
      </c>
      <c r="J5">
        <v>35.976999999999997</v>
      </c>
      <c r="K5">
        <v>3</v>
      </c>
      <c r="L5">
        <v>0</v>
      </c>
      <c r="M5">
        <v>1</v>
      </c>
      <c r="N5">
        <v>22.9</v>
      </c>
    </row>
    <row r="6" spans="1:15" x14ac:dyDescent="0.25">
      <c r="A6">
        <v>1</v>
      </c>
      <c r="B6">
        <v>5</v>
      </c>
      <c r="C6">
        <v>4</v>
      </c>
      <c r="D6">
        <v>5.7789999999999999</v>
      </c>
      <c r="E6">
        <v>5.7789999999999999</v>
      </c>
      <c r="F6">
        <v>0</v>
      </c>
      <c r="G6">
        <v>47.320999999999998</v>
      </c>
      <c r="H6">
        <v>6.2</v>
      </c>
      <c r="I6">
        <v>59.3</v>
      </c>
      <c r="J6">
        <v>65.078999999999994</v>
      </c>
      <c r="K6">
        <v>3</v>
      </c>
      <c r="L6">
        <v>0</v>
      </c>
      <c r="M6">
        <v>1</v>
      </c>
      <c r="N6">
        <v>53.1</v>
      </c>
    </row>
    <row r="7" spans="1:15" x14ac:dyDescent="0.25">
      <c r="A7">
        <v>1</v>
      </c>
      <c r="B7">
        <v>6</v>
      </c>
      <c r="C7">
        <v>4</v>
      </c>
      <c r="D7">
        <v>5.7809999999999997</v>
      </c>
      <c r="E7">
        <v>5.7809999999999997</v>
      </c>
      <c r="F7">
        <v>0</v>
      </c>
      <c r="G7">
        <v>106.619</v>
      </c>
      <c r="H7">
        <v>7.9</v>
      </c>
      <c r="I7">
        <v>120.3</v>
      </c>
      <c r="J7">
        <v>126.081</v>
      </c>
      <c r="K7">
        <v>3</v>
      </c>
      <c r="L7">
        <v>0</v>
      </c>
      <c r="M7">
        <v>12</v>
      </c>
      <c r="N7">
        <v>112.4</v>
      </c>
    </row>
    <row r="8" spans="1:15" x14ac:dyDescent="0.25">
      <c r="A8">
        <v>1</v>
      </c>
      <c r="B8">
        <v>7</v>
      </c>
      <c r="C8">
        <v>5</v>
      </c>
      <c r="D8">
        <v>5.7830000000000004</v>
      </c>
      <c r="E8">
        <v>5.7830000000000004</v>
      </c>
      <c r="F8">
        <v>0</v>
      </c>
      <c r="G8">
        <v>226.917</v>
      </c>
      <c r="H8">
        <v>2.4</v>
      </c>
      <c r="I8">
        <v>235.1</v>
      </c>
      <c r="J8">
        <v>240.88300000000001</v>
      </c>
      <c r="K8">
        <v>3</v>
      </c>
      <c r="L8">
        <v>0</v>
      </c>
      <c r="M8">
        <v>15</v>
      </c>
      <c r="N8">
        <v>232.7</v>
      </c>
    </row>
    <row r="9" spans="1:15" x14ac:dyDescent="0.25">
      <c r="B9">
        <f>SUBTOTAL(103,Tabla_jorge_pc_simuTaller_resultados[codcliente])</f>
        <v>7</v>
      </c>
      <c r="C9" s="3">
        <f>SUBTOTAL(102,Tabla_jorge_pc_simuTaller_resultados[codequipo])</f>
        <v>7</v>
      </c>
      <c r="D9" s="2">
        <f>SUBTOTAL(101,Tabla_jorge_pc_simuTaller_resultados[tenllegadas])</f>
        <v>5.7768571428571436</v>
      </c>
      <c r="E9" s="2">
        <f>SUBTOTAL(101,Tabla_jorge_pc_simuTaller_resultados[Tllegada])</f>
        <v>5.7768571428571436</v>
      </c>
      <c r="G9" s="1">
        <f>SUBTOTAL(101,Tabla_jorge_pc_simuTaller_resultados[TEspera])</f>
        <v>57.429285714285712</v>
      </c>
      <c r="H9">
        <f>SUBTOTAL(101,Tabla_jorge_pc_simuTaller_resultados[TServicio])</f>
        <v>4.7</v>
      </c>
      <c r="I9" s="2">
        <f>SUBTOTAL(101,Tabla_jorge_pc_simuTaller_resultados[tfinalizacion])</f>
        <v>67.906142857142854</v>
      </c>
      <c r="J9">
        <f>SUBTOTAL(101,Tabla_jorge_pc_simuTaller_resultados[TSistema])</f>
        <v>73.683000000000007</v>
      </c>
      <c r="N9" s="2">
        <f>SUBTOTAL(101,Tabla_jorge_pc_simuTaller_resultados[tinicio])</f>
        <v>63.206142857142858</v>
      </c>
      <c r="O9" t="s">
        <v>18</v>
      </c>
    </row>
  </sheetData>
  <conditionalFormatting sqref="G2:G9">
    <cfRule type="cellIs" dxfId="6" priority="1" operator="greaterThan">
      <formula>113.4585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2013-04-17T21:29:49Z</dcterms:modified>
</cp:coreProperties>
</file>