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Analysis" sheetId="7" r:id="rId3"/>
    <sheet name="Dashboard" sheetId="5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2" l="1"/>
  <c r="H526" i="2"/>
  <c r="I526" i="2"/>
  <c r="J526" i="2"/>
  <c r="K526" i="2"/>
  <c r="M526" i="2" s="1"/>
  <c r="L526" i="2"/>
  <c r="N526" i="2"/>
  <c r="O526" i="2"/>
  <c r="P526" i="2"/>
  <c r="J2" i="2"/>
  <c r="L2" i="2" s="1"/>
  <c r="K2" i="2"/>
  <c r="M2" i="2" s="1"/>
  <c r="J3" i="2"/>
  <c r="L3" i="2" s="1"/>
  <c r="K3" i="2"/>
  <c r="M3" i="2" s="1"/>
  <c r="J4" i="2"/>
  <c r="L4" i="2" s="1"/>
  <c r="K4" i="2"/>
  <c r="M4" i="2" s="1"/>
  <c r="J5" i="2"/>
  <c r="L5" i="2" s="1"/>
  <c r="K5" i="2"/>
  <c r="M5" i="2" s="1"/>
  <c r="J6" i="2"/>
  <c r="L6" i="2" s="1"/>
  <c r="K6" i="2"/>
  <c r="M6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J22" i="2"/>
  <c r="L22" i="2" s="1"/>
  <c r="K22" i="2"/>
  <c r="M22" i="2" s="1"/>
  <c r="J23" i="2"/>
  <c r="L23" i="2" s="1"/>
  <c r="K23" i="2"/>
  <c r="M23" i="2" s="1"/>
  <c r="J24" i="2"/>
  <c r="L24" i="2" s="1"/>
  <c r="K24" i="2"/>
  <c r="M24" i="2" s="1"/>
  <c r="J25" i="2"/>
  <c r="L25" i="2" s="1"/>
  <c r="K25" i="2"/>
  <c r="M25" i="2" s="1"/>
  <c r="J26" i="2"/>
  <c r="L26" i="2" s="1"/>
  <c r="K26" i="2"/>
  <c r="M26" i="2" s="1"/>
  <c r="J27" i="2"/>
  <c r="L27" i="2" s="1"/>
  <c r="K27" i="2"/>
  <c r="M27" i="2" s="1"/>
  <c r="J28" i="2"/>
  <c r="L28" i="2" s="1"/>
  <c r="K28" i="2"/>
  <c r="M28" i="2" s="1"/>
  <c r="J29" i="2"/>
  <c r="L29" i="2" s="1"/>
  <c r="K29" i="2"/>
  <c r="M29" i="2" s="1"/>
  <c r="J30" i="2"/>
  <c r="L30" i="2" s="1"/>
  <c r="K30" i="2"/>
  <c r="M30" i="2" s="1"/>
  <c r="J31" i="2"/>
  <c r="L31" i="2" s="1"/>
  <c r="K31" i="2"/>
  <c r="M31" i="2" s="1"/>
  <c r="J32" i="2"/>
  <c r="L32" i="2" s="1"/>
  <c r="K32" i="2"/>
  <c r="M32" i="2" s="1"/>
  <c r="J33" i="2"/>
  <c r="L33" i="2" s="1"/>
  <c r="K33" i="2"/>
  <c r="M33" i="2" s="1"/>
  <c r="J34" i="2"/>
  <c r="L34" i="2" s="1"/>
  <c r="K34" i="2"/>
  <c r="M34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6fbeed0d-f3c4-4e79-8aa6-cf5b63e698a5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<sst xmlns="http://schemas.openxmlformats.org/spreadsheetml/2006/main" count="1905" uniqueCount="137">
  <si>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</si>
  <si>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</si>
  <si>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</si>
  <si>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</si>
  <si>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</si>
  <si>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</si>
  <si>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</si>
  <si>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</si>
  <si>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</si>
  <si>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</si>
  <si>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</si>
  <si>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</si>
  <si>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</si>
  <si>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</si>
  <si>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</si>
  <si>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</si>
  <si>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</si>
  <si>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</si>
  <si>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</si>
  <si>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</si>
  <si>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</si>
  <si>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</si>
  <si>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</si>
  <si>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</si>
  <si>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</si>
  <si>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</si>
  <si>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</si>
  <si>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</si>
  <si>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</si>
  <si>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</si>
  <si>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</si>
  <si>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</si>
  <si>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</si>
  <si>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</si>
  <si>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</si>
  <si>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</si>
  <si>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</si>
  <si>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</si>
  <si>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</si>
  <si>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</si>
  <si>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</si>
  <si>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</si>
  <si>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</si>
  <si>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</si>
  <si>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</si>
  <si>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</si>
  <si>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</si>
  <si>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</si>
  <si>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</si>
  <si>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</si>
  <si>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</si>
  <si>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</si>
  <si>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</si>
  <si>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</si>
  <si>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</si>
  <si>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</si>
  <si>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</si>
  <si>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</si>
  <si>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</si>
  <si>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</si>
  <si>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</si>
  <si>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</si>
  <si>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</si>
  <si>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</si>
  <si>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</si>
  <si>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</si>
  <si>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</si>
  <si>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</si>
  <si>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</si>
  <si>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</si>
  <si>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</si>
  <si>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</si>
  <si>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</si>
  <si>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</si>
  <si>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</si>
  <si>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</si>
  <si>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</si>
  <si>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</si>
  <si>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</si>
  <si>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</si>
  <si>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</si>
  <si>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</si>
  <si>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</si>
  <si>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</si>
  <si>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</si>
  <si>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</si>
  <si>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</si>
  <si>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</si>
  <si>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</si>
  <si>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</si>
  <si>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</si>
  <si>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</si>
  <si>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</si>
  <si>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</si>
  <si>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</si>
  <si>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</si>
  <si>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</si>
  <si>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</si>
  <si>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</si>
  <si>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</si>
  <si>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</si>
  <si>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</si>
  <si>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</si>
  <si>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</si>
  <si>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</si>
  <si>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</si>
  <si>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</si>
  <si>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</si>
  <si>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</si>
  <si>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</si>
  <si>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</si>
  <si>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</si>
  <si>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</si>
  <si>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</si>
  <si>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</si>
  <si>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</si>
  <si>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</si>
  <si>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</si>
  <si>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</si>
  <si>
    <t>Sum of TOTAL SELLING PRICE</t>
  </si>
  <si>
    <t>Grand Total</t>
  </si>
  <si>
    <t>Sum of SELLING PRICE</t>
  </si>
  <si>
    <t>Sum of TOTAL BUYING PRICE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</si>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</sst>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GH₵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131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130"/>
      <tableStyleElement type="headerRow" dxfId="129"/>
    </tableStyle>
    <tableStyle name="TableStyleQueryPreview" pivot="0" count="3">
      <tableStyleElement type="wholeTable" dxfId="128"/>
      <tableStyleElement type="headerRow" dxfId="127"/>
      <tableStyleElement type="firstRowStripe" dxfId="126"/>
    </tableStyle>
    <tableStyle name="TableStyleQueryResult" pivot="0" count="3">
      <tableStyleElement type="wholeTable" dxfId="125"/>
      <tableStyleElement type="headerRow" dxfId="124"/>
      <tableStyleElement type="firstRowStripe" dxfId="12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_d" refreshedDate="45330.65325787037" createdVersion="5" refreshedVersion="5" minRefreshableVersion="3" recordCount="525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/>
    </cacheField>
    <cacheField name="DISCOUNT %" numFmtId="164">
      <sharedItems containsString="0" containsBlank="1" containsNumber="1" containsInteger="1" minValue="0" maxValue="0"/>
    </cacheField>
    <cacheField name="PRODUCT" numFmtId="0">
      <sharedItems count="44">
        <s v="Product2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4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13"/>
        <s v="Product02"/>
        <s v="Product18"/>
        <s v="Product11"/>
        <s v="Product21"/>
        <s v="Product28"/>
        <s v="Product39"/>
        <s v="Product12"/>
        <s v="Product38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Food Products"/>
        <s v="Stationery"/>
        <s v="Electronics"/>
        <s v="Hardwares"/>
        <s v="Cosmetics"/>
      </sharedItems>
    </cacheField>
    <cacheField name="UOM" numFmtId="0">
      <sharedItems count="4">
        <s v="Ft"/>
        <s v="No."/>
        <s v="Kg"/>
        <s v="Lt"/>
      </sharedItems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PRICE" numFmtId="165">
      <sharedItems containsSemiMixedTypes="0" containsString="0" containsNumber="1" containsInteger="1" minValue="5" maxValue="2250"/>
    </cacheField>
    <cacheField name="TOTAL SELLING PRICE" numFmtId="165">
      <sharedItems containsSemiMixedTypes="0" containsString="0" containsNumber="1" minValue="6.7" maxValue="3150" count="362">
        <n v="1412.64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732.4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244.20000000000002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93.6"/>
      </sharedItems>
    </cacheField>
    <cacheField name="DAY" numFmtId="0">
      <sharedItems containsSemiMixedTypes="0" containsString="0" containsNumber="1" containsInteger="1" minValue="1" maxValue="31" count="31">
        <n v="1"/>
        <n v="4"/>
        <n v="9"/>
        <n v="11"/>
        <n v="12"/>
        <n v="18"/>
        <n v="19"/>
        <n v="20"/>
        <n v="21"/>
        <n v="25"/>
        <n v="26"/>
        <n v="27"/>
        <n v="28"/>
        <n v="2"/>
        <n v="3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1-01-01T00:00:00"/>
    <s v="P0024"/>
    <n v="9"/>
    <x v="0"/>
    <s v="Online"/>
    <n v="0"/>
    <x v="0"/>
    <x v="0"/>
    <x v="0"/>
    <n v="144"/>
    <n v="156.96"/>
    <n v="1296"/>
    <x v="0"/>
    <x v="0"/>
    <x v="0"/>
    <x v="0"/>
  </r>
  <r>
    <d v="2021-01-04T00:00:00"/>
    <s v="P0035"/>
    <n v="12"/>
    <x v="1"/>
    <s v="Online"/>
    <n v="0"/>
    <x v="1"/>
    <x v="1"/>
    <x v="1"/>
    <n v="5"/>
    <n v="6.7"/>
    <n v="60"/>
    <x v="1"/>
    <x v="1"/>
    <x v="0"/>
    <x v="0"/>
  </r>
  <r>
    <d v="2021-01-09T00:00:00"/>
    <s v="P0031"/>
    <n v="1"/>
    <x v="2"/>
    <s v="Cash"/>
    <n v="0"/>
    <x v="2"/>
    <x v="1"/>
    <x v="2"/>
    <n v="93"/>
    <n v="104.16"/>
    <n v="93"/>
    <x v="2"/>
    <x v="2"/>
    <x v="0"/>
    <x v="0"/>
  </r>
  <r>
    <d v="2021-01-09T00:00:00"/>
    <s v="P0003"/>
    <n v="8"/>
    <x v="2"/>
    <s v="Cash"/>
    <n v="0"/>
    <x v="3"/>
    <x v="2"/>
    <x v="2"/>
    <n v="71"/>
    <n v="80.94"/>
    <n v="568"/>
    <x v="3"/>
    <x v="2"/>
    <x v="0"/>
    <x v="0"/>
  </r>
  <r>
    <d v="2021-01-09T00:00:00"/>
    <s v="P0025"/>
    <n v="4"/>
    <x v="2"/>
    <s v="Online"/>
    <n v="0"/>
    <x v="4"/>
    <x v="0"/>
    <x v="1"/>
    <n v="7"/>
    <n v="8.33"/>
    <n v="28"/>
    <x v="4"/>
    <x v="2"/>
    <x v="0"/>
    <x v="0"/>
  </r>
  <r>
    <d v="2021-01-11T00:00:00"/>
    <s v="P0037"/>
    <n v="3"/>
    <x v="2"/>
    <s v="Cash"/>
    <n v="0"/>
    <x v="5"/>
    <x v="3"/>
    <x v="2"/>
    <n v="67"/>
    <n v="85.76"/>
    <n v="201"/>
    <x v="5"/>
    <x v="3"/>
    <x v="0"/>
    <x v="0"/>
  </r>
  <r>
    <d v="2021-01-11T00:00:00"/>
    <s v="P0014"/>
    <n v="4"/>
    <x v="0"/>
    <s v="Online"/>
    <n v="0"/>
    <x v="6"/>
    <x v="4"/>
    <x v="2"/>
    <n v="112"/>
    <n v="146.72"/>
    <n v="448"/>
    <x v="6"/>
    <x v="3"/>
    <x v="0"/>
    <x v="0"/>
  </r>
  <r>
    <d v="2021-01-11T00:00:00"/>
    <s v="P0042"/>
    <n v="4"/>
    <x v="2"/>
    <s v="Online"/>
    <n v="0"/>
    <x v="7"/>
    <x v="3"/>
    <x v="0"/>
    <n v="120"/>
    <n v="162"/>
    <n v="480"/>
    <x v="7"/>
    <x v="3"/>
    <x v="0"/>
    <x v="0"/>
  </r>
  <r>
    <d v="2021-01-12T00:00:00"/>
    <s v="P0042"/>
    <n v="10"/>
    <x v="1"/>
    <s v="Cash"/>
    <n v="0"/>
    <x v="7"/>
    <x v="3"/>
    <x v="0"/>
    <n v="120"/>
    <n v="162"/>
    <n v="1200"/>
    <x v="8"/>
    <x v="4"/>
    <x v="0"/>
    <x v="0"/>
  </r>
  <r>
    <d v="2021-01-18T00:00:00"/>
    <s v="P0044"/>
    <n v="13"/>
    <x v="2"/>
    <s v="Online"/>
    <n v="0"/>
    <x v="8"/>
    <x v="3"/>
    <x v="2"/>
    <n v="76"/>
    <n v="82.08"/>
    <n v="988"/>
    <x v="9"/>
    <x v="5"/>
    <x v="0"/>
    <x v="0"/>
  </r>
  <r>
    <d v="2021-01-18T00:00:00"/>
    <s v="P0023"/>
    <n v="3"/>
    <x v="1"/>
    <s v="Cash"/>
    <n v="0"/>
    <x v="9"/>
    <x v="0"/>
    <x v="0"/>
    <n v="141"/>
    <n v="149.46"/>
    <n v="423"/>
    <x v="10"/>
    <x v="5"/>
    <x v="0"/>
    <x v="0"/>
  </r>
  <r>
    <d v="2021-01-19T00:00:00"/>
    <s v="P0035"/>
    <n v="6"/>
    <x v="2"/>
    <s v="Cash"/>
    <n v="0"/>
    <x v="1"/>
    <x v="1"/>
    <x v="1"/>
    <n v="5"/>
    <n v="6.7"/>
    <n v="30"/>
    <x v="11"/>
    <x v="6"/>
    <x v="0"/>
    <x v="0"/>
  </r>
  <r>
    <d v="2021-01-20T00:00:00"/>
    <s v="P0034"/>
    <n v="4"/>
    <x v="2"/>
    <s v="Cash"/>
    <n v="0"/>
    <x v="10"/>
    <x v="1"/>
    <x v="3"/>
    <n v="55"/>
    <n v="58.3"/>
    <n v="220"/>
    <x v="12"/>
    <x v="7"/>
    <x v="0"/>
    <x v="0"/>
  </r>
  <r>
    <d v="2021-01-20T00:00:00"/>
    <s v="P0020"/>
    <n v="4"/>
    <x v="2"/>
    <s v="Cash"/>
    <n v="0"/>
    <x v="11"/>
    <x v="0"/>
    <x v="3"/>
    <n v="61"/>
    <n v="76.25"/>
    <n v="244"/>
    <x v="13"/>
    <x v="7"/>
    <x v="0"/>
    <x v="0"/>
  </r>
  <r>
    <d v="2021-01-21T00:00:00"/>
    <s v="P0004"/>
    <n v="15"/>
    <x v="0"/>
    <s v="Cash"/>
    <n v="0"/>
    <x v="12"/>
    <x v="2"/>
    <x v="3"/>
    <n v="44"/>
    <n v="48.84"/>
    <n v="660"/>
    <x v="14"/>
    <x v="8"/>
    <x v="0"/>
    <x v="0"/>
  </r>
  <r>
    <d v="2021-01-21T00:00:00"/>
    <s v="P0003"/>
    <n v="9"/>
    <x v="2"/>
    <s v="Online"/>
    <n v="0"/>
    <x v="3"/>
    <x v="2"/>
    <x v="2"/>
    <n v="71"/>
    <n v="80.94"/>
    <n v="639"/>
    <x v="15"/>
    <x v="8"/>
    <x v="0"/>
    <x v="0"/>
  </r>
  <r>
    <d v="2021-01-21T00:00:00"/>
    <s v="P0042"/>
    <n v="6"/>
    <x v="2"/>
    <s v="Online"/>
    <n v="0"/>
    <x v="7"/>
    <x v="3"/>
    <x v="0"/>
    <n v="120"/>
    <n v="162"/>
    <n v="720"/>
    <x v="16"/>
    <x v="8"/>
    <x v="0"/>
    <x v="0"/>
  </r>
  <r>
    <d v="2021-01-25T00:00:00"/>
    <s v="P0034"/>
    <n v="6"/>
    <x v="2"/>
    <s v="Cash"/>
    <n v="0"/>
    <x v="10"/>
    <x v="1"/>
    <x v="3"/>
    <n v="55"/>
    <n v="58.3"/>
    <n v="330"/>
    <x v="17"/>
    <x v="9"/>
    <x v="0"/>
    <x v="0"/>
  </r>
  <r>
    <d v="2021-01-25T00:00:00"/>
    <s v="P0035"/>
    <n v="7"/>
    <x v="2"/>
    <s v="Online"/>
    <n v="0"/>
    <x v="1"/>
    <x v="1"/>
    <x v="1"/>
    <n v="5"/>
    <n v="6.7"/>
    <n v="35"/>
    <x v="18"/>
    <x v="9"/>
    <x v="0"/>
    <x v="0"/>
  </r>
  <r>
    <d v="2021-01-25T00:00:00"/>
    <s v="P0031"/>
    <n v="14"/>
    <x v="2"/>
    <s v="Online"/>
    <n v="0"/>
    <x v="2"/>
    <x v="1"/>
    <x v="2"/>
    <n v="93"/>
    <n v="104.16"/>
    <n v="1302"/>
    <x v="19"/>
    <x v="9"/>
    <x v="0"/>
    <x v="0"/>
  </r>
  <r>
    <d v="2021-01-26T00:00:00"/>
    <s v="P0044"/>
    <n v="9"/>
    <x v="0"/>
    <s v="Cash"/>
    <n v="0"/>
    <x v="8"/>
    <x v="3"/>
    <x v="2"/>
    <n v="76"/>
    <n v="82.08"/>
    <n v="684"/>
    <x v="20"/>
    <x v="10"/>
    <x v="0"/>
    <x v="0"/>
  </r>
  <r>
    <d v="2021-01-26T00:00:00"/>
    <s v="P0006"/>
    <n v="7"/>
    <x v="1"/>
    <s v="Cash"/>
    <n v="0"/>
    <x v="13"/>
    <x v="2"/>
    <x v="2"/>
    <n v="75"/>
    <n v="85.5"/>
    <n v="525"/>
    <x v="21"/>
    <x v="10"/>
    <x v="0"/>
    <x v="0"/>
  </r>
  <r>
    <d v="2021-01-26T00:00:00"/>
    <s v="P0001"/>
    <n v="7"/>
    <x v="1"/>
    <s v="Online"/>
    <n v="0"/>
    <x v="14"/>
    <x v="2"/>
    <x v="2"/>
    <n v="98"/>
    <n v="103.88"/>
    <n v="686"/>
    <x v="22"/>
    <x v="10"/>
    <x v="0"/>
    <x v="0"/>
  </r>
  <r>
    <d v="2021-01-27T00:00:00"/>
    <s v="P0040"/>
    <n v="7"/>
    <x v="0"/>
    <s v="Online"/>
    <n v="0"/>
    <x v="15"/>
    <x v="3"/>
    <x v="2"/>
    <n v="90"/>
    <n v="115.2"/>
    <n v="630"/>
    <x v="23"/>
    <x v="11"/>
    <x v="0"/>
    <x v="0"/>
  </r>
  <r>
    <d v="2021-01-27T00:00:00"/>
    <s v="P0032"/>
    <n v="3"/>
    <x v="0"/>
    <s v="Online"/>
    <n v="0"/>
    <x v="16"/>
    <x v="1"/>
    <x v="2"/>
    <n v="89"/>
    <n v="117.48"/>
    <n v="267"/>
    <x v="24"/>
    <x v="11"/>
    <x v="0"/>
    <x v="0"/>
  </r>
  <r>
    <d v="2021-01-28T00:00:00"/>
    <s v="P0004"/>
    <n v="10"/>
    <x v="1"/>
    <s v="Cash"/>
    <n v="0"/>
    <x v="12"/>
    <x v="2"/>
    <x v="3"/>
    <n v="44"/>
    <n v="48.84"/>
    <n v="440"/>
    <x v="25"/>
    <x v="12"/>
    <x v="0"/>
    <x v="0"/>
  </r>
  <r>
    <d v="2021-01-28T00:00:00"/>
    <s v="P0029"/>
    <n v="2"/>
    <x v="2"/>
    <s v="Cash"/>
    <n v="0"/>
    <x v="17"/>
    <x v="1"/>
    <x v="3"/>
    <n v="47"/>
    <n v="53.11"/>
    <n v="94"/>
    <x v="26"/>
    <x v="12"/>
    <x v="0"/>
    <x v="0"/>
  </r>
  <r>
    <d v="2021-02-02T00:00:00"/>
    <s v="P0010"/>
    <n v="7"/>
    <x v="1"/>
    <s v="Online"/>
    <n v="0"/>
    <x v="18"/>
    <x v="4"/>
    <x v="0"/>
    <n v="148"/>
    <n v="164.28"/>
    <n v="1036"/>
    <x v="27"/>
    <x v="13"/>
    <x v="1"/>
    <x v="0"/>
  </r>
  <r>
    <d v="2021-02-03T00:00:00"/>
    <s v="P0016"/>
    <n v="13"/>
    <x v="2"/>
    <s v="Online"/>
    <n v="0"/>
    <x v="19"/>
    <x v="4"/>
    <x v="1"/>
    <n v="13"/>
    <n v="16.64"/>
    <n v="169"/>
    <x v="28"/>
    <x v="14"/>
    <x v="1"/>
    <x v="0"/>
  </r>
  <r>
    <d v="2021-02-03T00:00:00"/>
    <s v="P0022"/>
    <n v="2"/>
    <x v="0"/>
    <s v="Cash"/>
    <n v="0"/>
    <x v="20"/>
    <x v="0"/>
    <x v="0"/>
    <n v="121"/>
    <n v="141.57"/>
    <n v="242"/>
    <x v="29"/>
    <x v="14"/>
    <x v="1"/>
    <x v="0"/>
  </r>
  <r>
    <d v="2021-02-04T00:00:00"/>
    <s v="P0037"/>
    <n v="4"/>
    <x v="1"/>
    <s v="Online"/>
    <n v="0"/>
    <x v="5"/>
    <x v="3"/>
    <x v="2"/>
    <n v="67"/>
    <n v="85.76"/>
    <n v="268"/>
    <x v="30"/>
    <x v="1"/>
    <x v="1"/>
    <x v="0"/>
  </r>
  <r>
    <d v="2021-02-05T00:00:00"/>
    <s v="P0043"/>
    <n v="7"/>
    <x v="1"/>
    <s v="Cash"/>
    <n v="0"/>
    <x v="21"/>
    <x v="3"/>
    <x v="2"/>
    <n v="67"/>
    <n v="83.08"/>
    <n v="469"/>
    <x v="31"/>
    <x v="15"/>
    <x v="1"/>
    <x v="0"/>
  </r>
  <r>
    <d v="2021-02-05T00:00:00"/>
    <s v="P0005"/>
    <n v="1"/>
    <x v="2"/>
    <s v="Cash"/>
    <n v="0"/>
    <x v="22"/>
    <x v="2"/>
    <x v="0"/>
    <n v="133"/>
    <n v="155.61000000000001"/>
    <n v="133"/>
    <x v="32"/>
    <x v="15"/>
    <x v="1"/>
    <x v="0"/>
  </r>
  <r>
    <d v="2021-02-05T00:00:00"/>
    <s v="P0043"/>
    <n v="9"/>
    <x v="2"/>
    <s v="Cash"/>
    <n v="0"/>
    <x v="21"/>
    <x v="3"/>
    <x v="2"/>
    <n v="67"/>
    <n v="83.08"/>
    <n v="603"/>
    <x v="33"/>
    <x v="15"/>
    <x v="1"/>
    <x v="0"/>
  </r>
  <r>
    <d v="2021-02-06T00:00:00"/>
    <s v="P0035"/>
    <n v="1"/>
    <x v="2"/>
    <s v="Cash"/>
    <n v="0"/>
    <x v="1"/>
    <x v="1"/>
    <x v="1"/>
    <n v="5"/>
    <n v="6.7"/>
    <n v="5"/>
    <x v="34"/>
    <x v="16"/>
    <x v="1"/>
    <x v="0"/>
  </r>
  <r>
    <d v="2021-02-09T00:00:00"/>
    <s v="P0034"/>
    <n v="14"/>
    <x v="2"/>
    <s v="Online"/>
    <n v="0"/>
    <x v="10"/>
    <x v="1"/>
    <x v="3"/>
    <n v="55"/>
    <n v="58.3"/>
    <n v="770"/>
    <x v="35"/>
    <x v="2"/>
    <x v="1"/>
    <x v="0"/>
  </r>
  <r>
    <d v="2021-02-12T00:00:00"/>
    <s v="P0008"/>
    <n v="7"/>
    <x v="2"/>
    <s v="Cash"/>
    <n v="0"/>
    <x v="23"/>
    <x v="2"/>
    <x v="2"/>
    <n v="83"/>
    <n v="94.62"/>
    <n v="581"/>
    <x v="36"/>
    <x v="4"/>
    <x v="1"/>
    <x v="0"/>
  </r>
  <r>
    <d v="2021-02-12T00:00:00"/>
    <s v="P0023"/>
    <n v="9"/>
    <x v="1"/>
    <s v="Cash"/>
    <n v="0"/>
    <x v="9"/>
    <x v="0"/>
    <x v="0"/>
    <n v="141"/>
    <n v="149.46"/>
    <n v="1269"/>
    <x v="37"/>
    <x v="4"/>
    <x v="1"/>
    <x v="0"/>
  </r>
  <r>
    <d v="2021-02-15T00:00:00"/>
    <s v="P0027"/>
    <n v="4"/>
    <x v="2"/>
    <s v="Online"/>
    <n v="0"/>
    <x v="24"/>
    <x v="1"/>
    <x v="3"/>
    <n v="48"/>
    <n v="57.120000000000005"/>
    <n v="192"/>
    <x v="38"/>
    <x v="17"/>
    <x v="1"/>
    <x v="0"/>
  </r>
  <r>
    <d v="2021-02-18T00:00:00"/>
    <s v="P0015"/>
    <n v="6"/>
    <x v="1"/>
    <s v="Cash"/>
    <n v="0"/>
    <x v="25"/>
    <x v="4"/>
    <x v="1"/>
    <n v="12"/>
    <n v="15.719999999999999"/>
    <n v="72"/>
    <x v="39"/>
    <x v="5"/>
    <x v="1"/>
    <x v="0"/>
  </r>
  <r>
    <d v="2021-02-20T00:00:00"/>
    <s v="P0030"/>
    <n v="11"/>
    <x v="1"/>
    <s v="Cash"/>
    <n v="0"/>
    <x v="26"/>
    <x v="1"/>
    <x v="0"/>
    <n v="148"/>
    <n v="201.28"/>
    <n v="1628"/>
    <x v="40"/>
    <x v="7"/>
    <x v="1"/>
    <x v="0"/>
  </r>
  <r>
    <d v="2021-02-22T00:00:00"/>
    <s v="P0013"/>
    <n v="5"/>
    <x v="1"/>
    <s v="Cash"/>
    <n v="0"/>
    <x v="27"/>
    <x v="4"/>
    <x v="2"/>
    <n v="112"/>
    <n v="122.08"/>
    <n v="560"/>
    <x v="41"/>
    <x v="18"/>
    <x v="1"/>
    <x v="0"/>
  </r>
  <r>
    <d v="2021-02-23T00:00:00"/>
    <s v="P0025"/>
    <n v="3"/>
    <x v="2"/>
    <s v="Cash"/>
    <n v="0"/>
    <x v="4"/>
    <x v="0"/>
    <x v="1"/>
    <n v="7"/>
    <n v="8.33"/>
    <n v="21"/>
    <x v="42"/>
    <x v="19"/>
    <x v="1"/>
    <x v="0"/>
  </r>
  <r>
    <d v="2021-02-23T00:00:00"/>
    <s v="P0005"/>
    <n v="2"/>
    <x v="2"/>
    <s v="Online"/>
    <n v="0"/>
    <x v="22"/>
    <x v="2"/>
    <x v="0"/>
    <n v="133"/>
    <n v="155.61000000000001"/>
    <n v="266"/>
    <x v="43"/>
    <x v="19"/>
    <x v="1"/>
    <x v="0"/>
  </r>
  <r>
    <d v="2021-02-25T00:00:00"/>
    <s v="P0002"/>
    <n v="4"/>
    <x v="0"/>
    <s v="Online"/>
    <n v="0"/>
    <x v="28"/>
    <x v="2"/>
    <x v="2"/>
    <n v="105"/>
    <n v="142.80000000000001"/>
    <n v="420"/>
    <x v="44"/>
    <x v="9"/>
    <x v="1"/>
    <x v="0"/>
  </r>
  <r>
    <d v="2021-02-25T00:00:00"/>
    <s v="P0032"/>
    <n v="11"/>
    <x v="1"/>
    <s v="Cash"/>
    <n v="0"/>
    <x v="16"/>
    <x v="1"/>
    <x v="2"/>
    <n v="89"/>
    <n v="117.48"/>
    <n v="979"/>
    <x v="45"/>
    <x v="9"/>
    <x v="1"/>
    <x v="0"/>
  </r>
  <r>
    <d v="2021-02-25T00:00:00"/>
    <s v="P0030"/>
    <n v="2"/>
    <x v="2"/>
    <s v="Online"/>
    <n v="0"/>
    <x v="26"/>
    <x v="1"/>
    <x v="0"/>
    <n v="148"/>
    <n v="201.28"/>
    <n v="296"/>
    <x v="46"/>
    <x v="9"/>
    <x v="1"/>
    <x v="0"/>
  </r>
  <r>
    <d v="2021-02-27T00:00:00"/>
    <s v="P0018"/>
    <n v="11"/>
    <x v="0"/>
    <s v="Online"/>
    <n v="0"/>
    <x v="29"/>
    <x v="4"/>
    <x v="1"/>
    <n v="37"/>
    <n v="49.21"/>
    <n v="407"/>
    <x v="47"/>
    <x v="11"/>
    <x v="1"/>
    <x v="0"/>
  </r>
  <r>
    <d v="2021-03-03T00:00:00"/>
    <s v="P0011"/>
    <n v="1"/>
    <x v="2"/>
    <s v="Online"/>
    <n v="0"/>
    <x v="30"/>
    <x v="4"/>
    <x v="3"/>
    <n v="44"/>
    <n v="48.4"/>
    <n v="44"/>
    <x v="48"/>
    <x v="14"/>
    <x v="2"/>
    <x v="0"/>
  </r>
  <r>
    <d v="2021-03-07T00:00:00"/>
    <s v="P0021"/>
    <n v="9"/>
    <x v="2"/>
    <s v="Cash"/>
    <n v="0"/>
    <x v="31"/>
    <x v="0"/>
    <x v="0"/>
    <n v="126"/>
    <n v="162.54"/>
    <n v="1134"/>
    <x v="49"/>
    <x v="20"/>
    <x v="2"/>
    <x v="0"/>
  </r>
  <r>
    <d v="2021-03-08T00:00:00"/>
    <s v="P0027"/>
    <n v="6"/>
    <x v="1"/>
    <s v="Cash"/>
    <n v="0"/>
    <x v="24"/>
    <x v="1"/>
    <x v="3"/>
    <n v="48"/>
    <n v="57.120000000000005"/>
    <n v="288"/>
    <x v="50"/>
    <x v="21"/>
    <x v="2"/>
    <x v="0"/>
  </r>
  <r>
    <d v="2021-03-08T00:00:00"/>
    <s v="P0044"/>
    <n v="9"/>
    <x v="1"/>
    <s v="Online"/>
    <n v="0"/>
    <x v="8"/>
    <x v="3"/>
    <x v="2"/>
    <n v="76"/>
    <n v="82.08"/>
    <n v="684"/>
    <x v="20"/>
    <x v="21"/>
    <x v="2"/>
    <x v="0"/>
  </r>
  <r>
    <d v="2021-03-09T00:00:00"/>
    <s v="P0029"/>
    <n v="6"/>
    <x v="0"/>
    <s v="Online"/>
    <n v="0"/>
    <x v="17"/>
    <x v="1"/>
    <x v="3"/>
    <n v="47"/>
    <n v="53.11"/>
    <n v="282"/>
    <x v="51"/>
    <x v="2"/>
    <x v="2"/>
    <x v="0"/>
  </r>
  <r>
    <d v="2021-03-11T00:00:00"/>
    <s v="P0025"/>
    <n v="11"/>
    <x v="2"/>
    <s v="Cash"/>
    <n v="0"/>
    <x v="4"/>
    <x v="0"/>
    <x v="1"/>
    <n v="7"/>
    <n v="8.33"/>
    <n v="77"/>
    <x v="52"/>
    <x v="3"/>
    <x v="2"/>
    <x v="0"/>
  </r>
  <r>
    <d v="2021-03-13T00:00:00"/>
    <s v="P0028"/>
    <n v="10"/>
    <x v="0"/>
    <s v="Cash"/>
    <n v="0"/>
    <x v="32"/>
    <x v="1"/>
    <x v="1"/>
    <n v="37"/>
    <n v="41.81"/>
    <n v="370"/>
    <x v="53"/>
    <x v="22"/>
    <x v="2"/>
    <x v="0"/>
  </r>
  <r>
    <d v="2021-03-15T00:00:00"/>
    <s v="P0039"/>
    <n v="11"/>
    <x v="1"/>
    <s v="Cash"/>
    <n v="0"/>
    <x v="33"/>
    <x v="3"/>
    <x v="1"/>
    <n v="37"/>
    <n v="42.55"/>
    <n v="407"/>
    <x v="54"/>
    <x v="17"/>
    <x v="2"/>
    <x v="0"/>
  </r>
  <r>
    <d v="2021-03-16T00:00:00"/>
    <s v="P0012"/>
    <n v="14"/>
    <x v="2"/>
    <s v="Cash"/>
    <n v="0"/>
    <x v="34"/>
    <x v="4"/>
    <x v="2"/>
    <n v="73"/>
    <n v="94.17"/>
    <n v="1022"/>
    <x v="55"/>
    <x v="23"/>
    <x v="2"/>
    <x v="0"/>
  </r>
  <r>
    <d v="2021-03-18T00:00:00"/>
    <s v="P0042"/>
    <n v="8"/>
    <x v="0"/>
    <s v="Cash"/>
    <n v="0"/>
    <x v="7"/>
    <x v="3"/>
    <x v="0"/>
    <n v="120"/>
    <n v="162"/>
    <n v="960"/>
    <x v="56"/>
    <x v="5"/>
    <x v="2"/>
    <x v="0"/>
  </r>
  <r>
    <d v="2021-03-19T00:00:00"/>
    <s v="P0028"/>
    <n v="9"/>
    <x v="1"/>
    <s v="Cash"/>
    <n v="0"/>
    <x v="32"/>
    <x v="1"/>
    <x v="1"/>
    <n v="37"/>
    <n v="41.81"/>
    <n v="333"/>
    <x v="57"/>
    <x v="6"/>
    <x v="2"/>
    <x v="0"/>
  </r>
  <r>
    <d v="2021-03-21T00:00:00"/>
    <s v="P0020"/>
    <n v="13"/>
    <x v="1"/>
    <s v="Online"/>
    <n v="0"/>
    <x v="11"/>
    <x v="0"/>
    <x v="3"/>
    <n v="61"/>
    <n v="76.25"/>
    <n v="793"/>
    <x v="58"/>
    <x v="8"/>
    <x v="2"/>
    <x v="0"/>
  </r>
  <r>
    <d v="2021-03-21T00:00:00"/>
    <s v="P0039"/>
    <n v="7"/>
    <x v="2"/>
    <s v="Online"/>
    <n v="0"/>
    <x v="33"/>
    <x v="3"/>
    <x v="1"/>
    <n v="37"/>
    <n v="42.55"/>
    <n v="259"/>
    <x v="59"/>
    <x v="8"/>
    <x v="2"/>
    <x v="0"/>
  </r>
  <r>
    <d v="2021-03-22T00:00:00"/>
    <s v="P0002"/>
    <n v="8"/>
    <x v="1"/>
    <s v="Online"/>
    <n v="0"/>
    <x v="28"/>
    <x v="2"/>
    <x v="2"/>
    <n v="105"/>
    <n v="142.80000000000001"/>
    <n v="840"/>
    <x v="60"/>
    <x v="18"/>
    <x v="2"/>
    <x v="0"/>
  </r>
  <r>
    <d v="2021-03-22T00:00:00"/>
    <s v="P0012"/>
    <n v="4"/>
    <x v="1"/>
    <s v="Online"/>
    <n v="0"/>
    <x v="34"/>
    <x v="4"/>
    <x v="2"/>
    <n v="73"/>
    <n v="94.17"/>
    <n v="292"/>
    <x v="61"/>
    <x v="18"/>
    <x v="2"/>
    <x v="0"/>
  </r>
  <r>
    <d v="2021-03-25T00:00:00"/>
    <s v="P0024"/>
    <n v="14"/>
    <x v="1"/>
    <s v="Cash"/>
    <n v="0"/>
    <x v="0"/>
    <x v="0"/>
    <x v="0"/>
    <n v="144"/>
    <n v="156.96"/>
    <n v="2016"/>
    <x v="62"/>
    <x v="9"/>
    <x v="2"/>
    <x v="0"/>
  </r>
  <r>
    <d v="2021-03-25T00:00:00"/>
    <s v="P0006"/>
    <n v="4"/>
    <x v="2"/>
    <s v="Cash"/>
    <n v="0"/>
    <x v="13"/>
    <x v="2"/>
    <x v="2"/>
    <n v="75"/>
    <n v="85.5"/>
    <n v="300"/>
    <x v="63"/>
    <x v="9"/>
    <x v="2"/>
    <x v="0"/>
  </r>
  <r>
    <d v="2021-03-25T00:00:00"/>
    <s v="P0029"/>
    <n v="8"/>
    <x v="2"/>
    <s v="Cash"/>
    <n v="0"/>
    <x v="17"/>
    <x v="1"/>
    <x v="3"/>
    <n v="47"/>
    <n v="53.11"/>
    <n v="376"/>
    <x v="64"/>
    <x v="9"/>
    <x v="2"/>
    <x v="0"/>
  </r>
  <r>
    <d v="2021-03-25T00:00:00"/>
    <s v="P0038"/>
    <n v="2"/>
    <x v="2"/>
    <s v="Online"/>
    <n v="0"/>
    <x v="35"/>
    <x v="3"/>
    <x v="2"/>
    <n v="72"/>
    <n v="79.92"/>
    <n v="144"/>
    <x v="65"/>
    <x v="9"/>
    <x v="2"/>
    <x v="0"/>
  </r>
  <r>
    <d v="2021-03-26T00:00:00"/>
    <s v="P0001"/>
    <n v="4"/>
    <x v="2"/>
    <s v="Cash"/>
    <n v="0"/>
    <x v="14"/>
    <x v="2"/>
    <x v="2"/>
    <n v="98"/>
    <n v="103.88"/>
    <n v="392"/>
    <x v="66"/>
    <x v="10"/>
    <x v="2"/>
    <x v="0"/>
  </r>
  <r>
    <d v="2021-03-26T00:00:00"/>
    <s v="P0042"/>
    <n v="1"/>
    <x v="2"/>
    <s v="Cash"/>
    <n v="0"/>
    <x v="7"/>
    <x v="3"/>
    <x v="0"/>
    <n v="120"/>
    <n v="162"/>
    <n v="120"/>
    <x v="67"/>
    <x v="10"/>
    <x v="2"/>
    <x v="0"/>
  </r>
  <r>
    <d v="2021-03-26T00:00:00"/>
    <s v="P0010"/>
    <n v="9"/>
    <x v="2"/>
    <s v="Online"/>
    <n v="0"/>
    <x v="18"/>
    <x v="4"/>
    <x v="0"/>
    <n v="148"/>
    <n v="164.28"/>
    <n v="1332"/>
    <x v="68"/>
    <x v="10"/>
    <x v="2"/>
    <x v="0"/>
  </r>
  <r>
    <d v="2021-03-27T00:00:00"/>
    <s v="P0030"/>
    <n v="3"/>
    <x v="2"/>
    <s v="Online"/>
    <n v="0"/>
    <x v="26"/>
    <x v="1"/>
    <x v="0"/>
    <n v="148"/>
    <n v="201.28"/>
    <n v="444"/>
    <x v="69"/>
    <x v="11"/>
    <x v="2"/>
    <x v="0"/>
  </r>
  <r>
    <d v="2021-03-28T00:00:00"/>
    <s v="P0007"/>
    <n v="8"/>
    <x v="1"/>
    <s v="Cash"/>
    <n v="0"/>
    <x v="36"/>
    <x v="2"/>
    <x v="3"/>
    <n v="43"/>
    <n v="47.730000000000004"/>
    <n v="344"/>
    <x v="70"/>
    <x v="12"/>
    <x v="2"/>
    <x v="0"/>
  </r>
  <r>
    <d v="2021-03-30T00:00:00"/>
    <s v="P0038"/>
    <n v="1"/>
    <x v="1"/>
    <s v="Cash"/>
    <n v="0"/>
    <x v="35"/>
    <x v="3"/>
    <x v="2"/>
    <n v="72"/>
    <n v="79.92"/>
    <n v="72"/>
    <x v="71"/>
    <x v="24"/>
    <x v="2"/>
    <x v="0"/>
  </r>
  <r>
    <d v="2021-03-31T00:00:00"/>
    <s v="P0042"/>
    <n v="3"/>
    <x v="2"/>
    <s v="Cash"/>
    <n v="0"/>
    <x v="7"/>
    <x v="3"/>
    <x v="0"/>
    <n v="120"/>
    <n v="162"/>
    <n v="360"/>
    <x v="72"/>
    <x v="25"/>
    <x v="2"/>
    <x v="0"/>
  </r>
  <r>
    <d v="2021-04-04T00:00:00"/>
    <s v="P0040"/>
    <n v="4"/>
    <x v="2"/>
    <s v="Cash"/>
    <n v="0"/>
    <x v="15"/>
    <x v="3"/>
    <x v="2"/>
    <n v="90"/>
    <n v="115.2"/>
    <n v="360"/>
    <x v="73"/>
    <x v="1"/>
    <x v="3"/>
    <x v="0"/>
  </r>
  <r>
    <d v="2021-04-04T00:00:00"/>
    <s v="P0009"/>
    <n v="9"/>
    <x v="1"/>
    <s v="Cash"/>
    <n v="0"/>
    <x v="37"/>
    <x v="2"/>
    <x v="1"/>
    <n v="6"/>
    <n v="7.8599999999999994"/>
    <n v="54"/>
    <x v="74"/>
    <x v="1"/>
    <x v="3"/>
    <x v="0"/>
  </r>
  <r>
    <d v="2021-04-05T00:00:00"/>
    <s v="P0031"/>
    <n v="15"/>
    <x v="1"/>
    <s v="Online"/>
    <n v="0"/>
    <x v="2"/>
    <x v="1"/>
    <x v="2"/>
    <n v="93"/>
    <n v="104.16"/>
    <n v="1395"/>
    <x v="75"/>
    <x v="15"/>
    <x v="3"/>
    <x v="0"/>
  </r>
  <r>
    <d v="2021-04-09T00:00:00"/>
    <s v="P0005"/>
    <n v="3"/>
    <x v="1"/>
    <s v="Online"/>
    <n v="0"/>
    <x v="22"/>
    <x v="2"/>
    <x v="0"/>
    <n v="133"/>
    <n v="155.61000000000001"/>
    <n v="399"/>
    <x v="76"/>
    <x v="2"/>
    <x v="3"/>
    <x v="0"/>
  </r>
  <r>
    <d v="2021-04-10T00:00:00"/>
    <s v="P0022"/>
    <n v="14"/>
    <x v="2"/>
    <s v="Online"/>
    <n v="0"/>
    <x v="20"/>
    <x v="0"/>
    <x v="0"/>
    <n v="121"/>
    <n v="141.57"/>
    <n v="1694"/>
    <x v="77"/>
    <x v="26"/>
    <x v="3"/>
    <x v="0"/>
  </r>
  <r>
    <d v="2021-04-12T00:00:00"/>
    <s v="P0037"/>
    <n v="3"/>
    <x v="2"/>
    <s v="Cash"/>
    <n v="0"/>
    <x v="5"/>
    <x v="3"/>
    <x v="2"/>
    <n v="67"/>
    <n v="85.76"/>
    <n v="201"/>
    <x v="5"/>
    <x v="4"/>
    <x v="3"/>
    <x v="0"/>
  </r>
  <r>
    <d v="2021-04-12T00:00:00"/>
    <s v="P0029"/>
    <n v="4"/>
    <x v="2"/>
    <s v="Online"/>
    <n v="0"/>
    <x v="17"/>
    <x v="1"/>
    <x v="3"/>
    <n v="47"/>
    <n v="53.11"/>
    <n v="188"/>
    <x v="78"/>
    <x v="4"/>
    <x v="3"/>
    <x v="0"/>
  </r>
  <r>
    <d v="2021-04-12T00:00:00"/>
    <s v="P0027"/>
    <n v="9"/>
    <x v="2"/>
    <s v="Online"/>
    <n v="0"/>
    <x v="24"/>
    <x v="1"/>
    <x v="3"/>
    <n v="48"/>
    <n v="57.120000000000005"/>
    <n v="432"/>
    <x v="79"/>
    <x v="4"/>
    <x v="3"/>
    <x v="0"/>
  </r>
  <r>
    <d v="2021-04-12T00:00:00"/>
    <s v="P0033"/>
    <n v="13"/>
    <x v="2"/>
    <s v="Cash"/>
    <n v="0"/>
    <x v="38"/>
    <x v="1"/>
    <x v="2"/>
    <n v="95"/>
    <n v="119.7"/>
    <n v="1235"/>
    <x v="80"/>
    <x v="4"/>
    <x v="3"/>
    <x v="0"/>
  </r>
  <r>
    <d v="2021-04-15T00:00:00"/>
    <s v="P0017"/>
    <n v="3"/>
    <x v="2"/>
    <s v="Online"/>
    <n v="0"/>
    <x v="39"/>
    <x v="4"/>
    <x v="0"/>
    <n v="134"/>
    <n v="156.78"/>
    <n v="402"/>
    <x v="81"/>
    <x v="17"/>
    <x v="3"/>
    <x v="0"/>
  </r>
  <r>
    <d v="2021-04-16T00:00:00"/>
    <s v="P0018"/>
    <n v="15"/>
    <x v="2"/>
    <s v="Cash"/>
    <n v="0"/>
    <x v="29"/>
    <x v="4"/>
    <x v="1"/>
    <n v="37"/>
    <n v="49.21"/>
    <n v="555"/>
    <x v="82"/>
    <x v="23"/>
    <x v="3"/>
    <x v="0"/>
  </r>
  <r>
    <d v="2021-04-18T00:00:00"/>
    <s v="P0038"/>
    <n v="9"/>
    <x v="0"/>
    <s v="Online"/>
    <n v="0"/>
    <x v="35"/>
    <x v="3"/>
    <x v="2"/>
    <n v="72"/>
    <n v="79.92"/>
    <n v="648"/>
    <x v="83"/>
    <x v="5"/>
    <x v="3"/>
    <x v="0"/>
  </r>
  <r>
    <d v="2021-04-18T00:00:00"/>
    <s v="P0019"/>
    <n v="13"/>
    <x v="2"/>
    <s v="Cash"/>
    <n v="0"/>
    <x v="40"/>
    <x v="4"/>
    <x v="0"/>
    <n v="150"/>
    <n v="210"/>
    <n v="1950"/>
    <x v="84"/>
    <x v="5"/>
    <x v="3"/>
    <x v="0"/>
  </r>
  <r>
    <d v="2021-04-23T00:00:00"/>
    <s v="P0042"/>
    <n v="6"/>
    <x v="2"/>
    <s v="Online"/>
    <n v="0"/>
    <x v="7"/>
    <x v="3"/>
    <x v="0"/>
    <n v="120"/>
    <n v="162"/>
    <n v="720"/>
    <x v="16"/>
    <x v="19"/>
    <x v="3"/>
    <x v="0"/>
  </r>
  <r>
    <d v="2021-04-23T00:00:00"/>
    <s v="P0028"/>
    <n v="10"/>
    <x v="2"/>
    <s v="Online"/>
    <n v="0"/>
    <x v="32"/>
    <x v="1"/>
    <x v="1"/>
    <n v="37"/>
    <n v="41.81"/>
    <n v="370"/>
    <x v="53"/>
    <x v="19"/>
    <x v="3"/>
    <x v="0"/>
  </r>
  <r>
    <d v="2021-04-24T00:00:00"/>
    <s v="P0030"/>
    <n v="2"/>
    <x v="1"/>
    <s v="Online"/>
    <n v="0"/>
    <x v="26"/>
    <x v="1"/>
    <x v="0"/>
    <n v="148"/>
    <n v="201.28"/>
    <n v="296"/>
    <x v="46"/>
    <x v="27"/>
    <x v="3"/>
    <x v="0"/>
  </r>
  <r>
    <d v="2021-04-26T00:00:00"/>
    <s v="P0037"/>
    <n v="3"/>
    <x v="2"/>
    <s v="Online"/>
    <n v="0"/>
    <x v="5"/>
    <x v="3"/>
    <x v="2"/>
    <n v="67"/>
    <n v="85.76"/>
    <n v="201"/>
    <x v="5"/>
    <x v="10"/>
    <x v="3"/>
    <x v="0"/>
  </r>
  <r>
    <d v="2021-04-29T00:00:00"/>
    <s v="P0030"/>
    <n v="7"/>
    <x v="2"/>
    <s v="Online"/>
    <n v="0"/>
    <x v="26"/>
    <x v="1"/>
    <x v="0"/>
    <n v="148"/>
    <n v="201.28"/>
    <n v="1036"/>
    <x v="85"/>
    <x v="28"/>
    <x v="3"/>
    <x v="0"/>
  </r>
  <r>
    <d v="2021-04-30T00:00:00"/>
    <s v="P0029"/>
    <n v="1"/>
    <x v="2"/>
    <s v="Online"/>
    <n v="0"/>
    <x v="17"/>
    <x v="1"/>
    <x v="3"/>
    <n v="47"/>
    <n v="53.11"/>
    <n v="47"/>
    <x v="86"/>
    <x v="24"/>
    <x v="3"/>
    <x v="0"/>
  </r>
  <r>
    <d v="2021-05-01T00:00:00"/>
    <s v="P0018"/>
    <n v="3"/>
    <x v="1"/>
    <s v="Cash"/>
    <n v="0"/>
    <x v="29"/>
    <x v="4"/>
    <x v="1"/>
    <n v="37"/>
    <n v="49.21"/>
    <n v="111"/>
    <x v="87"/>
    <x v="0"/>
    <x v="4"/>
    <x v="0"/>
  </r>
  <r>
    <d v="2021-05-01T00:00:00"/>
    <s v="P0042"/>
    <n v="1"/>
    <x v="1"/>
    <s v="Cash"/>
    <n v="0"/>
    <x v="7"/>
    <x v="3"/>
    <x v="0"/>
    <n v="120"/>
    <n v="162"/>
    <n v="120"/>
    <x v="67"/>
    <x v="0"/>
    <x v="4"/>
    <x v="0"/>
  </r>
  <r>
    <d v="2021-05-03T00:00:00"/>
    <s v="P0034"/>
    <n v="3"/>
    <x v="1"/>
    <s v="Online"/>
    <n v="0"/>
    <x v="10"/>
    <x v="1"/>
    <x v="3"/>
    <n v="55"/>
    <n v="58.3"/>
    <n v="165"/>
    <x v="88"/>
    <x v="14"/>
    <x v="4"/>
    <x v="0"/>
  </r>
  <r>
    <d v="2021-05-04T00:00:00"/>
    <s v="P0015"/>
    <n v="13"/>
    <x v="1"/>
    <s v="Online"/>
    <n v="0"/>
    <x v="25"/>
    <x v="4"/>
    <x v="1"/>
    <n v="12"/>
    <n v="15.719999999999999"/>
    <n v="156"/>
    <x v="89"/>
    <x v="1"/>
    <x v="4"/>
    <x v="0"/>
  </r>
  <r>
    <d v="2021-05-04T00:00:00"/>
    <s v="P0014"/>
    <n v="4"/>
    <x v="2"/>
    <s v="Cash"/>
    <n v="0"/>
    <x v="6"/>
    <x v="4"/>
    <x v="2"/>
    <n v="112"/>
    <n v="146.72"/>
    <n v="448"/>
    <x v="6"/>
    <x v="1"/>
    <x v="4"/>
    <x v="0"/>
  </r>
  <r>
    <d v="2021-05-05T00:00:00"/>
    <s v="P0009"/>
    <n v="13"/>
    <x v="2"/>
    <s v="Cash"/>
    <n v="0"/>
    <x v="37"/>
    <x v="2"/>
    <x v="1"/>
    <n v="6"/>
    <n v="7.8599999999999994"/>
    <n v="78"/>
    <x v="90"/>
    <x v="15"/>
    <x v="4"/>
    <x v="0"/>
  </r>
  <r>
    <d v="2021-05-06T00:00:00"/>
    <s v="P0008"/>
    <n v="15"/>
    <x v="2"/>
    <s v="Online"/>
    <n v="0"/>
    <x v="23"/>
    <x v="2"/>
    <x v="2"/>
    <n v="83"/>
    <n v="94.62"/>
    <n v="1245"/>
    <x v="91"/>
    <x v="16"/>
    <x v="4"/>
    <x v="0"/>
  </r>
  <r>
    <d v="2021-05-06T00:00:00"/>
    <s v="P0009"/>
    <n v="6"/>
    <x v="1"/>
    <s v="Online"/>
    <n v="0"/>
    <x v="37"/>
    <x v="2"/>
    <x v="1"/>
    <n v="6"/>
    <n v="7.8599999999999994"/>
    <n v="36"/>
    <x v="92"/>
    <x v="16"/>
    <x v="4"/>
    <x v="0"/>
  </r>
  <r>
    <d v="2021-05-07T00:00:00"/>
    <s v="P0018"/>
    <n v="1"/>
    <x v="2"/>
    <s v="Cash"/>
    <n v="0"/>
    <x v="29"/>
    <x v="4"/>
    <x v="1"/>
    <n v="37"/>
    <n v="49.21"/>
    <n v="37"/>
    <x v="93"/>
    <x v="20"/>
    <x v="4"/>
    <x v="0"/>
  </r>
  <r>
    <d v="2021-05-09T00:00:00"/>
    <s v="P0016"/>
    <n v="6"/>
    <x v="1"/>
    <s v="Online"/>
    <n v="0"/>
    <x v="19"/>
    <x v="4"/>
    <x v="1"/>
    <n v="13"/>
    <n v="16.64"/>
    <n v="78"/>
    <x v="94"/>
    <x v="2"/>
    <x v="4"/>
    <x v="0"/>
  </r>
  <r>
    <d v="2021-05-09T00:00:00"/>
    <s v="P0028"/>
    <n v="8"/>
    <x v="2"/>
    <s v="Cash"/>
    <n v="0"/>
    <x v="32"/>
    <x v="1"/>
    <x v="1"/>
    <n v="37"/>
    <n v="41.81"/>
    <n v="296"/>
    <x v="95"/>
    <x v="2"/>
    <x v="4"/>
    <x v="0"/>
  </r>
  <r>
    <d v="2021-05-12T00:00:00"/>
    <s v="P0016"/>
    <n v="3"/>
    <x v="2"/>
    <s v="Online"/>
    <n v="0"/>
    <x v="19"/>
    <x v="4"/>
    <x v="1"/>
    <n v="13"/>
    <n v="16.64"/>
    <n v="39"/>
    <x v="96"/>
    <x v="4"/>
    <x v="4"/>
    <x v="0"/>
  </r>
  <r>
    <d v="2021-05-12T00:00:00"/>
    <s v="P0035"/>
    <n v="15"/>
    <x v="2"/>
    <s v="Online"/>
    <n v="0"/>
    <x v="1"/>
    <x v="1"/>
    <x v="1"/>
    <n v="5"/>
    <n v="6.7"/>
    <n v="75"/>
    <x v="97"/>
    <x v="4"/>
    <x v="4"/>
    <x v="0"/>
  </r>
  <r>
    <d v="2021-05-13T00:00:00"/>
    <s v="P0029"/>
    <n v="4"/>
    <x v="2"/>
    <s v="Online"/>
    <n v="0"/>
    <x v="17"/>
    <x v="1"/>
    <x v="3"/>
    <n v="47"/>
    <n v="53.11"/>
    <n v="188"/>
    <x v="78"/>
    <x v="22"/>
    <x v="4"/>
    <x v="0"/>
  </r>
  <r>
    <d v="2021-05-20T00:00:00"/>
    <s v="P0042"/>
    <n v="2"/>
    <x v="1"/>
    <s v="Cash"/>
    <n v="0"/>
    <x v="7"/>
    <x v="3"/>
    <x v="0"/>
    <n v="120"/>
    <n v="162"/>
    <n v="240"/>
    <x v="98"/>
    <x v="7"/>
    <x v="4"/>
    <x v="0"/>
  </r>
  <r>
    <d v="2021-05-23T00:00:00"/>
    <s v="P0040"/>
    <n v="11"/>
    <x v="2"/>
    <s v="Online"/>
    <n v="0"/>
    <x v="15"/>
    <x v="3"/>
    <x v="2"/>
    <n v="90"/>
    <n v="115.2"/>
    <n v="990"/>
    <x v="99"/>
    <x v="19"/>
    <x v="4"/>
    <x v="0"/>
  </r>
  <r>
    <d v="2021-05-30T00:00:00"/>
    <s v="P0023"/>
    <n v="13"/>
    <x v="1"/>
    <s v="Online"/>
    <n v="0"/>
    <x v="9"/>
    <x v="0"/>
    <x v="0"/>
    <n v="141"/>
    <n v="149.46"/>
    <n v="1833"/>
    <x v="100"/>
    <x v="24"/>
    <x v="4"/>
    <x v="0"/>
  </r>
  <r>
    <d v="2021-05-30T00:00:00"/>
    <s v="P0013"/>
    <n v="6"/>
    <x v="1"/>
    <s v="Cash"/>
    <n v="0"/>
    <x v="27"/>
    <x v="4"/>
    <x v="2"/>
    <n v="112"/>
    <n v="122.08"/>
    <n v="672"/>
    <x v="101"/>
    <x v="24"/>
    <x v="4"/>
    <x v="0"/>
  </r>
  <r>
    <d v="2021-06-03T00:00:00"/>
    <s v="P0021"/>
    <n v="10"/>
    <x v="2"/>
    <s v="Cash"/>
    <n v="0"/>
    <x v="31"/>
    <x v="0"/>
    <x v="0"/>
    <n v="126"/>
    <n v="162.54"/>
    <n v="1260"/>
    <x v="102"/>
    <x v="14"/>
    <x v="5"/>
    <x v="0"/>
  </r>
  <r>
    <d v="2021-06-04T00:00:00"/>
    <s v="P0020"/>
    <n v="8"/>
    <x v="0"/>
    <s v="Online"/>
    <n v="0"/>
    <x v="11"/>
    <x v="0"/>
    <x v="3"/>
    <n v="61"/>
    <n v="76.25"/>
    <n v="488"/>
    <x v="103"/>
    <x v="1"/>
    <x v="5"/>
    <x v="0"/>
  </r>
  <r>
    <d v="2021-06-04T00:00:00"/>
    <s v="P0020"/>
    <n v="12"/>
    <x v="1"/>
    <s v="Cash"/>
    <n v="0"/>
    <x v="11"/>
    <x v="0"/>
    <x v="3"/>
    <n v="61"/>
    <n v="76.25"/>
    <n v="732"/>
    <x v="104"/>
    <x v="1"/>
    <x v="5"/>
    <x v="0"/>
  </r>
  <r>
    <d v="2021-06-05T00:00:00"/>
    <s v="P0022"/>
    <n v="15"/>
    <x v="0"/>
    <s v="Online"/>
    <n v="0"/>
    <x v="20"/>
    <x v="0"/>
    <x v="0"/>
    <n v="121"/>
    <n v="141.57"/>
    <n v="1815"/>
    <x v="105"/>
    <x v="15"/>
    <x v="5"/>
    <x v="0"/>
  </r>
  <r>
    <d v="2021-06-05T00:00:00"/>
    <s v="P0035"/>
    <n v="10"/>
    <x v="2"/>
    <s v="Online"/>
    <n v="0"/>
    <x v="1"/>
    <x v="1"/>
    <x v="1"/>
    <n v="5"/>
    <n v="6.7"/>
    <n v="50"/>
    <x v="106"/>
    <x v="15"/>
    <x v="5"/>
    <x v="0"/>
  </r>
  <r>
    <d v="2021-06-06T00:00:00"/>
    <s v="P0033"/>
    <n v="6"/>
    <x v="2"/>
    <s v="Online"/>
    <n v="0"/>
    <x v="38"/>
    <x v="1"/>
    <x v="2"/>
    <n v="95"/>
    <n v="119.7"/>
    <n v="570"/>
    <x v="107"/>
    <x v="16"/>
    <x v="5"/>
    <x v="0"/>
  </r>
  <r>
    <d v="2021-06-08T00:00:00"/>
    <s v="P0028"/>
    <n v="11"/>
    <x v="2"/>
    <s v="Online"/>
    <n v="0"/>
    <x v="32"/>
    <x v="1"/>
    <x v="1"/>
    <n v="37"/>
    <n v="41.81"/>
    <n v="407"/>
    <x v="108"/>
    <x v="21"/>
    <x v="5"/>
    <x v="0"/>
  </r>
  <r>
    <d v="2021-06-08T00:00:00"/>
    <s v="P0004"/>
    <n v="11"/>
    <x v="0"/>
    <s v="Cash"/>
    <n v="0"/>
    <x v="12"/>
    <x v="2"/>
    <x v="3"/>
    <n v="44"/>
    <n v="48.84"/>
    <n v="484"/>
    <x v="109"/>
    <x v="21"/>
    <x v="5"/>
    <x v="0"/>
  </r>
  <r>
    <d v="2021-06-09T00:00:00"/>
    <s v="P0001"/>
    <n v="7"/>
    <x v="2"/>
    <s v="Online"/>
    <n v="0"/>
    <x v="14"/>
    <x v="2"/>
    <x v="2"/>
    <n v="98"/>
    <n v="103.88"/>
    <n v="686"/>
    <x v="22"/>
    <x v="2"/>
    <x v="5"/>
    <x v="0"/>
  </r>
  <r>
    <d v="2021-06-11T00:00:00"/>
    <s v="P0032"/>
    <n v="12"/>
    <x v="0"/>
    <s v="Cash"/>
    <n v="0"/>
    <x v="16"/>
    <x v="1"/>
    <x v="2"/>
    <n v="89"/>
    <n v="117.48"/>
    <n v="1068"/>
    <x v="110"/>
    <x v="3"/>
    <x v="5"/>
    <x v="0"/>
  </r>
  <r>
    <d v="2021-06-12T00:00:00"/>
    <s v="P0041"/>
    <n v="6"/>
    <x v="2"/>
    <s v="Online"/>
    <n v="0"/>
    <x v="41"/>
    <x v="3"/>
    <x v="0"/>
    <n v="138"/>
    <n v="173.88"/>
    <n v="828"/>
    <x v="111"/>
    <x v="4"/>
    <x v="5"/>
    <x v="0"/>
  </r>
  <r>
    <d v="2021-06-14T00:00:00"/>
    <s v="P0025"/>
    <n v="10"/>
    <x v="1"/>
    <s v="Cash"/>
    <n v="0"/>
    <x v="4"/>
    <x v="0"/>
    <x v="1"/>
    <n v="7"/>
    <n v="8.33"/>
    <n v="70"/>
    <x v="112"/>
    <x v="29"/>
    <x v="5"/>
    <x v="0"/>
  </r>
  <r>
    <d v="2021-06-16T00:00:00"/>
    <s v="P0019"/>
    <n v="5"/>
    <x v="0"/>
    <s v="Cash"/>
    <n v="0"/>
    <x v="40"/>
    <x v="4"/>
    <x v="0"/>
    <n v="150"/>
    <n v="210"/>
    <n v="750"/>
    <x v="113"/>
    <x v="23"/>
    <x v="5"/>
    <x v="0"/>
  </r>
  <r>
    <d v="2021-06-16T00:00:00"/>
    <s v="P0015"/>
    <n v="12"/>
    <x v="1"/>
    <s v="Cash"/>
    <n v="0"/>
    <x v="25"/>
    <x v="4"/>
    <x v="1"/>
    <n v="12"/>
    <n v="15.719999999999999"/>
    <n v="144"/>
    <x v="114"/>
    <x v="23"/>
    <x v="5"/>
    <x v="0"/>
  </r>
  <r>
    <d v="2021-06-16T00:00:00"/>
    <s v="P0039"/>
    <n v="11"/>
    <x v="2"/>
    <s v="Cash"/>
    <n v="0"/>
    <x v="33"/>
    <x v="3"/>
    <x v="1"/>
    <n v="37"/>
    <n v="42.55"/>
    <n v="407"/>
    <x v="54"/>
    <x v="23"/>
    <x v="5"/>
    <x v="0"/>
  </r>
  <r>
    <d v="2021-06-18T00:00:00"/>
    <s v="P0025"/>
    <n v="13"/>
    <x v="2"/>
    <s v="Cash"/>
    <n v="0"/>
    <x v="4"/>
    <x v="0"/>
    <x v="1"/>
    <n v="7"/>
    <n v="8.33"/>
    <n v="91"/>
    <x v="115"/>
    <x v="5"/>
    <x v="5"/>
    <x v="0"/>
  </r>
  <r>
    <d v="2021-06-19T00:00:00"/>
    <s v="P0041"/>
    <n v="5"/>
    <x v="2"/>
    <s v="Online"/>
    <n v="0"/>
    <x v="41"/>
    <x v="3"/>
    <x v="0"/>
    <n v="138"/>
    <n v="173.88"/>
    <n v="690"/>
    <x v="116"/>
    <x v="6"/>
    <x v="5"/>
    <x v="0"/>
  </r>
  <r>
    <d v="2021-06-20T00:00:00"/>
    <s v="P0016"/>
    <n v="1"/>
    <x v="0"/>
    <s v="Cash"/>
    <n v="0"/>
    <x v="19"/>
    <x v="4"/>
    <x v="1"/>
    <n v="13"/>
    <n v="16.64"/>
    <n v="13"/>
    <x v="117"/>
    <x v="7"/>
    <x v="5"/>
    <x v="0"/>
  </r>
  <r>
    <d v="2021-06-23T00:00:00"/>
    <s v="P0016"/>
    <n v="4"/>
    <x v="2"/>
    <s v="Online"/>
    <n v="0"/>
    <x v="19"/>
    <x v="4"/>
    <x v="1"/>
    <n v="13"/>
    <n v="16.64"/>
    <n v="52"/>
    <x v="118"/>
    <x v="19"/>
    <x v="5"/>
    <x v="0"/>
  </r>
  <r>
    <d v="2021-06-24T00:00:00"/>
    <s v="P0011"/>
    <n v="13"/>
    <x v="2"/>
    <s v="Online"/>
    <n v="0"/>
    <x v="30"/>
    <x v="4"/>
    <x v="3"/>
    <n v="44"/>
    <n v="48.4"/>
    <n v="572"/>
    <x v="119"/>
    <x v="27"/>
    <x v="5"/>
    <x v="0"/>
  </r>
  <r>
    <d v="2021-06-26T00:00:00"/>
    <s v="P0009"/>
    <n v="7"/>
    <x v="1"/>
    <s v="Online"/>
    <n v="0"/>
    <x v="37"/>
    <x v="2"/>
    <x v="1"/>
    <n v="6"/>
    <n v="7.8599999999999994"/>
    <n v="42"/>
    <x v="120"/>
    <x v="10"/>
    <x v="5"/>
    <x v="0"/>
  </r>
  <r>
    <d v="2021-06-27T00:00:00"/>
    <s v="P0005"/>
    <n v="11"/>
    <x v="2"/>
    <s v="Cash"/>
    <n v="0"/>
    <x v="22"/>
    <x v="2"/>
    <x v="0"/>
    <n v="133"/>
    <n v="155.61000000000001"/>
    <n v="1463"/>
    <x v="121"/>
    <x v="11"/>
    <x v="5"/>
    <x v="0"/>
  </r>
  <r>
    <d v="2021-06-28T00:00:00"/>
    <s v="P0021"/>
    <n v="2"/>
    <x v="1"/>
    <s v="Cash"/>
    <n v="0"/>
    <x v="31"/>
    <x v="0"/>
    <x v="0"/>
    <n v="126"/>
    <n v="162.54"/>
    <n v="252"/>
    <x v="122"/>
    <x v="12"/>
    <x v="5"/>
    <x v="0"/>
  </r>
  <r>
    <d v="2021-06-28T00:00:00"/>
    <s v="P0035"/>
    <n v="7"/>
    <x v="1"/>
    <s v="Online"/>
    <n v="0"/>
    <x v="1"/>
    <x v="1"/>
    <x v="1"/>
    <n v="5"/>
    <n v="6.7"/>
    <n v="35"/>
    <x v="18"/>
    <x v="12"/>
    <x v="5"/>
    <x v="0"/>
  </r>
  <r>
    <d v="2021-06-29T00:00:00"/>
    <s v="P0014"/>
    <n v="4"/>
    <x v="2"/>
    <s v="Online"/>
    <n v="0"/>
    <x v="6"/>
    <x v="4"/>
    <x v="2"/>
    <n v="112"/>
    <n v="146.72"/>
    <n v="448"/>
    <x v="6"/>
    <x v="28"/>
    <x v="5"/>
    <x v="0"/>
  </r>
  <r>
    <d v="2021-07-01T00:00:00"/>
    <s v="P0005"/>
    <n v="11"/>
    <x v="2"/>
    <s v="Cash"/>
    <n v="0"/>
    <x v="22"/>
    <x v="2"/>
    <x v="0"/>
    <n v="133"/>
    <n v="155.61000000000001"/>
    <n v="1463"/>
    <x v="121"/>
    <x v="0"/>
    <x v="6"/>
    <x v="0"/>
  </r>
  <r>
    <d v="2021-07-02T00:00:00"/>
    <s v="P0010"/>
    <n v="11"/>
    <x v="2"/>
    <s v="Cash"/>
    <n v="0"/>
    <x v="18"/>
    <x v="4"/>
    <x v="0"/>
    <n v="148"/>
    <n v="164.28"/>
    <n v="1628"/>
    <x v="123"/>
    <x v="13"/>
    <x v="6"/>
    <x v="0"/>
  </r>
  <r>
    <d v="2021-07-03T00:00:00"/>
    <s v="P0033"/>
    <n v="9"/>
    <x v="1"/>
    <s v="Cash"/>
    <n v="0"/>
    <x v="38"/>
    <x v="1"/>
    <x v="2"/>
    <n v="95"/>
    <n v="119.7"/>
    <n v="855"/>
    <x v="124"/>
    <x v="14"/>
    <x v="6"/>
    <x v="0"/>
  </r>
  <r>
    <d v="2021-07-03T00:00:00"/>
    <s v="P0003"/>
    <n v="8"/>
    <x v="1"/>
    <s v="Cash"/>
    <n v="0"/>
    <x v="3"/>
    <x v="2"/>
    <x v="2"/>
    <n v="71"/>
    <n v="80.94"/>
    <n v="568"/>
    <x v="3"/>
    <x v="14"/>
    <x v="6"/>
    <x v="0"/>
  </r>
  <r>
    <d v="2021-07-05T00:00:00"/>
    <s v="P0002"/>
    <n v="8"/>
    <x v="2"/>
    <s v="Online"/>
    <n v="0"/>
    <x v="28"/>
    <x v="2"/>
    <x v="2"/>
    <n v="105"/>
    <n v="142.80000000000001"/>
    <n v="840"/>
    <x v="60"/>
    <x v="15"/>
    <x v="6"/>
    <x v="0"/>
  </r>
  <r>
    <d v="2021-07-06T00:00:00"/>
    <s v="P0041"/>
    <n v="15"/>
    <x v="2"/>
    <s v="Cash"/>
    <n v="0"/>
    <x v="41"/>
    <x v="3"/>
    <x v="0"/>
    <n v="138"/>
    <n v="173.88"/>
    <n v="2070"/>
    <x v="125"/>
    <x v="16"/>
    <x v="6"/>
    <x v="0"/>
  </r>
  <r>
    <d v="2021-07-08T00:00:00"/>
    <s v="P0004"/>
    <n v="10"/>
    <x v="2"/>
    <s v="Online"/>
    <n v="0"/>
    <x v="12"/>
    <x v="2"/>
    <x v="3"/>
    <n v="44"/>
    <n v="48.84"/>
    <n v="440"/>
    <x v="25"/>
    <x v="21"/>
    <x v="6"/>
    <x v="0"/>
  </r>
  <r>
    <d v="2021-07-10T00:00:00"/>
    <s v="P0034"/>
    <n v="6"/>
    <x v="0"/>
    <s v="Cash"/>
    <n v="0"/>
    <x v="10"/>
    <x v="1"/>
    <x v="3"/>
    <n v="55"/>
    <n v="58.3"/>
    <n v="330"/>
    <x v="17"/>
    <x v="26"/>
    <x v="6"/>
    <x v="0"/>
  </r>
  <r>
    <d v="2021-07-11T00:00:00"/>
    <s v="P0009"/>
    <n v="4"/>
    <x v="0"/>
    <s v="Online"/>
    <n v="0"/>
    <x v="37"/>
    <x v="2"/>
    <x v="1"/>
    <n v="6"/>
    <n v="7.8599999999999994"/>
    <n v="24"/>
    <x v="126"/>
    <x v="3"/>
    <x v="6"/>
    <x v="0"/>
  </r>
  <r>
    <d v="2021-07-13T00:00:00"/>
    <s v="P0019"/>
    <n v="1"/>
    <x v="2"/>
    <s v="Cash"/>
    <n v="0"/>
    <x v="40"/>
    <x v="4"/>
    <x v="0"/>
    <n v="150"/>
    <n v="210"/>
    <n v="150"/>
    <x v="127"/>
    <x v="22"/>
    <x v="6"/>
    <x v="0"/>
  </r>
  <r>
    <d v="2021-07-16T00:00:00"/>
    <s v="P0023"/>
    <n v="8"/>
    <x v="0"/>
    <s v="Cash"/>
    <n v="0"/>
    <x v="9"/>
    <x v="0"/>
    <x v="0"/>
    <n v="141"/>
    <n v="149.46"/>
    <n v="1128"/>
    <x v="128"/>
    <x v="23"/>
    <x v="6"/>
    <x v="0"/>
  </r>
  <r>
    <d v="2021-07-18T00:00:00"/>
    <s v="P0027"/>
    <n v="14"/>
    <x v="1"/>
    <s v="Online"/>
    <n v="0"/>
    <x v="24"/>
    <x v="1"/>
    <x v="3"/>
    <n v="48"/>
    <n v="57.120000000000005"/>
    <n v="672"/>
    <x v="129"/>
    <x v="5"/>
    <x v="6"/>
    <x v="0"/>
  </r>
  <r>
    <d v="2021-07-20T00:00:00"/>
    <s v="P0038"/>
    <n v="11"/>
    <x v="1"/>
    <s v="Online"/>
    <n v="0"/>
    <x v="35"/>
    <x v="3"/>
    <x v="2"/>
    <n v="72"/>
    <n v="79.92"/>
    <n v="792"/>
    <x v="130"/>
    <x v="7"/>
    <x v="6"/>
    <x v="0"/>
  </r>
  <r>
    <d v="2021-07-20T00:00:00"/>
    <s v="P0043"/>
    <n v="5"/>
    <x v="2"/>
    <s v="Online"/>
    <n v="0"/>
    <x v="21"/>
    <x v="3"/>
    <x v="2"/>
    <n v="67"/>
    <n v="83.08"/>
    <n v="335"/>
    <x v="131"/>
    <x v="7"/>
    <x v="6"/>
    <x v="0"/>
  </r>
  <r>
    <d v="2021-07-21T00:00:00"/>
    <s v="P0029"/>
    <n v="15"/>
    <x v="2"/>
    <s v="Online"/>
    <n v="0"/>
    <x v="17"/>
    <x v="1"/>
    <x v="3"/>
    <n v="47"/>
    <n v="53.11"/>
    <n v="705"/>
    <x v="132"/>
    <x v="8"/>
    <x v="6"/>
    <x v="0"/>
  </r>
  <r>
    <d v="2021-07-22T00:00:00"/>
    <s v="P0026"/>
    <n v="3"/>
    <x v="0"/>
    <s v="Cash"/>
    <n v="0"/>
    <x v="42"/>
    <x v="1"/>
    <x v="1"/>
    <n v="18"/>
    <n v="24.66"/>
    <n v="54"/>
    <x v="133"/>
    <x v="18"/>
    <x v="6"/>
    <x v="0"/>
  </r>
  <r>
    <d v="2021-07-22T00:00:00"/>
    <s v="P0024"/>
    <n v="14"/>
    <x v="1"/>
    <s v="Cash"/>
    <n v="0"/>
    <x v="0"/>
    <x v="0"/>
    <x v="0"/>
    <n v="144"/>
    <n v="156.96"/>
    <n v="2016"/>
    <x v="62"/>
    <x v="18"/>
    <x v="6"/>
    <x v="0"/>
  </r>
  <r>
    <d v="2021-07-23T00:00:00"/>
    <s v="P0036"/>
    <n v="7"/>
    <x v="0"/>
    <s v="Online"/>
    <n v="0"/>
    <x v="43"/>
    <x v="1"/>
    <x v="2"/>
    <n v="90"/>
    <n v="96.3"/>
    <n v="630"/>
    <x v="134"/>
    <x v="19"/>
    <x v="6"/>
    <x v="0"/>
  </r>
  <r>
    <d v="2021-07-23T00:00:00"/>
    <s v="P0037"/>
    <n v="8"/>
    <x v="2"/>
    <s v="Online"/>
    <n v="0"/>
    <x v="5"/>
    <x v="3"/>
    <x v="2"/>
    <n v="67"/>
    <n v="85.76"/>
    <n v="536"/>
    <x v="135"/>
    <x v="19"/>
    <x v="6"/>
    <x v="0"/>
  </r>
  <r>
    <d v="2021-07-24T00:00:00"/>
    <s v="P0009"/>
    <n v="4"/>
    <x v="1"/>
    <s v="Cash"/>
    <n v="0"/>
    <x v="37"/>
    <x v="2"/>
    <x v="1"/>
    <n v="6"/>
    <n v="7.8599999999999994"/>
    <n v="24"/>
    <x v="126"/>
    <x v="27"/>
    <x v="6"/>
    <x v="0"/>
  </r>
  <r>
    <d v="2021-07-29T00:00:00"/>
    <s v="P0044"/>
    <n v="15"/>
    <x v="1"/>
    <s v="Cash"/>
    <n v="0"/>
    <x v="8"/>
    <x v="3"/>
    <x v="2"/>
    <n v="76"/>
    <n v="82.08"/>
    <n v="1140"/>
    <x v="136"/>
    <x v="28"/>
    <x v="6"/>
    <x v="0"/>
  </r>
  <r>
    <d v="2021-08-01T00:00:00"/>
    <s v="P0001"/>
    <n v="11"/>
    <x v="2"/>
    <s v="Cash"/>
    <n v="0"/>
    <x v="14"/>
    <x v="2"/>
    <x v="2"/>
    <n v="98"/>
    <n v="103.88"/>
    <n v="1078"/>
    <x v="137"/>
    <x v="0"/>
    <x v="7"/>
    <x v="0"/>
  </r>
  <r>
    <d v="2021-08-02T00:00:00"/>
    <s v="P0023"/>
    <n v="3"/>
    <x v="2"/>
    <s v="Online"/>
    <n v="0"/>
    <x v="9"/>
    <x v="0"/>
    <x v="0"/>
    <n v="141"/>
    <n v="149.46"/>
    <n v="423"/>
    <x v="10"/>
    <x v="13"/>
    <x v="7"/>
    <x v="0"/>
  </r>
  <r>
    <d v="2021-08-03T00:00:00"/>
    <s v="P0022"/>
    <n v="13"/>
    <x v="1"/>
    <s v="Online"/>
    <n v="0"/>
    <x v="20"/>
    <x v="0"/>
    <x v="0"/>
    <n v="121"/>
    <n v="141.57"/>
    <n v="1573"/>
    <x v="138"/>
    <x v="14"/>
    <x v="7"/>
    <x v="0"/>
  </r>
  <r>
    <d v="2021-08-03T00:00:00"/>
    <s v="P0034"/>
    <n v="12"/>
    <x v="1"/>
    <s v="Online"/>
    <n v="0"/>
    <x v="10"/>
    <x v="1"/>
    <x v="3"/>
    <n v="55"/>
    <n v="58.3"/>
    <n v="660"/>
    <x v="139"/>
    <x v="14"/>
    <x v="7"/>
    <x v="0"/>
  </r>
  <r>
    <d v="2021-08-05T00:00:00"/>
    <s v="P0028"/>
    <n v="14"/>
    <x v="2"/>
    <s v="Cash"/>
    <n v="0"/>
    <x v="32"/>
    <x v="1"/>
    <x v="1"/>
    <n v="37"/>
    <n v="41.81"/>
    <n v="518"/>
    <x v="140"/>
    <x v="15"/>
    <x v="7"/>
    <x v="0"/>
  </r>
  <r>
    <d v="2021-08-06T00:00:00"/>
    <s v="P0037"/>
    <n v="1"/>
    <x v="0"/>
    <s v="Cash"/>
    <n v="0"/>
    <x v="5"/>
    <x v="3"/>
    <x v="2"/>
    <n v="67"/>
    <n v="85.76"/>
    <n v="67"/>
    <x v="141"/>
    <x v="16"/>
    <x v="7"/>
    <x v="0"/>
  </r>
  <r>
    <d v="2021-08-10T00:00:00"/>
    <s v="P0005"/>
    <n v="4"/>
    <x v="0"/>
    <s v="Cash"/>
    <n v="0"/>
    <x v="22"/>
    <x v="2"/>
    <x v="0"/>
    <n v="133"/>
    <n v="155.61000000000001"/>
    <n v="532"/>
    <x v="142"/>
    <x v="26"/>
    <x v="7"/>
    <x v="0"/>
  </r>
  <r>
    <d v="2021-08-10T00:00:00"/>
    <s v="P0044"/>
    <n v="10"/>
    <x v="1"/>
    <s v="Cash"/>
    <n v="0"/>
    <x v="8"/>
    <x v="3"/>
    <x v="2"/>
    <n v="76"/>
    <n v="82.08"/>
    <n v="760"/>
    <x v="143"/>
    <x v="26"/>
    <x v="7"/>
    <x v="0"/>
  </r>
  <r>
    <d v="2021-08-10T00:00:00"/>
    <s v="P0006"/>
    <n v="6"/>
    <x v="2"/>
    <s v="Cash"/>
    <n v="0"/>
    <x v="13"/>
    <x v="2"/>
    <x v="2"/>
    <n v="75"/>
    <n v="85.5"/>
    <n v="450"/>
    <x v="144"/>
    <x v="26"/>
    <x v="7"/>
    <x v="0"/>
  </r>
  <r>
    <d v="2021-08-11T00:00:00"/>
    <s v="P0023"/>
    <n v="4"/>
    <x v="2"/>
    <s v="Online"/>
    <n v="0"/>
    <x v="9"/>
    <x v="0"/>
    <x v="0"/>
    <n v="141"/>
    <n v="149.46"/>
    <n v="564"/>
    <x v="145"/>
    <x v="3"/>
    <x v="7"/>
    <x v="0"/>
  </r>
  <r>
    <d v="2021-08-13T00:00:00"/>
    <s v="P0011"/>
    <n v="13"/>
    <x v="2"/>
    <s v="Online"/>
    <n v="0"/>
    <x v="30"/>
    <x v="4"/>
    <x v="3"/>
    <n v="44"/>
    <n v="48.4"/>
    <n v="572"/>
    <x v="119"/>
    <x v="22"/>
    <x v="7"/>
    <x v="0"/>
  </r>
  <r>
    <d v="2021-08-13T00:00:00"/>
    <s v="P0027"/>
    <n v="9"/>
    <x v="2"/>
    <s v="Online"/>
    <n v="0"/>
    <x v="24"/>
    <x v="1"/>
    <x v="3"/>
    <n v="48"/>
    <n v="57.120000000000005"/>
    <n v="432"/>
    <x v="79"/>
    <x v="22"/>
    <x v="7"/>
    <x v="0"/>
  </r>
  <r>
    <d v="2021-08-16T00:00:00"/>
    <s v="P0003"/>
    <n v="3"/>
    <x v="1"/>
    <s v="Online"/>
    <n v="0"/>
    <x v="3"/>
    <x v="2"/>
    <x v="2"/>
    <n v="71"/>
    <n v="80.94"/>
    <n v="213"/>
    <x v="146"/>
    <x v="23"/>
    <x v="7"/>
    <x v="0"/>
  </r>
  <r>
    <d v="2021-08-18T00:00:00"/>
    <s v="P0025"/>
    <n v="6"/>
    <x v="2"/>
    <s v="Online"/>
    <n v="0"/>
    <x v="4"/>
    <x v="0"/>
    <x v="1"/>
    <n v="7"/>
    <n v="8.33"/>
    <n v="42"/>
    <x v="147"/>
    <x v="5"/>
    <x v="7"/>
    <x v="0"/>
  </r>
  <r>
    <d v="2021-08-20T00:00:00"/>
    <s v="P0020"/>
    <n v="15"/>
    <x v="2"/>
    <s v="Cash"/>
    <n v="0"/>
    <x v="11"/>
    <x v="0"/>
    <x v="3"/>
    <n v="61"/>
    <n v="76.25"/>
    <n v="915"/>
    <x v="148"/>
    <x v="7"/>
    <x v="7"/>
    <x v="0"/>
  </r>
  <r>
    <d v="2021-08-20T00:00:00"/>
    <s v="P0031"/>
    <n v="9"/>
    <x v="2"/>
    <s v="Online"/>
    <n v="0"/>
    <x v="2"/>
    <x v="1"/>
    <x v="2"/>
    <n v="93"/>
    <n v="104.16"/>
    <n v="837"/>
    <x v="149"/>
    <x v="7"/>
    <x v="7"/>
    <x v="0"/>
  </r>
  <r>
    <d v="2021-08-20T00:00:00"/>
    <s v="P0028"/>
    <n v="13"/>
    <x v="2"/>
    <s v="Online"/>
    <n v="0"/>
    <x v="32"/>
    <x v="1"/>
    <x v="1"/>
    <n v="37"/>
    <n v="41.81"/>
    <n v="481"/>
    <x v="150"/>
    <x v="7"/>
    <x v="7"/>
    <x v="0"/>
  </r>
  <r>
    <d v="2021-08-26T00:00:00"/>
    <s v="P0039"/>
    <n v="4"/>
    <x v="2"/>
    <s v="Online"/>
    <n v="0"/>
    <x v="33"/>
    <x v="3"/>
    <x v="1"/>
    <n v="37"/>
    <n v="42.55"/>
    <n v="148"/>
    <x v="151"/>
    <x v="10"/>
    <x v="7"/>
    <x v="0"/>
  </r>
  <r>
    <d v="2021-08-29T00:00:00"/>
    <s v="P0034"/>
    <n v="12"/>
    <x v="0"/>
    <s v="Online"/>
    <n v="0"/>
    <x v="10"/>
    <x v="1"/>
    <x v="3"/>
    <n v="55"/>
    <n v="58.3"/>
    <n v="660"/>
    <x v="139"/>
    <x v="28"/>
    <x v="7"/>
    <x v="0"/>
  </r>
  <r>
    <d v="2021-08-30T00:00:00"/>
    <s v="P0013"/>
    <n v="13"/>
    <x v="2"/>
    <s v="Online"/>
    <n v="0"/>
    <x v="27"/>
    <x v="4"/>
    <x v="2"/>
    <n v="112"/>
    <n v="122.08"/>
    <n v="1456"/>
    <x v="152"/>
    <x v="24"/>
    <x v="7"/>
    <x v="0"/>
  </r>
  <r>
    <d v="2021-08-31T00:00:00"/>
    <s v="P0001"/>
    <n v="2"/>
    <x v="2"/>
    <s v="Online"/>
    <n v="0"/>
    <x v="14"/>
    <x v="2"/>
    <x v="2"/>
    <n v="98"/>
    <n v="103.88"/>
    <n v="196"/>
    <x v="153"/>
    <x v="25"/>
    <x v="7"/>
    <x v="0"/>
  </r>
  <r>
    <d v="2021-08-31T00:00:00"/>
    <s v="P0035"/>
    <n v="11"/>
    <x v="2"/>
    <s v="Online"/>
    <n v="0"/>
    <x v="1"/>
    <x v="1"/>
    <x v="1"/>
    <n v="5"/>
    <n v="6.7"/>
    <n v="55"/>
    <x v="154"/>
    <x v="25"/>
    <x v="7"/>
    <x v="0"/>
  </r>
  <r>
    <d v="2021-09-01T00:00:00"/>
    <s v="P0024"/>
    <n v="1"/>
    <x v="0"/>
    <s v="Cash"/>
    <n v="0"/>
    <x v="0"/>
    <x v="0"/>
    <x v="0"/>
    <n v="144"/>
    <n v="156.96"/>
    <n v="144"/>
    <x v="155"/>
    <x v="0"/>
    <x v="8"/>
    <x v="0"/>
  </r>
  <r>
    <d v="2021-09-01T00:00:00"/>
    <s v="P0003"/>
    <n v="14"/>
    <x v="1"/>
    <s v="Online"/>
    <n v="0"/>
    <x v="3"/>
    <x v="2"/>
    <x v="2"/>
    <n v="71"/>
    <n v="80.94"/>
    <n v="994"/>
    <x v="156"/>
    <x v="0"/>
    <x v="8"/>
    <x v="0"/>
  </r>
  <r>
    <d v="2021-09-03T00:00:00"/>
    <s v="P0041"/>
    <n v="8"/>
    <x v="2"/>
    <s v="Online"/>
    <n v="0"/>
    <x v="41"/>
    <x v="3"/>
    <x v="0"/>
    <n v="138"/>
    <n v="173.88"/>
    <n v="1104"/>
    <x v="157"/>
    <x v="14"/>
    <x v="8"/>
    <x v="0"/>
  </r>
  <r>
    <d v="2021-09-04T00:00:00"/>
    <s v="P0028"/>
    <n v="7"/>
    <x v="2"/>
    <s v="Online"/>
    <n v="0"/>
    <x v="32"/>
    <x v="1"/>
    <x v="1"/>
    <n v="37"/>
    <n v="41.81"/>
    <n v="259"/>
    <x v="158"/>
    <x v="1"/>
    <x v="8"/>
    <x v="0"/>
  </r>
  <r>
    <d v="2021-09-04T00:00:00"/>
    <s v="P0023"/>
    <n v="15"/>
    <x v="2"/>
    <s v="Online"/>
    <n v="0"/>
    <x v="9"/>
    <x v="0"/>
    <x v="0"/>
    <n v="141"/>
    <n v="149.46"/>
    <n v="2115"/>
    <x v="159"/>
    <x v="1"/>
    <x v="8"/>
    <x v="0"/>
  </r>
  <r>
    <d v="2021-09-05T00:00:00"/>
    <s v="P0032"/>
    <n v="1"/>
    <x v="2"/>
    <s v="Cash"/>
    <n v="0"/>
    <x v="16"/>
    <x v="1"/>
    <x v="2"/>
    <n v="89"/>
    <n v="117.48"/>
    <n v="89"/>
    <x v="160"/>
    <x v="15"/>
    <x v="8"/>
    <x v="0"/>
  </r>
  <r>
    <d v="2021-09-07T00:00:00"/>
    <s v="P0019"/>
    <n v="5"/>
    <x v="2"/>
    <s v="Online"/>
    <n v="0"/>
    <x v="40"/>
    <x v="4"/>
    <x v="0"/>
    <n v="150"/>
    <n v="210"/>
    <n v="750"/>
    <x v="113"/>
    <x v="20"/>
    <x v="8"/>
    <x v="0"/>
  </r>
  <r>
    <d v="2021-09-09T00:00:00"/>
    <s v="P0044"/>
    <n v="4"/>
    <x v="2"/>
    <s v="Online"/>
    <n v="0"/>
    <x v="8"/>
    <x v="3"/>
    <x v="2"/>
    <n v="76"/>
    <n v="82.08"/>
    <n v="304"/>
    <x v="161"/>
    <x v="2"/>
    <x v="8"/>
    <x v="0"/>
  </r>
  <r>
    <d v="2021-09-10T00:00:00"/>
    <s v="P0030"/>
    <n v="6"/>
    <x v="2"/>
    <s v="Online"/>
    <n v="0"/>
    <x v="26"/>
    <x v="1"/>
    <x v="0"/>
    <n v="148"/>
    <n v="201.28"/>
    <n v="888"/>
    <x v="162"/>
    <x v="26"/>
    <x v="8"/>
    <x v="0"/>
  </r>
  <r>
    <d v="2021-09-10T00:00:00"/>
    <s v="P0001"/>
    <n v="9"/>
    <x v="0"/>
    <s v="Online"/>
    <n v="0"/>
    <x v="14"/>
    <x v="2"/>
    <x v="2"/>
    <n v="98"/>
    <n v="103.88"/>
    <n v="882"/>
    <x v="163"/>
    <x v="26"/>
    <x v="8"/>
    <x v="0"/>
  </r>
  <r>
    <d v="2021-09-10T00:00:00"/>
    <s v="P0026"/>
    <n v="2"/>
    <x v="2"/>
    <s v="Online"/>
    <n v="0"/>
    <x v="42"/>
    <x v="1"/>
    <x v="1"/>
    <n v="18"/>
    <n v="24.66"/>
    <n v="36"/>
    <x v="164"/>
    <x v="26"/>
    <x v="8"/>
    <x v="0"/>
  </r>
  <r>
    <d v="2021-09-11T00:00:00"/>
    <s v="P0001"/>
    <n v="6"/>
    <x v="0"/>
    <s v="Online"/>
    <n v="0"/>
    <x v="14"/>
    <x v="2"/>
    <x v="2"/>
    <n v="98"/>
    <n v="103.88"/>
    <n v="588"/>
    <x v="165"/>
    <x v="3"/>
    <x v="8"/>
    <x v="0"/>
  </r>
  <r>
    <d v="2021-09-13T00:00:00"/>
    <s v="P0041"/>
    <n v="7"/>
    <x v="2"/>
    <s v="Cash"/>
    <n v="0"/>
    <x v="41"/>
    <x v="3"/>
    <x v="0"/>
    <n v="138"/>
    <n v="173.88"/>
    <n v="966"/>
    <x v="166"/>
    <x v="22"/>
    <x v="8"/>
    <x v="0"/>
  </r>
  <r>
    <d v="2021-09-15T00:00:00"/>
    <s v="P0042"/>
    <n v="6"/>
    <x v="2"/>
    <s v="Online"/>
    <n v="0"/>
    <x v="7"/>
    <x v="3"/>
    <x v="0"/>
    <n v="120"/>
    <n v="162"/>
    <n v="720"/>
    <x v="16"/>
    <x v="17"/>
    <x v="8"/>
    <x v="0"/>
  </r>
  <r>
    <d v="2021-09-15T00:00:00"/>
    <s v="P0042"/>
    <n v="14"/>
    <x v="2"/>
    <s v="Online"/>
    <n v="0"/>
    <x v="7"/>
    <x v="3"/>
    <x v="0"/>
    <n v="120"/>
    <n v="162"/>
    <n v="1680"/>
    <x v="167"/>
    <x v="17"/>
    <x v="8"/>
    <x v="0"/>
  </r>
  <r>
    <d v="2021-09-21T00:00:00"/>
    <s v="P0020"/>
    <n v="7"/>
    <x v="0"/>
    <s v="Cash"/>
    <n v="0"/>
    <x v="11"/>
    <x v="0"/>
    <x v="3"/>
    <n v="61"/>
    <n v="76.25"/>
    <n v="427"/>
    <x v="168"/>
    <x v="8"/>
    <x v="8"/>
    <x v="0"/>
  </r>
  <r>
    <d v="2021-09-22T00:00:00"/>
    <s v="P0040"/>
    <n v="2"/>
    <x v="1"/>
    <s v="Cash"/>
    <n v="0"/>
    <x v="15"/>
    <x v="3"/>
    <x v="2"/>
    <n v="90"/>
    <n v="115.2"/>
    <n v="180"/>
    <x v="169"/>
    <x v="18"/>
    <x v="8"/>
    <x v="0"/>
  </r>
  <r>
    <d v="2021-09-22T00:00:00"/>
    <s v="P0002"/>
    <n v="4"/>
    <x v="2"/>
    <s v="Cash"/>
    <n v="0"/>
    <x v="28"/>
    <x v="2"/>
    <x v="2"/>
    <n v="105"/>
    <n v="142.80000000000001"/>
    <n v="420"/>
    <x v="44"/>
    <x v="18"/>
    <x v="8"/>
    <x v="0"/>
  </r>
  <r>
    <d v="2021-09-23T00:00:00"/>
    <s v="P0018"/>
    <n v="12"/>
    <x v="2"/>
    <s v="Cash"/>
    <n v="0"/>
    <x v="29"/>
    <x v="4"/>
    <x v="1"/>
    <n v="37"/>
    <n v="49.21"/>
    <n v="444"/>
    <x v="170"/>
    <x v="19"/>
    <x v="8"/>
    <x v="0"/>
  </r>
  <r>
    <d v="2021-09-23T00:00:00"/>
    <s v="P0021"/>
    <n v="7"/>
    <x v="1"/>
    <s v="Online"/>
    <n v="0"/>
    <x v="31"/>
    <x v="0"/>
    <x v="0"/>
    <n v="126"/>
    <n v="162.54"/>
    <n v="882"/>
    <x v="171"/>
    <x v="19"/>
    <x v="8"/>
    <x v="0"/>
  </r>
  <r>
    <d v="2021-09-27T00:00:00"/>
    <s v="P0034"/>
    <n v="1"/>
    <x v="2"/>
    <s v="Cash"/>
    <n v="0"/>
    <x v="10"/>
    <x v="1"/>
    <x v="3"/>
    <n v="55"/>
    <n v="58.3"/>
    <n v="55"/>
    <x v="172"/>
    <x v="11"/>
    <x v="8"/>
    <x v="0"/>
  </r>
  <r>
    <d v="2021-09-30T00:00:00"/>
    <s v="P0014"/>
    <n v="9"/>
    <x v="1"/>
    <s v="Online"/>
    <n v="0"/>
    <x v="6"/>
    <x v="4"/>
    <x v="2"/>
    <n v="112"/>
    <n v="146.72"/>
    <n v="1008"/>
    <x v="173"/>
    <x v="24"/>
    <x v="8"/>
    <x v="0"/>
  </r>
  <r>
    <d v="2021-09-30T00:00:00"/>
    <s v="P0006"/>
    <n v="5"/>
    <x v="1"/>
    <s v="Online"/>
    <n v="0"/>
    <x v="13"/>
    <x v="2"/>
    <x v="2"/>
    <n v="75"/>
    <n v="85.5"/>
    <n v="375"/>
    <x v="174"/>
    <x v="24"/>
    <x v="8"/>
    <x v="0"/>
  </r>
  <r>
    <d v="2021-10-01T00:00:00"/>
    <s v="P0030"/>
    <n v="14"/>
    <x v="1"/>
    <s v="Cash"/>
    <n v="0"/>
    <x v="26"/>
    <x v="1"/>
    <x v="0"/>
    <n v="148"/>
    <n v="201.28"/>
    <n v="2072"/>
    <x v="175"/>
    <x v="0"/>
    <x v="9"/>
    <x v="0"/>
  </r>
  <r>
    <d v="2021-10-02T00:00:00"/>
    <s v="P0014"/>
    <n v="15"/>
    <x v="2"/>
    <s v="Online"/>
    <n v="0"/>
    <x v="6"/>
    <x v="4"/>
    <x v="2"/>
    <n v="112"/>
    <n v="146.72"/>
    <n v="1680"/>
    <x v="176"/>
    <x v="13"/>
    <x v="9"/>
    <x v="0"/>
  </r>
  <r>
    <d v="2021-10-03T00:00:00"/>
    <s v="P0019"/>
    <n v="9"/>
    <x v="2"/>
    <s v="Online"/>
    <n v="0"/>
    <x v="40"/>
    <x v="4"/>
    <x v="0"/>
    <n v="150"/>
    <n v="210"/>
    <n v="1350"/>
    <x v="177"/>
    <x v="14"/>
    <x v="9"/>
    <x v="0"/>
  </r>
  <r>
    <d v="2021-10-06T00:00:00"/>
    <s v="P0035"/>
    <n v="1"/>
    <x v="2"/>
    <s v="Online"/>
    <n v="0"/>
    <x v="1"/>
    <x v="1"/>
    <x v="1"/>
    <n v="5"/>
    <n v="6.7"/>
    <n v="5"/>
    <x v="34"/>
    <x v="16"/>
    <x v="9"/>
    <x v="0"/>
  </r>
  <r>
    <d v="2021-10-06T00:00:00"/>
    <s v="P0036"/>
    <n v="12"/>
    <x v="1"/>
    <s v="Online"/>
    <n v="0"/>
    <x v="43"/>
    <x v="1"/>
    <x v="2"/>
    <n v="90"/>
    <n v="96.3"/>
    <n v="1080"/>
    <x v="178"/>
    <x v="16"/>
    <x v="9"/>
    <x v="0"/>
  </r>
  <r>
    <d v="2021-10-07T00:00:00"/>
    <s v="P0026"/>
    <n v="6"/>
    <x v="2"/>
    <s v="Cash"/>
    <n v="0"/>
    <x v="42"/>
    <x v="1"/>
    <x v="1"/>
    <n v="18"/>
    <n v="24.66"/>
    <n v="108"/>
    <x v="179"/>
    <x v="20"/>
    <x v="9"/>
    <x v="0"/>
  </r>
  <r>
    <d v="2021-10-09T00:00:00"/>
    <s v="P0038"/>
    <n v="5"/>
    <x v="2"/>
    <s v="Cash"/>
    <n v="0"/>
    <x v="35"/>
    <x v="3"/>
    <x v="2"/>
    <n v="72"/>
    <n v="79.92"/>
    <n v="360"/>
    <x v="180"/>
    <x v="2"/>
    <x v="9"/>
    <x v="0"/>
  </r>
  <r>
    <d v="2021-10-09T00:00:00"/>
    <s v="P0032"/>
    <n v="11"/>
    <x v="1"/>
    <s v="Cash"/>
    <n v="0"/>
    <x v="16"/>
    <x v="1"/>
    <x v="2"/>
    <n v="89"/>
    <n v="117.48"/>
    <n v="979"/>
    <x v="45"/>
    <x v="2"/>
    <x v="9"/>
    <x v="0"/>
  </r>
  <r>
    <d v="2021-10-10T00:00:00"/>
    <s v="P0035"/>
    <n v="14"/>
    <x v="2"/>
    <s v="Cash"/>
    <n v="0"/>
    <x v="1"/>
    <x v="1"/>
    <x v="1"/>
    <n v="5"/>
    <n v="6.7"/>
    <n v="70"/>
    <x v="181"/>
    <x v="26"/>
    <x v="9"/>
    <x v="0"/>
  </r>
  <r>
    <d v="2021-10-11T00:00:00"/>
    <s v="P0011"/>
    <n v="15"/>
    <x v="2"/>
    <s v="Cash"/>
    <n v="0"/>
    <x v="30"/>
    <x v="4"/>
    <x v="3"/>
    <n v="44"/>
    <n v="48.4"/>
    <n v="660"/>
    <x v="182"/>
    <x v="3"/>
    <x v="9"/>
    <x v="0"/>
  </r>
  <r>
    <d v="2021-10-12T00:00:00"/>
    <s v="P0027"/>
    <n v="8"/>
    <x v="1"/>
    <s v="Online"/>
    <n v="0"/>
    <x v="24"/>
    <x v="1"/>
    <x v="3"/>
    <n v="48"/>
    <n v="57.120000000000005"/>
    <n v="384"/>
    <x v="183"/>
    <x v="4"/>
    <x v="9"/>
    <x v="0"/>
  </r>
  <r>
    <d v="2021-10-17T00:00:00"/>
    <s v="P0001"/>
    <n v="13"/>
    <x v="2"/>
    <s v="Online"/>
    <n v="0"/>
    <x v="14"/>
    <x v="2"/>
    <x v="2"/>
    <n v="98"/>
    <n v="103.88"/>
    <n v="1274"/>
    <x v="184"/>
    <x v="30"/>
    <x v="9"/>
    <x v="0"/>
  </r>
  <r>
    <d v="2021-10-18T00:00:00"/>
    <s v="P0025"/>
    <n v="6"/>
    <x v="1"/>
    <s v="Cash"/>
    <n v="0"/>
    <x v="4"/>
    <x v="0"/>
    <x v="1"/>
    <n v="7"/>
    <n v="8.33"/>
    <n v="42"/>
    <x v="147"/>
    <x v="5"/>
    <x v="9"/>
    <x v="0"/>
  </r>
  <r>
    <d v="2021-10-18T00:00:00"/>
    <s v="P0021"/>
    <n v="13"/>
    <x v="1"/>
    <s v="Cash"/>
    <n v="0"/>
    <x v="31"/>
    <x v="0"/>
    <x v="0"/>
    <n v="126"/>
    <n v="162.54"/>
    <n v="1638"/>
    <x v="185"/>
    <x v="5"/>
    <x v="9"/>
    <x v="0"/>
  </r>
  <r>
    <d v="2021-10-22T00:00:00"/>
    <s v="P0011"/>
    <n v="7"/>
    <x v="2"/>
    <s v="Cash"/>
    <n v="0"/>
    <x v="30"/>
    <x v="4"/>
    <x v="3"/>
    <n v="44"/>
    <n v="48.4"/>
    <n v="308"/>
    <x v="186"/>
    <x v="18"/>
    <x v="9"/>
    <x v="0"/>
  </r>
  <r>
    <d v="2021-10-22T00:00:00"/>
    <s v="P0024"/>
    <n v="13"/>
    <x v="1"/>
    <s v="Cash"/>
    <n v="0"/>
    <x v="0"/>
    <x v="0"/>
    <x v="0"/>
    <n v="144"/>
    <n v="156.96"/>
    <n v="1872"/>
    <x v="187"/>
    <x v="18"/>
    <x v="9"/>
    <x v="0"/>
  </r>
  <r>
    <d v="2021-10-22T00:00:00"/>
    <s v="P0009"/>
    <n v="1"/>
    <x v="2"/>
    <s v="Cash"/>
    <n v="0"/>
    <x v="37"/>
    <x v="2"/>
    <x v="1"/>
    <n v="6"/>
    <n v="7.8599999999999994"/>
    <n v="6"/>
    <x v="188"/>
    <x v="18"/>
    <x v="9"/>
    <x v="0"/>
  </r>
  <r>
    <d v="2021-10-24T00:00:00"/>
    <s v="P0011"/>
    <n v="3"/>
    <x v="0"/>
    <s v="Cash"/>
    <n v="0"/>
    <x v="30"/>
    <x v="4"/>
    <x v="3"/>
    <n v="44"/>
    <n v="48.4"/>
    <n v="132"/>
    <x v="189"/>
    <x v="27"/>
    <x v="9"/>
    <x v="0"/>
  </r>
  <r>
    <d v="2021-10-25T00:00:00"/>
    <s v="P0044"/>
    <n v="9"/>
    <x v="1"/>
    <s v="Cash"/>
    <n v="0"/>
    <x v="8"/>
    <x v="3"/>
    <x v="2"/>
    <n v="76"/>
    <n v="82.08"/>
    <n v="684"/>
    <x v="20"/>
    <x v="9"/>
    <x v="9"/>
    <x v="0"/>
  </r>
  <r>
    <d v="2021-10-26T00:00:00"/>
    <s v="P0004"/>
    <n v="6"/>
    <x v="0"/>
    <s v="Cash"/>
    <n v="0"/>
    <x v="12"/>
    <x v="2"/>
    <x v="3"/>
    <n v="44"/>
    <n v="48.84"/>
    <n v="264"/>
    <x v="190"/>
    <x v="10"/>
    <x v="9"/>
    <x v="0"/>
  </r>
  <r>
    <d v="2021-10-28T00:00:00"/>
    <s v="P0008"/>
    <n v="1"/>
    <x v="2"/>
    <s v="Cash"/>
    <n v="0"/>
    <x v="23"/>
    <x v="2"/>
    <x v="2"/>
    <n v="83"/>
    <n v="94.62"/>
    <n v="83"/>
    <x v="191"/>
    <x v="12"/>
    <x v="9"/>
    <x v="0"/>
  </r>
  <r>
    <d v="2021-10-29T00:00:00"/>
    <s v="P0038"/>
    <n v="14"/>
    <x v="1"/>
    <s v="Online"/>
    <n v="0"/>
    <x v="35"/>
    <x v="3"/>
    <x v="2"/>
    <n v="72"/>
    <n v="79.92"/>
    <n v="1008"/>
    <x v="192"/>
    <x v="28"/>
    <x v="9"/>
    <x v="0"/>
  </r>
  <r>
    <d v="2021-10-31T00:00:00"/>
    <s v="P0021"/>
    <n v="6"/>
    <x v="1"/>
    <s v="Cash"/>
    <n v="0"/>
    <x v="31"/>
    <x v="0"/>
    <x v="0"/>
    <n v="126"/>
    <n v="162.54"/>
    <n v="756"/>
    <x v="193"/>
    <x v="25"/>
    <x v="9"/>
    <x v="0"/>
  </r>
  <r>
    <d v="2021-11-03T00:00:00"/>
    <s v="P0013"/>
    <n v="12"/>
    <x v="2"/>
    <s v="Cash"/>
    <n v="0"/>
    <x v="27"/>
    <x v="4"/>
    <x v="2"/>
    <n v="112"/>
    <n v="122.08"/>
    <n v="1344"/>
    <x v="194"/>
    <x v="14"/>
    <x v="10"/>
    <x v="0"/>
  </r>
  <r>
    <d v="2021-11-06T00:00:00"/>
    <s v="P0036"/>
    <n v="10"/>
    <x v="2"/>
    <s v="Online"/>
    <n v="0"/>
    <x v="43"/>
    <x v="1"/>
    <x v="2"/>
    <n v="90"/>
    <n v="96.3"/>
    <n v="900"/>
    <x v="195"/>
    <x v="16"/>
    <x v="10"/>
    <x v="0"/>
  </r>
  <r>
    <d v="2021-11-08T00:00:00"/>
    <s v="P0007"/>
    <n v="15"/>
    <x v="2"/>
    <s v="Online"/>
    <n v="0"/>
    <x v="36"/>
    <x v="2"/>
    <x v="3"/>
    <n v="43"/>
    <n v="47.730000000000004"/>
    <n v="645"/>
    <x v="196"/>
    <x v="21"/>
    <x v="10"/>
    <x v="0"/>
  </r>
  <r>
    <d v="2021-11-10T00:00:00"/>
    <s v="P0042"/>
    <n v="6"/>
    <x v="1"/>
    <s v="Cash"/>
    <n v="0"/>
    <x v="7"/>
    <x v="3"/>
    <x v="0"/>
    <n v="120"/>
    <n v="162"/>
    <n v="720"/>
    <x v="16"/>
    <x v="26"/>
    <x v="10"/>
    <x v="0"/>
  </r>
  <r>
    <d v="2021-11-11T00:00:00"/>
    <s v="P0040"/>
    <n v="12"/>
    <x v="0"/>
    <s v="Online"/>
    <n v="0"/>
    <x v="15"/>
    <x v="3"/>
    <x v="2"/>
    <n v="90"/>
    <n v="115.2"/>
    <n v="1080"/>
    <x v="197"/>
    <x v="3"/>
    <x v="10"/>
    <x v="0"/>
  </r>
  <r>
    <d v="2021-11-12T00:00:00"/>
    <s v="P0010"/>
    <n v="3"/>
    <x v="1"/>
    <s v="Cash"/>
    <n v="0"/>
    <x v="18"/>
    <x v="4"/>
    <x v="0"/>
    <n v="148"/>
    <n v="164.28"/>
    <n v="444"/>
    <x v="198"/>
    <x v="4"/>
    <x v="10"/>
    <x v="0"/>
  </r>
  <r>
    <d v="2021-11-20T00:00:00"/>
    <s v="P0034"/>
    <n v="14"/>
    <x v="1"/>
    <s v="Online"/>
    <n v="0"/>
    <x v="10"/>
    <x v="1"/>
    <x v="3"/>
    <n v="55"/>
    <n v="58.3"/>
    <n v="770"/>
    <x v="35"/>
    <x v="7"/>
    <x v="10"/>
    <x v="0"/>
  </r>
  <r>
    <d v="2021-11-20T00:00:00"/>
    <s v="P0008"/>
    <n v="11"/>
    <x v="1"/>
    <s v="Cash"/>
    <n v="0"/>
    <x v="23"/>
    <x v="2"/>
    <x v="2"/>
    <n v="83"/>
    <n v="94.62"/>
    <n v="913"/>
    <x v="199"/>
    <x v="7"/>
    <x v="10"/>
    <x v="0"/>
  </r>
  <r>
    <d v="2021-11-21T00:00:00"/>
    <s v="P0014"/>
    <n v="1"/>
    <x v="0"/>
    <s v="Online"/>
    <n v="0"/>
    <x v="6"/>
    <x v="4"/>
    <x v="2"/>
    <n v="112"/>
    <n v="146.72"/>
    <n v="112"/>
    <x v="200"/>
    <x v="8"/>
    <x v="10"/>
    <x v="0"/>
  </r>
  <r>
    <d v="2021-11-21T00:00:00"/>
    <s v="P0006"/>
    <n v="1"/>
    <x v="1"/>
    <s v="Cash"/>
    <n v="0"/>
    <x v="13"/>
    <x v="2"/>
    <x v="2"/>
    <n v="75"/>
    <n v="85.5"/>
    <n v="75"/>
    <x v="201"/>
    <x v="8"/>
    <x v="10"/>
    <x v="0"/>
  </r>
  <r>
    <d v="2021-11-27T00:00:00"/>
    <s v="P0012"/>
    <n v="8"/>
    <x v="1"/>
    <s v="Online"/>
    <n v="0"/>
    <x v="34"/>
    <x v="4"/>
    <x v="2"/>
    <n v="73"/>
    <n v="94.17"/>
    <n v="584"/>
    <x v="202"/>
    <x v="11"/>
    <x v="10"/>
    <x v="0"/>
  </r>
  <r>
    <d v="2021-11-28T00:00:00"/>
    <s v="P0040"/>
    <n v="2"/>
    <x v="2"/>
    <s v="Cash"/>
    <n v="0"/>
    <x v="15"/>
    <x v="3"/>
    <x v="2"/>
    <n v="90"/>
    <n v="115.2"/>
    <n v="180"/>
    <x v="169"/>
    <x v="12"/>
    <x v="10"/>
    <x v="0"/>
  </r>
  <r>
    <d v="2021-11-30T00:00:00"/>
    <s v="P0039"/>
    <n v="15"/>
    <x v="2"/>
    <s v="Online"/>
    <n v="0"/>
    <x v="33"/>
    <x v="3"/>
    <x v="1"/>
    <n v="37"/>
    <n v="42.55"/>
    <n v="555"/>
    <x v="203"/>
    <x v="24"/>
    <x v="10"/>
    <x v="0"/>
  </r>
  <r>
    <d v="2021-12-02T00:00:00"/>
    <s v="P0016"/>
    <n v="10"/>
    <x v="2"/>
    <s v="Cash"/>
    <n v="0"/>
    <x v="19"/>
    <x v="4"/>
    <x v="1"/>
    <n v="13"/>
    <n v="16.64"/>
    <n v="130"/>
    <x v="204"/>
    <x v="13"/>
    <x v="11"/>
    <x v="0"/>
  </r>
  <r>
    <d v="2021-12-03T00:00:00"/>
    <s v="P0034"/>
    <n v="2"/>
    <x v="1"/>
    <s v="Cash"/>
    <n v="0"/>
    <x v="10"/>
    <x v="1"/>
    <x v="3"/>
    <n v="55"/>
    <n v="58.3"/>
    <n v="110"/>
    <x v="205"/>
    <x v="14"/>
    <x v="11"/>
    <x v="0"/>
  </r>
  <r>
    <d v="2021-12-03T00:00:00"/>
    <s v="P0019"/>
    <n v="8"/>
    <x v="1"/>
    <s v="Online"/>
    <n v="0"/>
    <x v="40"/>
    <x v="4"/>
    <x v="0"/>
    <n v="150"/>
    <n v="210"/>
    <n v="1200"/>
    <x v="206"/>
    <x v="14"/>
    <x v="11"/>
    <x v="0"/>
  </r>
  <r>
    <d v="2021-12-05T00:00:00"/>
    <s v="P0004"/>
    <n v="15"/>
    <x v="2"/>
    <s v="Cash"/>
    <n v="0"/>
    <x v="12"/>
    <x v="2"/>
    <x v="3"/>
    <n v="44"/>
    <n v="48.84"/>
    <n v="660"/>
    <x v="14"/>
    <x v="15"/>
    <x v="11"/>
    <x v="0"/>
  </r>
  <r>
    <d v="2021-12-05T00:00:00"/>
    <s v="P0010"/>
    <n v="1"/>
    <x v="2"/>
    <s v="Online"/>
    <n v="0"/>
    <x v="18"/>
    <x v="4"/>
    <x v="0"/>
    <n v="148"/>
    <n v="164.28"/>
    <n v="148"/>
    <x v="207"/>
    <x v="15"/>
    <x v="11"/>
    <x v="0"/>
  </r>
  <r>
    <d v="2021-12-07T00:00:00"/>
    <s v="P0013"/>
    <n v="8"/>
    <x v="2"/>
    <s v="Online"/>
    <n v="0"/>
    <x v="27"/>
    <x v="4"/>
    <x v="2"/>
    <n v="112"/>
    <n v="122.08"/>
    <n v="896"/>
    <x v="208"/>
    <x v="20"/>
    <x v="11"/>
    <x v="0"/>
  </r>
  <r>
    <d v="2021-12-08T00:00:00"/>
    <s v="P0044"/>
    <n v="14"/>
    <x v="2"/>
    <s v="Online"/>
    <n v="0"/>
    <x v="8"/>
    <x v="3"/>
    <x v="2"/>
    <n v="76"/>
    <n v="82.08"/>
    <n v="1064"/>
    <x v="209"/>
    <x v="21"/>
    <x v="11"/>
    <x v="0"/>
  </r>
  <r>
    <d v="2021-12-14T00:00:00"/>
    <s v="P0042"/>
    <n v="4"/>
    <x v="2"/>
    <s v="Online"/>
    <n v="0"/>
    <x v="7"/>
    <x v="3"/>
    <x v="0"/>
    <n v="120"/>
    <n v="162"/>
    <n v="480"/>
    <x v="7"/>
    <x v="29"/>
    <x v="11"/>
    <x v="0"/>
  </r>
  <r>
    <d v="2021-12-18T00:00:00"/>
    <s v="P0003"/>
    <n v="2"/>
    <x v="2"/>
    <s v="Cash"/>
    <n v="0"/>
    <x v="3"/>
    <x v="2"/>
    <x v="2"/>
    <n v="71"/>
    <n v="80.94"/>
    <n v="142"/>
    <x v="210"/>
    <x v="5"/>
    <x v="11"/>
    <x v="0"/>
  </r>
  <r>
    <d v="2021-12-18T00:00:00"/>
    <s v="P0022"/>
    <n v="8"/>
    <x v="1"/>
    <s v="Cash"/>
    <n v="0"/>
    <x v="20"/>
    <x v="0"/>
    <x v="0"/>
    <n v="121"/>
    <n v="141.57"/>
    <n v="968"/>
    <x v="211"/>
    <x v="5"/>
    <x v="11"/>
    <x v="0"/>
  </r>
  <r>
    <d v="2021-12-19T00:00:00"/>
    <s v="P0023"/>
    <n v="12"/>
    <x v="2"/>
    <s v="Online"/>
    <n v="0"/>
    <x v="9"/>
    <x v="0"/>
    <x v="0"/>
    <n v="141"/>
    <n v="149.46"/>
    <n v="1692"/>
    <x v="212"/>
    <x v="6"/>
    <x v="11"/>
    <x v="0"/>
  </r>
  <r>
    <d v="2021-12-19T00:00:00"/>
    <s v="P0029"/>
    <n v="3"/>
    <x v="0"/>
    <s v="Online"/>
    <n v="0"/>
    <x v="17"/>
    <x v="1"/>
    <x v="3"/>
    <n v="47"/>
    <n v="53.11"/>
    <n v="141"/>
    <x v="213"/>
    <x v="6"/>
    <x v="11"/>
    <x v="0"/>
  </r>
  <r>
    <d v="2021-12-19T00:00:00"/>
    <s v="P0011"/>
    <n v="10"/>
    <x v="1"/>
    <s v="Online"/>
    <n v="0"/>
    <x v="30"/>
    <x v="4"/>
    <x v="3"/>
    <n v="44"/>
    <n v="48.4"/>
    <n v="440"/>
    <x v="214"/>
    <x v="6"/>
    <x v="11"/>
    <x v="0"/>
  </r>
  <r>
    <d v="2021-12-20T00:00:00"/>
    <s v="P0012"/>
    <n v="14"/>
    <x v="2"/>
    <s v="Online"/>
    <n v="0"/>
    <x v="34"/>
    <x v="4"/>
    <x v="2"/>
    <n v="73"/>
    <n v="94.17"/>
    <n v="1022"/>
    <x v="55"/>
    <x v="7"/>
    <x v="11"/>
    <x v="0"/>
  </r>
  <r>
    <d v="2021-12-21T00:00:00"/>
    <s v="P0026"/>
    <n v="10"/>
    <x v="1"/>
    <s v="Cash"/>
    <n v="0"/>
    <x v="42"/>
    <x v="1"/>
    <x v="1"/>
    <n v="18"/>
    <n v="24.66"/>
    <n v="180"/>
    <x v="215"/>
    <x v="8"/>
    <x v="11"/>
    <x v="0"/>
  </r>
  <r>
    <d v="2021-12-24T00:00:00"/>
    <s v="P0042"/>
    <n v="8"/>
    <x v="0"/>
    <s v="Cash"/>
    <n v="0"/>
    <x v="7"/>
    <x v="3"/>
    <x v="0"/>
    <n v="120"/>
    <n v="162"/>
    <n v="960"/>
    <x v="56"/>
    <x v="27"/>
    <x v="11"/>
    <x v="0"/>
  </r>
  <r>
    <d v="2021-12-24T00:00:00"/>
    <s v="P0036"/>
    <n v="8"/>
    <x v="0"/>
    <s v="Online"/>
    <n v="0"/>
    <x v="43"/>
    <x v="1"/>
    <x v="2"/>
    <n v="90"/>
    <n v="96.3"/>
    <n v="720"/>
    <x v="216"/>
    <x v="27"/>
    <x v="11"/>
    <x v="0"/>
  </r>
  <r>
    <d v="2021-12-26T00:00:00"/>
    <s v="P0041"/>
    <n v="14"/>
    <x v="1"/>
    <s v="Cash"/>
    <n v="0"/>
    <x v="41"/>
    <x v="3"/>
    <x v="0"/>
    <n v="138"/>
    <n v="173.88"/>
    <n v="1932"/>
    <x v="217"/>
    <x v="10"/>
    <x v="11"/>
    <x v="0"/>
  </r>
  <r>
    <d v="2021-12-27T00:00:00"/>
    <s v="P0029"/>
    <n v="14"/>
    <x v="2"/>
    <s v="Cash"/>
    <n v="0"/>
    <x v="17"/>
    <x v="1"/>
    <x v="3"/>
    <n v="47"/>
    <n v="53.11"/>
    <n v="658"/>
    <x v="218"/>
    <x v="11"/>
    <x v="11"/>
    <x v="0"/>
  </r>
  <r>
    <d v="2021-12-28T00:00:00"/>
    <s v="P0029"/>
    <n v="6"/>
    <x v="2"/>
    <s v="Cash"/>
    <n v="0"/>
    <x v="17"/>
    <x v="1"/>
    <x v="3"/>
    <n v="47"/>
    <n v="53.11"/>
    <n v="282"/>
    <x v="51"/>
    <x v="12"/>
    <x v="11"/>
    <x v="0"/>
  </r>
  <r>
    <d v="2021-12-30T00:00:00"/>
    <s v="P0010"/>
    <n v="13"/>
    <x v="1"/>
    <s v="Online"/>
    <n v="0"/>
    <x v="18"/>
    <x v="4"/>
    <x v="0"/>
    <n v="148"/>
    <n v="164.28"/>
    <n v="1924"/>
    <x v="219"/>
    <x v="24"/>
    <x v="11"/>
    <x v="0"/>
  </r>
  <r>
    <d v="2022-01-01T00:00:00"/>
    <s v="P0022"/>
    <n v="1"/>
    <x v="0"/>
    <s v="Cash"/>
    <n v="0"/>
    <x v="20"/>
    <x v="0"/>
    <x v="0"/>
    <n v="121"/>
    <n v="141.57"/>
    <n v="121"/>
    <x v="220"/>
    <x v="0"/>
    <x v="0"/>
    <x v="1"/>
  </r>
  <r>
    <d v="2022-01-02T00:00:00"/>
    <s v="P0010"/>
    <n v="7"/>
    <x v="2"/>
    <s v="Cash"/>
    <n v="0"/>
    <x v="18"/>
    <x v="4"/>
    <x v="0"/>
    <n v="148"/>
    <n v="164.28"/>
    <n v="1036"/>
    <x v="27"/>
    <x v="13"/>
    <x v="0"/>
    <x v="1"/>
  </r>
  <r>
    <d v="2022-01-02T00:00:00"/>
    <s v="P0015"/>
    <n v="2"/>
    <x v="1"/>
    <s v="Cash"/>
    <n v="0"/>
    <x v="25"/>
    <x v="4"/>
    <x v="1"/>
    <n v="12"/>
    <n v="15.719999999999999"/>
    <n v="24"/>
    <x v="126"/>
    <x v="13"/>
    <x v="0"/>
    <x v="1"/>
  </r>
  <r>
    <d v="2022-01-02T00:00:00"/>
    <s v="P0033"/>
    <n v="1"/>
    <x v="2"/>
    <s v="Cash"/>
    <n v="0"/>
    <x v="38"/>
    <x v="1"/>
    <x v="2"/>
    <n v="95"/>
    <n v="119.7"/>
    <n v="95"/>
    <x v="221"/>
    <x v="13"/>
    <x v="0"/>
    <x v="1"/>
  </r>
  <r>
    <d v="2022-01-03T00:00:00"/>
    <s v="P0043"/>
    <n v="9"/>
    <x v="2"/>
    <s v="Cash"/>
    <n v="0"/>
    <x v="21"/>
    <x v="3"/>
    <x v="2"/>
    <n v="67"/>
    <n v="83.08"/>
    <n v="603"/>
    <x v="33"/>
    <x v="14"/>
    <x v="0"/>
    <x v="1"/>
  </r>
  <r>
    <d v="2022-01-04T00:00:00"/>
    <s v="P0012"/>
    <n v="8"/>
    <x v="2"/>
    <s v="Online"/>
    <n v="0"/>
    <x v="34"/>
    <x v="4"/>
    <x v="2"/>
    <n v="73"/>
    <n v="94.17"/>
    <n v="584"/>
    <x v="202"/>
    <x v="1"/>
    <x v="0"/>
    <x v="1"/>
  </r>
  <r>
    <d v="2022-01-04T00:00:00"/>
    <s v="P0029"/>
    <n v="1"/>
    <x v="1"/>
    <s v="Online"/>
    <n v="0"/>
    <x v="17"/>
    <x v="1"/>
    <x v="3"/>
    <n v="47"/>
    <n v="53.11"/>
    <n v="47"/>
    <x v="86"/>
    <x v="1"/>
    <x v="0"/>
    <x v="1"/>
  </r>
  <r>
    <d v="2022-01-09T00:00:00"/>
    <s v="P0032"/>
    <n v="12"/>
    <x v="2"/>
    <s v="Online"/>
    <n v="0"/>
    <x v="16"/>
    <x v="1"/>
    <x v="2"/>
    <n v="89"/>
    <n v="117.48"/>
    <n v="1068"/>
    <x v="110"/>
    <x v="2"/>
    <x v="0"/>
    <x v="1"/>
  </r>
  <r>
    <d v="2022-01-10T00:00:00"/>
    <s v="P0034"/>
    <n v="14"/>
    <x v="1"/>
    <s v="Online"/>
    <n v="0"/>
    <x v="10"/>
    <x v="1"/>
    <x v="3"/>
    <n v="55"/>
    <n v="58.3"/>
    <n v="770"/>
    <x v="35"/>
    <x v="26"/>
    <x v="0"/>
    <x v="1"/>
  </r>
  <r>
    <d v="2022-01-11T00:00:00"/>
    <s v="P0032"/>
    <n v="2"/>
    <x v="2"/>
    <s v="Online"/>
    <n v="0"/>
    <x v="16"/>
    <x v="1"/>
    <x v="2"/>
    <n v="89"/>
    <n v="117.48"/>
    <n v="178"/>
    <x v="222"/>
    <x v="3"/>
    <x v="0"/>
    <x v="1"/>
  </r>
  <r>
    <d v="2022-01-13T00:00:00"/>
    <s v="P0019"/>
    <n v="6"/>
    <x v="1"/>
    <s v="Online"/>
    <n v="0"/>
    <x v="40"/>
    <x v="4"/>
    <x v="0"/>
    <n v="150"/>
    <n v="210"/>
    <n v="900"/>
    <x v="223"/>
    <x v="22"/>
    <x v="0"/>
    <x v="1"/>
  </r>
  <r>
    <d v="2022-01-14T00:00:00"/>
    <s v="P0011"/>
    <n v="14"/>
    <x v="2"/>
    <s v="Online"/>
    <n v="0"/>
    <x v="30"/>
    <x v="4"/>
    <x v="3"/>
    <n v="44"/>
    <n v="48.4"/>
    <n v="616"/>
    <x v="224"/>
    <x v="29"/>
    <x v="0"/>
    <x v="1"/>
  </r>
  <r>
    <d v="2022-01-15T00:00:00"/>
    <s v="P0022"/>
    <n v="10"/>
    <x v="2"/>
    <s v="Cash"/>
    <n v="0"/>
    <x v="20"/>
    <x v="0"/>
    <x v="0"/>
    <n v="121"/>
    <n v="141.57"/>
    <n v="1210"/>
    <x v="225"/>
    <x v="17"/>
    <x v="0"/>
    <x v="1"/>
  </r>
  <r>
    <d v="2022-01-16T00:00:00"/>
    <s v="P0014"/>
    <n v="11"/>
    <x v="1"/>
    <s v="Cash"/>
    <n v="0"/>
    <x v="6"/>
    <x v="4"/>
    <x v="2"/>
    <n v="112"/>
    <n v="146.72"/>
    <n v="1232"/>
    <x v="226"/>
    <x v="23"/>
    <x v="0"/>
    <x v="1"/>
  </r>
  <r>
    <d v="2022-01-17T00:00:00"/>
    <s v="P0040"/>
    <n v="4"/>
    <x v="1"/>
    <s v="Online"/>
    <n v="0"/>
    <x v="15"/>
    <x v="3"/>
    <x v="2"/>
    <n v="90"/>
    <n v="115.2"/>
    <n v="360"/>
    <x v="73"/>
    <x v="30"/>
    <x v="0"/>
    <x v="1"/>
  </r>
  <r>
    <d v="2022-01-18T00:00:00"/>
    <s v="P0008"/>
    <n v="9"/>
    <x v="0"/>
    <s v="Cash"/>
    <n v="0"/>
    <x v="23"/>
    <x v="2"/>
    <x v="2"/>
    <n v="83"/>
    <n v="94.62"/>
    <n v="747"/>
    <x v="227"/>
    <x v="5"/>
    <x v="0"/>
    <x v="1"/>
  </r>
  <r>
    <d v="2022-01-20T00:00:00"/>
    <s v="P0021"/>
    <n v="2"/>
    <x v="2"/>
    <s v="Cash"/>
    <n v="0"/>
    <x v="31"/>
    <x v="0"/>
    <x v="0"/>
    <n v="126"/>
    <n v="162.54"/>
    <n v="252"/>
    <x v="122"/>
    <x v="7"/>
    <x v="0"/>
    <x v="1"/>
  </r>
  <r>
    <d v="2022-01-20T00:00:00"/>
    <s v="P0014"/>
    <n v="7"/>
    <x v="1"/>
    <s v="Online"/>
    <n v="0"/>
    <x v="6"/>
    <x v="4"/>
    <x v="2"/>
    <n v="112"/>
    <n v="146.72"/>
    <n v="784"/>
    <x v="228"/>
    <x v="7"/>
    <x v="0"/>
    <x v="1"/>
  </r>
  <r>
    <d v="2022-01-22T00:00:00"/>
    <s v="P0001"/>
    <n v="6"/>
    <x v="1"/>
    <s v="Cash"/>
    <n v="0"/>
    <x v="14"/>
    <x v="2"/>
    <x v="2"/>
    <n v="98"/>
    <n v="103.88"/>
    <n v="588"/>
    <x v="165"/>
    <x v="18"/>
    <x v="0"/>
    <x v="1"/>
  </r>
  <r>
    <d v="2022-01-23T00:00:00"/>
    <s v="P0002"/>
    <n v="5"/>
    <x v="0"/>
    <s v="Cash"/>
    <n v="0"/>
    <x v="28"/>
    <x v="2"/>
    <x v="2"/>
    <n v="105"/>
    <n v="142.80000000000001"/>
    <n v="525"/>
    <x v="229"/>
    <x v="19"/>
    <x v="0"/>
    <x v="1"/>
  </r>
  <r>
    <d v="2022-01-23T00:00:00"/>
    <s v="P0042"/>
    <n v="8"/>
    <x v="2"/>
    <s v="Online"/>
    <n v="0"/>
    <x v="7"/>
    <x v="3"/>
    <x v="0"/>
    <n v="120"/>
    <n v="162"/>
    <n v="960"/>
    <x v="56"/>
    <x v="19"/>
    <x v="0"/>
    <x v="1"/>
  </r>
  <r>
    <d v="2022-01-24T00:00:00"/>
    <s v="P0030"/>
    <n v="15"/>
    <x v="1"/>
    <s v="Online"/>
    <n v="0"/>
    <x v="26"/>
    <x v="1"/>
    <x v="0"/>
    <n v="148"/>
    <n v="201.28"/>
    <n v="2220"/>
    <x v="230"/>
    <x v="27"/>
    <x v="0"/>
    <x v="1"/>
  </r>
  <r>
    <d v="2022-01-25T00:00:00"/>
    <s v="P0017"/>
    <n v="14"/>
    <x v="2"/>
    <s v="Cash"/>
    <n v="0"/>
    <x v="39"/>
    <x v="4"/>
    <x v="0"/>
    <n v="134"/>
    <n v="156.78"/>
    <n v="1876"/>
    <x v="231"/>
    <x v="9"/>
    <x v="0"/>
    <x v="1"/>
  </r>
  <r>
    <d v="2022-01-28T00:00:00"/>
    <s v="P0016"/>
    <n v="11"/>
    <x v="2"/>
    <s v="Online"/>
    <n v="0"/>
    <x v="19"/>
    <x v="4"/>
    <x v="1"/>
    <n v="13"/>
    <n v="16.64"/>
    <n v="143"/>
    <x v="232"/>
    <x v="12"/>
    <x v="0"/>
    <x v="1"/>
  </r>
  <r>
    <d v="2022-01-31T00:00:00"/>
    <s v="P0023"/>
    <n v="6"/>
    <x v="1"/>
    <s v="Cash"/>
    <n v="0"/>
    <x v="9"/>
    <x v="0"/>
    <x v="0"/>
    <n v="141"/>
    <n v="149.46"/>
    <n v="846"/>
    <x v="233"/>
    <x v="25"/>
    <x v="0"/>
    <x v="1"/>
  </r>
  <r>
    <d v="2022-01-31T00:00:00"/>
    <s v="P0041"/>
    <n v="9"/>
    <x v="2"/>
    <s v="Cash"/>
    <n v="0"/>
    <x v="41"/>
    <x v="3"/>
    <x v="0"/>
    <n v="138"/>
    <n v="173.88"/>
    <n v="1242"/>
    <x v="234"/>
    <x v="25"/>
    <x v="0"/>
    <x v="1"/>
  </r>
  <r>
    <d v="2022-02-01T00:00:00"/>
    <s v="P0005"/>
    <n v="9"/>
    <x v="2"/>
    <s v="Cash"/>
    <n v="0"/>
    <x v="22"/>
    <x v="2"/>
    <x v="0"/>
    <n v="133"/>
    <n v="155.61000000000001"/>
    <n v="1197"/>
    <x v="235"/>
    <x v="0"/>
    <x v="1"/>
    <x v="1"/>
  </r>
  <r>
    <d v="2022-02-03T00:00:00"/>
    <s v="P0014"/>
    <n v="8"/>
    <x v="2"/>
    <s v="Online"/>
    <n v="0"/>
    <x v="6"/>
    <x v="4"/>
    <x v="2"/>
    <n v="112"/>
    <n v="146.72"/>
    <n v="896"/>
    <x v="236"/>
    <x v="14"/>
    <x v="1"/>
    <x v="1"/>
  </r>
  <r>
    <d v="2022-02-05T00:00:00"/>
    <s v="P0018"/>
    <n v="6"/>
    <x v="2"/>
    <s v="Cash"/>
    <n v="0"/>
    <x v="29"/>
    <x v="4"/>
    <x v="1"/>
    <n v="37"/>
    <n v="49.21"/>
    <n v="222"/>
    <x v="237"/>
    <x v="15"/>
    <x v="1"/>
    <x v="1"/>
  </r>
  <r>
    <d v="2022-02-06T00:00:00"/>
    <s v="P0002"/>
    <n v="6"/>
    <x v="2"/>
    <s v="Cash"/>
    <n v="0"/>
    <x v="28"/>
    <x v="2"/>
    <x v="2"/>
    <n v="105"/>
    <n v="142.80000000000001"/>
    <n v="630"/>
    <x v="238"/>
    <x v="16"/>
    <x v="1"/>
    <x v="1"/>
  </r>
  <r>
    <d v="2022-02-08T00:00:00"/>
    <s v="P0005"/>
    <n v="11"/>
    <x v="1"/>
    <s v="Cash"/>
    <n v="0"/>
    <x v="22"/>
    <x v="2"/>
    <x v="0"/>
    <n v="133"/>
    <n v="155.61000000000001"/>
    <n v="1463"/>
    <x v="121"/>
    <x v="21"/>
    <x v="1"/>
    <x v="1"/>
  </r>
  <r>
    <d v="2022-02-08T00:00:00"/>
    <s v="P0004"/>
    <n v="3"/>
    <x v="1"/>
    <s v="Cash"/>
    <n v="0"/>
    <x v="12"/>
    <x v="2"/>
    <x v="3"/>
    <n v="44"/>
    <n v="48.84"/>
    <n v="132"/>
    <x v="239"/>
    <x v="21"/>
    <x v="1"/>
    <x v="1"/>
  </r>
  <r>
    <d v="2022-02-09T00:00:00"/>
    <s v="P0032"/>
    <n v="14"/>
    <x v="1"/>
    <s v="Online"/>
    <n v="0"/>
    <x v="16"/>
    <x v="1"/>
    <x v="2"/>
    <n v="89"/>
    <n v="117.48"/>
    <n v="1246"/>
    <x v="240"/>
    <x v="2"/>
    <x v="1"/>
    <x v="1"/>
  </r>
  <r>
    <d v="2022-02-12T00:00:00"/>
    <s v="P0010"/>
    <n v="13"/>
    <x v="2"/>
    <s v="Cash"/>
    <n v="0"/>
    <x v="18"/>
    <x v="4"/>
    <x v="0"/>
    <n v="148"/>
    <n v="164.28"/>
    <n v="1924"/>
    <x v="219"/>
    <x v="4"/>
    <x v="1"/>
    <x v="1"/>
  </r>
  <r>
    <d v="2022-02-14T00:00:00"/>
    <s v="P0026"/>
    <n v="8"/>
    <x v="1"/>
    <s v="Cash"/>
    <n v="0"/>
    <x v="42"/>
    <x v="1"/>
    <x v="1"/>
    <n v="18"/>
    <n v="24.66"/>
    <n v="144"/>
    <x v="241"/>
    <x v="29"/>
    <x v="1"/>
    <x v="1"/>
  </r>
  <r>
    <d v="2022-02-14T00:00:00"/>
    <s v="P0028"/>
    <n v="3"/>
    <x v="2"/>
    <s v="Cash"/>
    <n v="0"/>
    <x v="32"/>
    <x v="1"/>
    <x v="1"/>
    <n v="37"/>
    <n v="41.81"/>
    <n v="111"/>
    <x v="242"/>
    <x v="29"/>
    <x v="1"/>
    <x v="1"/>
  </r>
  <r>
    <d v="2022-02-16T00:00:00"/>
    <s v="P0032"/>
    <n v="1"/>
    <x v="1"/>
    <s v="Cash"/>
    <n v="0"/>
    <x v="16"/>
    <x v="1"/>
    <x v="2"/>
    <n v="89"/>
    <n v="117.48"/>
    <n v="89"/>
    <x v="160"/>
    <x v="23"/>
    <x v="1"/>
    <x v="1"/>
  </r>
  <r>
    <d v="2022-02-19T00:00:00"/>
    <s v="P0002"/>
    <n v="13"/>
    <x v="1"/>
    <s v="Cash"/>
    <n v="0"/>
    <x v="28"/>
    <x v="2"/>
    <x v="2"/>
    <n v="105"/>
    <n v="142.80000000000001"/>
    <n v="1365"/>
    <x v="243"/>
    <x v="6"/>
    <x v="1"/>
    <x v="1"/>
  </r>
  <r>
    <d v="2022-02-20T00:00:00"/>
    <s v="P0012"/>
    <n v="6"/>
    <x v="2"/>
    <s v="Cash"/>
    <n v="0"/>
    <x v="34"/>
    <x v="4"/>
    <x v="2"/>
    <n v="73"/>
    <n v="94.17"/>
    <n v="438"/>
    <x v="244"/>
    <x v="7"/>
    <x v="1"/>
    <x v="1"/>
  </r>
  <r>
    <d v="2022-02-23T00:00:00"/>
    <s v="P0013"/>
    <n v="6"/>
    <x v="1"/>
    <s v="Online"/>
    <n v="0"/>
    <x v="27"/>
    <x v="4"/>
    <x v="2"/>
    <n v="112"/>
    <n v="122.08"/>
    <n v="672"/>
    <x v="101"/>
    <x v="19"/>
    <x v="1"/>
    <x v="1"/>
  </r>
  <r>
    <d v="2022-02-23T00:00:00"/>
    <s v="P0016"/>
    <n v="15"/>
    <x v="1"/>
    <s v="Cash"/>
    <n v="0"/>
    <x v="19"/>
    <x v="4"/>
    <x v="1"/>
    <n v="13"/>
    <n v="16.64"/>
    <n v="195"/>
    <x v="245"/>
    <x v="19"/>
    <x v="1"/>
    <x v="1"/>
  </r>
  <r>
    <d v="2022-02-23T00:00:00"/>
    <s v="P0036"/>
    <n v="8"/>
    <x v="2"/>
    <s v="Online"/>
    <n v="0"/>
    <x v="43"/>
    <x v="1"/>
    <x v="2"/>
    <n v="90"/>
    <n v="96.3"/>
    <n v="720"/>
    <x v="216"/>
    <x v="19"/>
    <x v="1"/>
    <x v="1"/>
  </r>
  <r>
    <d v="2022-02-27T00:00:00"/>
    <s v="P0012"/>
    <n v="7"/>
    <x v="2"/>
    <s v="Cash"/>
    <n v="0"/>
    <x v="34"/>
    <x v="4"/>
    <x v="2"/>
    <n v="73"/>
    <n v="94.17"/>
    <n v="511"/>
    <x v="246"/>
    <x v="11"/>
    <x v="1"/>
    <x v="1"/>
  </r>
  <r>
    <d v="2022-02-27T00:00:00"/>
    <s v="P0005"/>
    <n v="15"/>
    <x v="2"/>
    <s v="Online"/>
    <n v="0"/>
    <x v="22"/>
    <x v="2"/>
    <x v="0"/>
    <n v="133"/>
    <n v="155.61000000000001"/>
    <n v="1995"/>
    <x v="247"/>
    <x v="11"/>
    <x v="1"/>
    <x v="1"/>
  </r>
  <r>
    <d v="2022-02-28T00:00:00"/>
    <s v="P0037"/>
    <n v="15"/>
    <x v="2"/>
    <s v="Cash"/>
    <n v="0"/>
    <x v="5"/>
    <x v="3"/>
    <x v="2"/>
    <n v="67"/>
    <n v="85.76"/>
    <n v="1005"/>
    <x v="248"/>
    <x v="12"/>
    <x v="1"/>
    <x v="1"/>
  </r>
  <r>
    <d v="2022-03-04T00:00:00"/>
    <s v="P0026"/>
    <n v="13"/>
    <x v="0"/>
    <s v="Online"/>
    <n v="0"/>
    <x v="42"/>
    <x v="1"/>
    <x v="1"/>
    <n v="18"/>
    <n v="24.66"/>
    <n v="234"/>
    <x v="249"/>
    <x v="1"/>
    <x v="2"/>
    <x v="1"/>
  </r>
  <r>
    <d v="2022-03-06T00:00:00"/>
    <s v="P0004"/>
    <n v="2"/>
    <x v="2"/>
    <s v="Cash"/>
    <n v="0"/>
    <x v="12"/>
    <x v="2"/>
    <x v="3"/>
    <n v="44"/>
    <n v="48.84"/>
    <n v="88"/>
    <x v="250"/>
    <x v="16"/>
    <x v="2"/>
    <x v="1"/>
  </r>
  <r>
    <d v="2022-03-07T00:00:00"/>
    <s v="P0003"/>
    <n v="1"/>
    <x v="2"/>
    <s v="Cash"/>
    <n v="0"/>
    <x v="3"/>
    <x v="2"/>
    <x v="2"/>
    <n v="71"/>
    <n v="80.94"/>
    <n v="71"/>
    <x v="251"/>
    <x v="20"/>
    <x v="2"/>
    <x v="1"/>
  </r>
  <r>
    <d v="2022-03-08T00:00:00"/>
    <s v="P0044"/>
    <n v="6"/>
    <x v="2"/>
    <s v="Online"/>
    <n v="0"/>
    <x v="8"/>
    <x v="3"/>
    <x v="2"/>
    <n v="76"/>
    <n v="82.08"/>
    <n v="456"/>
    <x v="252"/>
    <x v="21"/>
    <x v="2"/>
    <x v="1"/>
  </r>
  <r>
    <d v="2022-03-09T00:00:00"/>
    <s v="P0030"/>
    <n v="3"/>
    <x v="2"/>
    <s v="Online"/>
    <n v="0"/>
    <x v="26"/>
    <x v="1"/>
    <x v="0"/>
    <n v="148"/>
    <n v="201.28"/>
    <n v="444"/>
    <x v="69"/>
    <x v="2"/>
    <x v="2"/>
    <x v="1"/>
  </r>
  <r>
    <d v="2022-03-09T00:00:00"/>
    <s v="P0004"/>
    <n v="11"/>
    <x v="1"/>
    <s v="Cash"/>
    <n v="0"/>
    <x v="12"/>
    <x v="2"/>
    <x v="3"/>
    <n v="44"/>
    <n v="48.84"/>
    <n v="484"/>
    <x v="109"/>
    <x v="2"/>
    <x v="2"/>
    <x v="1"/>
  </r>
  <r>
    <d v="2022-03-10T00:00:00"/>
    <s v="P0033"/>
    <n v="12"/>
    <x v="0"/>
    <s v="Online"/>
    <n v="0"/>
    <x v="38"/>
    <x v="1"/>
    <x v="2"/>
    <n v="95"/>
    <n v="119.7"/>
    <n v="1140"/>
    <x v="253"/>
    <x v="26"/>
    <x v="2"/>
    <x v="1"/>
  </r>
  <r>
    <d v="2022-03-14T00:00:00"/>
    <s v="P0016"/>
    <n v="2"/>
    <x v="2"/>
    <s v="Cash"/>
    <n v="0"/>
    <x v="19"/>
    <x v="4"/>
    <x v="1"/>
    <n v="13"/>
    <n v="16.64"/>
    <n v="26"/>
    <x v="254"/>
    <x v="29"/>
    <x v="2"/>
    <x v="1"/>
  </r>
  <r>
    <d v="2022-03-14T00:00:00"/>
    <s v="P0026"/>
    <n v="13"/>
    <x v="2"/>
    <s v="Online"/>
    <n v="0"/>
    <x v="42"/>
    <x v="1"/>
    <x v="1"/>
    <n v="18"/>
    <n v="24.66"/>
    <n v="234"/>
    <x v="249"/>
    <x v="29"/>
    <x v="2"/>
    <x v="1"/>
  </r>
  <r>
    <d v="2022-03-18T00:00:00"/>
    <s v="P0019"/>
    <n v="2"/>
    <x v="1"/>
    <s v="Cash"/>
    <n v="0"/>
    <x v="40"/>
    <x v="4"/>
    <x v="0"/>
    <n v="150"/>
    <n v="210"/>
    <n v="300"/>
    <x v="255"/>
    <x v="5"/>
    <x v="2"/>
    <x v="1"/>
  </r>
  <r>
    <d v="2022-03-18T00:00:00"/>
    <s v="P0027"/>
    <n v="10"/>
    <x v="2"/>
    <s v="Cash"/>
    <n v="0"/>
    <x v="24"/>
    <x v="1"/>
    <x v="3"/>
    <n v="48"/>
    <n v="57.120000000000005"/>
    <n v="480"/>
    <x v="44"/>
    <x v="5"/>
    <x v="2"/>
    <x v="1"/>
  </r>
  <r>
    <d v="2022-03-19T00:00:00"/>
    <s v="P0041"/>
    <n v="6"/>
    <x v="0"/>
    <s v="Cash"/>
    <n v="0"/>
    <x v="41"/>
    <x v="3"/>
    <x v="0"/>
    <n v="138"/>
    <n v="173.88"/>
    <n v="828"/>
    <x v="111"/>
    <x v="6"/>
    <x v="2"/>
    <x v="1"/>
  </r>
  <r>
    <d v="2022-03-23T00:00:00"/>
    <s v="P0032"/>
    <n v="9"/>
    <x v="2"/>
    <s v="Cash"/>
    <n v="0"/>
    <x v="16"/>
    <x v="1"/>
    <x v="2"/>
    <n v="89"/>
    <n v="117.48"/>
    <n v="801"/>
    <x v="256"/>
    <x v="19"/>
    <x v="2"/>
    <x v="1"/>
  </r>
  <r>
    <d v="2022-03-25T00:00:00"/>
    <s v="P0001"/>
    <n v="2"/>
    <x v="0"/>
    <s v="Online"/>
    <n v="0"/>
    <x v="14"/>
    <x v="2"/>
    <x v="2"/>
    <n v="98"/>
    <n v="103.88"/>
    <n v="196"/>
    <x v="153"/>
    <x v="9"/>
    <x v="2"/>
    <x v="1"/>
  </r>
  <r>
    <d v="2022-03-25T00:00:00"/>
    <s v="P0030"/>
    <n v="11"/>
    <x v="2"/>
    <s v="Online"/>
    <n v="0"/>
    <x v="26"/>
    <x v="1"/>
    <x v="0"/>
    <n v="148"/>
    <n v="201.28"/>
    <n v="1628"/>
    <x v="40"/>
    <x v="9"/>
    <x v="2"/>
    <x v="1"/>
  </r>
  <r>
    <d v="2022-03-29T00:00:00"/>
    <s v="P0032"/>
    <n v="12"/>
    <x v="1"/>
    <s v="Online"/>
    <n v="0"/>
    <x v="16"/>
    <x v="1"/>
    <x v="2"/>
    <n v="89"/>
    <n v="117.48"/>
    <n v="1068"/>
    <x v="110"/>
    <x v="28"/>
    <x v="2"/>
    <x v="1"/>
  </r>
  <r>
    <d v="2022-03-30T00:00:00"/>
    <s v="P0001"/>
    <n v="13"/>
    <x v="1"/>
    <s v="Cash"/>
    <n v="0"/>
    <x v="14"/>
    <x v="2"/>
    <x v="2"/>
    <n v="98"/>
    <n v="103.88"/>
    <n v="1274"/>
    <x v="184"/>
    <x v="24"/>
    <x v="2"/>
    <x v="1"/>
  </r>
  <r>
    <d v="2022-04-01T00:00:00"/>
    <s v="P0002"/>
    <n v="2"/>
    <x v="1"/>
    <s v="Cash"/>
    <n v="0"/>
    <x v="28"/>
    <x v="2"/>
    <x v="2"/>
    <n v="105"/>
    <n v="142.80000000000001"/>
    <n v="210"/>
    <x v="257"/>
    <x v="0"/>
    <x v="3"/>
    <x v="1"/>
  </r>
  <r>
    <d v="2022-04-02T00:00:00"/>
    <s v="P0002"/>
    <n v="3"/>
    <x v="2"/>
    <s v="Cash"/>
    <n v="0"/>
    <x v="28"/>
    <x v="2"/>
    <x v="2"/>
    <n v="105"/>
    <n v="142.80000000000001"/>
    <n v="315"/>
    <x v="258"/>
    <x v="13"/>
    <x v="3"/>
    <x v="1"/>
  </r>
  <r>
    <d v="2022-04-06T00:00:00"/>
    <s v="P0040"/>
    <n v="2"/>
    <x v="0"/>
    <s v="Cash"/>
    <n v="0"/>
    <x v="15"/>
    <x v="3"/>
    <x v="2"/>
    <n v="90"/>
    <n v="115.2"/>
    <n v="180"/>
    <x v="169"/>
    <x v="16"/>
    <x v="3"/>
    <x v="1"/>
  </r>
  <r>
    <d v="2022-04-07T00:00:00"/>
    <s v="P0026"/>
    <n v="7"/>
    <x v="2"/>
    <s v="Online"/>
    <n v="0"/>
    <x v="42"/>
    <x v="1"/>
    <x v="1"/>
    <n v="18"/>
    <n v="24.66"/>
    <n v="126"/>
    <x v="259"/>
    <x v="20"/>
    <x v="3"/>
    <x v="1"/>
  </r>
  <r>
    <d v="2022-04-09T00:00:00"/>
    <s v="P0039"/>
    <n v="12"/>
    <x v="0"/>
    <s v="Cash"/>
    <n v="0"/>
    <x v="33"/>
    <x v="3"/>
    <x v="1"/>
    <n v="37"/>
    <n v="42.55"/>
    <n v="444"/>
    <x v="260"/>
    <x v="2"/>
    <x v="3"/>
    <x v="1"/>
  </r>
  <r>
    <d v="2022-04-09T00:00:00"/>
    <s v="P0002"/>
    <n v="9"/>
    <x v="1"/>
    <s v="Online"/>
    <n v="0"/>
    <x v="28"/>
    <x v="2"/>
    <x v="2"/>
    <n v="105"/>
    <n v="142.80000000000001"/>
    <n v="945"/>
    <x v="261"/>
    <x v="2"/>
    <x v="3"/>
    <x v="1"/>
  </r>
  <r>
    <d v="2022-04-13T00:00:00"/>
    <s v="P0016"/>
    <n v="14"/>
    <x v="0"/>
    <s v="Online"/>
    <n v="0"/>
    <x v="19"/>
    <x v="4"/>
    <x v="1"/>
    <n v="13"/>
    <n v="16.64"/>
    <n v="182"/>
    <x v="262"/>
    <x v="22"/>
    <x v="3"/>
    <x v="1"/>
  </r>
  <r>
    <d v="2022-04-18T00:00:00"/>
    <s v="P0041"/>
    <n v="9"/>
    <x v="2"/>
    <s v="Cash"/>
    <n v="0"/>
    <x v="41"/>
    <x v="3"/>
    <x v="0"/>
    <n v="138"/>
    <n v="173.88"/>
    <n v="1242"/>
    <x v="234"/>
    <x v="5"/>
    <x v="3"/>
    <x v="1"/>
  </r>
  <r>
    <d v="2022-04-20T00:00:00"/>
    <s v="P0018"/>
    <n v="2"/>
    <x v="0"/>
    <s v="Online"/>
    <n v="0"/>
    <x v="29"/>
    <x v="4"/>
    <x v="1"/>
    <n v="37"/>
    <n v="49.21"/>
    <n v="74"/>
    <x v="263"/>
    <x v="7"/>
    <x v="3"/>
    <x v="1"/>
  </r>
  <r>
    <d v="2022-04-20T00:00:00"/>
    <s v="P0012"/>
    <n v="4"/>
    <x v="2"/>
    <s v="Online"/>
    <n v="0"/>
    <x v="34"/>
    <x v="4"/>
    <x v="2"/>
    <n v="73"/>
    <n v="94.17"/>
    <n v="292"/>
    <x v="61"/>
    <x v="7"/>
    <x v="3"/>
    <x v="1"/>
  </r>
  <r>
    <d v="2022-04-21T00:00:00"/>
    <s v="P0030"/>
    <n v="2"/>
    <x v="2"/>
    <s v="Cash"/>
    <n v="0"/>
    <x v="26"/>
    <x v="1"/>
    <x v="0"/>
    <n v="148"/>
    <n v="201.28"/>
    <n v="296"/>
    <x v="46"/>
    <x v="8"/>
    <x v="3"/>
    <x v="1"/>
  </r>
  <r>
    <d v="2022-04-21T00:00:00"/>
    <s v="P0026"/>
    <n v="14"/>
    <x v="1"/>
    <s v="Online"/>
    <n v="0"/>
    <x v="42"/>
    <x v="1"/>
    <x v="1"/>
    <n v="18"/>
    <n v="24.66"/>
    <n v="252"/>
    <x v="264"/>
    <x v="8"/>
    <x v="3"/>
    <x v="1"/>
  </r>
  <r>
    <d v="2022-04-23T00:00:00"/>
    <s v="P0044"/>
    <n v="15"/>
    <x v="1"/>
    <s v="Online"/>
    <n v="0"/>
    <x v="8"/>
    <x v="3"/>
    <x v="2"/>
    <n v="76"/>
    <n v="82.08"/>
    <n v="1140"/>
    <x v="136"/>
    <x v="19"/>
    <x v="3"/>
    <x v="1"/>
  </r>
  <r>
    <d v="2022-04-24T00:00:00"/>
    <s v="P0034"/>
    <n v="4"/>
    <x v="2"/>
    <s v="Online"/>
    <n v="0"/>
    <x v="10"/>
    <x v="1"/>
    <x v="3"/>
    <n v="55"/>
    <n v="58.3"/>
    <n v="220"/>
    <x v="12"/>
    <x v="27"/>
    <x v="3"/>
    <x v="1"/>
  </r>
  <r>
    <d v="2022-04-25T00:00:00"/>
    <s v="P0004"/>
    <n v="9"/>
    <x v="2"/>
    <s v="Cash"/>
    <n v="0"/>
    <x v="12"/>
    <x v="2"/>
    <x v="3"/>
    <n v="44"/>
    <n v="48.84"/>
    <n v="396"/>
    <x v="265"/>
    <x v="9"/>
    <x v="3"/>
    <x v="1"/>
  </r>
  <r>
    <d v="2022-04-25T00:00:00"/>
    <s v="P0003"/>
    <n v="8"/>
    <x v="1"/>
    <s v="Online"/>
    <n v="0"/>
    <x v="3"/>
    <x v="2"/>
    <x v="2"/>
    <n v="71"/>
    <n v="80.94"/>
    <n v="568"/>
    <x v="3"/>
    <x v="9"/>
    <x v="3"/>
    <x v="1"/>
  </r>
  <r>
    <d v="2022-04-26T00:00:00"/>
    <s v="P0027"/>
    <n v="2"/>
    <x v="2"/>
    <s v="Cash"/>
    <n v="0"/>
    <x v="24"/>
    <x v="1"/>
    <x v="3"/>
    <n v="48"/>
    <n v="57.120000000000005"/>
    <n v="96"/>
    <x v="266"/>
    <x v="10"/>
    <x v="3"/>
    <x v="1"/>
  </r>
  <r>
    <d v="2022-04-28T00:00:00"/>
    <s v="P0014"/>
    <n v="14"/>
    <x v="2"/>
    <s v="Cash"/>
    <n v="0"/>
    <x v="6"/>
    <x v="4"/>
    <x v="2"/>
    <n v="112"/>
    <n v="146.72"/>
    <n v="1568"/>
    <x v="267"/>
    <x v="12"/>
    <x v="3"/>
    <x v="1"/>
  </r>
  <r>
    <d v="2022-04-30T00:00:00"/>
    <s v="P0016"/>
    <n v="13"/>
    <x v="1"/>
    <s v="Online"/>
    <n v="0"/>
    <x v="19"/>
    <x v="4"/>
    <x v="1"/>
    <n v="13"/>
    <n v="16.64"/>
    <n v="169"/>
    <x v="28"/>
    <x v="24"/>
    <x v="3"/>
    <x v="1"/>
  </r>
  <r>
    <d v="2022-04-30T00:00:00"/>
    <s v="P0027"/>
    <n v="8"/>
    <x v="2"/>
    <s v="Online"/>
    <n v="0"/>
    <x v="24"/>
    <x v="1"/>
    <x v="3"/>
    <n v="48"/>
    <n v="57.120000000000005"/>
    <n v="384"/>
    <x v="183"/>
    <x v="24"/>
    <x v="3"/>
    <x v="1"/>
  </r>
  <r>
    <d v="2022-05-01T00:00:00"/>
    <s v="P0034"/>
    <n v="9"/>
    <x v="0"/>
    <s v="Online"/>
    <n v="0"/>
    <x v="10"/>
    <x v="1"/>
    <x v="3"/>
    <n v="55"/>
    <n v="58.3"/>
    <n v="495"/>
    <x v="268"/>
    <x v="0"/>
    <x v="4"/>
    <x v="1"/>
  </r>
  <r>
    <d v="2022-05-01T00:00:00"/>
    <s v="P0033"/>
    <n v="6"/>
    <x v="1"/>
    <s v="Online"/>
    <n v="0"/>
    <x v="38"/>
    <x v="1"/>
    <x v="2"/>
    <n v="95"/>
    <n v="119.7"/>
    <n v="570"/>
    <x v="107"/>
    <x v="0"/>
    <x v="4"/>
    <x v="1"/>
  </r>
  <r>
    <d v="2022-05-02T00:00:00"/>
    <s v="P0013"/>
    <n v="4"/>
    <x v="1"/>
    <s v="Cash"/>
    <n v="0"/>
    <x v="27"/>
    <x v="4"/>
    <x v="2"/>
    <n v="112"/>
    <n v="122.08"/>
    <n v="448"/>
    <x v="269"/>
    <x v="13"/>
    <x v="4"/>
    <x v="1"/>
  </r>
  <r>
    <d v="2022-05-04T00:00:00"/>
    <s v="P0020"/>
    <n v="10"/>
    <x v="2"/>
    <s v="Online"/>
    <n v="0"/>
    <x v="11"/>
    <x v="0"/>
    <x v="3"/>
    <n v="61"/>
    <n v="76.25"/>
    <n v="610"/>
    <x v="270"/>
    <x v="1"/>
    <x v="4"/>
    <x v="1"/>
  </r>
  <r>
    <d v="2022-05-06T00:00:00"/>
    <s v="P0034"/>
    <n v="7"/>
    <x v="2"/>
    <s v="Online"/>
    <n v="0"/>
    <x v="10"/>
    <x v="1"/>
    <x v="3"/>
    <n v="55"/>
    <n v="58.3"/>
    <n v="385"/>
    <x v="271"/>
    <x v="16"/>
    <x v="4"/>
    <x v="1"/>
  </r>
  <r>
    <d v="2022-05-07T00:00:00"/>
    <s v="P0015"/>
    <n v="4"/>
    <x v="1"/>
    <s v="Cash"/>
    <n v="0"/>
    <x v="25"/>
    <x v="4"/>
    <x v="1"/>
    <n v="12"/>
    <n v="15.719999999999999"/>
    <n v="48"/>
    <x v="272"/>
    <x v="20"/>
    <x v="4"/>
    <x v="1"/>
  </r>
  <r>
    <d v="2022-05-07T00:00:00"/>
    <s v="P0027"/>
    <n v="1"/>
    <x v="1"/>
    <s v="Online"/>
    <n v="0"/>
    <x v="24"/>
    <x v="1"/>
    <x v="3"/>
    <n v="48"/>
    <n v="57.120000000000005"/>
    <n v="48"/>
    <x v="273"/>
    <x v="20"/>
    <x v="4"/>
    <x v="1"/>
  </r>
  <r>
    <d v="2022-05-08T00:00:00"/>
    <s v="P0022"/>
    <n v="7"/>
    <x v="1"/>
    <s v="Online"/>
    <n v="0"/>
    <x v="20"/>
    <x v="0"/>
    <x v="0"/>
    <n v="121"/>
    <n v="141.57"/>
    <n v="847"/>
    <x v="274"/>
    <x v="21"/>
    <x v="4"/>
    <x v="1"/>
  </r>
  <r>
    <d v="2022-05-09T00:00:00"/>
    <s v="P0017"/>
    <n v="12"/>
    <x v="0"/>
    <s v="Cash"/>
    <n v="0"/>
    <x v="39"/>
    <x v="4"/>
    <x v="0"/>
    <n v="134"/>
    <n v="156.78"/>
    <n v="1608"/>
    <x v="275"/>
    <x v="2"/>
    <x v="4"/>
    <x v="1"/>
  </r>
  <r>
    <d v="2022-05-10T00:00:00"/>
    <s v="P0009"/>
    <n v="6"/>
    <x v="2"/>
    <s v="Online"/>
    <n v="0"/>
    <x v="37"/>
    <x v="2"/>
    <x v="1"/>
    <n v="6"/>
    <n v="7.8599999999999994"/>
    <n v="36"/>
    <x v="92"/>
    <x v="26"/>
    <x v="4"/>
    <x v="1"/>
  </r>
  <r>
    <d v="2022-05-12T00:00:00"/>
    <s v="P0011"/>
    <n v="7"/>
    <x v="1"/>
    <s v="Cash"/>
    <n v="0"/>
    <x v="30"/>
    <x v="4"/>
    <x v="3"/>
    <n v="44"/>
    <n v="48.4"/>
    <n v="308"/>
    <x v="186"/>
    <x v="4"/>
    <x v="4"/>
    <x v="1"/>
  </r>
  <r>
    <d v="2022-05-13T00:00:00"/>
    <s v="P0012"/>
    <n v="5"/>
    <x v="2"/>
    <s v="Online"/>
    <n v="0"/>
    <x v="34"/>
    <x v="4"/>
    <x v="2"/>
    <n v="73"/>
    <n v="94.17"/>
    <n v="365"/>
    <x v="276"/>
    <x v="22"/>
    <x v="4"/>
    <x v="1"/>
  </r>
  <r>
    <d v="2022-05-14T00:00:00"/>
    <s v="P0008"/>
    <n v="14"/>
    <x v="2"/>
    <s v="Cash"/>
    <n v="0"/>
    <x v="23"/>
    <x v="2"/>
    <x v="2"/>
    <n v="83"/>
    <n v="94.62"/>
    <n v="1162"/>
    <x v="277"/>
    <x v="29"/>
    <x v="4"/>
    <x v="1"/>
  </r>
  <r>
    <d v="2022-05-15T00:00:00"/>
    <s v="P0020"/>
    <n v="5"/>
    <x v="1"/>
    <s v="Online"/>
    <n v="0"/>
    <x v="11"/>
    <x v="0"/>
    <x v="3"/>
    <n v="61"/>
    <n v="76.25"/>
    <n v="305"/>
    <x v="278"/>
    <x v="17"/>
    <x v="4"/>
    <x v="1"/>
  </r>
  <r>
    <d v="2022-05-16T00:00:00"/>
    <s v="P0010"/>
    <n v="13"/>
    <x v="2"/>
    <s v="Cash"/>
    <n v="0"/>
    <x v="18"/>
    <x v="4"/>
    <x v="0"/>
    <n v="148"/>
    <n v="164.28"/>
    <n v="1924"/>
    <x v="219"/>
    <x v="23"/>
    <x v="4"/>
    <x v="1"/>
  </r>
  <r>
    <d v="2022-05-16T00:00:00"/>
    <s v="P0031"/>
    <n v="13"/>
    <x v="1"/>
    <s v="Online"/>
    <n v="0"/>
    <x v="2"/>
    <x v="1"/>
    <x v="2"/>
    <n v="93"/>
    <n v="104.16"/>
    <n v="1209"/>
    <x v="279"/>
    <x v="23"/>
    <x v="4"/>
    <x v="1"/>
  </r>
  <r>
    <d v="2022-05-17T00:00:00"/>
    <s v="P0027"/>
    <n v="8"/>
    <x v="2"/>
    <s v="Cash"/>
    <n v="0"/>
    <x v="24"/>
    <x v="1"/>
    <x v="3"/>
    <n v="48"/>
    <n v="57.120000000000005"/>
    <n v="384"/>
    <x v="183"/>
    <x v="30"/>
    <x v="4"/>
    <x v="1"/>
  </r>
  <r>
    <d v="2022-05-18T00:00:00"/>
    <s v="P0027"/>
    <n v="4"/>
    <x v="0"/>
    <s v="Online"/>
    <n v="0"/>
    <x v="24"/>
    <x v="1"/>
    <x v="3"/>
    <n v="48"/>
    <n v="57.120000000000005"/>
    <n v="192"/>
    <x v="38"/>
    <x v="5"/>
    <x v="4"/>
    <x v="1"/>
  </r>
  <r>
    <d v="2022-05-18T00:00:00"/>
    <s v="P0038"/>
    <n v="8"/>
    <x v="0"/>
    <s v="Online"/>
    <n v="0"/>
    <x v="35"/>
    <x v="3"/>
    <x v="2"/>
    <n v="72"/>
    <n v="79.92"/>
    <n v="576"/>
    <x v="280"/>
    <x v="5"/>
    <x v="4"/>
    <x v="1"/>
  </r>
  <r>
    <d v="2022-05-20T00:00:00"/>
    <s v="P0044"/>
    <n v="15"/>
    <x v="1"/>
    <s v="Cash"/>
    <n v="0"/>
    <x v="8"/>
    <x v="3"/>
    <x v="2"/>
    <n v="76"/>
    <n v="82.08"/>
    <n v="1140"/>
    <x v="136"/>
    <x v="7"/>
    <x v="4"/>
    <x v="1"/>
  </r>
  <r>
    <d v="2022-05-22T00:00:00"/>
    <s v="P0015"/>
    <n v="12"/>
    <x v="2"/>
    <s v="Online"/>
    <n v="0"/>
    <x v="25"/>
    <x v="4"/>
    <x v="1"/>
    <n v="12"/>
    <n v="15.719999999999999"/>
    <n v="144"/>
    <x v="114"/>
    <x v="18"/>
    <x v="4"/>
    <x v="1"/>
  </r>
  <r>
    <d v="2022-05-25T00:00:00"/>
    <s v="P0002"/>
    <n v="7"/>
    <x v="1"/>
    <s v="Online"/>
    <n v="0"/>
    <x v="28"/>
    <x v="2"/>
    <x v="2"/>
    <n v="105"/>
    <n v="142.80000000000001"/>
    <n v="735"/>
    <x v="281"/>
    <x v="9"/>
    <x v="4"/>
    <x v="1"/>
  </r>
  <r>
    <d v="2022-05-26T00:00:00"/>
    <s v="P0028"/>
    <n v="2"/>
    <x v="2"/>
    <s v="Online"/>
    <n v="0"/>
    <x v="32"/>
    <x v="1"/>
    <x v="1"/>
    <n v="37"/>
    <n v="41.81"/>
    <n v="74"/>
    <x v="282"/>
    <x v="10"/>
    <x v="4"/>
    <x v="1"/>
  </r>
  <r>
    <d v="2022-05-26T00:00:00"/>
    <s v="P0027"/>
    <n v="2"/>
    <x v="1"/>
    <s v="Online"/>
    <n v="0"/>
    <x v="24"/>
    <x v="1"/>
    <x v="3"/>
    <n v="48"/>
    <n v="57.120000000000005"/>
    <n v="96"/>
    <x v="266"/>
    <x v="10"/>
    <x v="4"/>
    <x v="1"/>
  </r>
  <r>
    <d v="2022-05-28T00:00:00"/>
    <s v="P0041"/>
    <n v="10"/>
    <x v="0"/>
    <s v="Cash"/>
    <n v="0"/>
    <x v="41"/>
    <x v="3"/>
    <x v="0"/>
    <n v="138"/>
    <n v="173.88"/>
    <n v="1380"/>
    <x v="283"/>
    <x v="12"/>
    <x v="4"/>
    <x v="1"/>
  </r>
  <r>
    <d v="2022-05-28T00:00:00"/>
    <s v="P0008"/>
    <n v="5"/>
    <x v="0"/>
    <s v="Online"/>
    <n v="0"/>
    <x v="23"/>
    <x v="2"/>
    <x v="2"/>
    <n v="83"/>
    <n v="94.62"/>
    <n v="415"/>
    <x v="284"/>
    <x v="12"/>
    <x v="4"/>
    <x v="1"/>
  </r>
  <r>
    <d v="2022-05-28T00:00:00"/>
    <s v="P0010"/>
    <n v="9"/>
    <x v="1"/>
    <s v="Cash"/>
    <n v="0"/>
    <x v="18"/>
    <x v="4"/>
    <x v="0"/>
    <n v="148"/>
    <n v="164.28"/>
    <n v="1332"/>
    <x v="68"/>
    <x v="12"/>
    <x v="4"/>
    <x v="1"/>
  </r>
  <r>
    <d v="2022-05-28T00:00:00"/>
    <s v="P0004"/>
    <n v="12"/>
    <x v="1"/>
    <s v="Online"/>
    <n v="0"/>
    <x v="12"/>
    <x v="2"/>
    <x v="3"/>
    <n v="44"/>
    <n v="48.84"/>
    <n v="528"/>
    <x v="285"/>
    <x v="12"/>
    <x v="4"/>
    <x v="1"/>
  </r>
  <r>
    <d v="2022-05-28T00:00:00"/>
    <s v="P0020"/>
    <n v="14"/>
    <x v="2"/>
    <s v="Cash"/>
    <n v="0"/>
    <x v="11"/>
    <x v="0"/>
    <x v="3"/>
    <n v="61"/>
    <n v="76.25"/>
    <n v="854"/>
    <x v="286"/>
    <x v="12"/>
    <x v="4"/>
    <x v="1"/>
  </r>
  <r>
    <d v="2022-05-30T00:00:00"/>
    <s v="P0044"/>
    <n v="9"/>
    <x v="2"/>
    <s v="Online"/>
    <n v="0"/>
    <x v="8"/>
    <x v="3"/>
    <x v="2"/>
    <n v="76"/>
    <n v="82.08"/>
    <n v="684"/>
    <x v="20"/>
    <x v="24"/>
    <x v="4"/>
    <x v="1"/>
  </r>
  <r>
    <d v="2022-05-30T00:00:00"/>
    <s v="P0005"/>
    <n v="4"/>
    <x v="0"/>
    <s v="Cash"/>
    <n v="0"/>
    <x v="22"/>
    <x v="2"/>
    <x v="0"/>
    <n v="133"/>
    <n v="155.61000000000001"/>
    <n v="532"/>
    <x v="142"/>
    <x v="24"/>
    <x v="4"/>
    <x v="1"/>
  </r>
  <r>
    <d v="2022-05-30T00:00:00"/>
    <s v="P0033"/>
    <n v="3"/>
    <x v="1"/>
    <s v="Cash"/>
    <n v="0"/>
    <x v="38"/>
    <x v="1"/>
    <x v="2"/>
    <n v="95"/>
    <n v="119.7"/>
    <n v="285"/>
    <x v="287"/>
    <x v="24"/>
    <x v="4"/>
    <x v="1"/>
  </r>
  <r>
    <d v="2022-06-03T00:00:00"/>
    <s v="P0008"/>
    <n v="14"/>
    <x v="1"/>
    <s v="Online"/>
    <n v="0"/>
    <x v="23"/>
    <x v="2"/>
    <x v="2"/>
    <n v="83"/>
    <n v="94.62"/>
    <n v="1162"/>
    <x v="277"/>
    <x v="14"/>
    <x v="5"/>
    <x v="1"/>
  </r>
  <r>
    <d v="2022-06-10T00:00:00"/>
    <s v="P0028"/>
    <n v="8"/>
    <x v="0"/>
    <s v="Online"/>
    <n v="0"/>
    <x v="32"/>
    <x v="1"/>
    <x v="1"/>
    <n v="37"/>
    <n v="41.81"/>
    <n v="296"/>
    <x v="95"/>
    <x v="26"/>
    <x v="5"/>
    <x v="1"/>
  </r>
  <r>
    <d v="2022-06-11T00:00:00"/>
    <s v="P0039"/>
    <n v="13"/>
    <x v="1"/>
    <s v="Cash"/>
    <n v="0"/>
    <x v="33"/>
    <x v="3"/>
    <x v="1"/>
    <n v="37"/>
    <n v="42.55"/>
    <n v="481"/>
    <x v="288"/>
    <x v="3"/>
    <x v="5"/>
    <x v="1"/>
  </r>
  <r>
    <d v="2022-06-11T00:00:00"/>
    <s v="P0021"/>
    <n v="6"/>
    <x v="2"/>
    <s v="Online"/>
    <n v="0"/>
    <x v="31"/>
    <x v="0"/>
    <x v="0"/>
    <n v="126"/>
    <n v="162.54"/>
    <n v="756"/>
    <x v="193"/>
    <x v="3"/>
    <x v="5"/>
    <x v="1"/>
  </r>
  <r>
    <d v="2022-06-13T00:00:00"/>
    <s v="P0026"/>
    <n v="6"/>
    <x v="2"/>
    <s v="Cash"/>
    <n v="0"/>
    <x v="42"/>
    <x v="1"/>
    <x v="1"/>
    <n v="18"/>
    <n v="24.66"/>
    <n v="108"/>
    <x v="179"/>
    <x v="22"/>
    <x v="5"/>
    <x v="1"/>
  </r>
  <r>
    <d v="2022-06-15T00:00:00"/>
    <s v="P0042"/>
    <n v="15"/>
    <x v="0"/>
    <s v="Online"/>
    <n v="0"/>
    <x v="7"/>
    <x v="3"/>
    <x v="0"/>
    <n v="120"/>
    <n v="162"/>
    <n v="1800"/>
    <x v="289"/>
    <x v="17"/>
    <x v="5"/>
    <x v="1"/>
  </r>
  <r>
    <d v="2022-06-16T00:00:00"/>
    <s v="P0029"/>
    <n v="15"/>
    <x v="1"/>
    <s v="Cash"/>
    <n v="0"/>
    <x v="17"/>
    <x v="1"/>
    <x v="3"/>
    <n v="47"/>
    <n v="53.11"/>
    <n v="705"/>
    <x v="132"/>
    <x v="23"/>
    <x v="5"/>
    <x v="1"/>
  </r>
  <r>
    <d v="2022-06-19T00:00:00"/>
    <s v="P0002"/>
    <n v="8"/>
    <x v="2"/>
    <s v="Cash"/>
    <n v="0"/>
    <x v="28"/>
    <x v="2"/>
    <x v="2"/>
    <n v="105"/>
    <n v="142.80000000000001"/>
    <n v="840"/>
    <x v="60"/>
    <x v="6"/>
    <x v="5"/>
    <x v="1"/>
  </r>
  <r>
    <d v="2022-06-21T00:00:00"/>
    <s v="P0017"/>
    <n v="14"/>
    <x v="2"/>
    <s v="Cash"/>
    <n v="0"/>
    <x v="39"/>
    <x v="4"/>
    <x v="0"/>
    <n v="134"/>
    <n v="156.78"/>
    <n v="1876"/>
    <x v="231"/>
    <x v="8"/>
    <x v="5"/>
    <x v="1"/>
  </r>
  <r>
    <d v="2022-06-22T00:00:00"/>
    <s v="P0040"/>
    <n v="10"/>
    <x v="1"/>
    <s v="Cash"/>
    <n v="0"/>
    <x v="15"/>
    <x v="3"/>
    <x v="2"/>
    <n v="90"/>
    <n v="115.2"/>
    <n v="900"/>
    <x v="290"/>
    <x v="18"/>
    <x v="5"/>
    <x v="1"/>
  </r>
  <r>
    <d v="2022-06-22T00:00:00"/>
    <s v="P0001"/>
    <n v="4"/>
    <x v="2"/>
    <s v="Cash"/>
    <n v="0"/>
    <x v="14"/>
    <x v="2"/>
    <x v="2"/>
    <n v="98"/>
    <n v="103.88"/>
    <n v="392"/>
    <x v="66"/>
    <x v="18"/>
    <x v="5"/>
    <x v="1"/>
  </r>
  <r>
    <d v="2022-06-23T00:00:00"/>
    <s v="P0004"/>
    <n v="8"/>
    <x v="2"/>
    <s v="Online"/>
    <n v="0"/>
    <x v="12"/>
    <x v="2"/>
    <x v="3"/>
    <n v="44"/>
    <n v="48.84"/>
    <n v="352"/>
    <x v="291"/>
    <x v="19"/>
    <x v="5"/>
    <x v="1"/>
  </r>
  <r>
    <d v="2022-06-24T00:00:00"/>
    <s v="P0018"/>
    <n v="7"/>
    <x v="2"/>
    <s v="Cash"/>
    <n v="0"/>
    <x v="29"/>
    <x v="4"/>
    <x v="1"/>
    <n v="37"/>
    <n v="49.21"/>
    <n v="259"/>
    <x v="292"/>
    <x v="27"/>
    <x v="5"/>
    <x v="1"/>
  </r>
  <r>
    <d v="2022-06-25T00:00:00"/>
    <s v="P0012"/>
    <n v="7"/>
    <x v="1"/>
    <s v="Online"/>
    <n v="0"/>
    <x v="34"/>
    <x v="4"/>
    <x v="2"/>
    <n v="73"/>
    <n v="94.17"/>
    <n v="511"/>
    <x v="246"/>
    <x v="9"/>
    <x v="5"/>
    <x v="1"/>
  </r>
  <r>
    <d v="2022-06-26T00:00:00"/>
    <s v="P0034"/>
    <n v="4"/>
    <x v="2"/>
    <s v="Cash"/>
    <n v="0"/>
    <x v="10"/>
    <x v="1"/>
    <x v="3"/>
    <n v="55"/>
    <n v="58.3"/>
    <n v="220"/>
    <x v="12"/>
    <x v="10"/>
    <x v="5"/>
    <x v="1"/>
  </r>
  <r>
    <d v="2022-06-26T00:00:00"/>
    <s v="P0043"/>
    <n v="12"/>
    <x v="2"/>
    <s v="Online"/>
    <n v="0"/>
    <x v="21"/>
    <x v="3"/>
    <x v="2"/>
    <n v="67"/>
    <n v="83.08"/>
    <n v="804"/>
    <x v="293"/>
    <x v="10"/>
    <x v="5"/>
    <x v="1"/>
  </r>
  <r>
    <d v="2022-07-03T00:00:00"/>
    <s v="P0033"/>
    <n v="15"/>
    <x v="2"/>
    <s v="Cash"/>
    <n v="0"/>
    <x v="38"/>
    <x v="1"/>
    <x v="2"/>
    <n v="95"/>
    <n v="119.7"/>
    <n v="1425"/>
    <x v="294"/>
    <x v="14"/>
    <x v="6"/>
    <x v="1"/>
  </r>
  <r>
    <d v="2022-07-04T00:00:00"/>
    <s v="P0007"/>
    <n v="7"/>
    <x v="2"/>
    <s v="Online"/>
    <n v="0"/>
    <x v="36"/>
    <x v="2"/>
    <x v="3"/>
    <n v="43"/>
    <n v="47.730000000000004"/>
    <n v="301"/>
    <x v="295"/>
    <x v="1"/>
    <x v="6"/>
    <x v="1"/>
  </r>
  <r>
    <d v="2022-07-05T00:00:00"/>
    <s v="P0025"/>
    <n v="7"/>
    <x v="1"/>
    <s v="Cash"/>
    <n v="0"/>
    <x v="4"/>
    <x v="0"/>
    <x v="1"/>
    <n v="7"/>
    <n v="8.33"/>
    <n v="49"/>
    <x v="296"/>
    <x v="15"/>
    <x v="6"/>
    <x v="1"/>
  </r>
  <r>
    <d v="2022-07-05T00:00:00"/>
    <s v="P0015"/>
    <n v="8"/>
    <x v="2"/>
    <s v="Online"/>
    <n v="0"/>
    <x v="25"/>
    <x v="4"/>
    <x v="1"/>
    <n v="12"/>
    <n v="15.719999999999999"/>
    <n v="96"/>
    <x v="297"/>
    <x v="15"/>
    <x v="6"/>
    <x v="1"/>
  </r>
  <r>
    <d v="2022-07-06T00:00:00"/>
    <s v="P0041"/>
    <n v="2"/>
    <x v="2"/>
    <s v="Cash"/>
    <n v="0"/>
    <x v="41"/>
    <x v="3"/>
    <x v="0"/>
    <n v="138"/>
    <n v="173.88"/>
    <n v="276"/>
    <x v="298"/>
    <x v="16"/>
    <x v="6"/>
    <x v="1"/>
  </r>
  <r>
    <d v="2022-07-08T00:00:00"/>
    <s v="P0018"/>
    <n v="2"/>
    <x v="2"/>
    <s v="Online"/>
    <n v="0"/>
    <x v="29"/>
    <x v="4"/>
    <x v="1"/>
    <n v="37"/>
    <n v="49.21"/>
    <n v="74"/>
    <x v="263"/>
    <x v="21"/>
    <x v="6"/>
    <x v="1"/>
  </r>
  <r>
    <d v="2022-07-10T00:00:00"/>
    <s v="P0032"/>
    <n v="12"/>
    <x v="1"/>
    <s v="Cash"/>
    <n v="0"/>
    <x v="16"/>
    <x v="1"/>
    <x v="2"/>
    <n v="89"/>
    <n v="117.48"/>
    <n v="1068"/>
    <x v="110"/>
    <x v="26"/>
    <x v="6"/>
    <x v="1"/>
  </r>
  <r>
    <d v="2022-07-12T00:00:00"/>
    <s v="P0028"/>
    <n v="12"/>
    <x v="2"/>
    <s v="Cash"/>
    <n v="0"/>
    <x v="32"/>
    <x v="1"/>
    <x v="1"/>
    <n v="37"/>
    <n v="41.81"/>
    <n v="444"/>
    <x v="299"/>
    <x v="4"/>
    <x v="6"/>
    <x v="1"/>
  </r>
  <r>
    <d v="2022-07-13T00:00:00"/>
    <s v="P0025"/>
    <n v="7"/>
    <x v="2"/>
    <s v="Online"/>
    <n v="0"/>
    <x v="4"/>
    <x v="0"/>
    <x v="1"/>
    <n v="7"/>
    <n v="8.33"/>
    <n v="49"/>
    <x v="296"/>
    <x v="22"/>
    <x v="6"/>
    <x v="1"/>
  </r>
  <r>
    <d v="2022-07-14T00:00:00"/>
    <s v="P0033"/>
    <n v="9"/>
    <x v="2"/>
    <s v="Online"/>
    <n v="0"/>
    <x v="38"/>
    <x v="1"/>
    <x v="2"/>
    <n v="95"/>
    <n v="119.7"/>
    <n v="855"/>
    <x v="124"/>
    <x v="29"/>
    <x v="6"/>
    <x v="1"/>
  </r>
  <r>
    <d v="2022-07-15T00:00:00"/>
    <s v="P0004"/>
    <n v="2"/>
    <x v="1"/>
    <s v="Online"/>
    <n v="0"/>
    <x v="12"/>
    <x v="2"/>
    <x v="3"/>
    <n v="44"/>
    <n v="48.84"/>
    <n v="88"/>
    <x v="250"/>
    <x v="17"/>
    <x v="6"/>
    <x v="1"/>
  </r>
  <r>
    <d v="2022-07-17T00:00:00"/>
    <s v="P0041"/>
    <n v="8"/>
    <x v="1"/>
    <s v="Cash"/>
    <n v="0"/>
    <x v="41"/>
    <x v="3"/>
    <x v="0"/>
    <n v="138"/>
    <n v="173.88"/>
    <n v="1104"/>
    <x v="157"/>
    <x v="30"/>
    <x v="6"/>
    <x v="1"/>
  </r>
  <r>
    <d v="2022-07-18T00:00:00"/>
    <s v="P0010"/>
    <n v="12"/>
    <x v="2"/>
    <s v="Online"/>
    <n v="0"/>
    <x v="18"/>
    <x v="4"/>
    <x v="0"/>
    <n v="148"/>
    <n v="164.28"/>
    <n v="1776"/>
    <x v="300"/>
    <x v="5"/>
    <x v="6"/>
    <x v="1"/>
  </r>
  <r>
    <d v="2022-07-20T00:00:00"/>
    <s v="P0042"/>
    <n v="8"/>
    <x v="0"/>
    <s v="Online"/>
    <n v="0"/>
    <x v="7"/>
    <x v="3"/>
    <x v="0"/>
    <n v="120"/>
    <n v="162"/>
    <n v="960"/>
    <x v="56"/>
    <x v="7"/>
    <x v="6"/>
    <x v="1"/>
  </r>
  <r>
    <d v="2022-07-22T00:00:00"/>
    <s v="P0034"/>
    <n v="6"/>
    <x v="2"/>
    <s v="Cash"/>
    <n v="0"/>
    <x v="10"/>
    <x v="1"/>
    <x v="3"/>
    <n v="55"/>
    <n v="58.3"/>
    <n v="330"/>
    <x v="17"/>
    <x v="18"/>
    <x v="6"/>
    <x v="1"/>
  </r>
  <r>
    <d v="2022-07-23T00:00:00"/>
    <s v="P0018"/>
    <n v="2"/>
    <x v="1"/>
    <s v="Online"/>
    <n v="0"/>
    <x v="29"/>
    <x v="4"/>
    <x v="1"/>
    <n v="37"/>
    <n v="49.21"/>
    <n v="74"/>
    <x v="263"/>
    <x v="19"/>
    <x v="6"/>
    <x v="1"/>
  </r>
  <r>
    <d v="2022-07-24T00:00:00"/>
    <s v="P0006"/>
    <n v="14"/>
    <x v="2"/>
    <s v="Cash"/>
    <n v="0"/>
    <x v="13"/>
    <x v="2"/>
    <x v="2"/>
    <n v="75"/>
    <n v="85.5"/>
    <n v="1050"/>
    <x v="301"/>
    <x v="27"/>
    <x v="6"/>
    <x v="1"/>
  </r>
  <r>
    <d v="2022-07-24T00:00:00"/>
    <s v="P0027"/>
    <n v="1"/>
    <x v="1"/>
    <s v="Online"/>
    <n v="0"/>
    <x v="24"/>
    <x v="1"/>
    <x v="3"/>
    <n v="48"/>
    <n v="57.120000000000005"/>
    <n v="48"/>
    <x v="273"/>
    <x v="27"/>
    <x v="6"/>
    <x v="1"/>
  </r>
  <r>
    <d v="2022-07-25T00:00:00"/>
    <s v="P0044"/>
    <n v="2"/>
    <x v="2"/>
    <s v="Cash"/>
    <n v="0"/>
    <x v="8"/>
    <x v="3"/>
    <x v="2"/>
    <n v="76"/>
    <n v="82.08"/>
    <n v="152"/>
    <x v="302"/>
    <x v="9"/>
    <x v="6"/>
    <x v="1"/>
  </r>
  <r>
    <d v="2022-07-25T00:00:00"/>
    <s v="P0017"/>
    <n v="12"/>
    <x v="2"/>
    <s v="Cash"/>
    <n v="0"/>
    <x v="39"/>
    <x v="4"/>
    <x v="0"/>
    <n v="134"/>
    <n v="156.78"/>
    <n v="1608"/>
    <x v="275"/>
    <x v="9"/>
    <x v="6"/>
    <x v="1"/>
  </r>
  <r>
    <d v="2022-07-25T00:00:00"/>
    <s v="P0003"/>
    <n v="13"/>
    <x v="1"/>
    <s v="Cash"/>
    <n v="0"/>
    <x v="3"/>
    <x v="2"/>
    <x v="2"/>
    <n v="71"/>
    <n v="80.94"/>
    <n v="923"/>
    <x v="303"/>
    <x v="9"/>
    <x v="6"/>
    <x v="1"/>
  </r>
  <r>
    <d v="2022-07-26T00:00:00"/>
    <s v="P0003"/>
    <n v="10"/>
    <x v="1"/>
    <s v="Online"/>
    <n v="0"/>
    <x v="3"/>
    <x v="2"/>
    <x v="2"/>
    <n v="71"/>
    <n v="80.94"/>
    <n v="710"/>
    <x v="304"/>
    <x v="10"/>
    <x v="6"/>
    <x v="1"/>
  </r>
  <r>
    <d v="2022-07-26T00:00:00"/>
    <s v="P0026"/>
    <n v="1"/>
    <x v="1"/>
    <s v="Cash"/>
    <n v="0"/>
    <x v="42"/>
    <x v="1"/>
    <x v="1"/>
    <n v="18"/>
    <n v="24.66"/>
    <n v="18"/>
    <x v="305"/>
    <x v="10"/>
    <x v="6"/>
    <x v="1"/>
  </r>
  <r>
    <d v="2022-08-03T00:00:00"/>
    <s v="P0012"/>
    <n v="5"/>
    <x v="2"/>
    <s v="Cash"/>
    <n v="0"/>
    <x v="34"/>
    <x v="4"/>
    <x v="2"/>
    <n v="73"/>
    <n v="94.17"/>
    <n v="365"/>
    <x v="276"/>
    <x v="14"/>
    <x v="7"/>
    <x v="1"/>
  </r>
  <r>
    <d v="2022-08-06T00:00:00"/>
    <s v="P0016"/>
    <n v="9"/>
    <x v="1"/>
    <s v="Online"/>
    <n v="0"/>
    <x v="19"/>
    <x v="4"/>
    <x v="1"/>
    <n v="13"/>
    <n v="16.64"/>
    <n v="117"/>
    <x v="306"/>
    <x v="16"/>
    <x v="7"/>
    <x v="1"/>
  </r>
  <r>
    <d v="2022-08-08T00:00:00"/>
    <s v="P0016"/>
    <n v="2"/>
    <x v="2"/>
    <s v="Online"/>
    <n v="0"/>
    <x v="19"/>
    <x v="4"/>
    <x v="1"/>
    <n v="13"/>
    <n v="16.64"/>
    <n v="26"/>
    <x v="254"/>
    <x v="21"/>
    <x v="7"/>
    <x v="1"/>
  </r>
  <r>
    <d v="2022-08-08T00:00:00"/>
    <s v="P0032"/>
    <n v="12"/>
    <x v="2"/>
    <s v="Cash"/>
    <n v="0"/>
    <x v="16"/>
    <x v="1"/>
    <x v="2"/>
    <n v="89"/>
    <n v="117.48"/>
    <n v="1068"/>
    <x v="110"/>
    <x v="21"/>
    <x v="7"/>
    <x v="1"/>
  </r>
  <r>
    <d v="2022-08-08T00:00:00"/>
    <s v="P0021"/>
    <n v="11"/>
    <x v="2"/>
    <s v="Cash"/>
    <n v="0"/>
    <x v="31"/>
    <x v="0"/>
    <x v="0"/>
    <n v="126"/>
    <n v="162.54"/>
    <n v="1386"/>
    <x v="307"/>
    <x v="21"/>
    <x v="7"/>
    <x v="1"/>
  </r>
  <r>
    <d v="2022-08-14T00:00:00"/>
    <s v="P0030"/>
    <n v="14"/>
    <x v="2"/>
    <s v="Cash"/>
    <n v="0"/>
    <x v="26"/>
    <x v="1"/>
    <x v="0"/>
    <n v="148"/>
    <n v="201.28"/>
    <n v="2072"/>
    <x v="175"/>
    <x v="29"/>
    <x v="7"/>
    <x v="1"/>
  </r>
  <r>
    <d v="2022-08-15T00:00:00"/>
    <s v="P0011"/>
    <n v="10"/>
    <x v="0"/>
    <s v="Cash"/>
    <n v="0"/>
    <x v="30"/>
    <x v="4"/>
    <x v="3"/>
    <n v="44"/>
    <n v="48.4"/>
    <n v="440"/>
    <x v="214"/>
    <x v="17"/>
    <x v="7"/>
    <x v="1"/>
  </r>
  <r>
    <d v="2022-08-15T00:00:00"/>
    <s v="P0015"/>
    <n v="7"/>
    <x v="2"/>
    <s v="Online"/>
    <n v="0"/>
    <x v="25"/>
    <x v="4"/>
    <x v="1"/>
    <n v="12"/>
    <n v="15.719999999999999"/>
    <n v="84"/>
    <x v="308"/>
    <x v="17"/>
    <x v="7"/>
    <x v="1"/>
  </r>
  <r>
    <d v="2022-08-18T00:00:00"/>
    <s v="P0029"/>
    <n v="8"/>
    <x v="1"/>
    <s v="Online"/>
    <n v="0"/>
    <x v="17"/>
    <x v="1"/>
    <x v="3"/>
    <n v="47"/>
    <n v="53.11"/>
    <n v="376"/>
    <x v="64"/>
    <x v="5"/>
    <x v="7"/>
    <x v="1"/>
  </r>
  <r>
    <d v="2022-08-18T00:00:00"/>
    <s v="P0010"/>
    <n v="2"/>
    <x v="1"/>
    <s v="Cash"/>
    <n v="0"/>
    <x v="18"/>
    <x v="4"/>
    <x v="0"/>
    <n v="148"/>
    <n v="164.28"/>
    <n v="296"/>
    <x v="309"/>
    <x v="5"/>
    <x v="7"/>
    <x v="1"/>
  </r>
  <r>
    <d v="2022-08-19T00:00:00"/>
    <s v="P0007"/>
    <n v="3"/>
    <x v="1"/>
    <s v="Online"/>
    <n v="0"/>
    <x v="36"/>
    <x v="2"/>
    <x v="3"/>
    <n v="43"/>
    <n v="47.730000000000004"/>
    <n v="129"/>
    <x v="310"/>
    <x v="6"/>
    <x v="7"/>
    <x v="1"/>
  </r>
  <r>
    <d v="2022-08-20T00:00:00"/>
    <s v="P0023"/>
    <n v="13"/>
    <x v="2"/>
    <s v="Online"/>
    <n v="0"/>
    <x v="9"/>
    <x v="0"/>
    <x v="0"/>
    <n v="141"/>
    <n v="149.46"/>
    <n v="1833"/>
    <x v="100"/>
    <x v="7"/>
    <x v="7"/>
    <x v="1"/>
  </r>
  <r>
    <d v="2022-08-20T00:00:00"/>
    <s v="P0033"/>
    <n v="14"/>
    <x v="2"/>
    <s v="Online"/>
    <n v="0"/>
    <x v="38"/>
    <x v="1"/>
    <x v="2"/>
    <n v="95"/>
    <n v="119.7"/>
    <n v="1330"/>
    <x v="311"/>
    <x v="7"/>
    <x v="7"/>
    <x v="1"/>
  </r>
  <r>
    <d v="2022-08-21T00:00:00"/>
    <s v="P0016"/>
    <n v="4"/>
    <x v="2"/>
    <s v="Online"/>
    <n v="0"/>
    <x v="19"/>
    <x v="4"/>
    <x v="1"/>
    <n v="13"/>
    <n v="16.64"/>
    <n v="52"/>
    <x v="118"/>
    <x v="8"/>
    <x v="7"/>
    <x v="1"/>
  </r>
  <r>
    <d v="2022-08-23T00:00:00"/>
    <s v="P0044"/>
    <n v="11"/>
    <x v="1"/>
    <s v="Online"/>
    <n v="0"/>
    <x v="8"/>
    <x v="3"/>
    <x v="2"/>
    <n v="76"/>
    <n v="82.08"/>
    <n v="836"/>
    <x v="312"/>
    <x v="19"/>
    <x v="7"/>
    <x v="1"/>
  </r>
  <r>
    <d v="2022-08-23T00:00:00"/>
    <s v="P0029"/>
    <n v="14"/>
    <x v="2"/>
    <s v="Cash"/>
    <n v="0"/>
    <x v="17"/>
    <x v="1"/>
    <x v="3"/>
    <n v="47"/>
    <n v="53.11"/>
    <n v="658"/>
    <x v="218"/>
    <x v="19"/>
    <x v="7"/>
    <x v="1"/>
  </r>
  <r>
    <d v="2022-08-24T00:00:00"/>
    <s v="P0005"/>
    <n v="5"/>
    <x v="2"/>
    <s v="Cash"/>
    <n v="0"/>
    <x v="22"/>
    <x v="2"/>
    <x v="0"/>
    <n v="133"/>
    <n v="155.61000000000001"/>
    <n v="665"/>
    <x v="313"/>
    <x v="27"/>
    <x v="7"/>
    <x v="1"/>
  </r>
  <r>
    <d v="2022-08-26T00:00:00"/>
    <s v="P0019"/>
    <n v="13"/>
    <x v="0"/>
    <s v="Cash"/>
    <n v="0"/>
    <x v="40"/>
    <x v="4"/>
    <x v="0"/>
    <n v="150"/>
    <n v="210"/>
    <n v="1950"/>
    <x v="84"/>
    <x v="10"/>
    <x v="7"/>
    <x v="1"/>
  </r>
  <r>
    <d v="2022-08-26T00:00:00"/>
    <s v="P0037"/>
    <n v="8"/>
    <x v="1"/>
    <s v="Online"/>
    <n v="0"/>
    <x v="5"/>
    <x v="3"/>
    <x v="2"/>
    <n v="67"/>
    <n v="85.76"/>
    <n v="536"/>
    <x v="135"/>
    <x v="10"/>
    <x v="7"/>
    <x v="1"/>
  </r>
  <r>
    <d v="2022-08-27T00:00:00"/>
    <s v="P0039"/>
    <n v="15"/>
    <x v="0"/>
    <s v="Online"/>
    <n v="0"/>
    <x v="33"/>
    <x v="3"/>
    <x v="1"/>
    <n v="37"/>
    <n v="42.55"/>
    <n v="555"/>
    <x v="203"/>
    <x v="11"/>
    <x v="7"/>
    <x v="1"/>
  </r>
  <r>
    <d v="2022-08-28T00:00:00"/>
    <s v="P0005"/>
    <n v="9"/>
    <x v="1"/>
    <s v="Online"/>
    <n v="0"/>
    <x v="22"/>
    <x v="2"/>
    <x v="0"/>
    <n v="133"/>
    <n v="155.61000000000001"/>
    <n v="1197"/>
    <x v="235"/>
    <x v="12"/>
    <x v="7"/>
    <x v="1"/>
  </r>
  <r>
    <d v="2022-08-28T00:00:00"/>
    <s v="P0039"/>
    <n v="5"/>
    <x v="2"/>
    <s v="Online"/>
    <n v="0"/>
    <x v="33"/>
    <x v="3"/>
    <x v="1"/>
    <n v="37"/>
    <n v="42.55"/>
    <n v="185"/>
    <x v="314"/>
    <x v="12"/>
    <x v="7"/>
    <x v="1"/>
  </r>
  <r>
    <d v="2022-08-30T00:00:00"/>
    <s v="P0006"/>
    <n v="6"/>
    <x v="1"/>
    <s v="Cash"/>
    <n v="0"/>
    <x v="13"/>
    <x v="2"/>
    <x v="2"/>
    <n v="75"/>
    <n v="85.5"/>
    <n v="450"/>
    <x v="144"/>
    <x v="24"/>
    <x v="7"/>
    <x v="1"/>
  </r>
  <r>
    <d v="2022-08-30T00:00:00"/>
    <s v="P0043"/>
    <n v="6"/>
    <x v="2"/>
    <s v="Cash"/>
    <n v="0"/>
    <x v="21"/>
    <x v="3"/>
    <x v="2"/>
    <n v="67"/>
    <n v="83.08"/>
    <n v="402"/>
    <x v="315"/>
    <x v="24"/>
    <x v="7"/>
    <x v="1"/>
  </r>
  <r>
    <d v="2022-08-30T00:00:00"/>
    <s v="P0025"/>
    <n v="5"/>
    <x v="2"/>
    <s v="Cash"/>
    <n v="0"/>
    <x v="4"/>
    <x v="0"/>
    <x v="1"/>
    <n v="7"/>
    <n v="8.33"/>
    <n v="35"/>
    <x v="316"/>
    <x v="24"/>
    <x v="7"/>
    <x v="1"/>
  </r>
  <r>
    <d v="2022-08-31T00:00:00"/>
    <s v="P0015"/>
    <n v="13"/>
    <x v="2"/>
    <s v="Cash"/>
    <n v="0"/>
    <x v="25"/>
    <x v="4"/>
    <x v="1"/>
    <n v="12"/>
    <n v="15.719999999999999"/>
    <n v="156"/>
    <x v="89"/>
    <x v="25"/>
    <x v="7"/>
    <x v="1"/>
  </r>
  <r>
    <d v="2022-09-04T00:00:00"/>
    <s v="P0002"/>
    <n v="1"/>
    <x v="2"/>
    <s v="Cash"/>
    <n v="0"/>
    <x v="28"/>
    <x v="2"/>
    <x v="2"/>
    <n v="105"/>
    <n v="142.80000000000001"/>
    <n v="105"/>
    <x v="317"/>
    <x v="1"/>
    <x v="8"/>
    <x v="1"/>
  </r>
  <r>
    <d v="2022-09-06T00:00:00"/>
    <s v="P0005"/>
    <n v="12"/>
    <x v="0"/>
    <s v="Online"/>
    <n v="0"/>
    <x v="22"/>
    <x v="2"/>
    <x v="0"/>
    <n v="133"/>
    <n v="155.61000000000001"/>
    <n v="1596"/>
    <x v="318"/>
    <x v="16"/>
    <x v="8"/>
    <x v="1"/>
  </r>
  <r>
    <d v="2022-09-09T00:00:00"/>
    <s v="P0041"/>
    <n v="9"/>
    <x v="2"/>
    <s v="Online"/>
    <n v="0"/>
    <x v="41"/>
    <x v="3"/>
    <x v="0"/>
    <n v="138"/>
    <n v="173.88"/>
    <n v="1242"/>
    <x v="234"/>
    <x v="2"/>
    <x v="8"/>
    <x v="1"/>
  </r>
  <r>
    <d v="2022-09-09T00:00:00"/>
    <s v="P0003"/>
    <n v="3"/>
    <x v="2"/>
    <s v="Online"/>
    <n v="0"/>
    <x v="3"/>
    <x v="2"/>
    <x v="2"/>
    <n v="71"/>
    <n v="80.94"/>
    <n v="213"/>
    <x v="146"/>
    <x v="2"/>
    <x v="8"/>
    <x v="1"/>
  </r>
  <r>
    <d v="2022-09-10T00:00:00"/>
    <s v="P0035"/>
    <n v="15"/>
    <x v="1"/>
    <s v="Cash"/>
    <n v="0"/>
    <x v="1"/>
    <x v="1"/>
    <x v="1"/>
    <n v="5"/>
    <n v="6.7"/>
    <n v="75"/>
    <x v="97"/>
    <x v="26"/>
    <x v="8"/>
    <x v="1"/>
  </r>
  <r>
    <d v="2022-09-10T00:00:00"/>
    <s v="P0038"/>
    <n v="4"/>
    <x v="2"/>
    <s v="Cash"/>
    <n v="0"/>
    <x v="35"/>
    <x v="3"/>
    <x v="2"/>
    <n v="72"/>
    <n v="79.92"/>
    <n v="288"/>
    <x v="319"/>
    <x v="26"/>
    <x v="8"/>
    <x v="1"/>
  </r>
  <r>
    <d v="2022-09-14T00:00:00"/>
    <s v="P0029"/>
    <n v="3"/>
    <x v="2"/>
    <s v="Cash"/>
    <n v="0"/>
    <x v="17"/>
    <x v="1"/>
    <x v="3"/>
    <n v="47"/>
    <n v="53.11"/>
    <n v="141"/>
    <x v="213"/>
    <x v="29"/>
    <x v="8"/>
    <x v="1"/>
  </r>
  <r>
    <d v="2022-09-15T00:00:00"/>
    <s v="P0037"/>
    <n v="15"/>
    <x v="1"/>
    <s v="Online"/>
    <n v="0"/>
    <x v="5"/>
    <x v="3"/>
    <x v="2"/>
    <n v="67"/>
    <n v="85.76"/>
    <n v="1005"/>
    <x v="248"/>
    <x v="17"/>
    <x v="8"/>
    <x v="1"/>
  </r>
  <r>
    <d v="2022-09-18T00:00:00"/>
    <s v="P0026"/>
    <n v="14"/>
    <x v="1"/>
    <s v="Cash"/>
    <n v="0"/>
    <x v="42"/>
    <x v="1"/>
    <x v="1"/>
    <n v="18"/>
    <n v="24.66"/>
    <n v="252"/>
    <x v="264"/>
    <x v="5"/>
    <x v="8"/>
    <x v="1"/>
  </r>
  <r>
    <d v="2022-09-19T00:00:00"/>
    <s v="P0033"/>
    <n v="8"/>
    <x v="0"/>
    <s v="Cash"/>
    <n v="0"/>
    <x v="38"/>
    <x v="1"/>
    <x v="2"/>
    <n v="95"/>
    <n v="119.7"/>
    <n v="760"/>
    <x v="320"/>
    <x v="6"/>
    <x v="8"/>
    <x v="1"/>
  </r>
  <r>
    <d v="2022-09-20T00:00:00"/>
    <s v="P0033"/>
    <n v="6"/>
    <x v="2"/>
    <s v="Online"/>
    <n v="0"/>
    <x v="38"/>
    <x v="1"/>
    <x v="2"/>
    <n v="95"/>
    <n v="119.7"/>
    <n v="570"/>
    <x v="107"/>
    <x v="7"/>
    <x v="8"/>
    <x v="1"/>
  </r>
  <r>
    <d v="2022-09-20T00:00:00"/>
    <s v="P0001"/>
    <n v="10"/>
    <x v="2"/>
    <s v="Online"/>
    <n v="0"/>
    <x v="14"/>
    <x v="2"/>
    <x v="2"/>
    <n v="98"/>
    <n v="103.88"/>
    <n v="980"/>
    <x v="321"/>
    <x v="7"/>
    <x v="8"/>
    <x v="1"/>
  </r>
  <r>
    <d v="2022-09-21T00:00:00"/>
    <s v="P0018"/>
    <n v="14"/>
    <x v="1"/>
    <s v="Online"/>
    <n v="0"/>
    <x v="29"/>
    <x v="4"/>
    <x v="1"/>
    <n v="37"/>
    <n v="49.21"/>
    <n v="518"/>
    <x v="322"/>
    <x v="8"/>
    <x v="8"/>
    <x v="1"/>
  </r>
  <r>
    <d v="2022-09-21T00:00:00"/>
    <s v="P0026"/>
    <n v="5"/>
    <x v="2"/>
    <s v="Cash"/>
    <n v="0"/>
    <x v="42"/>
    <x v="1"/>
    <x v="1"/>
    <n v="18"/>
    <n v="24.66"/>
    <n v="90"/>
    <x v="323"/>
    <x v="8"/>
    <x v="8"/>
    <x v="1"/>
  </r>
  <r>
    <d v="2022-09-22T00:00:00"/>
    <s v="P0043"/>
    <n v="12"/>
    <x v="1"/>
    <s v="Online"/>
    <n v="0"/>
    <x v="21"/>
    <x v="3"/>
    <x v="2"/>
    <n v="67"/>
    <n v="83.08"/>
    <n v="804"/>
    <x v="293"/>
    <x v="18"/>
    <x v="8"/>
    <x v="1"/>
  </r>
  <r>
    <d v="2022-09-23T00:00:00"/>
    <s v="P0012"/>
    <n v="12"/>
    <x v="2"/>
    <s v="Online"/>
    <n v="0"/>
    <x v="34"/>
    <x v="4"/>
    <x v="2"/>
    <n v="73"/>
    <n v="94.17"/>
    <n v="876"/>
    <x v="324"/>
    <x v="19"/>
    <x v="8"/>
    <x v="1"/>
  </r>
  <r>
    <d v="2022-09-24T00:00:00"/>
    <s v="P0032"/>
    <n v="14"/>
    <x v="2"/>
    <s v="Online"/>
    <n v="0"/>
    <x v="16"/>
    <x v="1"/>
    <x v="2"/>
    <n v="89"/>
    <n v="117.48"/>
    <n v="1246"/>
    <x v="240"/>
    <x v="27"/>
    <x v="8"/>
    <x v="1"/>
  </r>
  <r>
    <d v="2022-09-24T00:00:00"/>
    <s v="P0032"/>
    <n v="8"/>
    <x v="2"/>
    <s v="Cash"/>
    <n v="0"/>
    <x v="16"/>
    <x v="1"/>
    <x v="2"/>
    <n v="89"/>
    <n v="117.48"/>
    <n v="712"/>
    <x v="325"/>
    <x v="27"/>
    <x v="8"/>
    <x v="1"/>
  </r>
  <r>
    <d v="2022-09-27T00:00:00"/>
    <s v="P0036"/>
    <n v="4"/>
    <x v="2"/>
    <s v="Cash"/>
    <n v="0"/>
    <x v="43"/>
    <x v="1"/>
    <x v="2"/>
    <n v="90"/>
    <n v="96.3"/>
    <n v="360"/>
    <x v="326"/>
    <x v="11"/>
    <x v="8"/>
    <x v="1"/>
  </r>
  <r>
    <d v="2022-09-27T00:00:00"/>
    <s v="P0044"/>
    <n v="9"/>
    <x v="2"/>
    <s v="Cash"/>
    <n v="0"/>
    <x v="8"/>
    <x v="3"/>
    <x v="2"/>
    <n v="76"/>
    <n v="82.08"/>
    <n v="684"/>
    <x v="20"/>
    <x v="11"/>
    <x v="8"/>
    <x v="1"/>
  </r>
  <r>
    <d v="2022-09-27T00:00:00"/>
    <s v="P0038"/>
    <n v="3"/>
    <x v="0"/>
    <s v="Cash"/>
    <n v="0"/>
    <x v="35"/>
    <x v="3"/>
    <x v="2"/>
    <n v="72"/>
    <n v="79.92"/>
    <n v="216"/>
    <x v="327"/>
    <x v="11"/>
    <x v="8"/>
    <x v="1"/>
  </r>
  <r>
    <d v="2022-09-29T00:00:00"/>
    <s v="P0034"/>
    <n v="13"/>
    <x v="2"/>
    <s v="Online"/>
    <n v="0"/>
    <x v="10"/>
    <x v="1"/>
    <x v="3"/>
    <n v="55"/>
    <n v="58.3"/>
    <n v="715"/>
    <x v="328"/>
    <x v="28"/>
    <x v="8"/>
    <x v="1"/>
  </r>
  <r>
    <d v="2022-10-03T00:00:00"/>
    <s v="P0011"/>
    <n v="5"/>
    <x v="2"/>
    <s v="Cash"/>
    <n v="0"/>
    <x v="30"/>
    <x v="4"/>
    <x v="3"/>
    <n v="44"/>
    <n v="48.4"/>
    <n v="220"/>
    <x v="329"/>
    <x v="14"/>
    <x v="9"/>
    <x v="1"/>
  </r>
  <r>
    <d v="2022-10-04T00:00:00"/>
    <s v="P0007"/>
    <n v="15"/>
    <x v="2"/>
    <s v="Online"/>
    <n v="0"/>
    <x v="36"/>
    <x v="2"/>
    <x v="3"/>
    <n v="43"/>
    <n v="47.730000000000004"/>
    <n v="645"/>
    <x v="196"/>
    <x v="1"/>
    <x v="9"/>
    <x v="1"/>
  </r>
  <r>
    <d v="2022-10-06T00:00:00"/>
    <s v="P0035"/>
    <n v="1"/>
    <x v="2"/>
    <s v="Online"/>
    <n v="0"/>
    <x v="1"/>
    <x v="1"/>
    <x v="1"/>
    <n v="5"/>
    <n v="6.7"/>
    <n v="5"/>
    <x v="34"/>
    <x v="16"/>
    <x v="9"/>
    <x v="1"/>
  </r>
  <r>
    <d v="2022-10-09T00:00:00"/>
    <s v="P0038"/>
    <n v="14"/>
    <x v="1"/>
    <s v="Online"/>
    <n v="0"/>
    <x v="35"/>
    <x v="3"/>
    <x v="2"/>
    <n v="72"/>
    <n v="79.92"/>
    <n v="1008"/>
    <x v="192"/>
    <x v="2"/>
    <x v="9"/>
    <x v="1"/>
  </r>
  <r>
    <d v="2022-10-10T00:00:00"/>
    <s v="P0019"/>
    <n v="9"/>
    <x v="2"/>
    <s v="Online"/>
    <n v="0"/>
    <x v="40"/>
    <x v="4"/>
    <x v="0"/>
    <n v="150"/>
    <n v="210"/>
    <n v="1350"/>
    <x v="177"/>
    <x v="26"/>
    <x v="9"/>
    <x v="1"/>
  </r>
  <r>
    <d v="2022-10-10T00:00:00"/>
    <s v="P0044"/>
    <n v="12"/>
    <x v="1"/>
    <s v="Online"/>
    <n v="0"/>
    <x v="8"/>
    <x v="3"/>
    <x v="2"/>
    <n v="76"/>
    <n v="82.08"/>
    <n v="912"/>
    <x v="330"/>
    <x v="26"/>
    <x v="9"/>
    <x v="1"/>
  </r>
  <r>
    <d v="2022-10-11T00:00:00"/>
    <s v="P0008"/>
    <n v="10"/>
    <x v="2"/>
    <s v="Online"/>
    <n v="0"/>
    <x v="23"/>
    <x v="2"/>
    <x v="2"/>
    <n v="83"/>
    <n v="94.62"/>
    <n v="830"/>
    <x v="331"/>
    <x v="3"/>
    <x v="9"/>
    <x v="1"/>
  </r>
  <r>
    <d v="2022-10-13T00:00:00"/>
    <s v="P0002"/>
    <n v="15"/>
    <x v="1"/>
    <s v="Online"/>
    <n v="0"/>
    <x v="28"/>
    <x v="2"/>
    <x v="2"/>
    <n v="105"/>
    <n v="142.80000000000001"/>
    <n v="1575"/>
    <x v="332"/>
    <x v="22"/>
    <x v="9"/>
    <x v="1"/>
  </r>
  <r>
    <d v="2022-10-14T00:00:00"/>
    <s v="P0044"/>
    <n v="15"/>
    <x v="0"/>
    <s v="Online"/>
    <n v="0"/>
    <x v="8"/>
    <x v="3"/>
    <x v="2"/>
    <n v="76"/>
    <n v="82.08"/>
    <n v="1140"/>
    <x v="136"/>
    <x v="29"/>
    <x v="9"/>
    <x v="1"/>
  </r>
  <r>
    <d v="2022-10-15T00:00:00"/>
    <s v="P0015"/>
    <n v="10"/>
    <x v="2"/>
    <s v="Cash"/>
    <n v="0"/>
    <x v="25"/>
    <x v="4"/>
    <x v="1"/>
    <n v="12"/>
    <n v="15.719999999999999"/>
    <n v="120"/>
    <x v="333"/>
    <x v="17"/>
    <x v="9"/>
    <x v="1"/>
  </r>
  <r>
    <d v="2022-10-16T00:00:00"/>
    <s v="P0036"/>
    <n v="3"/>
    <x v="1"/>
    <s v="Online"/>
    <n v="0"/>
    <x v="43"/>
    <x v="1"/>
    <x v="2"/>
    <n v="90"/>
    <n v="96.3"/>
    <n v="270"/>
    <x v="334"/>
    <x v="23"/>
    <x v="9"/>
    <x v="1"/>
  </r>
  <r>
    <d v="2022-10-23T00:00:00"/>
    <s v="P0024"/>
    <n v="14"/>
    <x v="1"/>
    <s v="Cash"/>
    <n v="0"/>
    <x v="0"/>
    <x v="0"/>
    <x v="0"/>
    <n v="144"/>
    <n v="156.96"/>
    <n v="2016"/>
    <x v="62"/>
    <x v="19"/>
    <x v="9"/>
    <x v="1"/>
  </r>
  <r>
    <d v="2022-10-30T00:00:00"/>
    <s v="P0042"/>
    <n v="3"/>
    <x v="2"/>
    <s v="Cash"/>
    <n v="0"/>
    <x v="7"/>
    <x v="3"/>
    <x v="0"/>
    <n v="120"/>
    <n v="162"/>
    <n v="360"/>
    <x v="72"/>
    <x v="24"/>
    <x v="9"/>
    <x v="1"/>
  </r>
  <r>
    <d v="2022-10-31T00:00:00"/>
    <s v="P0038"/>
    <n v="8"/>
    <x v="2"/>
    <s v="Online"/>
    <n v="0"/>
    <x v="35"/>
    <x v="3"/>
    <x v="2"/>
    <n v="72"/>
    <n v="79.92"/>
    <n v="576"/>
    <x v="280"/>
    <x v="25"/>
    <x v="9"/>
    <x v="1"/>
  </r>
  <r>
    <d v="2022-11-01T00:00:00"/>
    <s v="P0012"/>
    <n v="15"/>
    <x v="0"/>
    <s v="Online"/>
    <n v="0"/>
    <x v="34"/>
    <x v="4"/>
    <x v="2"/>
    <n v="73"/>
    <n v="94.17"/>
    <n v="1095"/>
    <x v="335"/>
    <x v="0"/>
    <x v="10"/>
    <x v="1"/>
  </r>
  <r>
    <d v="2022-11-02T00:00:00"/>
    <s v="P0015"/>
    <n v="15"/>
    <x v="0"/>
    <s v="Cash"/>
    <n v="0"/>
    <x v="25"/>
    <x v="4"/>
    <x v="1"/>
    <n v="12"/>
    <n v="15.719999999999999"/>
    <n v="180"/>
    <x v="336"/>
    <x v="13"/>
    <x v="10"/>
    <x v="1"/>
  </r>
  <r>
    <d v="2022-11-02T00:00:00"/>
    <s v="P0030"/>
    <n v="15"/>
    <x v="2"/>
    <s v="Cash"/>
    <n v="0"/>
    <x v="26"/>
    <x v="1"/>
    <x v="0"/>
    <n v="148"/>
    <n v="201.28"/>
    <n v="2220"/>
    <x v="230"/>
    <x v="13"/>
    <x v="10"/>
    <x v="1"/>
  </r>
  <r>
    <d v="2022-11-02T00:00:00"/>
    <s v="P0035"/>
    <n v="5"/>
    <x v="2"/>
    <s v="Cash"/>
    <n v="0"/>
    <x v="1"/>
    <x v="1"/>
    <x v="1"/>
    <n v="5"/>
    <n v="6.7"/>
    <n v="25"/>
    <x v="337"/>
    <x v="13"/>
    <x v="10"/>
    <x v="1"/>
  </r>
  <r>
    <d v="2022-11-03T00:00:00"/>
    <s v="P0020"/>
    <n v="11"/>
    <x v="1"/>
    <s v="Online"/>
    <n v="0"/>
    <x v="11"/>
    <x v="0"/>
    <x v="3"/>
    <n v="61"/>
    <n v="76.25"/>
    <n v="671"/>
    <x v="338"/>
    <x v="14"/>
    <x v="10"/>
    <x v="1"/>
  </r>
  <r>
    <d v="2022-11-04T00:00:00"/>
    <s v="P0008"/>
    <n v="10"/>
    <x v="2"/>
    <s v="Online"/>
    <n v="0"/>
    <x v="23"/>
    <x v="2"/>
    <x v="2"/>
    <n v="83"/>
    <n v="94.62"/>
    <n v="830"/>
    <x v="331"/>
    <x v="1"/>
    <x v="10"/>
    <x v="1"/>
  </r>
  <r>
    <d v="2022-11-05T00:00:00"/>
    <s v="P0019"/>
    <n v="15"/>
    <x v="2"/>
    <s v="Cash"/>
    <n v="0"/>
    <x v="40"/>
    <x v="4"/>
    <x v="0"/>
    <n v="150"/>
    <n v="210"/>
    <n v="2250"/>
    <x v="339"/>
    <x v="15"/>
    <x v="10"/>
    <x v="1"/>
  </r>
  <r>
    <d v="2022-11-06T00:00:00"/>
    <s v="P0043"/>
    <n v="13"/>
    <x v="2"/>
    <s v="Cash"/>
    <n v="0"/>
    <x v="21"/>
    <x v="3"/>
    <x v="2"/>
    <n v="67"/>
    <n v="83.08"/>
    <n v="871"/>
    <x v="340"/>
    <x v="16"/>
    <x v="10"/>
    <x v="1"/>
  </r>
  <r>
    <d v="2022-11-06T00:00:00"/>
    <s v="P0015"/>
    <n v="13"/>
    <x v="1"/>
    <s v="Online"/>
    <n v="0"/>
    <x v="25"/>
    <x v="4"/>
    <x v="1"/>
    <n v="12"/>
    <n v="15.719999999999999"/>
    <n v="156"/>
    <x v="89"/>
    <x v="16"/>
    <x v="10"/>
    <x v="1"/>
  </r>
  <r>
    <d v="2022-11-06T00:00:00"/>
    <s v="P0042"/>
    <n v="13"/>
    <x v="2"/>
    <s v="Cash"/>
    <n v="0"/>
    <x v="7"/>
    <x v="3"/>
    <x v="0"/>
    <n v="120"/>
    <n v="162"/>
    <n v="1560"/>
    <x v="341"/>
    <x v="16"/>
    <x v="10"/>
    <x v="1"/>
  </r>
  <r>
    <d v="2022-11-07T00:00:00"/>
    <s v="P0040"/>
    <n v="13"/>
    <x v="1"/>
    <s v="Cash"/>
    <n v="0"/>
    <x v="15"/>
    <x v="3"/>
    <x v="2"/>
    <n v="90"/>
    <n v="115.2"/>
    <n v="1170"/>
    <x v="342"/>
    <x v="20"/>
    <x v="10"/>
    <x v="1"/>
  </r>
  <r>
    <d v="2022-11-08T00:00:00"/>
    <s v="P0036"/>
    <n v="11"/>
    <x v="0"/>
    <s v="Cash"/>
    <n v="0"/>
    <x v="43"/>
    <x v="1"/>
    <x v="2"/>
    <n v="90"/>
    <n v="96.3"/>
    <n v="990"/>
    <x v="343"/>
    <x v="21"/>
    <x v="10"/>
    <x v="1"/>
  </r>
  <r>
    <d v="2022-11-08T00:00:00"/>
    <s v="P0019"/>
    <n v="10"/>
    <x v="0"/>
    <s v="Online"/>
    <n v="0"/>
    <x v="40"/>
    <x v="4"/>
    <x v="0"/>
    <n v="150"/>
    <n v="210"/>
    <n v="1500"/>
    <x v="344"/>
    <x v="21"/>
    <x v="10"/>
    <x v="1"/>
  </r>
  <r>
    <d v="2022-11-09T00:00:00"/>
    <s v="P0027"/>
    <n v="8"/>
    <x v="1"/>
    <s v="Cash"/>
    <n v="0"/>
    <x v="24"/>
    <x v="1"/>
    <x v="3"/>
    <n v="48"/>
    <n v="57.120000000000005"/>
    <n v="384"/>
    <x v="183"/>
    <x v="2"/>
    <x v="10"/>
    <x v="1"/>
  </r>
  <r>
    <d v="2022-11-10T00:00:00"/>
    <s v="P0018"/>
    <n v="7"/>
    <x v="2"/>
    <s v="Online"/>
    <n v="0"/>
    <x v="29"/>
    <x v="4"/>
    <x v="1"/>
    <n v="37"/>
    <n v="49.21"/>
    <n v="259"/>
    <x v="292"/>
    <x v="26"/>
    <x v="10"/>
    <x v="1"/>
  </r>
  <r>
    <d v="2022-11-13T00:00:00"/>
    <s v="P0027"/>
    <n v="10"/>
    <x v="0"/>
    <s v="Cash"/>
    <n v="0"/>
    <x v="24"/>
    <x v="1"/>
    <x v="3"/>
    <n v="48"/>
    <n v="57.120000000000005"/>
    <n v="480"/>
    <x v="44"/>
    <x v="22"/>
    <x v="10"/>
    <x v="1"/>
  </r>
  <r>
    <d v="2022-11-14T00:00:00"/>
    <s v="P0002"/>
    <n v="1"/>
    <x v="2"/>
    <s v="Cash"/>
    <n v="0"/>
    <x v="28"/>
    <x v="2"/>
    <x v="2"/>
    <n v="105"/>
    <n v="142.80000000000001"/>
    <n v="105"/>
    <x v="317"/>
    <x v="29"/>
    <x v="10"/>
    <x v="1"/>
  </r>
  <r>
    <d v="2022-11-15T00:00:00"/>
    <s v="P0012"/>
    <n v="14"/>
    <x v="2"/>
    <s v="Cash"/>
    <n v="0"/>
    <x v="34"/>
    <x v="4"/>
    <x v="2"/>
    <n v="73"/>
    <n v="94.17"/>
    <n v="1022"/>
    <x v="55"/>
    <x v="17"/>
    <x v="10"/>
    <x v="1"/>
  </r>
  <r>
    <d v="2022-11-16T00:00:00"/>
    <s v="P0017"/>
    <n v="8"/>
    <x v="1"/>
    <s v="Online"/>
    <n v="0"/>
    <x v="39"/>
    <x v="4"/>
    <x v="0"/>
    <n v="134"/>
    <n v="156.78"/>
    <n v="1072"/>
    <x v="345"/>
    <x v="23"/>
    <x v="10"/>
    <x v="1"/>
  </r>
  <r>
    <d v="2022-11-18T00:00:00"/>
    <s v="P0034"/>
    <n v="8"/>
    <x v="2"/>
    <s v="Cash"/>
    <n v="0"/>
    <x v="10"/>
    <x v="1"/>
    <x v="3"/>
    <n v="55"/>
    <n v="58.3"/>
    <n v="440"/>
    <x v="346"/>
    <x v="5"/>
    <x v="10"/>
    <x v="1"/>
  </r>
  <r>
    <d v="2022-11-21T00:00:00"/>
    <s v="P0020"/>
    <n v="6"/>
    <x v="2"/>
    <s v="Cash"/>
    <n v="0"/>
    <x v="11"/>
    <x v="0"/>
    <x v="3"/>
    <n v="61"/>
    <n v="76.25"/>
    <n v="366"/>
    <x v="347"/>
    <x v="8"/>
    <x v="10"/>
    <x v="1"/>
  </r>
  <r>
    <d v="2022-11-23T00:00:00"/>
    <s v="P0036"/>
    <n v="12"/>
    <x v="1"/>
    <s v="Online"/>
    <n v="0"/>
    <x v="43"/>
    <x v="1"/>
    <x v="2"/>
    <n v="90"/>
    <n v="96.3"/>
    <n v="1080"/>
    <x v="178"/>
    <x v="19"/>
    <x v="10"/>
    <x v="1"/>
  </r>
  <r>
    <d v="2022-11-25T00:00:00"/>
    <s v="P0004"/>
    <n v="5"/>
    <x v="2"/>
    <s v="Cash"/>
    <n v="0"/>
    <x v="12"/>
    <x v="2"/>
    <x v="3"/>
    <n v="44"/>
    <n v="48.84"/>
    <n v="220"/>
    <x v="348"/>
    <x v="9"/>
    <x v="10"/>
    <x v="1"/>
  </r>
  <r>
    <d v="2022-11-26T00:00:00"/>
    <s v="P0032"/>
    <n v="5"/>
    <x v="2"/>
    <s v="Online"/>
    <n v="0"/>
    <x v="16"/>
    <x v="1"/>
    <x v="2"/>
    <n v="89"/>
    <n v="117.48"/>
    <n v="445"/>
    <x v="349"/>
    <x v="10"/>
    <x v="10"/>
    <x v="1"/>
  </r>
  <r>
    <d v="2022-11-27T00:00:00"/>
    <s v="P0034"/>
    <n v="15"/>
    <x v="2"/>
    <s v="Online"/>
    <n v="0"/>
    <x v="10"/>
    <x v="1"/>
    <x v="3"/>
    <n v="55"/>
    <n v="58.3"/>
    <n v="825"/>
    <x v="350"/>
    <x v="11"/>
    <x v="10"/>
    <x v="1"/>
  </r>
  <r>
    <d v="2022-11-28T00:00:00"/>
    <s v="P0031"/>
    <n v="8"/>
    <x v="2"/>
    <s v="Cash"/>
    <n v="0"/>
    <x v="2"/>
    <x v="1"/>
    <x v="2"/>
    <n v="93"/>
    <n v="104.16"/>
    <n v="744"/>
    <x v="351"/>
    <x v="12"/>
    <x v="10"/>
    <x v="1"/>
  </r>
  <r>
    <d v="2022-11-30T00:00:00"/>
    <s v="P0015"/>
    <n v="2"/>
    <x v="2"/>
    <s v="Online"/>
    <n v="0"/>
    <x v="25"/>
    <x v="4"/>
    <x v="1"/>
    <n v="12"/>
    <n v="15.719999999999999"/>
    <n v="24"/>
    <x v="126"/>
    <x v="24"/>
    <x v="10"/>
    <x v="1"/>
  </r>
  <r>
    <d v="2022-12-03T00:00:00"/>
    <s v="P0028"/>
    <n v="5"/>
    <x v="0"/>
    <s v="Cash"/>
    <n v="0"/>
    <x v="32"/>
    <x v="1"/>
    <x v="1"/>
    <n v="37"/>
    <n v="41.81"/>
    <n v="185"/>
    <x v="352"/>
    <x v="14"/>
    <x v="11"/>
    <x v="1"/>
  </r>
  <r>
    <d v="2022-12-04T00:00:00"/>
    <s v="P0026"/>
    <n v="10"/>
    <x v="2"/>
    <s v="Cash"/>
    <n v="0"/>
    <x v="42"/>
    <x v="1"/>
    <x v="1"/>
    <n v="18"/>
    <n v="24.66"/>
    <n v="180"/>
    <x v="215"/>
    <x v="1"/>
    <x v="11"/>
    <x v="1"/>
  </r>
  <r>
    <d v="2022-12-04T00:00:00"/>
    <s v="P0044"/>
    <n v="15"/>
    <x v="2"/>
    <s v="Cash"/>
    <n v="0"/>
    <x v="8"/>
    <x v="3"/>
    <x v="2"/>
    <n v="76"/>
    <n v="82.08"/>
    <n v="1140"/>
    <x v="136"/>
    <x v="1"/>
    <x v="11"/>
    <x v="1"/>
  </r>
  <r>
    <d v="2022-12-07T00:00:00"/>
    <s v="P0038"/>
    <n v="12"/>
    <x v="2"/>
    <s v="Cash"/>
    <n v="0"/>
    <x v="35"/>
    <x v="3"/>
    <x v="2"/>
    <n v="72"/>
    <n v="79.92"/>
    <n v="864"/>
    <x v="353"/>
    <x v="20"/>
    <x v="11"/>
    <x v="1"/>
  </r>
  <r>
    <d v="2022-12-07T00:00:00"/>
    <s v="P0016"/>
    <n v="13"/>
    <x v="2"/>
    <s v="Online"/>
    <n v="0"/>
    <x v="19"/>
    <x v="4"/>
    <x v="1"/>
    <n v="13"/>
    <n v="16.64"/>
    <n v="169"/>
    <x v="28"/>
    <x v="20"/>
    <x v="11"/>
    <x v="1"/>
  </r>
  <r>
    <d v="2022-12-07T00:00:00"/>
    <s v="P0038"/>
    <n v="5"/>
    <x v="2"/>
    <s v="Cash"/>
    <n v="0"/>
    <x v="35"/>
    <x v="3"/>
    <x v="2"/>
    <n v="72"/>
    <n v="79.92"/>
    <n v="360"/>
    <x v="180"/>
    <x v="20"/>
    <x v="11"/>
    <x v="1"/>
  </r>
  <r>
    <d v="2022-12-11T00:00:00"/>
    <s v="P0027"/>
    <n v="5"/>
    <x v="2"/>
    <s v="Online"/>
    <n v="0"/>
    <x v="24"/>
    <x v="1"/>
    <x v="3"/>
    <n v="48"/>
    <n v="57.120000000000005"/>
    <n v="240"/>
    <x v="257"/>
    <x v="3"/>
    <x v="11"/>
    <x v="1"/>
  </r>
  <r>
    <d v="2022-12-11T00:00:00"/>
    <s v="P0013"/>
    <n v="9"/>
    <x v="0"/>
    <s v="Online"/>
    <n v="0"/>
    <x v="27"/>
    <x v="4"/>
    <x v="2"/>
    <n v="112"/>
    <n v="122.08"/>
    <n v="1008"/>
    <x v="354"/>
    <x v="3"/>
    <x v="11"/>
    <x v="1"/>
  </r>
  <r>
    <d v="2022-12-11T00:00:00"/>
    <s v="P0014"/>
    <n v="10"/>
    <x v="1"/>
    <s v="Cash"/>
    <n v="0"/>
    <x v="6"/>
    <x v="4"/>
    <x v="2"/>
    <n v="112"/>
    <n v="146.72"/>
    <n v="1120"/>
    <x v="355"/>
    <x v="3"/>
    <x v="11"/>
    <x v="1"/>
  </r>
  <r>
    <d v="2022-12-12T00:00:00"/>
    <s v="P0030"/>
    <n v="9"/>
    <x v="0"/>
    <s v="Cash"/>
    <n v="0"/>
    <x v="26"/>
    <x v="1"/>
    <x v="0"/>
    <n v="148"/>
    <n v="201.28"/>
    <n v="1332"/>
    <x v="356"/>
    <x v="4"/>
    <x v="11"/>
    <x v="1"/>
  </r>
  <r>
    <d v="2022-12-12T00:00:00"/>
    <s v="P0041"/>
    <n v="10"/>
    <x v="0"/>
    <s v="Online"/>
    <n v="0"/>
    <x v="41"/>
    <x v="3"/>
    <x v="0"/>
    <n v="138"/>
    <n v="173.88"/>
    <n v="1380"/>
    <x v="283"/>
    <x v="4"/>
    <x v="11"/>
    <x v="1"/>
  </r>
  <r>
    <d v="2022-12-14T00:00:00"/>
    <s v="P0005"/>
    <n v="4"/>
    <x v="2"/>
    <s v="Cash"/>
    <n v="0"/>
    <x v="22"/>
    <x v="2"/>
    <x v="0"/>
    <n v="133"/>
    <n v="155.61000000000001"/>
    <n v="532"/>
    <x v="142"/>
    <x v="29"/>
    <x v="11"/>
    <x v="1"/>
  </r>
  <r>
    <d v="2022-12-15T00:00:00"/>
    <s v="P0009"/>
    <n v="13"/>
    <x v="2"/>
    <s v="Online"/>
    <n v="0"/>
    <x v="37"/>
    <x v="2"/>
    <x v="1"/>
    <n v="6"/>
    <n v="7.8599999999999994"/>
    <n v="78"/>
    <x v="90"/>
    <x v="17"/>
    <x v="11"/>
    <x v="1"/>
  </r>
  <r>
    <d v="2022-12-19T00:00:00"/>
    <s v="P0044"/>
    <n v="7"/>
    <x v="2"/>
    <s v="Online"/>
    <n v="0"/>
    <x v="8"/>
    <x v="3"/>
    <x v="2"/>
    <n v="76"/>
    <n v="82.08"/>
    <n v="532"/>
    <x v="357"/>
    <x v="6"/>
    <x v="11"/>
    <x v="1"/>
  </r>
  <r>
    <d v="2022-12-19T00:00:00"/>
    <s v="P0011"/>
    <n v="14"/>
    <x v="2"/>
    <s v="Cash"/>
    <n v="0"/>
    <x v="30"/>
    <x v="4"/>
    <x v="3"/>
    <n v="44"/>
    <n v="48.4"/>
    <n v="616"/>
    <x v="224"/>
    <x v="6"/>
    <x v="11"/>
    <x v="1"/>
  </r>
  <r>
    <d v="2022-12-19T00:00:00"/>
    <s v="P0009"/>
    <n v="11"/>
    <x v="1"/>
    <s v="Online"/>
    <n v="0"/>
    <x v="37"/>
    <x v="2"/>
    <x v="1"/>
    <n v="6"/>
    <n v="7.8599999999999994"/>
    <n v="66"/>
    <x v="358"/>
    <x v="6"/>
    <x v="11"/>
    <x v="1"/>
  </r>
  <r>
    <d v="2022-12-21T00:00:00"/>
    <s v="P0006"/>
    <n v="10"/>
    <x v="2"/>
    <s v="Online"/>
    <n v="0"/>
    <x v="13"/>
    <x v="2"/>
    <x v="2"/>
    <n v="75"/>
    <n v="85.5"/>
    <n v="750"/>
    <x v="359"/>
    <x v="8"/>
    <x v="11"/>
    <x v="1"/>
  </r>
  <r>
    <d v="2022-12-29T00:00:00"/>
    <s v="P0008"/>
    <n v="15"/>
    <x v="2"/>
    <s v="Online"/>
    <n v="0"/>
    <x v="23"/>
    <x v="2"/>
    <x v="2"/>
    <n v="83"/>
    <n v="94.62"/>
    <n v="1245"/>
    <x v="91"/>
    <x v="28"/>
    <x v="11"/>
    <x v="1"/>
  </r>
  <r>
    <d v="2022-12-29T00:00:00"/>
    <s v="P0042"/>
    <n v="1"/>
    <x v="0"/>
    <s v="Cash"/>
    <n v="0"/>
    <x v="7"/>
    <x v="3"/>
    <x v="0"/>
    <n v="120"/>
    <n v="162"/>
    <n v="120"/>
    <x v="67"/>
    <x v="28"/>
    <x v="11"/>
    <x v="1"/>
  </r>
  <r>
    <d v="2022-12-30T00:00:00"/>
    <s v="P0041"/>
    <n v="14"/>
    <x v="2"/>
    <s v="Online"/>
    <n v="0"/>
    <x v="41"/>
    <x v="3"/>
    <x v="0"/>
    <n v="138"/>
    <n v="173.88"/>
    <n v="1932"/>
    <x v="217"/>
    <x v="24"/>
    <x v="11"/>
    <x v="1"/>
  </r>
  <r>
    <d v="2022-12-31T00:00:00"/>
    <s v="P0033"/>
    <n v="12"/>
    <x v="1"/>
    <s v="Online"/>
    <n v="0"/>
    <x v="38"/>
    <x v="1"/>
    <x v="2"/>
    <n v="95"/>
    <n v="119.7"/>
    <n v="1140"/>
    <x v="253"/>
    <x v="25"/>
    <x v="11"/>
    <x v="1"/>
  </r>
  <r>
    <d v="2022-12-31T00:00:00"/>
    <s v="P0011"/>
    <n v="6"/>
    <x v="1"/>
    <s v="Online"/>
    <n v="0"/>
    <x v="30"/>
    <x v="4"/>
    <x v="3"/>
    <n v="44"/>
    <n v="48.4"/>
    <n v="264"/>
    <x v="360"/>
    <x v="25"/>
    <x v="11"/>
    <x v="1"/>
  </r>
  <r>
    <d v="2022-12-31T00:00:00"/>
    <s v="P0011"/>
    <n v="3"/>
    <x v="0"/>
    <s v="Cash"/>
    <n v="0"/>
    <x v="30"/>
    <x v="4"/>
    <x v="3"/>
    <n v="44"/>
    <n v="48.4"/>
    <n v="132"/>
    <x v="189"/>
    <x v="25"/>
    <x v="11"/>
    <x v="1"/>
  </r>
  <r>
    <d v="2022-12-31T00:00:00"/>
    <s v="P0011"/>
    <n v="4"/>
    <x v="1"/>
    <s v="Online"/>
    <m/>
    <x v="30"/>
    <x v="4"/>
    <x v="3"/>
    <n v="44"/>
    <n v="48.4"/>
    <n v="176"/>
    <x v="361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TEGORY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M1:N6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0"/>
        <item x="3"/>
        <item x="1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ELLING PRICE" fld="10" baseField="0" baseItem="0"/>
  </dataFields>
  <formats count="7">
    <format dxfId="6">
      <pivotArea dataOnly="0" labelOnly="1" grandRow="1" outline="0" fieldPosition="0"/>
    </format>
    <format dxfId="5">
      <pivotArea field="13" type="button" dataOnly="0" labelOnly="1" outline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field="14" type="button" dataOnly="0" labelOnly="1" outline="0"/>
    </format>
    <format dxfId="0">
      <pivotArea dataOnly="0" labelOnly="1" grandRow="1" outline="0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AILY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A1:B32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TOTAL SELLING PRICE" fld="12" baseField="0" baseItem="0"/>
  </dataFields>
  <formats count="9">
    <format dxfId="15">
      <pivotArea dataOnly="0" labelOnly="1" fieldPosition="0">
        <references count="1">
          <reference field="13" count="0"/>
        </references>
      </pivotArea>
    </format>
    <format dxfId="14">
      <pivotArea dataOnly="0" labelOnly="1" grandRow="1" outline="0" fieldPosition="0"/>
    </format>
    <format dxfId="13">
      <pivotArea field="13" type="button" dataOnly="0" labelOnly="1" outline="0" axis="axisRow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3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 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M10:P56" firstHeaderRow="1" firstDataRow="2" firstDataCol="2"/>
  <pivotFields count="16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14"/>
        <item x="28"/>
        <item x="3"/>
        <item x="12"/>
        <item x="22"/>
        <item x="13"/>
        <item x="36"/>
        <item x="23"/>
        <item x="37"/>
        <item x="18"/>
        <item x="30"/>
        <item x="34"/>
        <item x="27"/>
        <item x="6"/>
        <item x="25"/>
        <item x="19"/>
        <item x="39"/>
        <item x="29"/>
        <item x="40"/>
        <item x="11"/>
        <item x="31"/>
        <item x="20"/>
        <item x="9"/>
        <item x="0"/>
        <item x="4"/>
        <item x="42"/>
        <item x="24"/>
        <item x="32"/>
        <item x="17"/>
        <item x="26"/>
        <item x="2"/>
        <item x="16"/>
        <item x="38"/>
        <item x="10"/>
        <item x="1"/>
        <item x="43"/>
        <item x="5"/>
        <item x="35"/>
        <item x="33"/>
        <item x="15"/>
        <item x="41"/>
        <item x="7"/>
        <item x="21"/>
        <item x="8"/>
      </items>
    </pivotField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8"/>
  </rowFields>
  <rowItems count="45">
    <i>
      <x/>
      <x v="1"/>
    </i>
    <i>
      <x v="1"/>
      <x v="1"/>
    </i>
    <i>
      <x v="2"/>
      <x v="1"/>
    </i>
    <i>
      <x v="3"/>
      <x v="2"/>
    </i>
    <i>
      <x v="4"/>
      <x/>
    </i>
    <i>
      <x v="5"/>
      <x v="1"/>
    </i>
    <i>
      <x v="6"/>
      <x v="2"/>
    </i>
    <i>
      <x v="7"/>
      <x v="1"/>
    </i>
    <i>
      <x v="8"/>
      <x v="3"/>
    </i>
    <i>
      <x v="9"/>
      <x/>
    </i>
    <i>
      <x v="10"/>
      <x v="2"/>
    </i>
    <i>
      <x v="11"/>
      <x v="1"/>
    </i>
    <i>
      <x v="12"/>
      <x v="1"/>
    </i>
    <i>
      <x v="13"/>
      <x v="1"/>
    </i>
    <i>
      <x v="14"/>
      <x v="3"/>
    </i>
    <i>
      <x v="15"/>
      <x v="3"/>
    </i>
    <i>
      <x v="16"/>
      <x/>
    </i>
    <i>
      <x v="17"/>
      <x v="3"/>
    </i>
    <i>
      <x v="18"/>
      <x/>
    </i>
    <i>
      <x v="19"/>
      <x v="2"/>
    </i>
    <i>
      <x v="20"/>
      <x/>
    </i>
    <i>
      <x v="21"/>
      <x/>
    </i>
    <i>
      <x v="22"/>
      <x/>
    </i>
    <i>
      <x v="23"/>
      <x/>
    </i>
    <i>
      <x v="24"/>
      <x v="3"/>
    </i>
    <i>
      <x v="25"/>
      <x v="3"/>
    </i>
    <i>
      <x v="26"/>
      <x v="2"/>
    </i>
    <i>
      <x v="27"/>
      <x v="3"/>
    </i>
    <i>
      <x v="28"/>
      <x v="2"/>
    </i>
    <i>
      <x v="29"/>
      <x/>
    </i>
    <i>
      <x v="30"/>
      <x v="1"/>
    </i>
    <i>
      <x v="31"/>
      <x v="1"/>
    </i>
    <i>
      <x v="32"/>
      <x v="1"/>
    </i>
    <i>
      <x v="33"/>
      <x v="2"/>
    </i>
    <i>
      <x v="34"/>
      <x v="3"/>
    </i>
    <i>
      <x v="35"/>
      <x v="1"/>
    </i>
    <i>
      <x v="36"/>
      <x v="1"/>
    </i>
    <i>
      <x v="37"/>
      <x v="1"/>
    </i>
    <i>
      <x v="38"/>
      <x v="3"/>
    </i>
    <i>
      <x v="39"/>
      <x v="1"/>
    </i>
    <i>
      <x v="40"/>
      <x/>
    </i>
    <i>
      <x v="41"/>
      <x/>
    </i>
    <i>
      <x v="42"/>
      <x v="1"/>
    </i>
    <i>
      <x v="4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10" baseField="0" baseItem="0"/>
    <dataField name="Sum of QUANTITY" fld="2" baseField="0" baseItem="0"/>
  </dataFields>
  <formats count="49"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6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6" count="1" selected="0">
            <x v="0"/>
          </reference>
          <reference field="8" count="1">
            <x v="1"/>
          </reference>
        </references>
      </pivotArea>
    </format>
    <format dxfId="59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58">
      <pivotArea dataOnly="0" labelOnly="1" outline="0" fieldPosition="0">
        <references count="2">
          <reference field="6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6" count="1" selected="0">
            <x v="3"/>
          </reference>
          <reference field="8" count="1">
            <x v="2"/>
          </reference>
        </references>
      </pivotArea>
    </format>
    <format dxfId="56">
      <pivotArea dataOnly="0" labelOnly="1" outline="0" fieldPosition="0">
        <references count="2">
          <reference field="6" count="1" selected="0">
            <x v="4"/>
          </reference>
          <reference field="8" count="1">
            <x v="0"/>
          </reference>
        </references>
      </pivotArea>
    </format>
    <format dxfId="55">
      <pivotArea dataOnly="0" labelOnly="1" outline="0" fieldPosition="0">
        <references count="2">
          <reference field="6" count="1" selected="0">
            <x v="5"/>
          </reference>
          <reference field="8" count="1">
            <x v="1"/>
          </reference>
        </references>
      </pivotArea>
    </format>
    <format dxfId="54">
      <pivotArea dataOnly="0" labelOnly="1" outline="0" fieldPosition="0">
        <references count="2">
          <reference field="6" count="1" selected="0">
            <x v="6"/>
          </reference>
          <reference field="8" count="1">
            <x v="2"/>
          </reference>
        </references>
      </pivotArea>
    </format>
    <format dxfId="53">
      <pivotArea dataOnly="0" labelOnly="1" outline="0" fieldPosition="0">
        <references count="2">
          <reference field="6" count="1" selected="0">
            <x v="7"/>
          </reference>
          <reference field="8" count="1">
            <x v="1"/>
          </reference>
        </references>
      </pivotArea>
    </format>
    <format dxfId="52">
      <pivotArea dataOnly="0" labelOnly="1" outline="0" fieldPosition="0">
        <references count="2">
          <reference field="6" count="1" selected="0">
            <x v="8"/>
          </reference>
          <reference field="8" count="1">
            <x v="3"/>
          </reference>
        </references>
      </pivotArea>
    </format>
    <format dxfId="51">
      <pivotArea dataOnly="0" labelOnly="1" outline="0" fieldPosition="0">
        <references count="2">
          <reference field="6" count="1" selected="0">
            <x v="9"/>
          </reference>
          <reference field="8" count="1">
            <x v="0"/>
          </reference>
        </references>
      </pivotArea>
    </format>
    <format dxfId="50">
      <pivotArea dataOnly="0" labelOnly="1" outline="0" fieldPosition="0">
        <references count="2">
          <reference field="6" count="1" selected="0">
            <x v="10"/>
          </reference>
          <reference field="8" count="1">
            <x v="2"/>
          </reference>
        </references>
      </pivotArea>
    </format>
    <format dxfId="49">
      <pivotArea dataOnly="0" labelOnly="1" outline="0" fieldPosition="0">
        <references count="2">
          <reference field="6" count="1" selected="0">
            <x v="11"/>
          </reference>
          <reference field="8" count="1">
            <x v="1"/>
          </reference>
        </references>
      </pivotArea>
    </format>
    <format dxfId="48">
      <pivotArea dataOnly="0" labelOnly="1" outline="0" fieldPosition="0">
        <references count="2">
          <reference field="6" count="1" selected="0">
            <x v="12"/>
          </reference>
          <reference field="8" count="1">
            <x v="1"/>
          </reference>
        </references>
      </pivotArea>
    </format>
    <format dxfId="47">
      <pivotArea dataOnly="0" labelOnly="1" outline="0" fieldPosition="0">
        <references count="2">
          <reference field="6" count="1" selected="0">
            <x v="13"/>
          </reference>
          <reference field="8" count="1">
            <x v="1"/>
          </reference>
        </references>
      </pivotArea>
    </format>
    <format dxfId="46">
      <pivotArea dataOnly="0" labelOnly="1" outline="0" fieldPosition="0">
        <references count="2">
          <reference field="6" count="1" selected="0">
            <x v="14"/>
          </reference>
          <reference field="8" count="1">
            <x v="3"/>
          </reference>
        </references>
      </pivotArea>
    </format>
    <format dxfId="45">
      <pivotArea dataOnly="0" labelOnly="1" outline="0" fieldPosition="0">
        <references count="2">
          <reference field="6" count="1" selected="0">
            <x v="15"/>
          </reference>
          <reference field="8" count="1">
            <x v="3"/>
          </reference>
        </references>
      </pivotArea>
    </format>
    <format dxfId="44">
      <pivotArea dataOnly="0" labelOnly="1" outline="0" fieldPosition="0">
        <references count="2">
          <reference field="6" count="1" selected="0">
            <x v="16"/>
          </reference>
          <reference field="8" count="1">
            <x v="0"/>
          </reference>
        </references>
      </pivotArea>
    </format>
    <format dxfId="43">
      <pivotArea dataOnly="0" labelOnly="1" outline="0" fieldPosition="0">
        <references count="2">
          <reference field="6" count="1" selected="0">
            <x v="17"/>
          </reference>
          <reference field="8" count="1">
            <x v="3"/>
          </reference>
        </references>
      </pivotArea>
    </format>
    <format dxfId="42">
      <pivotArea dataOnly="0" labelOnly="1" outline="0" fieldPosition="0">
        <references count="2">
          <reference field="6" count="1" selected="0">
            <x v="18"/>
          </reference>
          <reference field="8" count="1">
            <x v="0"/>
          </reference>
        </references>
      </pivotArea>
    </format>
    <format dxfId="41">
      <pivotArea dataOnly="0" labelOnly="1" outline="0" fieldPosition="0">
        <references count="2">
          <reference field="6" count="1" selected="0">
            <x v="19"/>
          </reference>
          <reference field="8" count="1">
            <x v="2"/>
          </reference>
        </references>
      </pivotArea>
    </format>
    <format dxfId="40">
      <pivotArea dataOnly="0" labelOnly="1" outline="0" fieldPosition="0">
        <references count="2">
          <reference field="6" count="1" selected="0">
            <x v="20"/>
          </reference>
          <reference field="8" count="1">
            <x v="0"/>
          </reference>
        </references>
      </pivotArea>
    </format>
    <format dxfId="39">
      <pivotArea dataOnly="0" labelOnly="1" outline="0" fieldPosition="0">
        <references count="2">
          <reference field="6" count="1" selected="0">
            <x v="21"/>
          </reference>
          <reference field="8" count="1">
            <x v="0"/>
          </reference>
        </references>
      </pivotArea>
    </format>
    <format dxfId="38">
      <pivotArea dataOnly="0" labelOnly="1" outline="0" fieldPosition="0">
        <references count="2">
          <reference field="6" count="1" selected="0">
            <x v="22"/>
          </reference>
          <reference field="8" count="1">
            <x v="0"/>
          </reference>
        </references>
      </pivotArea>
    </format>
    <format dxfId="37">
      <pivotArea dataOnly="0" labelOnly="1" outline="0" fieldPosition="0">
        <references count="2">
          <reference field="6" count="1" selected="0">
            <x v="23"/>
          </reference>
          <reference field="8" count="1">
            <x v="0"/>
          </reference>
        </references>
      </pivotArea>
    </format>
    <format dxfId="36">
      <pivotArea dataOnly="0" labelOnly="1" outline="0" fieldPosition="0">
        <references count="2">
          <reference field="6" count="1" selected="0">
            <x v="24"/>
          </reference>
          <reference field="8" count="1">
            <x v="3"/>
          </reference>
        </references>
      </pivotArea>
    </format>
    <format dxfId="35">
      <pivotArea dataOnly="0" labelOnly="1" outline="0" fieldPosition="0">
        <references count="2">
          <reference field="6" count="1" selected="0">
            <x v="25"/>
          </reference>
          <reference field="8" count="1">
            <x v="3"/>
          </reference>
        </references>
      </pivotArea>
    </format>
    <format dxfId="34">
      <pivotArea dataOnly="0" labelOnly="1" outline="0" fieldPosition="0">
        <references count="2">
          <reference field="6" count="1" selected="0">
            <x v="26"/>
          </reference>
          <reference field="8" count="1">
            <x v="2"/>
          </reference>
        </references>
      </pivotArea>
    </format>
    <format dxfId="33">
      <pivotArea dataOnly="0" labelOnly="1" outline="0" fieldPosition="0">
        <references count="2">
          <reference field="6" count="1" selected="0">
            <x v="27"/>
          </reference>
          <reference field="8" count="1">
            <x v="3"/>
          </reference>
        </references>
      </pivotArea>
    </format>
    <format dxfId="32">
      <pivotArea dataOnly="0" labelOnly="1" outline="0" fieldPosition="0">
        <references count="2">
          <reference field="6" count="1" selected="0">
            <x v="28"/>
          </reference>
          <reference field="8" count="1">
            <x v="2"/>
          </reference>
        </references>
      </pivotArea>
    </format>
    <format dxfId="31">
      <pivotArea dataOnly="0" labelOnly="1" outline="0" fieldPosition="0">
        <references count="2">
          <reference field="6" count="1" selected="0">
            <x v="29"/>
          </reference>
          <reference field="8" count="1">
            <x v="0"/>
          </reference>
        </references>
      </pivotArea>
    </format>
    <format dxfId="30">
      <pivotArea dataOnly="0" labelOnly="1" outline="0" fieldPosition="0">
        <references count="2">
          <reference field="6" count="1" selected="0">
            <x v="30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2">
          <reference field="6" count="1" selected="0">
            <x v="31"/>
          </reference>
          <reference field="8" count="1">
            <x v="1"/>
          </reference>
        </references>
      </pivotArea>
    </format>
    <format dxfId="28">
      <pivotArea dataOnly="0" labelOnly="1" outline="0" fieldPosition="0">
        <references count="2">
          <reference field="6" count="1" selected="0">
            <x v="32"/>
          </reference>
          <reference field="8" count="1">
            <x v="1"/>
          </reference>
        </references>
      </pivotArea>
    </format>
    <format dxfId="27">
      <pivotArea dataOnly="0" labelOnly="1" outline="0" fieldPosition="0">
        <references count="2">
          <reference field="6" count="1" selected="0">
            <x v="33"/>
          </reference>
          <reference field="8" count="1">
            <x v="2"/>
          </reference>
        </references>
      </pivotArea>
    </format>
    <format dxfId="26">
      <pivotArea dataOnly="0" labelOnly="1" outline="0" fieldPosition="0">
        <references count="2">
          <reference field="6" count="1" selected="0">
            <x v="34"/>
          </reference>
          <reference field="8" count="1">
            <x v="3"/>
          </reference>
        </references>
      </pivotArea>
    </format>
    <format dxfId="25">
      <pivotArea dataOnly="0" labelOnly="1" outline="0" fieldPosition="0">
        <references count="2">
          <reference field="6" count="1" selected="0">
            <x v="35"/>
          </reference>
          <reference field="8" count="1">
            <x v="1"/>
          </reference>
        </references>
      </pivotArea>
    </format>
    <format dxfId="24">
      <pivotArea dataOnly="0" labelOnly="1" outline="0" fieldPosition="0">
        <references count="2">
          <reference field="6" count="1" selected="0">
            <x v="36"/>
          </reference>
          <reference field="8" count="1">
            <x v="1"/>
          </reference>
        </references>
      </pivotArea>
    </format>
    <format dxfId="23">
      <pivotArea dataOnly="0" labelOnly="1" outline="0" fieldPosition="0">
        <references count="2">
          <reference field="6" count="1" selected="0">
            <x v="37"/>
          </reference>
          <reference field="8" count="1">
            <x v="1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38"/>
          </reference>
          <reference field="8" count="1">
            <x v="3"/>
          </reference>
        </references>
      </pivotArea>
    </format>
    <format dxfId="21">
      <pivotArea dataOnly="0" labelOnly="1" outline="0" fieldPosition="0">
        <references count="2">
          <reference field="6" count="1" selected="0">
            <x v="39"/>
          </reference>
          <reference field="8" count="1">
            <x v="1"/>
          </reference>
        </references>
      </pivotArea>
    </format>
    <format dxfId="20">
      <pivotArea dataOnly="0" labelOnly="1" outline="0" fieldPosition="0">
        <references count="2">
          <reference field="6" count="1" selected="0">
            <x v="40"/>
          </reference>
          <reference field="8" count="1">
            <x v="0"/>
          </reference>
        </references>
      </pivotArea>
    </format>
    <format dxfId="19">
      <pivotArea dataOnly="0" labelOnly="1" outline="0" fieldPosition="0">
        <references count="2">
          <reference field="6" count="1" selected="0">
            <x v="41"/>
          </reference>
          <reference field="8" count="1">
            <x v="0"/>
          </reference>
        </references>
      </pivotArea>
    </format>
    <format dxfId="18">
      <pivotArea dataOnly="0" labelOnly="1" outline="0" fieldPosition="0">
        <references count="2">
          <reference field="6" count="1" selected="0">
            <x v="42"/>
          </reference>
          <reference field="8" count="1">
            <x v="1"/>
          </reference>
        </references>
      </pivotArea>
    </format>
    <format dxfId="17">
      <pivotArea dataOnly="0" labelOnly="1" outline="0" fieldPosition="0">
        <references count="2">
          <reference field="6" count="1" selected="0">
            <x v="43"/>
          </reference>
          <reference field="8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YEARLY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D6:F8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1">
    <field x="15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73">
      <pivotArea dataOnly="0" labelOnly="1" grandRow="1" outline="0" fieldPosition="0"/>
    </format>
    <format dxfId="72">
      <pivotArea field="13" type="button" dataOnly="0" labelOnly="1" outline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5" type="button" dataOnly="0" labelOnly="1" outline="0" axis="axisRow" fieldPosition="0"/>
    </format>
    <format dxfId="67">
      <pivotArea dataOnly="0" labelOnly="1" outline="0" fieldPosition="0">
        <references count="1">
          <reference field="15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LY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H1:J13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82">
      <pivotArea dataOnly="0" labelOnly="1" grandRow="1" outline="0" fieldPosition="0"/>
    </format>
    <format dxfId="81">
      <pivotArea field="13" type="button" dataOnly="0" labelOnly="1" outline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4" type="button" dataOnly="0" labelOnly="1" outline="0" axis="axisRow" fieldPosition="0"/>
    </format>
    <format dxfId="76">
      <pivotArea dataOnly="0" labelOnly="1" outline="0" fieldPosition="0">
        <references count="1">
          <reference field="14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OTAL TRANSACTIONS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E1:F2" firstHeaderRow="0" firstDataRow="1" firstDataCol="0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6">
    <format dxfId="88">
      <pivotArea dataOnly="0" labelOnly="1" grandRow="1" outline="0" fieldPosition="0"/>
    </format>
    <format dxfId="87">
      <pivotArea field="13" type="button" dataOnly="0" labelOnly="1" outline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SALES TYPE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P1:Q4" firstHeaderRow="1" firstDataRow="1" firstDataCol="1"/>
  <pivotFields count="16">
    <pivotField compact="0" numFmtId="14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5">
        <item x="14"/>
        <item x="28"/>
        <item x="3"/>
        <item x="12"/>
        <item x="22"/>
        <item x="13"/>
        <item x="36"/>
        <item x="23"/>
        <item x="37"/>
        <item x="18"/>
        <item x="30"/>
        <item x="34"/>
        <item x="27"/>
        <item x="6"/>
        <item x="25"/>
        <item x="19"/>
        <item x="39"/>
        <item x="29"/>
        <item x="40"/>
        <item x="11"/>
        <item x="31"/>
        <item x="20"/>
        <item x="9"/>
        <item x="0"/>
        <item x="4"/>
        <item x="42"/>
        <item x="24"/>
        <item x="32"/>
        <item x="17"/>
        <item x="26"/>
        <item x="2"/>
        <item x="16"/>
        <item x="38"/>
        <item x="10"/>
        <item x="1"/>
        <item x="43"/>
        <item x="5"/>
        <item x="35"/>
        <item x="33"/>
        <item x="15"/>
        <item x="41"/>
        <item x="7"/>
        <item x="21"/>
        <item x="8"/>
        <item t="default"/>
      </items>
    </pivotField>
    <pivotField compact="0" outline="0" showAll="0">
      <items count="6">
        <item x="4"/>
        <item x="2"/>
        <item x="0"/>
        <item x="3"/>
        <item x="1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SELLING PRICE" fld="10" baseField="0" baseItem="0"/>
  </dataFields>
  <formats count="7">
    <format dxfId="95">
      <pivotArea dataOnly="0" labelOnly="1" grandRow="1" outline="0" fieldPosition="0"/>
    </format>
    <format dxfId="94">
      <pivotArea field="13" type="button" dataOnly="0" labelOnly="1" outline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4" type="button" dataOnly="0" labelOnly="1" outline="0"/>
    </format>
    <format dxfId="89">
      <pivotArea dataOnly="0" labelOnly="1" grandRow="1" outline="0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6" totalsRowShown="0" headerRowDxfId="122" dataDxfId="121" tableBorderDxfId="120">
  <autoFilter ref="A1:P526"/>
  <tableColumns count="16">
    <tableColumn id="1" name="DATE" dataDxfId="119"/>
    <tableColumn id="2" name="PRODUCT ID" dataDxfId="118"/>
    <tableColumn id="3" name="QUANTITY" dataDxfId="117"/>
    <tableColumn id="4" name="SALE TYPE" dataDxfId="116"/>
    <tableColumn id="5" name="PAYMENT MODE" dataDxfId="115"/>
    <tableColumn id="6" name="DISCOUNT %" dataDxfId="114"/>
    <tableColumn id="7" name="PRODUCT" dataDxfId="113">
      <calculatedColumnFormula>VLOOKUP('Input Data'!$B2,MasterData_2[],2,0)</calculatedColumnFormula>
    </tableColumn>
    <tableColumn id="8" name="CATEGORY" dataDxfId="112">
      <calculatedColumnFormula>VLOOKUP('Input Data'!$B2,MasterData_2[],3,0)</calculatedColumnFormula>
    </tableColumn>
    <tableColumn id="9" name="UOM" dataDxfId="111">
      <calculatedColumnFormula>VLOOKUP('Input Data'!$B2,MasterData_2[],4,0)</calculatedColumnFormula>
    </tableColumn>
    <tableColumn id="10" name="BUYING PRIZE" dataDxfId="110">
      <calculatedColumnFormula>VLOOKUP('Input Data'!$B2,MasterData_2[],5,0)</calculatedColumnFormula>
    </tableColumn>
    <tableColumn id="11" name="SELLING PRICE" dataDxfId="109">
      <calculatedColumnFormula>VLOOKUP('Input Data'!$B2,MasterData_2[],6,0)</calculatedColumnFormula>
    </tableColumn>
    <tableColumn id="12" name="TOTAL BUYING PRICE" dataDxfId="108">
      <calculatedColumnFormula>'Input Data'!$J2*'Input Data'!$C2</calculatedColumnFormula>
    </tableColumn>
    <tableColumn id="13" name="TOTAL SELLING PRICE" dataDxfId="107">
      <calculatedColumnFormula>'Input Data'!$K2*'Input Data'!$C2*(1-'Input Data'!$F2)</calculatedColumnFormula>
    </tableColumn>
    <tableColumn id="14" name="DAY" dataDxfId="106">
      <calculatedColumnFormula>DAY('Input Data'!$A2)</calculatedColumnFormula>
    </tableColumn>
    <tableColumn id="15" name="MONTH" dataDxfId="105">
      <calculatedColumnFormula>TEXT(Table1[[#This Row],[DATE]], "mmm")</calculatedColumnFormula>
    </tableColumn>
    <tableColumn id="16" name="YEAR" dataDxfId="104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103" dataDxfId="102">
  <autoFilter ref="A1:F46"/>
  <tableColumns count="6">
    <tableColumn id="12" uniqueName="12" name="PRODUCT ID" queryTableFieldId="1" dataDxfId="101"/>
    <tableColumn id="13" uniqueName="13" name="PRODUCT" queryTableFieldId="2" dataDxfId="100"/>
    <tableColumn id="14" uniqueName="14" name="CATEGORY" queryTableFieldId="3" dataDxfId="99"/>
    <tableColumn id="15" uniqueName="15" name="UOM" queryTableFieldId="4" dataDxfId="98"/>
    <tableColumn id="16" uniqueName="16" name="BUYING PRIZE" queryTableFieldId="5" dataDxfId="97"/>
    <tableColumn id="17" uniqueName="17" name="SELLING PRICE" queryTableFieldId="6" dataDxfId="96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6"/>
  <sheetViews>
    <sheetView topLeftCell="A490" zoomScale="63" zoomScaleNormal="63" workbookViewId="0">
      <selection activeCell="F526" sqref="F52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9" t="s">
        <v>4</v>
      </c>
      <c r="K1" s="20" t="s">
        <v>5</v>
      </c>
      <c r="L1" s="20" t="s">
        <v>114</v>
      </c>
      <c r="M1" s="20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21">
        <f>VLOOKUP('Input Data'!$B2,MasterData_2[],5,0)</f>
        <v>144</v>
      </c>
      <c r="K2" s="21">
        <f>VLOOKUP('Input Data'!$B2,MasterData_2[],6,0)</f>
        <v>156.96</v>
      </c>
      <c r="L2" s="21">
        <f>'Input Data'!$J2*'Input Data'!$C2</f>
        <v>1296</v>
      </c>
      <c r="M2" s="21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22">
        <f>VLOOKUP('Input Data'!$B3,MasterData_2[],5,0)</f>
        <v>5</v>
      </c>
      <c r="K3" s="22">
        <f>VLOOKUP('Input Data'!$B3,MasterData_2[],6,0)</f>
        <v>6.7</v>
      </c>
      <c r="L3" s="22">
        <f>'Input Data'!$J3*'Input Data'!$C3</f>
        <v>60</v>
      </c>
      <c r="M3" s="22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22">
        <f>VLOOKUP('Input Data'!$B4,MasterData_2[],5,0)</f>
        <v>93</v>
      </c>
      <c r="K4" s="22">
        <f>VLOOKUP('Input Data'!$B4,MasterData_2[],6,0)</f>
        <v>104.16</v>
      </c>
      <c r="L4" s="22">
        <f>'Input Data'!$J4*'Input Data'!$C4</f>
        <v>93</v>
      </c>
      <c r="M4" s="22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22">
        <f>VLOOKUP('Input Data'!$B5,MasterData_2[],5,0)</f>
        <v>71</v>
      </c>
      <c r="K5" s="22">
        <f>VLOOKUP('Input Data'!$B5,MasterData_2[],6,0)</f>
        <v>80.94</v>
      </c>
      <c r="L5" s="22">
        <f>'Input Data'!$J5*'Input Data'!$C5</f>
        <v>568</v>
      </c>
      <c r="M5" s="22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22">
        <f>VLOOKUP('Input Data'!$B6,MasterData_2[],5,0)</f>
        <v>7</v>
      </c>
      <c r="K6" s="22">
        <f>VLOOKUP('Input Data'!$B6,MasterData_2[],6,0)</f>
        <v>8.33</v>
      </c>
      <c r="L6" s="22">
        <f>'Input Data'!$J6*'Input Data'!$C6</f>
        <v>28</v>
      </c>
      <c r="M6" s="22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22">
        <f>VLOOKUP('Input Data'!$B7,MasterData_2[],5,0)</f>
        <v>67</v>
      </c>
      <c r="K7" s="22">
        <f>VLOOKUP('Input Data'!$B7,MasterData_2[],6,0)</f>
        <v>85.76</v>
      </c>
      <c r="L7" s="22">
        <f>'Input Data'!$J7*'Input Data'!$C7</f>
        <v>201</v>
      </c>
      <c r="M7" s="22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22">
        <f>VLOOKUP('Input Data'!$B8,MasterData_2[],5,0)</f>
        <v>112</v>
      </c>
      <c r="K8" s="22">
        <f>VLOOKUP('Input Data'!$B8,MasterData_2[],6,0)</f>
        <v>146.72</v>
      </c>
      <c r="L8" s="22">
        <f>'Input Data'!$J8*'Input Data'!$C8</f>
        <v>448</v>
      </c>
      <c r="M8" s="22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22">
        <f>VLOOKUP('Input Data'!$B9,MasterData_2[],5,0)</f>
        <v>120</v>
      </c>
      <c r="K9" s="22">
        <f>VLOOKUP('Input Data'!$B9,MasterData_2[],6,0)</f>
        <v>162</v>
      </c>
      <c r="L9" s="22">
        <f>'Input Data'!$J9*'Input Data'!$C9</f>
        <v>480</v>
      </c>
      <c r="M9" s="22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22">
        <f>VLOOKUP('Input Data'!$B10,MasterData_2[],5,0)</f>
        <v>120</v>
      </c>
      <c r="K10" s="22">
        <f>VLOOKUP('Input Data'!$B10,MasterData_2[],6,0)</f>
        <v>162</v>
      </c>
      <c r="L10" s="22">
        <f>'Input Data'!$J10*'Input Data'!$C10</f>
        <v>1200</v>
      </c>
      <c r="M10" s="22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22">
        <f>VLOOKUP('Input Data'!$B11,MasterData_2[],5,0)</f>
        <v>76</v>
      </c>
      <c r="K11" s="22">
        <f>VLOOKUP('Input Data'!$B11,MasterData_2[],6,0)</f>
        <v>82.08</v>
      </c>
      <c r="L11" s="22">
        <f>'Input Data'!$J11*'Input Data'!$C11</f>
        <v>988</v>
      </c>
      <c r="M11" s="22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22">
        <f>VLOOKUP('Input Data'!$B12,MasterData_2[],5,0)</f>
        <v>141</v>
      </c>
      <c r="K12" s="22">
        <f>VLOOKUP('Input Data'!$B12,MasterData_2[],6,0)</f>
        <v>149.46</v>
      </c>
      <c r="L12" s="22">
        <f>'Input Data'!$J12*'Input Data'!$C12</f>
        <v>423</v>
      </c>
      <c r="M12" s="22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22">
        <f>VLOOKUP('Input Data'!$B13,MasterData_2[],5,0)</f>
        <v>5</v>
      </c>
      <c r="K13" s="22">
        <f>VLOOKUP('Input Data'!$B13,MasterData_2[],6,0)</f>
        <v>6.7</v>
      </c>
      <c r="L13" s="22">
        <f>'Input Data'!$J13*'Input Data'!$C13</f>
        <v>30</v>
      </c>
      <c r="M13" s="22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22">
        <f>VLOOKUP('Input Data'!$B14,MasterData_2[],5,0)</f>
        <v>55</v>
      </c>
      <c r="K14" s="22">
        <f>VLOOKUP('Input Data'!$B14,MasterData_2[],6,0)</f>
        <v>58.3</v>
      </c>
      <c r="L14" s="22">
        <f>'Input Data'!$J14*'Input Data'!$C14</f>
        <v>220</v>
      </c>
      <c r="M14" s="22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22">
        <f>VLOOKUP('Input Data'!$B15,MasterData_2[],5,0)</f>
        <v>61</v>
      </c>
      <c r="K15" s="22">
        <f>VLOOKUP('Input Data'!$B15,MasterData_2[],6,0)</f>
        <v>76.25</v>
      </c>
      <c r="L15" s="22">
        <f>'Input Data'!$J15*'Input Data'!$C15</f>
        <v>244</v>
      </c>
      <c r="M15" s="22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22">
        <f>VLOOKUP('Input Data'!$B16,MasterData_2[],5,0)</f>
        <v>44</v>
      </c>
      <c r="K16" s="22">
        <f>VLOOKUP('Input Data'!$B16,MasterData_2[],6,0)</f>
        <v>48.84</v>
      </c>
      <c r="L16" s="22">
        <f>'Input Data'!$J16*'Input Data'!$C16</f>
        <v>660</v>
      </c>
      <c r="M16" s="22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22">
        <f>VLOOKUP('Input Data'!$B17,MasterData_2[],5,0)</f>
        <v>71</v>
      </c>
      <c r="K17" s="22">
        <f>VLOOKUP('Input Data'!$B17,MasterData_2[],6,0)</f>
        <v>80.94</v>
      </c>
      <c r="L17" s="22">
        <f>'Input Data'!$J17*'Input Data'!$C17</f>
        <v>639</v>
      </c>
      <c r="M17" s="22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22">
        <f>VLOOKUP('Input Data'!$B18,MasterData_2[],5,0)</f>
        <v>120</v>
      </c>
      <c r="K18" s="22">
        <f>VLOOKUP('Input Data'!$B18,MasterData_2[],6,0)</f>
        <v>162</v>
      </c>
      <c r="L18" s="22">
        <f>'Input Data'!$J18*'Input Data'!$C18</f>
        <v>720</v>
      </c>
      <c r="M18" s="22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22">
        <f>VLOOKUP('Input Data'!$B19,MasterData_2[],5,0)</f>
        <v>55</v>
      </c>
      <c r="K19" s="22">
        <f>VLOOKUP('Input Data'!$B19,MasterData_2[],6,0)</f>
        <v>58.3</v>
      </c>
      <c r="L19" s="22">
        <f>'Input Data'!$J19*'Input Data'!$C19</f>
        <v>330</v>
      </c>
      <c r="M19" s="22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22">
        <f>VLOOKUP('Input Data'!$B20,MasterData_2[],5,0)</f>
        <v>5</v>
      </c>
      <c r="K20" s="22">
        <f>VLOOKUP('Input Data'!$B20,MasterData_2[],6,0)</f>
        <v>6.7</v>
      </c>
      <c r="L20" s="22">
        <f>'Input Data'!$J20*'Input Data'!$C20</f>
        <v>35</v>
      </c>
      <c r="M20" s="22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22">
        <f>VLOOKUP('Input Data'!$B21,MasterData_2[],5,0)</f>
        <v>93</v>
      </c>
      <c r="K21" s="22">
        <f>VLOOKUP('Input Data'!$B21,MasterData_2[],6,0)</f>
        <v>104.16</v>
      </c>
      <c r="L21" s="22">
        <f>'Input Data'!$J21*'Input Data'!$C21</f>
        <v>1302</v>
      </c>
      <c r="M21" s="22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22">
        <f>VLOOKUP('Input Data'!$B22,MasterData_2[],5,0)</f>
        <v>76</v>
      </c>
      <c r="K22" s="22">
        <f>VLOOKUP('Input Data'!$B22,MasterData_2[],6,0)</f>
        <v>82.08</v>
      </c>
      <c r="L22" s="22">
        <f>'Input Data'!$J22*'Input Data'!$C22</f>
        <v>684</v>
      </c>
      <c r="M22" s="22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22">
        <f>VLOOKUP('Input Data'!$B23,MasterData_2[],5,0)</f>
        <v>75</v>
      </c>
      <c r="K23" s="22">
        <f>VLOOKUP('Input Data'!$B23,MasterData_2[],6,0)</f>
        <v>85.5</v>
      </c>
      <c r="L23" s="22">
        <f>'Input Data'!$J23*'Input Data'!$C23</f>
        <v>525</v>
      </c>
      <c r="M23" s="22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22">
        <f>VLOOKUP('Input Data'!$B24,MasterData_2[],5,0)</f>
        <v>98</v>
      </c>
      <c r="K24" s="22">
        <f>VLOOKUP('Input Data'!$B24,MasterData_2[],6,0)</f>
        <v>103.88</v>
      </c>
      <c r="L24" s="22">
        <f>'Input Data'!$J24*'Input Data'!$C24</f>
        <v>686</v>
      </c>
      <c r="M24" s="22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22">
        <f>VLOOKUP('Input Data'!$B25,MasterData_2[],5,0)</f>
        <v>90</v>
      </c>
      <c r="K25" s="22">
        <f>VLOOKUP('Input Data'!$B25,MasterData_2[],6,0)</f>
        <v>115.2</v>
      </c>
      <c r="L25" s="22">
        <f>'Input Data'!$J25*'Input Data'!$C25</f>
        <v>630</v>
      </c>
      <c r="M25" s="22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22">
        <f>VLOOKUP('Input Data'!$B26,MasterData_2[],5,0)</f>
        <v>89</v>
      </c>
      <c r="K26" s="22">
        <f>VLOOKUP('Input Data'!$B26,MasterData_2[],6,0)</f>
        <v>117.48</v>
      </c>
      <c r="L26" s="22">
        <f>'Input Data'!$J26*'Input Data'!$C26</f>
        <v>267</v>
      </c>
      <c r="M26" s="22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22">
        <f>VLOOKUP('Input Data'!$B27,MasterData_2[],5,0)</f>
        <v>44</v>
      </c>
      <c r="K27" s="22">
        <f>VLOOKUP('Input Data'!$B27,MasterData_2[],6,0)</f>
        <v>48.84</v>
      </c>
      <c r="L27" s="22">
        <f>'Input Data'!$J27*'Input Data'!$C27</f>
        <v>440</v>
      </c>
      <c r="M27" s="22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22">
        <f>VLOOKUP('Input Data'!$B28,MasterData_2[],5,0)</f>
        <v>47</v>
      </c>
      <c r="K28" s="22">
        <f>VLOOKUP('Input Data'!$B28,MasterData_2[],6,0)</f>
        <v>53.11</v>
      </c>
      <c r="L28" s="22">
        <f>'Input Data'!$J28*'Input Data'!$C28</f>
        <v>94</v>
      </c>
      <c r="M28" s="22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22">
        <f>VLOOKUP('Input Data'!$B29,MasterData_2[],5,0)</f>
        <v>148</v>
      </c>
      <c r="K29" s="22">
        <f>VLOOKUP('Input Data'!$B29,MasterData_2[],6,0)</f>
        <v>164.28</v>
      </c>
      <c r="L29" s="22">
        <f>'Input Data'!$J29*'Input Data'!$C29</f>
        <v>1036</v>
      </c>
      <c r="M29" s="22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22">
        <f>VLOOKUP('Input Data'!$B30,MasterData_2[],5,0)</f>
        <v>13</v>
      </c>
      <c r="K30" s="22">
        <f>VLOOKUP('Input Data'!$B30,MasterData_2[],6,0)</f>
        <v>16.64</v>
      </c>
      <c r="L30" s="22">
        <f>'Input Data'!$J30*'Input Data'!$C30</f>
        <v>169</v>
      </c>
      <c r="M30" s="22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22">
        <f>VLOOKUP('Input Data'!$B31,MasterData_2[],5,0)</f>
        <v>121</v>
      </c>
      <c r="K31" s="22">
        <f>VLOOKUP('Input Data'!$B31,MasterData_2[],6,0)</f>
        <v>141.57</v>
      </c>
      <c r="L31" s="22">
        <f>'Input Data'!$J31*'Input Data'!$C31</f>
        <v>242</v>
      </c>
      <c r="M31" s="22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22">
        <f>VLOOKUP('Input Data'!$B32,MasterData_2[],5,0)</f>
        <v>67</v>
      </c>
      <c r="K32" s="22">
        <f>VLOOKUP('Input Data'!$B32,MasterData_2[],6,0)</f>
        <v>85.76</v>
      </c>
      <c r="L32" s="22">
        <f>'Input Data'!$J32*'Input Data'!$C32</f>
        <v>268</v>
      </c>
      <c r="M32" s="22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22">
        <f>VLOOKUP('Input Data'!$B33,MasterData_2[],5,0)</f>
        <v>67</v>
      </c>
      <c r="K33" s="22">
        <f>VLOOKUP('Input Data'!$B33,MasterData_2[],6,0)</f>
        <v>83.08</v>
      </c>
      <c r="L33" s="22">
        <f>'Input Data'!$J33*'Input Data'!$C33</f>
        <v>469</v>
      </c>
      <c r="M33" s="22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22">
        <f>VLOOKUP('Input Data'!$B34,MasterData_2[],5,0)</f>
        <v>133</v>
      </c>
      <c r="K34" s="22">
        <f>VLOOKUP('Input Data'!$B34,MasterData_2[],6,0)</f>
        <v>155.61000000000001</v>
      </c>
      <c r="L34" s="22">
        <f>'Input Data'!$J34*'Input Data'!$C34</f>
        <v>133</v>
      </c>
      <c r="M34" s="22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22">
        <f>VLOOKUP('Input Data'!$B35,MasterData_2[],5,0)</f>
        <v>67</v>
      </c>
      <c r="K35" s="22">
        <f>VLOOKUP('Input Data'!$B35,MasterData_2[],6,0)</f>
        <v>83.08</v>
      </c>
      <c r="L35" s="22">
        <f>'Input Data'!$J35*'Input Data'!$C35</f>
        <v>603</v>
      </c>
      <c r="M35" s="22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22">
        <f>VLOOKUP('Input Data'!$B36,MasterData_2[],5,0)</f>
        <v>5</v>
      </c>
      <c r="K36" s="22">
        <f>VLOOKUP('Input Data'!$B36,MasterData_2[],6,0)</f>
        <v>6.7</v>
      </c>
      <c r="L36" s="22">
        <f>'Input Data'!$J36*'Input Data'!$C36</f>
        <v>5</v>
      </c>
      <c r="M36" s="22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22">
        <f>VLOOKUP('Input Data'!$B37,MasterData_2[],5,0)</f>
        <v>55</v>
      </c>
      <c r="K37" s="22">
        <f>VLOOKUP('Input Data'!$B37,MasterData_2[],6,0)</f>
        <v>58.3</v>
      </c>
      <c r="L37" s="22">
        <f>'Input Data'!$J37*'Input Data'!$C37</f>
        <v>770</v>
      </c>
      <c r="M37" s="22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22">
        <f>VLOOKUP('Input Data'!$B38,MasterData_2[],5,0)</f>
        <v>83</v>
      </c>
      <c r="K38" s="22">
        <f>VLOOKUP('Input Data'!$B38,MasterData_2[],6,0)</f>
        <v>94.62</v>
      </c>
      <c r="L38" s="22">
        <f>'Input Data'!$J38*'Input Data'!$C38</f>
        <v>581</v>
      </c>
      <c r="M38" s="22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22">
        <f>VLOOKUP('Input Data'!$B39,MasterData_2[],5,0)</f>
        <v>141</v>
      </c>
      <c r="K39" s="22">
        <f>VLOOKUP('Input Data'!$B39,MasterData_2[],6,0)</f>
        <v>149.46</v>
      </c>
      <c r="L39" s="22">
        <f>'Input Data'!$J39*'Input Data'!$C39</f>
        <v>1269</v>
      </c>
      <c r="M39" s="22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22">
        <f>VLOOKUP('Input Data'!$B40,MasterData_2[],5,0)</f>
        <v>48</v>
      </c>
      <c r="K40" s="22">
        <f>VLOOKUP('Input Data'!$B40,MasterData_2[],6,0)</f>
        <v>57.120000000000005</v>
      </c>
      <c r="L40" s="22">
        <f>'Input Data'!$J40*'Input Data'!$C40</f>
        <v>192</v>
      </c>
      <c r="M40" s="22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22">
        <f>VLOOKUP('Input Data'!$B41,MasterData_2[],5,0)</f>
        <v>12</v>
      </c>
      <c r="K41" s="22">
        <f>VLOOKUP('Input Data'!$B41,MasterData_2[],6,0)</f>
        <v>15.719999999999999</v>
      </c>
      <c r="L41" s="22">
        <f>'Input Data'!$J41*'Input Data'!$C41</f>
        <v>72</v>
      </c>
      <c r="M41" s="22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22">
        <f>VLOOKUP('Input Data'!$B42,MasterData_2[],5,0)</f>
        <v>148</v>
      </c>
      <c r="K42" s="22">
        <f>VLOOKUP('Input Data'!$B42,MasterData_2[],6,0)</f>
        <v>201.28</v>
      </c>
      <c r="L42" s="22">
        <f>'Input Data'!$J42*'Input Data'!$C42</f>
        <v>1628</v>
      </c>
      <c r="M42" s="22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22">
        <f>VLOOKUP('Input Data'!$B43,MasterData_2[],5,0)</f>
        <v>112</v>
      </c>
      <c r="K43" s="22">
        <f>VLOOKUP('Input Data'!$B43,MasterData_2[],6,0)</f>
        <v>122.08</v>
      </c>
      <c r="L43" s="22">
        <f>'Input Data'!$J43*'Input Data'!$C43</f>
        <v>560</v>
      </c>
      <c r="M43" s="22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22">
        <f>VLOOKUP('Input Data'!$B44,MasterData_2[],5,0)</f>
        <v>7</v>
      </c>
      <c r="K44" s="22">
        <f>VLOOKUP('Input Data'!$B44,MasterData_2[],6,0)</f>
        <v>8.33</v>
      </c>
      <c r="L44" s="22">
        <f>'Input Data'!$J44*'Input Data'!$C44</f>
        <v>21</v>
      </c>
      <c r="M44" s="22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22">
        <f>VLOOKUP('Input Data'!$B45,MasterData_2[],5,0)</f>
        <v>133</v>
      </c>
      <c r="K45" s="22">
        <f>VLOOKUP('Input Data'!$B45,MasterData_2[],6,0)</f>
        <v>155.61000000000001</v>
      </c>
      <c r="L45" s="22">
        <f>'Input Data'!$J45*'Input Data'!$C45</f>
        <v>266</v>
      </c>
      <c r="M45" s="22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22">
        <f>VLOOKUP('Input Data'!$B46,MasterData_2[],5,0)</f>
        <v>105</v>
      </c>
      <c r="K46" s="22">
        <f>VLOOKUP('Input Data'!$B46,MasterData_2[],6,0)</f>
        <v>142.80000000000001</v>
      </c>
      <c r="L46" s="22">
        <f>'Input Data'!$J46*'Input Data'!$C46</f>
        <v>420</v>
      </c>
      <c r="M46" s="22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22">
        <f>VLOOKUP('Input Data'!$B47,MasterData_2[],5,0)</f>
        <v>89</v>
      </c>
      <c r="K47" s="22">
        <f>VLOOKUP('Input Data'!$B47,MasterData_2[],6,0)</f>
        <v>117.48</v>
      </c>
      <c r="L47" s="22">
        <f>'Input Data'!$J47*'Input Data'!$C47</f>
        <v>979</v>
      </c>
      <c r="M47" s="22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22">
        <f>VLOOKUP('Input Data'!$B48,MasterData_2[],5,0)</f>
        <v>148</v>
      </c>
      <c r="K48" s="22">
        <f>VLOOKUP('Input Data'!$B48,MasterData_2[],6,0)</f>
        <v>201.28</v>
      </c>
      <c r="L48" s="22">
        <f>'Input Data'!$J48*'Input Data'!$C48</f>
        <v>296</v>
      </c>
      <c r="M48" s="22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22">
        <f>VLOOKUP('Input Data'!$B49,MasterData_2[],5,0)</f>
        <v>37</v>
      </c>
      <c r="K49" s="22">
        <f>VLOOKUP('Input Data'!$B49,MasterData_2[],6,0)</f>
        <v>49.21</v>
      </c>
      <c r="L49" s="22">
        <f>'Input Data'!$J49*'Input Data'!$C49</f>
        <v>407</v>
      </c>
      <c r="M49" s="22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22">
        <f>VLOOKUP('Input Data'!$B50,MasterData_2[],5,0)</f>
        <v>44</v>
      </c>
      <c r="K50" s="22">
        <f>VLOOKUP('Input Data'!$B50,MasterData_2[],6,0)</f>
        <v>48.4</v>
      </c>
      <c r="L50" s="22">
        <f>'Input Data'!$J50*'Input Data'!$C50</f>
        <v>44</v>
      </c>
      <c r="M50" s="22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22">
        <f>VLOOKUP('Input Data'!$B51,MasterData_2[],5,0)</f>
        <v>126</v>
      </c>
      <c r="K51" s="22">
        <f>VLOOKUP('Input Data'!$B51,MasterData_2[],6,0)</f>
        <v>162.54</v>
      </c>
      <c r="L51" s="22">
        <f>'Input Data'!$J51*'Input Data'!$C51</f>
        <v>1134</v>
      </c>
      <c r="M51" s="22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22">
        <f>VLOOKUP('Input Data'!$B52,MasterData_2[],5,0)</f>
        <v>48</v>
      </c>
      <c r="K52" s="22">
        <f>VLOOKUP('Input Data'!$B52,MasterData_2[],6,0)</f>
        <v>57.120000000000005</v>
      </c>
      <c r="L52" s="22">
        <f>'Input Data'!$J52*'Input Data'!$C52</f>
        <v>288</v>
      </c>
      <c r="M52" s="22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22">
        <f>VLOOKUP('Input Data'!$B53,MasterData_2[],5,0)</f>
        <v>76</v>
      </c>
      <c r="K53" s="22">
        <f>VLOOKUP('Input Data'!$B53,MasterData_2[],6,0)</f>
        <v>82.08</v>
      </c>
      <c r="L53" s="22">
        <f>'Input Data'!$J53*'Input Data'!$C53</f>
        <v>684</v>
      </c>
      <c r="M53" s="22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22">
        <f>VLOOKUP('Input Data'!$B54,MasterData_2[],5,0)</f>
        <v>47</v>
      </c>
      <c r="K54" s="22">
        <f>VLOOKUP('Input Data'!$B54,MasterData_2[],6,0)</f>
        <v>53.11</v>
      </c>
      <c r="L54" s="22">
        <f>'Input Data'!$J54*'Input Data'!$C54</f>
        <v>282</v>
      </c>
      <c r="M54" s="22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22">
        <f>VLOOKUP('Input Data'!$B55,MasterData_2[],5,0)</f>
        <v>7</v>
      </c>
      <c r="K55" s="22">
        <f>VLOOKUP('Input Data'!$B55,MasterData_2[],6,0)</f>
        <v>8.33</v>
      </c>
      <c r="L55" s="22">
        <f>'Input Data'!$J55*'Input Data'!$C55</f>
        <v>77</v>
      </c>
      <c r="M55" s="22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22">
        <f>VLOOKUP('Input Data'!$B56,MasterData_2[],5,0)</f>
        <v>37</v>
      </c>
      <c r="K56" s="22">
        <f>VLOOKUP('Input Data'!$B56,MasterData_2[],6,0)</f>
        <v>41.81</v>
      </c>
      <c r="L56" s="22">
        <f>'Input Data'!$J56*'Input Data'!$C56</f>
        <v>370</v>
      </c>
      <c r="M56" s="22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22">
        <f>VLOOKUP('Input Data'!$B57,MasterData_2[],5,0)</f>
        <v>37</v>
      </c>
      <c r="K57" s="22">
        <f>VLOOKUP('Input Data'!$B57,MasterData_2[],6,0)</f>
        <v>42.55</v>
      </c>
      <c r="L57" s="22">
        <f>'Input Data'!$J57*'Input Data'!$C57</f>
        <v>407</v>
      </c>
      <c r="M57" s="22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22">
        <f>VLOOKUP('Input Data'!$B58,MasterData_2[],5,0)</f>
        <v>73</v>
      </c>
      <c r="K58" s="22">
        <f>VLOOKUP('Input Data'!$B58,MasterData_2[],6,0)</f>
        <v>94.17</v>
      </c>
      <c r="L58" s="22">
        <f>'Input Data'!$J58*'Input Data'!$C58</f>
        <v>1022</v>
      </c>
      <c r="M58" s="22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22">
        <f>VLOOKUP('Input Data'!$B59,MasterData_2[],5,0)</f>
        <v>120</v>
      </c>
      <c r="K59" s="22">
        <f>VLOOKUP('Input Data'!$B59,MasterData_2[],6,0)</f>
        <v>162</v>
      </c>
      <c r="L59" s="22">
        <f>'Input Data'!$J59*'Input Data'!$C59</f>
        <v>960</v>
      </c>
      <c r="M59" s="22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22">
        <f>VLOOKUP('Input Data'!$B60,MasterData_2[],5,0)</f>
        <v>37</v>
      </c>
      <c r="K60" s="22">
        <f>VLOOKUP('Input Data'!$B60,MasterData_2[],6,0)</f>
        <v>41.81</v>
      </c>
      <c r="L60" s="22">
        <f>'Input Data'!$J60*'Input Data'!$C60</f>
        <v>333</v>
      </c>
      <c r="M60" s="22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22">
        <f>VLOOKUP('Input Data'!$B61,MasterData_2[],5,0)</f>
        <v>61</v>
      </c>
      <c r="K61" s="22">
        <f>VLOOKUP('Input Data'!$B61,MasterData_2[],6,0)</f>
        <v>76.25</v>
      </c>
      <c r="L61" s="22">
        <f>'Input Data'!$J61*'Input Data'!$C61</f>
        <v>793</v>
      </c>
      <c r="M61" s="22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22">
        <f>VLOOKUP('Input Data'!$B62,MasterData_2[],5,0)</f>
        <v>37</v>
      </c>
      <c r="K62" s="22">
        <f>VLOOKUP('Input Data'!$B62,MasterData_2[],6,0)</f>
        <v>42.55</v>
      </c>
      <c r="L62" s="22">
        <f>'Input Data'!$J62*'Input Data'!$C62</f>
        <v>259</v>
      </c>
      <c r="M62" s="22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22">
        <f>VLOOKUP('Input Data'!$B63,MasterData_2[],5,0)</f>
        <v>105</v>
      </c>
      <c r="K63" s="22">
        <f>VLOOKUP('Input Data'!$B63,MasterData_2[],6,0)</f>
        <v>142.80000000000001</v>
      </c>
      <c r="L63" s="22">
        <f>'Input Data'!$J63*'Input Data'!$C63</f>
        <v>840</v>
      </c>
      <c r="M63" s="22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22">
        <f>VLOOKUP('Input Data'!$B64,MasterData_2[],5,0)</f>
        <v>73</v>
      </c>
      <c r="K64" s="22">
        <f>VLOOKUP('Input Data'!$B64,MasterData_2[],6,0)</f>
        <v>94.17</v>
      </c>
      <c r="L64" s="22">
        <f>'Input Data'!$J64*'Input Data'!$C64</f>
        <v>292</v>
      </c>
      <c r="M64" s="22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22">
        <f>VLOOKUP('Input Data'!$B65,MasterData_2[],5,0)</f>
        <v>144</v>
      </c>
      <c r="K65" s="22">
        <f>VLOOKUP('Input Data'!$B65,MasterData_2[],6,0)</f>
        <v>156.96</v>
      </c>
      <c r="L65" s="22">
        <f>'Input Data'!$J65*'Input Data'!$C65</f>
        <v>2016</v>
      </c>
      <c r="M65" s="22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22">
        <f>VLOOKUP('Input Data'!$B66,MasterData_2[],5,0)</f>
        <v>75</v>
      </c>
      <c r="K66" s="22">
        <f>VLOOKUP('Input Data'!$B66,MasterData_2[],6,0)</f>
        <v>85.5</v>
      </c>
      <c r="L66" s="22">
        <f>'Input Data'!$J66*'Input Data'!$C66</f>
        <v>300</v>
      </c>
      <c r="M66" s="22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22">
        <f>VLOOKUP('Input Data'!$B67,MasterData_2[],5,0)</f>
        <v>47</v>
      </c>
      <c r="K67" s="22">
        <f>VLOOKUP('Input Data'!$B67,MasterData_2[],6,0)</f>
        <v>53.11</v>
      </c>
      <c r="L67" s="22">
        <f>'Input Data'!$J67*'Input Data'!$C67</f>
        <v>376</v>
      </c>
      <c r="M67" s="22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22">
        <f>VLOOKUP('Input Data'!$B68,MasterData_2[],5,0)</f>
        <v>72</v>
      </c>
      <c r="K68" s="22">
        <f>VLOOKUP('Input Data'!$B68,MasterData_2[],6,0)</f>
        <v>79.92</v>
      </c>
      <c r="L68" s="22">
        <f>'Input Data'!$J68*'Input Data'!$C68</f>
        <v>144</v>
      </c>
      <c r="M68" s="22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22">
        <f>VLOOKUP('Input Data'!$B69,MasterData_2[],5,0)</f>
        <v>98</v>
      </c>
      <c r="K69" s="22">
        <f>VLOOKUP('Input Data'!$B69,MasterData_2[],6,0)</f>
        <v>103.88</v>
      </c>
      <c r="L69" s="22">
        <f>'Input Data'!$J69*'Input Data'!$C69</f>
        <v>392</v>
      </c>
      <c r="M69" s="22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22">
        <f>VLOOKUP('Input Data'!$B70,MasterData_2[],5,0)</f>
        <v>120</v>
      </c>
      <c r="K70" s="22">
        <f>VLOOKUP('Input Data'!$B70,MasterData_2[],6,0)</f>
        <v>162</v>
      </c>
      <c r="L70" s="22">
        <f>'Input Data'!$J70*'Input Data'!$C70</f>
        <v>120</v>
      </c>
      <c r="M70" s="22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22">
        <f>VLOOKUP('Input Data'!$B71,MasterData_2[],5,0)</f>
        <v>148</v>
      </c>
      <c r="K71" s="22">
        <f>VLOOKUP('Input Data'!$B71,MasterData_2[],6,0)</f>
        <v>164.28</v>
      </c>
      <c r="L71" s="22">
        <f>'Input Data'!$J71*'Input Data'!$C71</f>
        <v>1332</v>
      </c>
      <c r="M71" s="22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22">
        <f>VLOOKUP('Input Data'!$B72,MasterData_2[],5,0)</f>
        <v>148</v>
      </c>
      <c r="K72" s="22">
        <f>VLOOKUP('Input Data'!$B72,MasterData_2[],6,0)</f>
        <v>201.28</v>
      </c>
      <c r="L72" s="22">
        <f>'Input Data'!$J72*'Input Data'!$C72</f>
        <v>444</v>
      </c>
      <c r="M72" s="22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22">
        <f>VLOOKUP('Input Data'!$B73,MasterData_2[],5,0)</f>
        <v>43</v>
      </c>
      <c r="K73" s="22">
        <f>VLOOKUP('Input Data'!$B73,MasterData_2[],6,0)</f>
        <v>47.730000000000004</v>
      </c>
      <c r="L73" s="22">
        <f>'Input Data'!$J73*'Input Data'!$C73</f>
        <v>344</v>
      </c>
      <c r="M73" s="22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22">
        <f>VLOOKUP('Input Data'!$B74,MasterData_2[],5,0)</f>
        <v>72</v>
      </c>
      <c r="K74" s="22">
        <f>VLOOKUP('Input Data'!$B74,MasterData_2[],6,0)</f>
        <v>79.92</v>
      </c>
      <c r="L74" s="22">
        <f>'Input Data'!$J74*'Input Data'!$C74</f>
        <v>72</v>
      </c>
      <c r="M74" s="22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22">
        <f>VLOOKUP('Input Data'!$B75,MasterData_2[],5,0)</f>
        <v>120</v>
      </c>
      <c r="K75" s="22">
        <f>VLOOKUP('Input Data'!$B75,MasterData_2[],6,0)</f>
        <v>162</v>
      </c>
      <c r="L75" s="22">
        <f>'Input Data'!$J75*'Input Data'!$C75</f>
        <v>360</v>
      </c>
      <c r="M75" s="22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22">
        <f>VLOOKUP('Input Data'!$B76,MasterData_2[],5,0)</f>
        <v>90</v>
      </c>
      <c r="K76" s="22">
        <f>VLOOKUP('Input Data'!$B76,MasterData_2[],6,0)</f>
        <v>115.2</v>
      </c>
      <c r="L76" s="22">
        <f>'Input Data'!$J76*'Input Data'!$C76</f>
        <v>360</v>
      </c>
      <c r="M76" s="22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22">
        <f>VLOOKUP('Input Data'!$B77,MasterData_2[],5,0)</f>
        <v>6</v>
      </c>
      <c r="K77" s="22">
        <f>VLOOKUP('Input Data'!$B77,MasterData_2[],6,0)</f>
        <v>7.8599999999999994</v>
      </c>
      <c r="L77" s="22">
        <f>'Input Data'!$J77*'Input Data'!$C77</f>
        <v>54</v>
      </c>
      <c r="M77" s="22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22">
        <f>VLOOKUP('Input Data'!$B78,MasterData_2[],5,0)</f>
        <v>93</v>
      </c>
      <c r="K78" s="22">
        <f>VLOOKUP('Input Data'!$B78,MasterData_2[],6,0)</f>
        <v>104.16</v>
      </c>
      <c r="L78" s="22">
        <f>'Input Data'!$J78*'Input Data'!$C78</f>
        <v>1395</v>
      </c>
      <c r="M78" s="22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22">
        <f>VLOOKUP('Input Data'!$B79,MasterData_2[],5,0)</f>
        <v>133</v>
      </c>
      <c r="K79" s="22">
        <f>VLOOKUP('Input Data'!$B79,MasterData_2[],6,0)</f>
        <v>155.61000000000001</v>
      </c>
      <c r="L79" s="22">
        <f>'Input Data'!$J79*'Input Data'!$C79</f>
        <v>399</v>
      </c>
      <c r="M79" s="22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22">
        <f>VLOOKUP('Input Data'!$B80,MasterData_2[],5,0)</f>
        <v>121</v>
      </c>
      <c r="K80" s="22">
        <f>VLOOKUP('Input Data'!$B80,MasterData_2[],6,0)</f>
        <v>141.57</v>
      </c>
      <c r="L80" s="22">
        <f>'Input Data'!$J80*'Input Data'!$C80</f>
        <v>1694</v>
      </c>
      <c r="M80" s="22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22">
        <f>VLOOKUP('Input Data'!$B81,MasterData_2[],5,0)</f>
        <v>67</v>
      </c>
      <c r="K81" s="22">
        <f>VLOOKUP('Input Data'!$B81,MasterData_2[],6,0)</f>
        <v>85.76</v>
      </c>
      <c r="L81" s="22">
        <f>'Input Data'!$J81*'Input Data'!$C81</f>
        <v>201</v>
      </c>
      <c r="M81" s="22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22">
        <f>VLOOKUP('Input Data'!$B82,MasterData_2[],5,0)</f>
        <v>47</v>
      </c>
      <c r="K82" s="22">
        <f>VLOOKUP('Input Data'!$B82,MasterData_2[],6,0)</f>
        <v>53.11</v>
      </c>
      <c r="L82" s="22">
        <f>'Input Data'!$J82*'Input Data'!$C82</f>
        <v>188</v>
      </c>
      <c r="M82" s="22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22">
        <f>VLOOKUP('Input Data'!$B83,MasterData_2[],5,0)</f>
        <v>48</v>
      </c>
      <c r="K83" s="22">
        <f>VLOOKUP('Input Data'!$B83,MasterData_2[],6,0)</f>
        <v>57.120000000000005</v>
      </c>
      <c r="L83" s="22">
        <f>'Input Data'!$J83*'Input Data'!$C83</f>
        <v>432</v>
      </c>
      <c r="M83" s="22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22">
        <f>VLOOKUP('Input Data'!$B84,MasterData_2[],5,0)</f>
        <v>95</v>
      </c>
      <c r="K84" s="22">
        <f>VLOOKUP('Input Data'!$B84,MasterData_2[],6,0)</f>
        <v>119.7</v>
      </c>
      <c r="L84" s="22">
        <f>'Input Data'!$J84*'Input Data'!$C84</f>
        <v>1235</v>
      </c>
      <c r="M84" s="22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22">
        <f>VLOOKUP('Input Data'!$B85,MasterData_2[],5,0)</f>
        <v>134</v>
      </c>
      <c r="K85" s="22">
        <f>VLOOKUP('Input Data'!$B85,MasterData_2[],6,0)</f>
        <v>156.78</v>
      </c>
      <c r="L85" s="22">
        <f>'Input Data'!$J85*'Input Data'!$C85</f>
        <v>402</v>
      </c>
      <c r="M85" s="22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22">
        <f>VLOOKUP('Input Data'!$B86,MasterData_2[],5,0)</f>
        <v>37</v>
      </c>
      <c r="K86" s="22">
        <f>VLOOKUP('Input Data'!$B86,MasterData_2[],6,0)</f>
        <v>49.21</v>
      </c>
      <c r="L86" s="22">
        <f>'Input Data'!$J86*'Input Data'!$C86</f>
        <v>555</v>
      </c>
      <c r="M86" s="22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22">
        <f>VLOOKUP('Input Data'!$B87,MasterData_2[],5,0)</f>
        <v>72</v>
      </c>
      <c r="K87" s="22">
        <f>VLOOKUP('Input Data'!$B87,MasterData_2[],6,0)</f>
        <v>79.92</v>
      </c>
      <c r="L87" s="22">
        <f>'Input Data'!$J87*'Input Data'!$C87</f>
        <v>648</v>
      </c>
      <c r="M87" s="22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22">
        <f>VLOOKUP('Input Data'!$B88,MasterData_2[],5,0)</f>
        <v>150</v>
      </c>
      <c r="K88" s="22">
        <f>VLOOKUP('Input Data'!$B88,MasterData_2[],6,0)</f>
        <v>210</v>
      </c>
      <c r="L88" s="22">
        <f>'Input Data'!$J88*'Input Data'!$C88</f>
        <v>1950</v>
      </c>
      <c r="M88" s="22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22">
        <f>VLOOKUP('Input Data'!$B89,MasterData_2[],5,0)</f>
        <v>120</v>
      </c>
      <c r="K89" s="22">
        <f>VLOOKUP('Input Data'!$B89,MasterData_2[],6,0)</f>
        <v>162</v>
      </c>
      <c r="L89" s="22">
        <f>'Input Data'!$J89*'Input Data'!$C89</f>
        <v>720</v>
      </c>
      <c r="M89" s="22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22">
        <f>VLOOKUP('Input Data'!$B90,MasterData_2[],5,0)</f>
        <v>37</v>
      </c>
      <c r="K90" s="22">
        <f>VLOOKUP('Input Data'!$B90,MasterData_2[],6,0)</f>
        <v>41.81</v>
      </c>
      <c r="L90" s="22">
        <f>'Input Data'!$J90*'Input Data'!$C90</f>
        <v>370</v>
      </c>
      <c r="M90" s="22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22">
        <f>VLOOKUP('Input Data'!$B91,MasterData_2[],5,0)</f>
        <v>148</v>
      </c>
      <c r="K91" s="22">
        <f>VLOOKUP('Input Data'!$B91,MasterData_2[],6,0)</f>
        <v>201.28</v>
      </c>
      <c r="L91" s="22">
        <f>'Input Data'!$J91*'Input Data'!$C91</f>
        <v>296</v>
      </c>
      <c r="M91" s="22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22">
        <f>VLOOKUP('Input Data'!$B92,MasterData_2[],5,0)</f>
        <v>67</v>
      </c>
      <c r="K92" s="22">
        <f>VLOOKUP('Input Data'!$B92,MasterData_2[],6,0)</f>
        <v>85.76</v>
      </c>
      <c r="L92" s="22">
        <f>'Input Data'!$J92*'Input Data'!$C92</f>
        <v>201</v>
      </c>
      <c r="M92" s="22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22">
        <f>VLOOKUP('Input Data'!$B93,MasterData_2[],5,0)</f>
        <v>148</v>
      </c>
      <c r="K93" s="22">
        <f>VLOOKUP('Input Data'!$B93,MasterData_2[],6,0)</f>
        <v>201.28</v>
      </c>
      <c r="L93" s="22">
        <f>'Input Data'!$J93*'Input Data'!$C93</f>
        <v>1036</v>
      </c>
      <c r="M93" s="22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22">
        <f>VLOOKUP('Input Data'!$B94,MasterData_2[],5,0)</f>
        <v>47</v>
      </c>
      <c r="K94" s="22">
        <f>VLOOKUP('Input Data'!$B94,MasterData_2[],6,0)</f>
        <v>53.11</v>
      </c>
      <c r="L94" s="22">
        <f>'Input Data'!$J94*'Input Data'!$C94</f>
        <v>47</v>
      </c>
      <c r="M94" s="22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22">
        <f>VLOOKUP('Input Data'!$B95,MasterData_2[],5,0)</f>
        <v>37</v>
      </c>
      <c r="K95" s="22">
        <f>VLOOKUP('Input Data'!$B95,MasterData_2[],6,0)</f>
        <v>49.21</v>
      </c>
      <c r="L95" s="22">
        <f>'Input Data'!$J95*'Input Data'!$C95</f>
        <v>111</v>
      </c>
      <c r="M95" s="22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22">
        <f>VLOOKUP('Input Data'!$B96,MasterData_2[],5,0)</f>
        <v>120</v>
      </c>
      <c r="K96" s="22">
        <f>VLOOKUP('Input Data'!$B96,MasterData_2[],6,0)</f>
        <v>162</v>
      </c>
      <c r="L96" s="22">
        <f>'Input Data'!$J96*'Input Data'!$C96</f>
        <v>120</v>
      </c>
      <c r="M96" s="22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22">
        <f>VLOOKUP('Input Data'!$B97,MasterData_2[],5,0)</f>
        <v>55</v>
      </c>
      <c r="K97" s="22">
        <f>VLOOKUP('Input Data'!$B97,MasterData_2[],6,0)</f>
        <v>58.3</v>
      </c>
      <c r="L97" s="22">
        <f>'Input Data'!$J97*'Input Data'!$C97</f>
        <v>165</v>
      </c>
      <c r="M97" s="22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22">
        <f>VLOOKUP('Input Data'!$B98,MasterData_2[],5,0)</f>
        <v>12</v>
      </c>
      <c r="K98" s="22">
        <f>VLOOKUP('Input Data'!$B98,MasterData_2[],6,0)</f>
        <v>15.719999999999999</v>
      </c>
      <c r="L98" s="22">
        <f>'Input Data'!$J98*'Input Data'!$C98</f>
        <v>156</v>
      </c>
      <c r="M98" s="22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22">
        <f>VLOOKUP('Input Data'!$B99,MasterData_2[],5,0)</f>
        <v>112</v>
      </c>
      <c r="K99" s="22">
        <f>VLOOKUP('Input Data'!$B99,MasterData_2[],6,0)</f>
        <v>146.72</v>
      </c>
      <c r="L99" s="22">
        <f>'Input Data'!$J99*'Input Data'!$C99</f>
        <v>448</v>
      </c>
      <c r="M99" s="22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22">
        <f>VLOOKUP('Input Data'!$B100,MasterData_2[],5,0)</f>
        <v>6</v>
      </c>
      <c r="K100" s="22">
        <f>VLOOKUP('Input Data'!$B100,MasterData_2[],6,0)</f>
        <v>7.8599999999999994</v>
      </c>
      <c r="L100" s="22">
        <f>'Input Data'!$J100*'Input Data'!$C100</f>
        <v>78</v>
      </c>
      <c r="M100" s="22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22">
        <f>VLOOKUP('Input Data'!$B101,MasterData_2[],5,0)</f>
        <v>83</v>
      </c>
      <c r="K101" s="22">
        <f>VLOOKUP('Input Data'!$B101,MasterData_2[],6,0)</f>
        <v>94.62</v>
      </c>
      <c r="L101" s="22">
        <f>'Input Data'!$J101*'Input Data'!$C101</f>
        <v>1245</v>
      </c>
      <c r="M101" s="22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22">
        <f>VLOOKUP('Input Data'!$B102,MasterData_2[],5,0)</f>
        <v>6</v>
      </c>
      <c r="K102" s="22">
        <f>VLOOKUP('Input Data'!$B102,MasterData_2[],6,0)</f>
        <v>7.8599999999999994</v>
      </c>
      <c r="L102" s="22">
        <f>'Input Data'!$J102*'Input Data'!$C102</f>
        <v>36</v>
      </c>
      <c r="M102" s="22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22">
        <f>VLOOKUP('Input Data'!$B103,MasterData_2[],5,0)</f>
        <v>37</v>
      </c>
      <c r="K103" s="22">
        <f>VLOOKUP('Input Data'!$B103,MasterData_2[],6,0)</f>
        <v>49.21</v>
      </c>
      <c r="L103" s="22">
        <f>'Input Data'!$J103*'Input Data'!$C103</f>
        <v>37</v>
      </c>
      <c r="M103" s="22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22">
        <f>VLOOKUP('Input Data'!$B104,MasterData_2[],5,0)</f>
        <v>13</v>
      </c>
      <c r="K104" s="22">
        <f>VLOOKUP('Input Data'!$B104,MasterData_2[],6,0)</f>
        <v>16.64</v>
      </c>
      <c r="L104" s="22">
        <f>'Input Data'!$J104*'Input Data'!$C104</f>
        <v>78</v>
      </c>
      <c r="M104" s="22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22">
        <f>VLOOKUP('Input Data'!$B105,MasterData_2[],5,0)</f>
        <v>37</v>
      </c>
      <c r="K105" s="22">
        <f>VLOOKUP('Input Data'!$B105,MasterData_2[],6,0)</f>
        <v>41.81</v>
      </c>
      <c r="L105" s="22">
        <f>'Input Data'!$J105*'Input Data'!$C105</f>
        <v>296</v>
      </c>
      <c r="M105" s="22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22">
        <f>VLOOKUP('Input Data'!$B106,MasterData_2[],5,0)</f>
        <v>13</v>
      </c>
      <c r="K106" s="22">
        <f>VLOOKUP('Input Data'!$B106,MasterData_2[],6,0)</f>
        <v>16.64</v>
      </c>
      <c r="L106" s="22">
        <f>'Input Data'!$J106*'Input Data'!$C106</f>
        <v>39</v>
      </c>
      <c r="M106" s="22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22">
        <f>VLOOKUP('Input Data'!$B107,MasterData_2[],5,0)</f>
        <v>5</v>
      </c>
      <c r="K107" s="22">
        <f>VLOOKUP('Input Data'!$B107,MasterData_2[],6,0)</f>
        <v>6.7</v>
      </c>
      <c r="L107" s="22">
        <f>'Input Data'!$J107*'Input Data'!$C107</f>
        <v>75</v>
      </c>
      <c r="M107" s="22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22">
        <f>VLOOKUP('Input Data'!$B108,MasterData_2[],5,0)</f>
        <v>47</v>
      </c>
      <c r="K108" s="22">
        <f>VLOOKUP('Input Data'!$B108,MasterData_2[],6,0)</f>
        <v>53.11</v>
      </c>
      <c r="L108" s="22">
        <f>'Input Data'!$J108*'Input Data'!$C108</f>
        <v>188</v>
      </c>
      <c r="M108" s="22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22">
        <f>VLOOKUP('Input Data'!$B109,MasterData_2[],5,0)</f>
        <v>120</v>
      </c>
      <c r="K109" s="22">
        <f>VLOOKUP('Input Data'!$B109,MasterData_2[],6,0)</f>
        <v>162</v>
      </c>
      <c r="L109" s="22">
        <f>'Input Data'!$J109*'Input Data'!$C109</f>
        <v>240</v>
      </c>
      <c r="M109" s="22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22">
        <f>VLOOKUP('Input Data'!$B110,MasterData_2[],5,0)</f>
        <v>90</v>
      </c>
      <c r="K110" s="22">
        <f>VLOOKUP('Input Data'!$B110,MasterData_2[],6,0)</f>
        <v>115.2</v>
      </c>
      <c r="L110" s="22">
        <f>'Input Data'!$J110*'Input Data'!$C110</f>
        <v>990</v>
      </c>
      <c r="M110" s="22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22">
        <f>VLOOKUP('Input Data'!$B111,MasterData_2[],5,0)</f>
        <v>141</v>
      </c>
      <c r="K111" s="22">
        <f>VLOOKUP('Input Data'!$B111,MasterData_2[],6,0)</f>
        <v>149.46</v>
      </c>
      <c r="L111" s="22">
        <f>'Input Data'!$J111*'Input Data'!$C111</f>
        <v>1833</v>
      </c>
      <c r="M111" s="22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22">
        <f>VLOOKUP('Input Data'!$B112,MasterData_2[],5,0)</f>
        <v>112</v>
      </c>
      <c r="K112" s="22">
        <f>VLOOKUP('Input Data'!$B112,MasterData_2[],6,0)</f>
        <v>122.08</v>
      </c>
      <c r="L112" s="22">
        <f>'Input Data'!$J112*'Input Data'!$C112</f>
        <v>672</v>
      </c>
      <c r="M112" s="22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22">
        <f>VLOOKUP('Input Data'!$B113,MasterData_2[],5,0)</f>
        <v>126</v>
      </c>
      <c r="K113" s="22">
        <f>VLOOKUP('Input Data'!$B113,MasterData_2[],6,0)</f>
        <v>162.54</v>
      </c>
      <c r="L113" s="22">
        <f>'Input Data'!$J113*'Input Data'!$C113</f>
        <v>1260</v>
      </c>
      <c r="M113" s="22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22">
        <f>VLOOKUP('Input Data'!$B114,MasterData_2[],5,0)</f>
        <v>61</v>
      </c>
      <c r="K114" s="22">
        <f>VLOOKUP('Input Data'!$B114,MasterData_2[],6,0)</f>
        <v>76.25</v>
      </c>
      <c r="L114" s="22">
        <f>'Input Data'!$J114*'Input Data'!$C114</f>
        <v>488</v>
      </c>
      <c r="M114" s="22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22">
        <f>VLOOKUP('Input Data'!$B115,MasterData_2[],5,0)</f>
        <v>61</v>
      </c>
      <c r="K115" s="22">
        <f>VLOOKUP('Input Data'!$B115,MasterData_2[],6,0)</f>
        <v>76.25</v>
      </c>
      <c r="L115" s="22">
        <f>'Input Data'!$J115*'Input Data'!$C115</f>
        <v>732</v>
      </c>
      <c r="M115" s="22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22">
        <f>VLOOKUP('Input Data'!$B116,MasterData_2[],5,0)</f>
        <v>121</v>
      </c>
      <c r="K116" s="22">
        <f>VLOOKUP('Input Data'!$B116,MasterData_2[],6,0)</f>
        <v>141.57</v>
      </c>
      <c r="L116" s="22">
        <f>'Input Data'!$J116*'Input Data'!$C116</f>
        <v>1815</v>
      </c>
      <c r="M116" s="22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22">
        <f>VLOOKUP('Input Data'!$B117,MasterData_2[],5,0)</f>
        <v>5</v>
      </c>
      <c r="K117" s="22">
        <f>VLOOKUP('Input Data'!$B117,MasterData_2[],6,0)</f>
        <v>6.7</v>
      </c>
      <c r="L117" s="22">
        <f>'Input Data'!$J117*'Input Data'!$C117</f>
        <v>50</v>
      </c>
      <c r="M117" s="22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22">
        <f>VLOOKUP('Input Data'!$B118,MasterData_2[],5,0)</f>
        <v>95</v>
      </c>
      <c r="K118" s="22">
        <f>VLOOKUP('Input Data'!$B118,MasterData_2[],6,0)</f>
        <v>119.7</v>
      </c>
      <c r="L118" s="22">
        <f>'Input Data'!$J118*'Input Data'!$C118</f>
        <v>570</v>
      </c>
      <c r="M118" s="22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22">
        <f>VLOOKUP('Input Data'!$B119,MasterData_2[],5,0)</f>
        <v>37</v>
      </c>
      <c r="K119" s="22">
        <f>VLOOKUP('Input Data'!$B119,MasterData_2[],6,0)</f>
        <v>41.81</v>
      </c>
      <c r="L119" s="22">
        <f>'Input Data'!$J119*'Input Data'!$C119</f>
        <v>407</v>
      </c>
      <c r="M119" s="22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22">
        <f>VLOOKUP('Input Data'!$B120,MasterData_2[],5,0)</f>
        <v>44</v>
      </c>
      <c r="K120" s="22">
        <f>VLOOKUP('Input Data'!$B120,MasterData_2[],6,0)</f>
        <v>48.84</v>
      </c>
      <c r="L120" s="22">
        <f>'Input Data'!$J120*'Input Data'!$C120</f>
        <v>484</v>
      </c>
      <c r="M120" s="22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22">
        <f>VLOOKUP('Input Data'!$B121,MasterData_2[],5,0)</f>
        <v>98</v>
      </c>
      <c r="K121" s="22">
        <f>VLOOKUP('Input Data'!$B121,MasterData_2[],6,0)</f>
        <v>103.88</v>
      </c>
      <c r="L121" s="22">
        <f>'Input Data'!$J121*'Input Data'!$C121</f>
        <v>686</v>
      </c>
      <c r="M121" s="22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22">
        <f>VLOOKUP('Input Data'!$B122,MasterData_2[],5,0)</f>
        <v>89</v>
      </c>
      <c r="K122" s="22">
        <f>VLOOKUP('Input Data'!$B122,MasterData_2[],6,0)</f>
        <v>117.48</v>
      </c>
      <c r="L122" s="22">
        <f>'Input Data'!$J122*'Input Data'!$C122</f>
        <v>1068</v>
      </c>
      <c r="M122" s="22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22">
        <f>VLOOKUP('Input Data'!$B123,MasterData_2[],5,0)</f>
        <v>138</v>
      </c>
      <c r="K123" s="22">
        <f>VLOOKUP('Input Data'!$B123,MasterData_2[],6,0)</f>
        <v>173.88</v>
      </c>
      <c r="L123" s="22">
        <f>'Input Data'!$J123*'Input Data'!$C123</f>
        <v>828</v>
      </c>
      <c r="M123" s="22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22">
        <f>VLOOKUP('Input Data'!$B124,MasterData_2[],5,0)</f>
        <v>7</v>
      </c>
      <c r="K124" s="22">
        <f>VLOOKUP('Input Data'!$B124,MasterData_2[],6,0)</f>
        <v>8.33</v>
      </c>
      <c r="L124" s="22">
        <f>'Input Data'!$J124*'Input Data'!$C124</f>
        <v>70</v>
      </c>
      <c r="M124" s="22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22">
        <f>VLOOKUP('Input Data'!$B125,MasterData_2[],5,0)</f>
        <v>150</v>
      </c>
      <c r="K125" s="22">
        <f>VLOOKUP('Input Data'!$B125,MasterData_2[],6,0)</f>
        <v>210</v>
      </c>
      <c r="L125" s="22">
        <f>'Input Data'!$J125*'Input Data'!$C125</f>
        <v>750</v>
      </c>
      <c r="M125" s="22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22">
        <f>VLOOKUP('Input Data'!$B126,MasterData_2[],5,0)</f>
        <v>12</v>
      </c>
      <c r="K126" s="22">
        <f>VLOOKUP('Input Data'!$B126,MasterData_2[],6,0)</f>
        <v>15.719999999999999</v>
      </c>
      <c r="L126" s="22">
        <f>'Input Data'!$J126*'Input Data'!$C126</f>
        <v>144</v>
      </c>
      <c r="M126" s="22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22">
        <f>VLOOKUP('Input Data'!$B127,MasterData_2[],5,0)</f>
        <v>37</v>
      </c>
      <c r="K127" s="22">
        <f>VLOOKUP('Input Data'!$B127,MasterData_2[],6,0)</f>
        <v>42.55</v>
      </c>
      <c r="L127" s="22">
        <f>'Input Data'!$J127*'Input Data'!$C127</f>
        <v>407</v>
      </c>
      <c r="M127" s="22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22">
        <f>VLOOKUP('Input Data'!$B128,MasterData_2[],5,0)</f>
        <v>7</v>
      </c>
      <c r="K128" s="22">
        <f>VLOOKUP('Input Data'!$B128,MasterData_2[],6,0)</f>
        <v>8.33</v>
      </c>
      <c r="L128" s="22">
        <f>'Input Data'!$J128*'Input Data'!$C128</f>
        <v>91</v>
      </c>
      <c r="M128" s="22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22">
        <f>VLOOKUP('Input Data'!$B129,MasterData_2[],5,0)</f>
        <v>138</v>
      </c>
      <c r="K129" s="22">
        <f>VLOOKUP('Input Data'!$B129,MasterData_2[],6,0)</f>
        <v>173.88</v>
      </c>
      <c r="L129" s="22">
        <f>'Input Data'!$J129*'Input Data'!$C129</f>
        <v>690</v>
      </c>
      <c r="M129" s="22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22">
        <f>VLOOKUP('Input Data'!$B130,MasterData_2[],5,0)</f>
        <v>13</v>
      </c>
      <c r="K130" s="22">
        <f>VLOOKUP('Input Data'!$B130,MasterData_2[],6,0)</f>
        <v>16.64</v>
      </c>
      <c r="L130" s="22">
        <f>'Input Data'!$J130*'Input Data'!$C130</f>
        <v>13</v>
      </c>
      <c r="M130" s="22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22">
        <f>VLOOKUP('Input Data'!$B131,MasterData_2[],5,0)</f>
        <v>13</v>
      </c>
      <c r="K131" s="22">
        <f>VLOOKUP('Input Data'!$B131,MasterData_2[],6,0)</f>
        <v>16.64</v>
      </c>
      <c r="L131" s="22">
        <f>'Input Data'!$J131*'Input Data'!$C131</f>
        <v>52</v>
      </c>
      <c r="M131" s="22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22">
        <f>VLOOKUP('Input Data'!$B132,MasterData_2[],5,0)</f>
        <v>44</v>
      </c>
      <c r="K132" s="22">
        <f>VLOOKUP('Input Data'!$B132,MasterData_2[],6,0)</f>
        <v>48.4</v>
      </c>
      <c r="L132" s="22">
        <f>'Input Data'!$J132*'Input Data'!$C132</f>
        <v>572</v>
      </c>
      <c r="M132" s="22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22">
        <f>VLOOKUP('Input Data'!$B133,MasterData_2[],5,0)</f>
        <v>6</v>
      </c>
      <c r="K133" s="22">
        <f>VLOOKUP('Input Data'!$B133,MasterData_2[],6,0)</f>
        <v>7.8599999999999994</v>
      </c>
      <c r="L133" s="22">
        <f>'Input Data'!$J133*'Input Data'!$C133</f>
        <v>42</v>
      </c>
      <c r="M133" s="22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22">
        <f>VLOOKUP('Input Data'!$B134,MasterData_2[],5,0)</f>
        <v>133</v>
      </c>
      <c r="K134" s="22">
        <f>VLOOKUP('Input Data'!$B134,MasterData_2[],6,0)</f>
        <v>155.61000000000001</v>
      </c>
      <c r="L134" s="22">
        <f>'Input Data'!$J134*'Input Data'!$C134</f>
        <v>1463</v>
      </c>
      <c r="M134" s="22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22">
        <f>VLOOKUP('Input Data'!$B135,MasterData_2[],5,0)</f>
        <v>126</v>
      </c>
      <c r="K135" s="22">
        <f>VLOOKUP('Input Data'!$B135,MasterData_2[],6,0)</f>
        <v>162.54</v>
      </c>
      <c r="L135" s="22">
        <f>'Input Data'!$J135*'Input Data'!$C135</f>
        <v>252</v>
      </c>
      <c r="M135" s="22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22">
        <f>VLOOKUP('Input Data'!$B136,MasterData_2[],5,0)</f>
        <v>5</v>
      </c>
      <c r="K136" s="22">
        <f>VLOOKUP('Input Data'!$B136,MasterData_2[],6,0)</f>
        <v>6.7</v>
      </c>
      <c r="L136" s="22">
        <f>'Input Data'!$J136*'Input Data'!$C136</f>
        <v>35</v>
      </c>
      <c r="M136" s="22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22">
        <f>VLOOKUP('Input Data'!$B137,MasterData_2[],5,0)</f>
        <v>112</v>
      </c>
      <c r="K137" s="22">
        <f>VLOOKUP('Input Data'!$B137,MasterData_2[],6,0)</f>
        <v>146.72</v>
      </c>
      <c r="L137" s="22">
        <f>'Input Data'!$J137*'Input Data'!$C137</f>
        <v>448</v>
      </c>
      <c r="M137" s="22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22">
        <f>VLOOKUP('Input Data'!$B138,MasterData_2[],5,0)</f>
        <v>133</v>
      </c>
      <c r="K138" s="22">
        <f>VLOOKUP('Input Data'!$B138,MasterData_2[],6,0)</f>
        <v>155.61000000000001</v>
      </c>
      <c r="L138" s="22">
        <f>'Input Data'!$J138*'Input Data'!$C138</f>
        <v>1463</v>
      </c>
      <c r="M138" s="22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22">
        <f>VLOOKUP('Input Data'!$B139,MasterData_2[],5,0)</f>
        <v>148</v>
      </c>
      <c r="K139" s="22">
        <f>VLOOKUP('Input Data'!$B139,MasterData_2[],6,0)</f>
        <v>164.28</v>
      </c>
      <c r="L139" s="22">
        <f>'Input Data'!$J139*'Input Data'!$C139</f>
        <v>1628</v>
      </c>
      <c r="M139" s="22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22">
        <f>VLOOKUP('Input Data'!$B140,MasterData_2[],5,0)</f>
        <v>95</v>
      </c>
      <c r="K140" s="22">
        <f>VLOOKUP('Input Data'!$B140,MasterData_2[],6,0)</f>
        <v>119.7</v>
      </c>
      <c r="L140" s="22">
        <f>'Input Data'!$J140*'Input Data'!$C140</f>
        <v>855</v>
      </c>
      <c r="M140" s="22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22">
        <f>VLOOKUP('Input Data'!$B141,MasterData_2[],5,0)</f>
        <v>71</v>
      </c>
      <c r="K141" s="22">
        <f>VLOOKUP('Input Data'!$B141,MasterData_2[],6,0)</f>
        <v>80.94</v>
      </c>
      <c r="L141" s="22">
        <f>'Input Data'!$J141*'Input Data'!$C141</f>
        <v>568</v>
      </c>
      <c r="M141" s="22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22">
        <f>VLOOKUP('Input Data'!$B142,MasterData_2[],5,0)</f>
        <v>105</v>
      </c>
      <c r="K142" s="22">
        <f>VLOOKUP('Input Data'!$B142,MasterData_2[],6,0)</f>
        <v>142.80000000000001</v>
      </c>
      <c r="L142" s="22">
        <f>'Input Data'!$J142*'Input Data'!$C142</f>
        <v>840</v>
      </c>
      <c r="M142" s="22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22">
        <f>VLOOKUP('Input Data'!$B143,MasterData_2[],5,0)</f>
        <v>138</v>
      </c>
      <c r="K143" s="22">
        <f>VLOOKUP('Input Data'!$B143,MasterData_2[],6,0)</f>
        <v>173.88</v>
      </c>
      <c r="L143" s="22">
        <f>'Input Data'!$J143*'Input Data'!$C143</f>
        <v>2070</v>
      </c>
      <c r="M143" s="22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22">
        <f>VLOOKUP('Input Data'!$B144,MasterData_2[],5,0)</f>
        <v>44</v>
      </c>
      <c r="K144" s="22">
        <f>VLOOKUP('Input Data'!$B144,MasterData_2[],6,0)</f>
        <v>48.84</v>
      </c>
      <c r="L144" s="22">
        <f>'Input Data'!$J144*'Input Data'!$C144</f>
        <v>440</v>
      </c>
      <c r="M144" s="22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22">
        <f>VLOOKUP('Input Data'!$B145,MasterData_2[],5,0)</f>
        <v>55</v>
      </c>
      <c r="K145" s="22">
        <f>VLOOKUP('Input Data'!$B145,MasterData_2[],6,0)</f>
        <v>58.3</v>
      </c>
      <c r="L145" s="22">
        <f>'Input Data'!$J145*'Input Data'!$C145</f>
        <v>330</v>
      </c>
      <c r="M145" s="22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22">
        <f>VLOOKUP('Input Data'!$B146,MasterData_2[],5,0)</f>
        <v>6</v>
      </c>
      <c r="K146" s="22">
        <f>VLOOKUP('Input Data'!$B146,MasterData_2[],6,0)</f>
        <v>7.8599999999999994</v>
      </c>
      <c r="L146" s="22">
        <f>'Input Data'!$J146*'Input Data'!$C146</f>
        <v>24</v>
      </c>
      <c r="M146" s="22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22">
        <f>VLOOKUP('Input Data'!$B147,MasterData_2[],5,0)</f>
        <v>150</v>
      </c>
      <c r="K147" s="22">
        <f>VLOOKUP('Input Data'!$B147,MasterData_2[],6,0)</f>
        <v>210</v>
      </c>
      <c r="L147" s="22">
        <f>'Input Data'!$J147*'Input Data'!$C147</f>
        <v>150</v>
      </c>
      <c r="M147" s="22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22">
        <f>VLOOKUP('Input Data'!$B148,MasterData_2[],5,0)</f>
        <v>141</v>
      </c>
      <c r="K148" s="22">
        <f>VLOOKUP('Input Data'!$B148,MasterData_2[],6,0)</f>
        <v>149.46</v>
      </c>
      <c r="L148" s="22">
        <f>'Input Data'!$J148*'Input Data'!$C148</f>
        <v>1128</v>
      </c>
      <c r="M148" s="22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22">
        <f>VLOOKUP('Input Data'!$B149,MasterData_2[],5,0)</f>
        <v>48</v>
      </c>
      <c r="K149" s="22">
        <f>VLOOKUP('Input Data'!$B149,MasterData_2[],6,0)</f>
        <v>57.120000000000005</v>
      </c>
      <c r="L149" s="22">
        <f>'Input Data'!$J149*'Input Data'!$C149</f>
        <v>672</v>
      </c>
      <c r="M149" s="22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22">
        <f>VLOOKUP('Input Data'!$B150,MasterData_2[],5,0)</f>
        <v>72</v>
      </c>
      <c r="K150" s="22">
        <f>VLOOKUP('Input Data'!$B150,MasterData_2[],6,0)</f>
        <v>79.92</v>
      </c>
      <c r="L150" s="22">
        <f>'Input Data'!$J150*'Input Data'!$C150</f>
        <v>792</v>
      </c>
      <c r="M150" s="22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22">
        <f>VLOOKUP('Input Data'!$B151,MasterData_2[],5,0)</f>
        <v>67</v>
      </c>
      <c r="K151" s="22">
        <f>VLOOKUP('Input Data'!$B151,MasterData_2[],6,0)</f>
        <v>83.08</v>
      </c>
      <c r="L151" s="22">
        <f>'Input Data'!$J151*'Input Data'!$C151</f>
        <v>335</v>
      </c>
      <c r="M151" s="22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22">
        <f>VLOOKUP('Input Data'!$B152,MasterData_2[],5,0)</f>
        <v>47</v>
      </c>
      <c r="K152" s="22">
        <f>VLOOKUP('Input Data'!$B152,MasterData_2[],6,0)</f>
        <v>53.11</v>
      </c>
      <c r="L152" s="22">
        <f>'Input Data'!$J152*'Input Data'!$C152</f>
        <v>705</v>
      </c>
      <c r="M152" s="22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22">
        <f>VLOOKUP('Input Data'!$B153,MasterData_2[],5,0)</f>
        <v>18</v>
      </c>
      <c r="K153" s="22">
        <f>VLOOKUP('Input Data'!$B153,MasterData_2[],6,0)</f>
        <v>24.66</v>
      </c>
      <c r="L153" s="22">
        <f>'Input Data'!$J153*'Input Data'!$C153</f>
        <v>54</v>
      </c>
      <c r="M153" s="22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22">
        <f>VLOOKUP('Input Data'!$B154,MasterData_2[],5,0)</f>
        <v>144</v>
      </c>
      <c r="K154" s="22">
        <f>VLOOKUP('Input Data'!$B154,MasterData_2[],6,0)</f>
        <v>156.96</v>
      </c>
      <c r="L154" s="22">
        <f>'Input Data'!$J154*'Input Data'!$C154</f>
        <v>2016</v>
      </c>
      <c r="M154" s="22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22">
        <f>VLOOKUP('Input Data'!$B155,MasterData_2[],5,0)</f>
        <v>90</v>
      </c>
      <c r="K155" s="22">
        <f>VLOOKUP('Input Data'!$B155,MasterData_2[],6,0)</f>
        <v>96.3</v>
      </c>
      <c r="L155" s="22">
        <f>'Input Data'!$J155*'Input Data'!$C155</f>
        <v>630</v>
      </c>
      <c r="M155" s="22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22">
        <f>VLOOKUP('Input Data'!$B156,MasterData_2[],5,0)</f>
        <v>67</v>
      </c>
      <c r="K156" s="22">
        <f>VLOOKUP('Input Data'!$B156,MasterData_2[],6,0)</f>
        <v>85.76</v>
      </c>
      <c r="L156" s="22">
        <f>'Input Data'!$J156*'Input Data'!$C156</f>
        <v>536</v>
      </c>
      <c r="M156" s="22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22">
        <f>VLOOKUP('Input Data'!$B157,MasterData_2[],5,0)</f>
        <v>6</v>
      </c>
      <c r="K157" s="22">
        <f>VLOOKUP('Input Data'!$B157,MasterData_2[],6,0)</f>
        <v>7.8599999999999994</v>
      </c>
      <c r="L157" s="22">
        <f>'Input Data'!$J157*'Input Data'!$C157</f>
        <v>24</v>
      </c>
      <c r="M157" s="22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22">
        <f>VLOOKUP('Input Data'!$B158,MasterData_2[],5,0)</f>
        <v>76</v>
      </c>
      <c r="K158" s="22">
        <f>VLOOKUP('Input Data'!$B158,MasterData_2[],6,0)</f>
        <v>82.08</v>
      </c>
      <c r="L158" s="22">
        <f>'Input Data'!$J158*'Input Data'!$C158</f>
        <v>1140</v>
      </c>
      <c r="M158" s="22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22">
        <f>VLOOKUP('Input Data'!$B159,MasterData_2[],5,0)</f>
        <v>98</v>
      </c>
      <c r="K159" s="22">
        <f>VLOOKUP('Input Data'!$B159,MasterData_2[],6,0)</f>
        <v>103.88</v>
      </c>
      <c r="L159" s="22">
        <f>'Input Data'!$J159*'Input Data'!$C159</f>
        <v>1078</v>
      </c>
      <c r="M159" s="22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22">
        <f>VLOOKUP('Input Data'!$B160,MasterData_2[],5,0)</f>
        <v>141</v>
      </c>
      <c r="K160" s="22">
        <f>VLOOKUP('Input Data'!$B160,MasterData_2[],6,0)</f>
        <v>149.46</v>
      </c>
      <c r="L160" s="22">
        <f>'Input Data'!$J160*'Input Data'!$C160</f>
        <v>423</v>
      </c>
      <c r="M160" s="22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22">
        <f>VLOOKUP('Input Data'!$B161,MasterData_2[],5,0)</f>
        <v>121</v>
      </c>
      <c r="K161" s="22">
        <f>VLOOKUP('Input Data'!$B161,MasterData_2[],6,0)</f>
        <v>141.57</v>
      </c>
      <c r="L161" s="22">
        <f>'Input Data'!$J161*'Input Data'!$C161</f>
        <v>1573</v>
      </c>
      <c r="M161" s="22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22">
        <f>VLOOKUP('Input Data'!$B162,MasterData_2[],5,0)</f>
        <v>55</v>
      </c>
      <c r="K162" s="22">
        <f>VLOOKUP('Input Data'!$B162,MasterData_2[],6,0)</f>
        <v>58.3</v>
      </c>
      <c r="L162" s="22">
        <f>'Input Data'!$J162*'Input Data'!$C162</f>
        <v>660</v>
      </c>
      <c r="M162" s="22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22">
        <f>VLOOKUP('Input Data'!$B163,MasterData_2[],5,0)</f>
        <v>37</v>
      </c>
      <c r="K163" s="22">
        <f>VLOOKUP('Input Data'!$B163,MasterData_2[],6,0)</f>
        <v>41.81</v>
      </c>
      <c r="L163" s="22">
        <f>'Input Data'!$J163*'Input Data'!$C163</f>
        <v>518</v>
      </c>
      <c r="M163" s="22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22">
        <f>VLOOKUP('Input Data'!$B164,MasterData_2[],5,0)</f>
        <v>67</v>
      </c>
      <c r="K164" s="22">
        <f>VLOOKUP('Input Data'!$B164,MasterData_2[],6,0)</f>
        <v>85.76</v>
      </c>
      <c r="L164" s="22">
        <f>'Input Data'!$J164*'Input Data'!$C164</f>
        <v>67</v>
      </c>
      <c r="M164" s="22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22">
        <f>VLOOKUP('Input Data'!$B165,MasterData_2[],5,0)</f>
        <v>133</v>
      </c>
      <c r="K165" s="22">
        <f>VLOOKUP('Input Data'!$B165,MasterData_2[],6,0)</f>
        <v>155.61000000000001</v>
      </c>
      <c r="L165" s="22">
        <f>'Input Data'!$J165*'Input Data'!$C165</f>
        <v>532</v>
      </c>
      <c r="M165" s="22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22">
        <f>VLOOKUP('Input Data'!$B166,MasterData_2[],5,0)</f>
        <v>76</v>
      </c>
      <c r="K166" s="22">
        <f>VLOOKUP('Input Data'!$B166,MasterData_2[],6,0)</f>
        <v>82.08</v>
      </c>
      <c r="L166" s="22">
        <f>'Input Data'!$J166*'Input Data'!$C166</f>
        <v>760</v>
      </c>
      <c r="M166" s="22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22">
        <f>VLOOKUP('Input Data'!$B167,MasterData_2[],5,0)</f>
        <v>75</v>
      </c>
      <c r="K167" s="22">
        <f>VLOOKUP('Input Data'!$B167,MasterData_2[],6,0)</f>
        <v>85.5</v>
      </c>
      <c r="L167" s="22">
        <f>'Input Data'!$J167*'Input Data'!$C167</f>
        <v>450</v>
      </c>
      <c r="M167" s="22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22">
        <f>VLOOKUP('Input Data'!$B168,MasterData_2[],5,0)</f>
        <v>141</v>
      </c>
      <c r="K168" s="22">
        <f>VLOOKUP('Input Data'!$B168,MasterData_2[],6,0)</f>
        <v>149.46</v>
      </c>
      <c r="L168" s="22">
        <f>'Input Data'!$J168*'Input Data'!$C168</f>
        <v>564</v>
      </c>
      <c r="M168" s="22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22">
        <f>VLOOKUP('Input Data'!$B169,MasterData_2[],5,0)</f>
        <v>44</v>
      </c>
      <c r="K169" s="22">
        <f>VLOOKUP('Input Data'!$B169,MasterData_2[],6,0)</f>
        <v>48.4</v>
      </c>
      <c r="L169" s="22">
        <f>'Input Data'!$J169*'Input Data'!$C169</f>
        <v>572</v>
      </c>
      <c r="M169" s="22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22">
        <f>VLOOKUP('Input Data'!$B170,MasterData_2[],5,0)</f>
        <v>48</v>
      </c>
      <c r="K170" s="22">
        <f>VLOOKUP('Input Data'!$B170,MasterData_2[],6,0)</f>
        <v>57.120000000000005</v>
      </c>
      <c r="L170" s="22">
        <f>'Input Data'!$J170*'Input Data'!$C170</f>
        <v>432</v>
      </c>
      <c r="M170" s="22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22">
        <f>VLOOKUP('Input Data'!$B171,MasterData_2[],5,0)</f>
        <v>71</v>
      </c>
      <c r="K171" s="22">
        <f>VLOOKUP('Input Data'!$B171,MasterData_2[],6,0)</f>
        <v>80.94</v>
      </c>
      <c r="L171" s="22">
        <f>'Input Data'!$J171*'Input Data'!$C171</f>
        <v>213</v>
      </c>
      <c r="M171" s="22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22">
        <f>VLOOKUP('Input Data'!$B172,MasterData_2[],5,0)</f>
        <v>7</v>
      </c>
      <c r="K172" s="22">
        <f>VLOOKUP('Input Data'!$B172,MasterData_2[],6,0)</f>
        <v>8.33</v>
      </c>
      <c r="L172" s="22">
        <f>'Input Data'!$J172*'Input Data'!$C172</f>
        <v>42</v>
      </c>
      <c r="M172" s="22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22">
        <f>VLOOKUP('Input Data'!$B173,MasterData_2[],5,0)</f>
        <v>61</v>
      </c>
      <c r="K173" s="22">
        <f>VLOOKUP('Input Data'!$B173,MasterData_2[],6,0)</f>
        <v>76.25</v>
      </c>
      <c r="L173" s="22">
        <f>'Input Data'!$J173*'Input Data'!$C173</f>
        <v>915</v>
      </c>
      <c r="M173" s="22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22">
        <f>VLOOKUP('Input Data'!$B174,MasterData_2[],5,0)</f>
        <v>93</v>
      </c>
      <c r="K174" s="22">
        <f>VLOOKUP('Input Data'!$B174,MasterData_2[],6,0)</f>
        <v>104.16</v>
      </c>
      <c r="L174" s="22">
        <f>'Input Data'!$J174*'Input Data'!$C174</f>
        <v>837</v>
      </c>
      <c r="M174" s="22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22">
        <f>VLOOKUP('Input Data'!$B175,MasterData_2[],5,0)</f>
        <v>37</v>
      </c>
      <c r="K175" s="22">
        <f>VLOOKUP('Input Data'!$B175,MasterData_2[],6,0)</f>
        <v>41.81</v>
      </c>
      <c r="L175" s="22">
        <f>'Input Data'!$J175*'Input Data'!$C175</f>
        <v>481</v>
      </c>
      <c r="M175" s="22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22">
        <f>VLOOKUP('Input Data'!$B176,MasterData_2[],5,0)</f>
        <v>37</v>
      </c>
      <c r="K176" s="22">
        <f>VLOOKUP('Input Data'!$B176,MasterData_2[],6,0)</f>
        <v>42.55</v>
      </c>
      <c r="L176" s="22">
        <f>'Input Data'!$J176*'Input Data'!$C176</f>
        <v>148</v>
      </c>
      <c r="M176" s="22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22">
        <f>VLOOKUP('Input Data'!$B177,MasterData_2[],5,0)</f>
        <v>55</v>
      </c>
      <c r="K177" s="22">
        <f>VLOOKUP('Input Data'!$B177,MasterData_2[],6,0)</f>
        <v>58.3</v>
      </c>
      <c r="L177" s="22">
        <f>'Input Data'!$J177*'Input Data'!$C177</f>
        <v>660</v>
      </c>
      <c r="M177" s="22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22">
        <f>VLOOKUP('Input Data'!$B178,MasterData_2[],5,0)</f>
        <v>112</v>
      </c>
      <c r="K178" s="22">
        <f>VLOOKUP('Input Data'!$B178,MasterData_2[],6,0)</f>
        <v>122.08</v>
      </c>
      <c r="L178" s="22">
        <f>'Input Data'!$J178*'Input Data'!$C178</f>
        <v>1456</v>
      </c>
      <c r="M178" s="22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22">
        <f>VLOOKUP('Input Data'!$B179,MasterData_2[],5,0)</f>
        <v>98</v>
      </c>
      <c r="K179" s="22">
        <f>VLOOKUP('Input Data'!$B179,MasterData_2[],6,0)</f>
        <v>103.88</v>
      </c>
      <c r="L179" s="22">
        <f>'Input Data'!$J179*'Input Data'!$C179</f>
        <v>196</v>
      </c>
      <c r="M179" s="22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22">
        <f>VLOOKUP('Input Data'!$B180,MasterData_2[],5,0)</f>
        <v>5</v>
      </c>
      <c r="K180" s="22">
        <f>VLOOKUP('Input Data'!$B180,MasterData_2[],6,0)</f>
        <v>6.7</v>
      </c>
      <c r="L180" s="22">
        <f>'Input Data'!$J180*'Input Data'!$C180</f>
        <v>55</v>
      </c>
      <c r="M180" s="22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22">
        <f>VLOOKUP('Input Data'!$B181,MasterData_2[],5,0)</f>
        <v>144</v>
      </c>
      <c r="K181" s="22">
        <f>VLOOKUP('Input Data'!$B181,MasterData_2[],6,0)</f>
        <v>156.96</v>
      </c>
      <c r="L181" s="22">
        <f>'Input Data'!$J181*'Input Data'!$C181</f>
        <v>144</v>
      </c>
      <c r="M181" s="22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22">
        <f>VLOOKUP('Input Data'!$B182,MasterData_2[],5,0)</f>
        <v>71</v>
      </c>
      <c r="K182" s="22">
        <f>VLOOKUP('Input Data'!$B182,MasterData_2[],6,0)</f>
        <v>80.94</v>
      </c>
      <c r="L182" s="22">
        <f>'Input Data'!$J182*'Input Data'!$C182</f>
        <v>994</v>
      </c>
      <c r="M182" s="22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22">
        <f>VLOOKUP('Input Data'!$B183,MasterData_2[],5,0)</f>
        <v>138</v>
      </c>
      <c r="K183" s="22">
        <f>VLOOKUP('Input Data'!$B183,MasterData_2[],6,0)</f>
        <v>173.88</v>
      </c>
      <c r="L183" s="22">
        <f>'Input Data'!$J183*'Input Data'!$C183</f>
        <v>1104</v>
      </c>
      <c r="M183" s="22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22">
        <f>VLOOKUP('Input Data'!$B184,MasterData_2[],5,0)</f>
        <v>37</v>
      </c>
      <c r="K184" s="22">
        <f>VLOOKUP('Input Data'!$B184,MasterData_2[],6,0)</f>
        <v>41.81</v>
      </c>
      <c r="L184" s="22">
        <f>'Input Data'!$J184*'Input Data'!$C184</f>
        <v>259</v>
      </c>
      <c r="M184" s="22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22">
        <f>VLOOKUP('Input Data'!$B185,MasterData_2[],5,0)</f>
        <v>141</v>
      </c>
      <c r="K185" s="22">
        <f>VLOOKUP('Input Data'!$B185,MasterData_2[],6,0)</f>
        <v>149.46</v>
      </c>
      <c r="L185" s="22">
        <f>'Input Data'!$J185*'Input Data'!$C185</f>
        <v>2115</v>
      </c>
      <c r="M185" s="22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22">
        <f>VLOOKUP('Input Data'!$B186,MasterData_2[],5,0)</f>
        <v>89</v>
      </c>
      <c r="K186" s="22">
        <f>VLOOKUP('Input Data'!$B186,MasterData_2[],6,0)</f>
        <v>117.48</v>
      </c>
      <c r="L186" s="22">
        <f>'Input Data'!$J186*'Input Data'!$C186</f>
        <v>89</v>
      </c>
      <c r="M186" s="22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22">
        <f>VLOOKUP('Input Data'!$B187,MasterData_2[],5,0)</f>
        <v>150</v>
      </c>
      <c r="K187" s="22">
        <f>VLOOKUP('Input Data'!$B187,MasterData_2[],6,0)</f>
        <v>210</v>
      </c>
      <c r="L187" s="22">
        <f>'Input Data'!$J187*'Input Data'!$C187</f>
        <v>750</v>
      </c>
      <c r="M187" s="22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22">
        <f>VLOOKUP('Input Data'!$B188,MasterData_2[],5,0)</f>
        <v>76</v>
      </c>
      <c r="K188" s="22">
        <f>VLOOKUP('Input Data'!$B188,MasterData_2[],6,0)</f>
        <v>82.08</v>
      </c>
      <c r="L188" s="22">
        <f>'Input Data'!$J188*'Input Data'!$C188</f>
        <v>304</v>
      </c>
      <c r="M188" s="22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22">
        <f>VLOOKUP('Input Data'!$B189,MasterData_2[],5,0)</f>
        <v>148</v>
      </c>
      <c r="K189" s="22">
        <f>VLOOKUP('Input Data'!$B189,MasterData_2[],6,0)</f>
        <v>201.28</v>
      </c>
      <c r="L189" s="22">
        <f>'Input Data'!$J189*'Input Data'!$C189</f>
        <v>888</v>
      </c>
      <c r="M189" s="22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22">
        <f>VLOOKUP('Input Data'!$B190,MasterData_2[],5,0)</f>
        <v>98</v>
      </c>
      <c r="K190" s="22">
        <f>VLOOKUP('Input Data'!$B190,MasterData_2[],6,0)</f>
        <v>103.88</v>
      </c>
      <c r="L190" s="22">
        <f>'Input Data'!$J190*'Input Data'!$C190</f>
        <v>882</v>
      </c>
      <c r="M190" s="22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22">
        <f>VLOOKUP('Input Data'!$B191,MasterData_2[],5,0)</f>
        <v>18</v>
      </c>
      <c r="K191" s="22">
        <f>VLOOKUP('Input Data'!$B191,MasterData_2[],6,0)</f>
        <v>24.66</v>
      </c>
      <c r="L191" s="22">
        <f>'Input Data'!$J191*'Input Data'!$C191</f>
        <v>36</v>
      </c>
      <c r="M191" s="22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22">
        <f>VLOOKUP('Input Data'!$B192,MasterData_2[],5,0)</f>
        <v>98</v>
      </c>
      <c r="K192" s="22">
        <f>VLOOKUP('Input Data'!$B192,MasterData_2[],6,0)</f>
        <v>103.88</v>
      </c>
      <c r="L192" s="22">
        <f>'Input Data'!$J192*'Input Data'!$C192</f>
        <v>588</v>
      </c>
      <c r="M192" s="22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22">
        <f>VLOOKUP('Input Data'!$B193,MasterData_2[],5,0)</f>
        <v>138</v>
      </c>
      <c r="K193" s="22">
        <f>VLOOKUP('Input Data'!$B193,MasterData_2[],6,0)</f>
        <v>173.88</v>
      </c>
      <c r="L193" s="22">
        <f>'Input Data'!$J193*'Input Data'!$C193</f>
        <v>966</v>
      </c>
      <c r="M193" s="22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22">
        <f>VLOOKUP('Input Data'!$B194,MasterData_2[],5,0)</f>
        <v>120</v>
      </c>
      <c r="K194" s="22">
        <f>VLOOKUP('Input Data'!$B194,MasterData_2[],6,0)</f>
        <v>162</v>
      </c>
      <c r="L194" s="22">
        <f>'Input Data'!$J194*'Input Data'!$C194</f>
        <v>720</v>
      </c>
      <c r="M194" s="22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22">
        <f>VLOOKUP('Input Data'!$B195,MasterData_2[],5,0)</f>
        <v>120</v>
      </c>
      <c r="K195" s="22">
        <f>VLOOKUP('Input Data'!$B195,MasterData_2[],6,0)</f>
        <v>162</v>
      </c>
      <c r="L195" s="22">
        <f>'Input Data'!$J195*'Input Data'!$C195</f>
        <v>1680</v>
      </c>
      <c r="M195" s="22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22">
        <f>VLOOKUP('Input Data'!$B196,MasterData_2[],5,0)</f>
        <v>61</v>
      </c>
      <c r="K196" s="22">
        <f>VLOOKUP('Input Data'!$B196,MasterData_2[],6,0)</f>
        <v>76.25</v>
      </c>
      <c r="L196" s="22">
        <f>'Input Data'!$J196*'Input Data'!$C196</f>
        <v>427</v>
      </c>
      <c r="M196" s="22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22">
        <f>VLOOKUP('Input Data'!$B197,MasterData_2[],5,0)</f>
        <v>90</v>
      </c>
      <c r="K197" s="22">
        <f>VLOOKUP('Input Data'!$B197,MasterData_2[],6,0)</f>
        <v>115.2</v>
      </c>
      <c r="L197" s="22">
        <f>'Input Data'!$J197*'Input Data'!$C197</f>
        <v>180</v>
      </c>
      <c r="M197" s="22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22">
        <f>VLOOKUP('Input Data'!$B198,MasterData_2[],5,0)</f>
        <v>105</v>
      </c>
      <c r="K198" s="22">
        <f>VLOOKUP('Input Data'!$B198,MasterData_2[],6,0)</f>
        <v>142.80000000000001</v>
      </c>
      <c r="L198" s="22">
        <f>'Input Data'!$J198*'Input Data'!$C198</f>
        <v>420</v>
      </c>
      <c r="M198" s="22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22">
        <f>VLOOKUP('Input Data'!$B199,MasterData_2[],5,0)</f>
        <v>37</v>
      </c>
      <c r="K199" s="22">
        <f>VLOOKUP('Input Data'!$B199,MasterData_2[],6,0)</f>
        <v>49.21</v>
      </c>
      <c r="L199" s="22">
        <f>'Input Data'!$J199*'Input Data'!$C199</f>
        <v>444</v>
      </c>
      <c r="M199" s="22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22">
        <f>VLOOKUP('Input Data'!$B200,MasterData_2[],5,0)</f>
        <v>126</v>
      </c>
      <c r="K200" s="22">
        <f>VLOOKUP('Input Data'!$B200,MasterData_2[],6,0)</f>
        <v>162.54</v>
      </c>
      <c r="L200" s="22">
        <f>'Input Data'!$J200*'Input Data'!$C200</f>
        <v>882</v>
      </c>
      <c r="M200" s="22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22">
        <f>VLOOKUP('Input Data'!$B201,MasterData_2[],5,0)</f>
        <v>55</v>
      </c>
      <c r="K201" s="22">
        <f>VLOOKUP('Input Data'!$B201,MasterData_2[],6,0)</f>
        <v>58.3</v>
      </c>
      <c r="L201" s="22">
        <f>'Input Data'!$J201*'Input Data'!$C201</f>
        <v>55</v>
      </c>
      <c r="M201" s="22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22">
        <f>VLOOKUP('Input Data'!$B202,MasterData_2[],5,0)</f>
        <v>112</v>
      </c>
      <c r="K202" s="22">
        <f>VLOOKUP('Input Data'!$B202,MasterData_2[],6,0)</f>
        <v>146.72</v>
      </c>
      <c r="L202" s="22">
        <f>'Input Data'!$J202*'Input Data'!$C202</f>
        <v>1008</v>
      </c>
      <c r="M202" s="22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22">
        <f>VLOOKUP('Input Data'!$B203,MasterData_2[],5,0)</f>
        <v>75</v>
      </c>
      <c r="K203" s="22">
        <f>VLOOKUP('Input Data'!$B203,MasterData_2[],6,0)</f>
        <v>85.5</v>
      </c>
      <c r="L203" s="22">
        <f>'Input Data'!$J203*'Input Data'!$C203</f>
        <v>375</v>
      </c>
      <c r="M203" s="22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22">
        <f>VLOOKUP('Input Data'!$B204,MasterData_2[],5,0)</f>
        <v>148</v>
      </c>
      <c r="K204" s="22">
        <f>VLOOKUP('Input Data'!$B204,MasterData_2[],6,0)</f>
        <v>201.28</v>
      </c>
      <c r="L204" s="22">
        <f>'Input Data'!$J204*'Input Data'!$C204</f>
        <v>2072</v>
      </c>
      <c r="M204" s="22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22">
        <f>VLOOKUP('Input Data'!$B205,MasterData_2[],5,0)</f>
        <v>112</v>
      </c>
      <c r="K205" s="22">
        <f>VLOOKUP('Input Data'!$B205,MasterData_2[],6,0)</f>
        <v>146.72</v>
      </c>
      <c r="L205" s="22">
        <f>'Input Data'!$J205*'Input Data'!$C205</f>
        <v>1680</v>
      </c>
      <c r="M205" s="22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22">
        <f>VLOOKUP('Input Data'!$B206,MasterData_2[],5,0)</f>
        <v>150</v>
      </c>
      <c r="K206" s="22">
        <f>VLOOKUP('Input Data'!$B206,MasterData_2[],6,0)</f>
        <v>210</v>
      </c>
      <c r="L206" s="22">
        <f>'Input Data'!$J206*'Input Data'!$C206</f>
        <v>1350</v>
      </c>
      <c r="M206" s="22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22">
        <f>VLOOKUP('Input Data'!$B207,MasterData_2[],5,0)</f>
        <v>5</v>
      </c>
      <c r="K207" s="22">
        <f>VLOOKUP('Input Data'!$B207,MasterData_2[],6,0)</f>
        <v>6.7</v>
      </c>
      <c r="L207" s="22">
        <f>'Input Data'!$J207*'Input Data'!$C207</f>
        <v>5</v>
      </c>
      <c r="M207" s="22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22">
        <f>VLOOKUP('Input Data'!$B208,MasterData_2[],5,0)</f>
        <v>90</v>
      </c>
      <c r="K208" s="22">
        <f>VLOOKUP('Input Data'!$B208,MasterData_2[],6,0)</f>
        <v>96.3</v>
      </c>
      <c r="L208" s="22">
        <f>'Input Data'!$J208*'Input Data'!$C208</f>
        <v>1080</v>
      </c>
      <c r="M208" s="22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22">
        <f>VLOOKUP('Input Data'!$B209,MasterData_2[],5,0)</f>
        <v>18</v>
      </c>
      <c r="K209" s="22">
        <f>VLOOKUP('Input Data'!$B209,MasterData_2[],6,0)</f>
        <v>24.66</v>
      </c>
      <c r="L209" s="22">
        <f>'Input Data'!$J209*'Input Data'!$C209</f>
        <v>108</v>
      </c>
      <c r="M209" s="22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22">
        <f>VLOOKUP('Input Data'!$B210,MasterData_2[],5,0)</f>
        <v>72</v>
      </c>
      <c r="K210" s="22">
        <f>VLOOKUP('Input Data'!$B210,MasterData_2[],6,0)</f>
        <v>79.92</v>
      </c>
      <c r="L210" s="22">
        <f>'Input Data'!$J210*'Input Data'!$C210</f>
        <v>360</v>
      </c>
      <c r="M210" s="22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22">
        <f>VLOOKUP('Input Data'!$B211,MasterData_2[],5,0)</f>
        <v>89</v>
      </c>
      <c r="K211" s="22">
        <f>VLOOKUP('Input Data'!$B211,MasterData_2[],6,0)</f>
        <v>117.48</v>
      </c>
      <c r="L211" s="22">
        <f>'Input Data'!$J211*'Input Data'!$C211</f>
        <v>979</v>
      </c>
      <c r="M211" s="22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22">
        <f>VLOOKUP('Input Data'!$B212,MasterData_2[],5,0)</f>
        <v>5</v>
      </c>
      <c r="K212" s="22">
        <f>VLOOKUP('Input Data'!$B212,MasterData_2[],6,0)</f>
        <v>6.7</v>
      </c>
      <c r="L212" s="22">
        <f>'Input Data'!$J212*'Input Data'!$C212</f>
        <v>70</v>
      </c>
      <c r="M212" s="22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22">
        <f>VLOOKUP('Input Data'!$B213,MasterData_2[],5,0)</f>
        <v>44</v>
      </c>
      <c r="K213" s="22">
        <f>VLOOKUP('Input Data'!$B213,MasterData_2[],6,0)</f>
        <v>48.4</v>
      </c>
      <c r="L213" s="22">
        <f>'Input Data'!$J213*'Input Data'!$C213</f>
        <v>660</v>
      </c>
      <c r="M213" s="22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22">
        <f>VLOOKUP('Input Data'!$B214,MasterData_2[],5,0)</f>
        <v>48</v>
      </c>
      <c r="K214" s="22">
        <f>VLOOKUP('Input Data'!$B214,MasterData_2[],6,0)</f>
        <v>57.120000000000005</v>
      </c>
      <c r="L214" s="22">
        <f>'Input Data'!$J214*'Input Data'!$C214</f>
        <v>384</v>
      </c>
      <c r="M214" s="22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22">
        <f>VLOOKUP('Input Data'!$B215,MasterData_2[],5,0)</f>
        <v>98</v>
      </c>
      <c r="K215" s="22">
        <f>VLOOKUP('Input Data'!$B215,MasterData_2[],6,0)</f>
        <v>103.88</v>
      </c>
      <c r="L215" s="22">
        <f>'Input Data'!$J215*'Input Data'!$C215</f>
        <v>1274</v>
      </c>
      <c r="M215" s="22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22">
        <f>VLOOKUP('Input Data'!$B216,MasterData_2[],5,0)</f>
        <v>7</v>
      </c>
      <c r="K216" s="22">
        <f>VLOOKUP('Input Data'!$B216,MasterData_2[],6,0)</f>
        <v>8.33</v>
      </c>
      <c r="L216" s="22">
        <f>'Input Data'!$J216*'Input Data'!$C216</f>
        <v>42</v>
      </c>
      <c r="M216" s="22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22">
        <f>VLOOKUP('Input Data'!$B217,MasterData_2[],5,0)</f>
        <v>126</v>
      </c>
      <c r="K217" s="22">
        <f>VLOOKUP('Input Data'!$B217,MasterData_2[],6,0)</f>
        <v>162.54</v>
      </c>
      <c r="L217" s="22">
        <f>'Input Data'!$J217*'Input Data'!$C217</f>
        <v>1638</v>
      </c>
      <c r="M217" s="22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22">
        <f>VLOOKUP('Input Data'!$B218,MasterData_2[],5,0)</f>
        <v>44</v>
      </c>
      <c r="K218" s="22">
        <f>VLOOKUP('Input Data'!$B218,MasterData_2[],6,0)</f>
        <v>48.4</v>
      </c>
      <c r="L218" s="22">
        <f>'Input Data'!$J218*'Input Data'!$C218</f>
        <v>308</v>
      </c>
      <c r="M218" s="22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22">
        <f>VLOOKUP('Input Data'!$B219,MasterData_2[],5,0)</f>
        <v>144</v>
      </c>
      <c r="K219" s="22">
        <f>VLOOKUP('Input Data'!$B219,MasterData_2[],6,0)</f>
        <v>156.96</v>
      </c>
      <c r="L219" s="22">
        <f>'Input Data'!$J219*'Input Data'!$C219</f>
        <v>1872</v>
      </c>
      <c r="M219" s="22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22">
        <f>VLOOKUP('Input Data'!$B220,MasterData_2[],5,0)</f>
        <v>6</v>
      </c>
      <c r="K220" s="22">
        <f>VLOOKUP('Input Data'!$B220,MasterData_2[],6,0)</f>
        <v>7.8599999999999994</v>
      </c>
      <c r="L220" s="22">
        <f>'Input Data'!$J220*'Input Data'!$C220</f>
        <v>6</v>
      </c>
      <c r="M220" s="22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22">
        <f>VLOOKUP('Input Data'!$B221,MasterData_2[],5,0)</f>
        <v>44</v>
      </c>
      <c r="K221" s="22">
        <f>VLOOKUP('Input Data'!$B221,MasterData_2[],6,0)</f>
        <v>48.4</v>
      </c>
      <c r="L221" s="22">
        <f>'Input Data'!$J221*'Input Data'!$C221</f>
        <v>132</v>
      </c>
      <c r="M221" s="22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22">
        <f>VLOOKUP('Input Data'!$B222,MasterData_2[],5,0)</f>
        <v>76</v>
      </c>
      <c r="K222" s="22">
        <f>VLOOKUP('Input Data'!$B222,MasterData_2[],6,0)</f>
        <v>82.08</v>
      </c>
      <c r="L222" s="22">
        <f>'Input Data'!$J222*'Input Data'!$C222</f>
        <v>684</v>
      </c>
      <c r="M222" s="22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22">
        <f>VLOOKUP('Input Data'!$B223,MasterData_2[],5,0)</f>
        <v>44</v>
      </c>
      <c r="K223" s="22">
        <f>VLOOKUP('Input Data'!$B223,MasterData_2[],6,0)</f>
        <v>48.84</v>
      </c>
      <c r="L223" s="22">
        <f>'Input Data'!$J223*'Input Data'!$C223</f>
        <v>264</v>
      </c>
      <c r="M223" s="22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22">
        <f>VLOOKUP('Input Data'!$B224,MasterData_2[],5,0)</f>
        <v>83</v>
      </c>
      <c r="K224" s="22">
        <f>VLOOKUP('Input Data'!$B224,MasterData_2[],6,0)</f>
        <v>94.62</v>
      </c>
      <c r="L224" s="22">
        <f>'Input Data'!$J224*'Input Data'!$C224</f>
        <v>83</v>
      </c>
      <c r="M224" s="22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22">
        <f>VLOOKUP('Input Data'!$B225,MasterData_2[],5,0)</f>
        <v>72</v>
      </c>
      <c r="K225" s="22">
        <f>VLOOKUP('Input Data'!$B225,MasterData_2[],6,0)</f>
        <v>79.92</v>
      </c>
      <c r="L225" s="22">
        <f>'Input Data'!$J225*'Input Data'!$C225</f>
        <v>1008</v>
      </c>
      <c r="M225" s="22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22">
        <f>VLOOKUP('Input Data'!$B226,MasterData_2[],5,0)</f>
        <v>126</v>
      </c>
      <c r="K226" s="22">
        <f>VLOOKUP('Input Data'!$B226,MasterData_2[],6,0)</f>
        <v>162.54</v>
      </c>
      <c r="L226" s="22">
        <f>'Input Data'!$J226*'Input Data'!$C226</f>
        <v>756</v>
      </c>
      <c r="M226" s="22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22">
        <f>VLOOKUP('Input Data'!$B227,MasterData_2[],5,0)</f>
        <v>112</v>
      </c>
      <c r="K227" s="22">
        <f>VLOOKUP('Input Data'!$B227,MasterData_2[],6,0)</f>
        <v>122.08</v>
      </c>
      <c r="L227" s="22">
        <f>'Input Data'!$J227*'Input Data'!$C227</f>
        <v>1344</v>
      </c>
      <c r="M227" s="22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22">
        <f>VLOOKUP('Input Data'!$B228,MasterData_2[],5,0)</f>
        <v>90</v>
      </c>
      <c r="K228" s="22">
        <f>VLOOKUP('Input Data'!$B228,MasterData_2[],6,0)</f>
        <v>96.3</v>
      </c>
      <c r="L228" s="22">
        <f>'Input Data'!$J228*'Input Data'!$C228</f>
        <v>900</v>
      </c>
      <c r="M228" s="22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22">
        <f>VLOOKUP('Input Data'!$B229,MasterData_2[],5,0)</f>
        <v>43</v>
      </c>
      <c r="K229" s="22">
        <f>VLOOKUP('Input Data'!$B229,MasterData_2[],6,0)</f>
        <v>47.730000000000004</v>
      </c>
      <c r="L229" s="22">
        <f>'Input Data'!$J229*'Input Data'!$C229</f>
        <v>645</v>
      </c>
      <c r="M229" s="22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22">
        <f>VLOOKUP('Input Data'!$B230,MasterData_2[],5,0)</f>
        <v>120</v>
      </c>
      <c r="K230" s="22">
        <f>VLOOKUP('Input Data'!$B230,MasterData_2[],6,0)</f>
        <v>162</v>
      </c>
      <c r="L230" s="22">
        <f>'Input Data'!$J230*'Input Data'!$C230</f>
        <v>720</v>
      </c>
      <c r="M230" s="22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22">
        <f>VLOOKUP('Input Data'!$B231,MasterData_2[],5,0)</f>
        <v>90</v>
      </c>
      <c r="K231" s="22">
        <f>VLOOKUP('Input Data'!$B231,MasterData_2[],6,0)</f>
        <v>115.2</v>
      </c>
      <c r="L231" s="22">
        <f>'Input Data'!$J231*'Input Data'!$C231</f>
        <v>1080</v>
      </c>
      <c r="M231" s="22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22">
        <f>VLOOKUP('Input Data'!$B232,MasterData_2[],5,0)</f>
        <v>148</v>
      </c>
      <c r="K232" s="22">
        <f>VLOOKUP('Input Data'!$B232,MasterData_2[],6,0)</f>
        <v>164.28</v>
      </c>
      <c r="L232" s="22">
        <f>'Input Data'!$J232*'Input Data'!$C232</f>
        <v>444</v>
      </c>
      <c r="M232" s="22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22">
        <f>VLOOKUP('Input Data'!$B233,MasterData_2[],5,0)</f>
        <v>55</v>
      </c>
      <c r="K233" s="22">
        <f>VLOOKUP('Input Data'!$B233,MasterData_2[],6,0)</f>
        <v>58.3</v>
      </c>
      <c r="L233" s="22">
        <f>'Input Data'!$J233*'Input Data'!$C233</f>
        <v>770</v>
      </c>
      <c r="M233" s="22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22">
        <f>VLOOKUP('Input Data'!$B234,MasterData_2[],5,0)</f>
        <v>83</v>
      </c>
      <c r="K234" s="22">
        <f>VLOOKUP('Input Data'!$B234,MasterData_2[],6,0)</f>
        <v>94.62</v>
      </c>
      <c r="L234" s="22">
        <f>'Input Data'!$J234*'Input Data'!$C234</f>
        <v>913</v>
      </c>
      <c r="M234" s="22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22">
        <f>VLOOKUP('Input Data'!$B235,MasterData_2[],5,0)</f>
        <v>112</v>
      </c>
      <c r="K235" s="22">
        <f>VLOOKUP('Input Data'!$B235,MasterData_2[],6,0)</f>
        <v>146.72</v>
      </c>
      <c r="L235" s="22">
        <f>'Input Data'!$J235*'Input Data'!$C235</f>
        <v>112</v>
      </c>
      <c r="M235" s="22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22">
        <f>VLOOKUP('Input Data'!$B236,MasterData_2[],5,0)</f>
        <v>75</v>
      </c>
      <c r="K236" s="22">
        <f>VLOOKUP('Input Data'!$B236,MasterData_2[],6,0)</f>
        <v>85.5</v>
      </c>
      <c r="L236" s="22">
        <f>'Input Data'!$J236*'Input Data'!$C236</f>
        <v>75</v>
      </c>
      <c r="M236" s="22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22">
        <f>VLOOKUP('Input Data'!$B237,MasterData_2[],5,0)</f>
        <v>73</v>
      </c>
      <c r="K237" s="22">
        <f>VLOOKUP('Input Data'!$B237,MasterData_2[],6,0)</f>
        <v>94.17</v>
      </c>
      <c r="L237" s="22">
        <f>'Input Data'!$J237*'Input Data'!$C237</f>
        <v>584</v>
      </c>
      <c r="M237" s="22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22">
        <f>VLOOKUP('Input Data'!$B238,MasterData_2[],5,0)</f>
        <v>90</v>
      </c>
      <c r="K238" s="22">
        <f>VLOOKUP('Input Data'!$B238,MasterData_2[],6,0)</f>
        <v>115.2</v>
      </c>
      <c r="L238" s="22">
        <f>'Input Data'!$J238*'Input Data'!$C238</f>
        <v>180</v>
      </c>
      <c r="M238" s="22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22">
        <f>VLOOKUP('Input Data'!$B239,MasterData_2[],5,0)</f>
        <v>37</v>
      </c>
      <c r="K239" s="22">
        <f>VLOOKUP('Input Data'!$B239,MasterData_2[],6,0)</f>
        <v>42.55</v>
      </c>
      <c r="L239" s="22">
        <f>'Input Data'!$J239*'Input Data'!$C239</f>
        <v>555</v>
      </c>
      <c r="M239" s="22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22">
        <f>VLOOKUP('Input Data'!$B240,MasterData_2[],5,0)</f>
        <v>13</v>
      </c>
      <c r="K240" s="22">
        <f>VLOOKUP('Input Data'!$B240,MasterData_2[],6,0)</f>
        <v>16.64</v>
      </c>
      <c r="L240" s="22">
        <f>'Input Data'!$J240*'Input Data'!$C240</f>
        <v>130</v>
      </c>
      <c r="M240" s="22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22">
        <f>VLOOKUP('Input Data'!$B241,MasterData_2[],5,0)</f>
        <v>55</v>
      </c>
      <c r="K241" s="22">
        <f>VLOOKUP('Input Data'!$B241,MasterData_2[],6,0)</f>
        <v>58.3</v>
      </c>
      <c r="L241" s="22">
        <f>'Input Data'!$J241*'Input Data'!$C241</f>
        <v>110</v>
      </c>
      <c r="M241" s="22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22">
        <f>VLOOKUP('Input Data'!$B242,MasterData_2[],5,0)</f>
        <v>150</v>
      </c>
      <c r="K242" s="22">
        <f>VLOOKUP('Input Data'!$B242,MasterData_2[],6,0)</f>
        <v>210</v>
      </c>
      <c r="L242" s="22">
        <f>'Input Data'!$J242*'Input Data'!$C242</f>
        <v>1200</v>
      </c>
      <c r="M242" s="22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22">
        <f>VLOOKUP('Input Data'!$B243,MasterData_2[],5,0)</f>
        <v>44</v>
      </c>
      <c r="K243" s="22">
        <f>VLOOKUP('Input Data'!$B243,MasterData_2[],6,0)</f>
        <v>48.84</v>
      </c>
      <c r="L243" s="22">
        <f>'Input Data'!$J243*'Input Data'!$C243</f>
        <v>660</v>
      </c>
      <c r="M243" s="22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22">
        <f>VLOOKUP('Input Data'!$B244,MasterData_2[],5,0)</f>
        <v>148</v>
      </c>
      <c r="K244" s="22">
        <f>VLOOKUP('Input Data'!$B244,MasterData_2[],6,0)</f>
        <v>164.28</v>
      </c>
      <c r="L244" s="22">
        <f>'Input Data'!$J244*'Input Data'!$C244</f>
        <v>148</v>
      </c>
      <c r="M244" s="22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22">
        <f>VLOOKUP('Input Data'!$B245,MasterData_2[],5,0)</f>
        <v>112</v>
      </c>
      <c r="K245" s="22">
        <f>VLOOKUP('Input Data'!$B245,MasterData_2[],6,0)</f>
        <v>122.08</v>
      </c>
      <c r="L245" s="22">
        <f>'Input Data'!$J245*'Input Data'!$C245</f>
        <v>896</v>
      </c>
      <c r="M245" s="22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22">
        <f>VLOOKUP('Input Data'!$B246,MasterData_2[],5,0)</f>
        <v>76</v>
      </c>
      <c r="K246" s="22">
        <f>VLOOKUP('Input Data'!$B246,MasterData_2[],6,0)</f>
        <v>82.08</v>
      </c>
      <c r="L246" s="22">
        <f>'Input Data'!$J246*'Input Data'!$C246</f>
        <v>1064</v>
      </c>
      <c r="M246" s="22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22">
        <f>VLOOKUP('Input Data'!$B247,MasterData_2[],5,0)</f>
        <v>120</v>
      </c>
      <c r="K247" s="22">
        <f>VLOOKUP('Input Data'!$B247,MasterData_2[],6,0)</f>
        <v>162</v>
      </c>
      <c r="L247" s="22">
        <f>'Input Data'!$J247*'Input Data'!$C247</f>
        <v>480</v>
      </c>
      <c r="M247" s="22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22">
        <f>VLOOKUP('Input Data'!$B248,MasterData_2[],5,0)</f>
        <v>71</v>
      </c>
      <c r="K248" s="22">
        <f>VLOOKUP('Input Data'!$B248,MasterData_2[],6,0)</f>
        <v>80.94</v>
      </c>
      <c r="L248" s="22">
        <f>'Input Data'!$J248*'Input Data'!$C248</f>
        <v>142</v>
      </c>
      <c r="M248" s="22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22">
        <f>VLOOKUP('Input Data'!$B249,MasterData_2[],5,0)</f>
        <v>121</v>
      </c>
      <c r="K249" s="22">
        <f>VLOOKUP('Input Data'!$B249,MasterData_2[],6,0)</f>
        <v>141.57</v>
      </c>
      <c r="L249" s="22">
        <f>'Input Data'!$J249*'Input Data'!$C249</f>
        <v>968</v>
      </c>
      <c r="M249" s="22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22">
        <f>VLOOKUP('Input Data'!$B250,MasterData_2[],5,0)</f>
        <v>141</v>
      </c>
      <c r="K250" s="22">
        <f>VLOOKUP('Input Data'!$B250,MasterData_2[],6,0)</f>
        <v>149.46</v>
      </c>
      <c r="L250" s="22">
        <f>'Input Data'!$J250*'Input Data'!$C250</f>
        <v>1692</v>
      </c>
      <c r="M250" s="22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22">
        <f>VLOOKUP('Input Data'!$B251,MasterData_2[],5,0)</f>
        <v>47</v>
      </c>
      <c r="K251" s="22">
        <f>VLOOKUP('Input Data'!$B251,MasterData_2[],6,0)</f>
        <v>53.11</v>
      </c>
      <c r="L251" s="22">
        <f>'Input Data'!$J251*'Input Data'!$C251</f>
        <v>141</v>
      </c>
      <c r="M251" s="22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22">
        <f>VLOOKUP('Input Data'!$B252,MasterData_2[],5,0)</f>
        <v>44</v>
      </c>
      <c r="K252" s="22">
        <f>VLOOKUP('Input Data'!$B252,MasterData_2[],6,0)</f>
        <v>48.4</v>
      </c>
      <c r="L252" s="22">
        <f>'Input Data'!$J252*'Input Data'!$C252</f>
        <v>440</v>
      </c>
      <c r="M252" s="22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22">
        <f>VLOOKUP('Input Data'!$B253,MasterData_2[],5,0)</f>
        <v>73</v>
      </c>
      <c r="K253" s="22">
        <f>VLOOKUP('Input Data'!$B253,MasterData_2[],6,0)</f>
        <v>94.17</v>
      </c>
      <c r="L253" s="22">
        <f>'Input Data'!$J253*'Input Data'!$C253</f>
        <v>1022</v>
      </c>
      <c r="M253" s="22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22">
        <f>VLOOKUP('Input Data'!$B254,MasterData_2[],5,0)</f>
        <v>18</v>
      </c>
      <c r="K254" s="22">
        <f>VLOOKUP('Input Data'!$B254,MasterData_2[],6,0)</f>
        <v>24.66</v>
      </c>
      <c r="L254" s="22">
        <f>'Input Data'!$J254*'Input Data'!$C254</f>
        <v>180</v>
      </c>
      <c r="M254" s="22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22">
        <f>VLOOKUP('Input Data'!$B255,MasterData_2[],5,0)</f>
        <v>120</v>
      </c>
      <c r="K255" s="22">
        <f>VLOOKUP('Input Data'!$B255,MasterData_2[],6,0)</f>
        <v>162</v>
      </c>
      <c r="L255" s="22">
        <f>'Input Data'!$J255*'Input Data'!$C255</f>
        <v>960</v>
      </c>
      <c r="M255" s="22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22">
        <f>VLOOKUP('Input Data'!$B256,MasterData_2[],5,0)</f>
        <v>90</v>
      </c>
      <c r="K256" s="22">
        <f>VLOOKUP('Input Data'!$B256,MasterData_2[],6,0)</f>
        <v>96.3</v>
      </c>
      <c r="L256" s="22">
        <f>'Input Data'!$J256*'Input Data'!$C256</f>
        <v>720</v>
      </c>
      <c r="M256" s="22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22">
        <f>VLOOKUP('Input Data'!$B257,MasterData_2[],5,0)</f>
        <v>138</v>
      </c>
      <c r="K257" s="22">
        <f>VLOOKUP('Input Data'!$B257,MasterData_2[],6,0)</f>
        <v>173.88</v>
      </c>
      <c r="L257" s="22">
        <f>'Input Data'!$J257*'Input Data'!$C257</f>
        <v>1932</v>
      </c>
      <c r="M257" s="22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22">
        <f>VLOOKUP('Input Data'!$B258,MasterData_2[],5,0)</f>
        <v>47</v>
      </c>
      <c r="K258" s="22">
        <f>VLOOKUP('Input Data'!$B258,MasterData_2[],6,0)</f>
        <v>53.11</v>
      </c>
      <c r="L258" s="22">
        <f>'Input Data'!$J258*'Input Data'!$C258</f>
        <v>658</v>
      </c>
      <c r="M258" s="22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22">
        <f>VLOOKUP('Input Data'!$B259,MasterData_2[],5,0)</f>
        <v>47</v>
      </c>
      <c r="K259" s="22">
        <f>VLOOKUP('Input Data'!$B259,MasterData_2[],6,0)</f>
        <v>53.11</v>
      </c>
      <c r="L259" s="22">
        <f>'Input Data'!$J259*'Input Data'!$C259</f>
        <v>282</v>
      </c>
      <c r="M259" s="22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22">
        <f>VLOOKUP('Input Data'!$B260,MasterData_2[],5,0)</f>
        <v>148</v>
      </c>
      <c r="K260" s="22">
        <f>VLOOKUP('Input Data'!$B260,MasterData_2[],6,0)</f>
        <v>164.28</v>
      </c>
      <c r="L260" s="22">
        <f>'Input Data'!$J260*'Input Data'!$C260</f>
        <v>1924</v>
      </c>
      <c r="M260" s="22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22">
        <f>VLOOKUP('Input Data'!$B261,MasterData_2[],5,0)</f>
        <v>121</v>
      </c>
      <c r="K261" s="22">
        <f>VLOOKUP('Input Data'!$B261,MasterData_2[],6,0)</f>
        <v>141.57</v>
      </c>
      <c r="L261" s="22">
        <f>'Input Data'!$J261*'Input Data'!$C261</f>
        <v>121</v>
      </c>
      <c r="M261" s="22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22">
        <f>VLOOKUP('Input Data'!$B262,MasterData_2[],5,0)</f>
        <v>148</v>
      </c>
      <c r="K262" s="22">
        <f>VLOOKUP('Input Data'!$B262,MasterData_2[],6,0)</f>
        <v>164.28</v>
      </c>
      <c r="L262" s="22">
        <f>'Input Data'!$J262*'Input Data'!$C262</f>
        <v>1036</v>
      </c>
      <c r="M262" s="22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22">
        <f>VLOOKUP('Input Data'!$B263,MasterData_2[],5,0)</f>
        <v>12</v>
      </c>
      <c r="K263" s="22">
        <f>VLOOKUP('Input Data'!$B263,MasterData_2[],6,0)</f>
        <v>15.719999999999999</v>
      </c>
      <c r="L263" s="22">
        <f>'Input Data'!$J263*'Input Data'!$C263</f>
        <v>24</v>
      </c>
      <c r="M263" s="22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22">
        <f>VLOOKUP('Input Data'!$B264,MasterData_2[],5,0)</f>
        <v>95</v>
      </c>
      <c r="K264" s="22">
        <f>VLOOKUP('Input Data'!$B264,MasterData_2[],6,0)</f>
        <v>119.7</v>
      </c>
      <c r="L264" s="22">
        <f>'Input Data'!$J264*'Input Data'!$C264</f>
        <v>95</v>
      </c>
      <c r="M264" s="22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22">
        <f>VLOOKUP('Input Data'!$B265,MasterData_2[],5,0)</f>
        <v>67</v>
      </c>
      <c r="K265" s="22">
        <f>VLOOKUP('Input Data'!$B265,MasterData_2[],6,0)</f>
        <v>83.08</v>
      </c>
      <c r="L265" s="22">
        <f>'Input Data'!$J265*'Input Data'!$C265</f>
        <v>603</v>
      </c>
      <c r="M265" s="22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22">
        <f>VLOOKUP('Input Data'!$B266,MasterData_2[],5,0)</f>
        <v>73</v>
      </c>
      <c r="K266" s="22">
        <f>VLOOKUP('Input Data'!$B266,MasterData_2[],6,0)</f>
        <v>94.17</v>
      </c>
      <c r="L266" s="22">
        <f>'Input Data'!$J266*'Input Data'!$C266</f>
        <v>584</v>
      </c>
      <c r="M266" s="22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22">
        <f>VLOOKUP('Input Data'!$B267,MasterData_2[],5,0)</f>
        <v>47</v>
      </c>
      <c r="K267" s="22">
        <f>VLOOKUP('Input Data'!$B267,MasterData_2[],6,0)</f>
        <v>53.11</v>
      </c>
      <c r="L267" s="22">
        <f>'Input Data'!$J267*'Input Data'!$C267</f>
        <v>47</v>
      </c>
      <c r="M267" s="22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22">
        <f>VLOOKUP('Input Data'!$B268,MasterData_2[],5,0)</f>
        <v>89</v>
      </c>
      <c r="K268" s="22">
        <f>VLOOKUP('Input Data'!$B268,MasterData_2[],6,0)</f>
        <v>117.48</v>
      </c>
      <c r="L268" s="22">
        <f>'Input Data'!$J268*'Input Data'!$C268</f>
        <v>1068</v>
      </c>
      <c r="M268" s="22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22">
        <f>VLOOKUP('Input Data'!$B269,MasterData_2[],5,0)</f>
        <v>55</v>
      </c>
      <c r="K269" s="22">
        <f>VLOOKUP('Input Data'!$B269,MasterData_2[],6,0)</f>
        <v>58.3</v>
      </c>
      <c r="L269" s="22">
        <f>'Input Data'!$J269*'Input Data'!$C269</f>
        <v>770</v>
      </c>
      <c r="M269" s="22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22">
        <f>VLOOKUP('Input Data'!$B270,MasterData_2[],5,0)</f>
        <v>89</v>
      </c>
      <c r="K270" s="22">
        <f>VLOOKUP('Input Data'!$B270,MasterData_2[],6,0)</f>
        <v>117.48</v>
      </c>
      <c r="L270" s="22">
        <f>'Input Data'!$J270*'Input Data'!$C270</f>
        <v>178</v>
      </c>
      <c r="M270" s="22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22">
        <f>VLOOKUP('Input Data'!$B271,MasterData_2[],5,0)</f>
        <v>150</v>
      </c>
      <c r="K271" s="22">
        <f>VLOOKUP('Input Data'!$B271,MasterData_2[],6,0)</f>
        <v>210</v>
      </c>
      <c r="L271" s="22">
        <f>'Input Data'!$J271*'Input Data'!$C271</f>
        <v>900</v>
      </c>
      <c r="M271" s="22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22">
        <f>VLOOKUP('Input Data'!$B272,MasterData_2[],5,0)</f>
        <v>44</v>
      </c>
      <c r="K272" s="22">
        <f>VLOOKUP('Input Data'!$B272,MasterData_2[],6,0)</f>
        <v>48.4</v>
      </c>
      <c r="L272" s="22">
        <f>'Input Data'!$J272*'Input Data'!$C272</f>
        <v>616</v>
      </c>
      <c r="M272" s="22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22">
        <f>VLOOKUP('Input Data'!$B273,MasterData_2[],5,0)</f>
        <v>121</v>
      </c>
      <c r="K273" s="22">
        <f>VLOOKUP('Input Data'!$B273,MasterData_2[],6,0)</f>
        <v>141.57</v>
      </c>
      <c r="L273" s="22">
        <f>'Input Data'!$J273*'Input Data'!$C273</f>
        <v>1210</v>
      </c>
      <c r="M273" s="22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22">
        <f>VLOOKUP('Input Data'!$B274,MasterData_2[],5,0)</f>
        <v>112</v>
      </c>
      <c r="K274" s="22">
        <f>VLOOKUP('Input Data'!$B274,MasterData_2[],6,0)</f>
        <v>146.72</v>
      </c>
      <c r="L274" s="22">
        <f>'Input Data'!$J274*'Input Data'!$C274</f>
        <v>1232</v>
      </c>
      <c r="M274" s="22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22">
        <f>VLOOKUP('Input Data'!$B275,MasterData_2[],5,0)</f>
        <v>90</v>
      </c>
      <c r="K275" s="22">
        <f>VLOOKUP('Input Data'!$B275,MasterData_2[],6,0)</f>
        <v>115.2</v>
      </c>
      <c r="L275" s="22">
        <f>'Input Data'!$J275*'Input Data'!$C275</f>
        <v>360</v>
      </c>
      <c r="M275" s="22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22">
        <f>VLOOKUP('Input Data'!$B276,MasterData_2[],5,0)</f>
        <v>83</v>
      </c>
      <c r="K276" s="22">
        <f>VLOOKUP('Input Data'!$B276,MasterData_2[],6,0)</f>
        <v>94.62</v>
      </c>
      <c r="L276" s="22">
        <f>'Input Data'!$J276*'Input Data'!$C276</f>
        <v>747</v>
      </c>
      <c r="M276" s="22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22">
        <f>VLOOKUP('Input Data'!$B277,MasterData_2[],5,0)</f>
        <v>126</v>
      </c>
      <c r="K277" s="22">
        <f>VLOOKUP('Input Data'!$B277,MasterData_2[],6,0)</f>
        <v>162.54</v>
      </c>
      <c r="L277" s="22">
        <f>'Input Data'!$J277*'Input Data'!$C277</f>
        <v>252</v>
      </c>
      <c r="M277" s="22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22">
        <f>VLOOKUP('Input Data'!$B278,MasterData_2[],5,0)</f>
        <v>112</v>
      </c>
      <c r="K278" s="22">
        <f>VLOOKUP('Input Data'!$B278,MasterData_2[],6,0)</f>
        <v>146.72</v>
      </c>
      <c r="L278" s="22">
        <f>'Input Data'!$J278*'Input Data'!$C278</f>
        <v>784</v>
      </c>
      <c r="M278" s="22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22">
        <f>VLOOKUP('Input Data'!$B279,MasterData_2[],5,0)</f>
        <v>98</v>
      </c>
      <c r="K279" s="22">
        <f>VLOOKUP('Input Data'!$B279,MasterData_2[],6,0)</f>
        <v>103.88</v>
      </c>
      <c r="L279" s="22">
        <f>'Input Data'!$J279*'Input Data'!$C279</f>
        <v>588</v>
      </c>
      <c r="M279" s="22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22">
        <f>VLOOKUP('Input Data'!$B280,MasterData_2[],5,0)</f>
        <v>105</v>
      </c>
      <c r="K280" s="22">
        <f>VLOOKUP('Input Data'!$B280,MasterData_2[],6,0)</f>
        <v>142.80000000000001</v>
      </c>
      <c r="L280" s="22">
        <f>'Input Data'!$J280*'Input Data'!$C280</f>
        <v>525</v>
      </c>
      <c r="M280" s="22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22">
        <f>VLOOKUP('Input Data'!$B281,MasterData_2[],5,0)</f>
        <v>120</v>
      </c>
      <c r="K281" s="22">
        <f>VLOOKUP('Input Data'!$B281,MasterData_2[],6,0)</f>
        <v>162</v>
      </c>
      <c r="L281" s="22">
        <f>'Input Data'!$J281*'Input Data'!$C281</f>
        <v>960</v>
      </c>
      <c r="M281" s="22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22">
        <f>VLOOKUP('Input Data'!$B282,MasterData_2[],5,0)</f>
        <v>148</v>
      </c>
      <c r="K282" s="22">
        <f>VLOOKUP('Input Data'!$B282,MasterData_2[],6,0)</f>
        <v>201.28</v>
      </c>
      <c r="L282" s="22">
        <f>'Input Data'!$J282*'Input Data'!$C282</f>
        <v>2220</v>
      </c>
      <c r="M282" s="22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22">
        <f>VLOOKUP('Input Data'!$B283,MasterData_2[],5,0)</f>
        <v>134</v>
      </c>
      <c r="K283" s="22">
        <f>VLOOKUP('Input Data'!$B283,MasterData_2[],6,0)</f>
        <v>156.78</v>
      </c>
      <c r="L283" s="22">
        <f>'Input Data'!$J283*'Input Data'!$C283</f>
        <v>1876</v>
      </c>
      <c r="M283" s="22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22">
        <f>VLOOKUP('Input Data'!$B284,MasterData_2[],5,0)</f>
        <v>13</v>
      </c>
      <c r="K284" s="22">
        <f>VLOOKUP('Input Data'!$B284,MasterData_2[],6,0)</f>
        <v>16.64</v>
      </c>
      <c r="L284" s="22">
        <f>'Input Data'!$J284*'Input Data'!$C284</f>
        <v>143</v>
      </c>
      <c r="M284" s="22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22">
        <f>VLOOKUP('Input Data'!$B285,MasterData_2[],5,0)</f>
        <v>141</v>
      </c>
      <c r="K285" s="22">
        <f>VLOOKUP('Input Data'!$B285,MasterData_2[],6,0)</f>
        <v>149.46</v>
      </c>
      <c r="L285" s="22">
        <f>'Input Data'!$J285*'Input Data'!$C285</f>
        <v>846</v>
      </c>
      <c r="M285" s="22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22">
        <f>VLOOKUP('Input Data'!$B286,MasterData_2[],5,0)</f>
        <v>138</v>
      </c>
      <c r="K286" s="22">
        <f>VLOOKUP('Input Data'!$B286,MasterData_2[],6,0)</f>
        <v>173.88</v>
      </c>
      <c r="L286" s="22">
        <f>'Input Data'!$J286*'Input Data'!$C286</f>
        <v>1242</v>
      </c>
      <c r="M286" s="22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22">
        <f>VLOOKUP('Input Data'!$B287,MasterData_2[],5,0)</f>
        <v>133</v>
      </c>
      <c r="K287" s="22">
        <f>VLOOKUP('Input Data'!$B287,MasterData_2[],6,0)</f>
        <v>155.61000000000001</v>
      </c>
      <c r="L287" s="22">
        <f>'Input Data'!$J287*'Input Data'!$C287</f>
        <v>1197</v>
      </c>
      <c r="M287" s="22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22">
        <f>VLOOKUP('Input Data'!$B288,MasterData_2[],5,0)</f>
        <v>112</v>
      </c>
      <c r="K288" s="22">
        <f>VLOOKUP('Input Data'!$B288,MasterData_2[],6,0)</f>
        <v>146.72</v>
      </c>
      <c r="L288" s="22">
        <f>'Input Data'!$J288*'Input Data'!$C288</f>
        <v>896</v>
      </c>
      <c r="M288" s="22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22">
        <f>VLOOKUP('Input Data'!$B289,MasterData_2[],5,0)</f>
        <v>37</v>
      </c>
      <c r="K289" s="22">
        <f>VLOOKUP('Input Data'!$B289,MasterData_2[],6,0)</f>
        <v>49.21</v>
      </c>
      <c r="L289" s="22">
        <f>'Input Data'!$J289*'Input Data'!$C289</f>
        <v>222</v>
      </c>
      <c r="M289" s="22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22">
        <f>VLOOKUP('Input Data'!$B290,MasterData_2[],5,0)</f>
        <v>105</v>
      </c>
      <c r="K290" s="22">
        <f>VLOOKUP('Input Data'!$B290,MasterData_2[],6,0)</f>
        <v>142.80000000000001</v>
      </c>
      <c r="L290" s="22">
        <f>'Input Data'!$J290*'Input Data'!$C290</f>
        <v>630</v>
      </c>
      <c r="M290" s="22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22">
        <f>VLOOKUP('Input Data'!$B291,MasterData_2[],5,0)</f>
        <v>133</v>
      </c>
      <c r="K291" s="22">
        <f>VLOOKUP('Input Data'!$B291,MasterData_2[],6,0)</f>
        <v>155.61000000000001</v>
      </c>
      <c r="L291" s="22">
        <f>'Input Data'!$J291*'Input Data'!$C291</f>
        <v>1463</v>
      </c>
      <c r="M291" s="22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22">
        <f>VLOOKUP('Input Data'!$B292,MasterData_2[],5,0)</f>
        <v>44</v>
      </c>
      <c r="K292" s="22">
        <f>VLOOKUP('Input Data'!$B292,MasterData_2[],6,0)</f>
        <v>48.84</v>
      </c>
      <c r="L292" s="22">
        <f>'Input Data'!$J292*'Input Data'!$C292</f>
        <v>132</v>
      </c>
      <c r="M292" s="22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22">
        <f>VLOOKUP('Input Data'!$B293,MasterData_2[],5,0)</f>
        <v>89</v>
      </c>
      <c r="K293" s="22">
        <f>VLOOKUP('Input Data'!$B293,MasterData_2[],6,0)</f>
        <v>117.48</v>
      </c>
      <c r="L293" s="22">
        <f>'Input Data'!$J293*'Input Data'!$C293</f>
        <v>1246</v>
      </c>
      <c r="M293" s="22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22">
        <f>VLOOKUP('Input Data'!$B294,MasterData_2[],5,0)</f>
        <v>148</v>
      </c>
      <c r="K294" s="22">
        <f>VLOOKUP('Input Data'!$B294,MasterData_2[],6,0)</f>
        <v>164.28</v>
      </c>
      <c r="L294" s="22">
        <f>'Input Data'!$J294*'Input Data'!$C294</f>
        <v>1924</v>
      </c>
      <c r="M294" s="22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22">
        <f>VLOOKUP('Input Data'!$B295,MasterData_2[],5,0)</f>
        <v>18</v>
      </c>
      <c r="K295" s="22">
        <f>VLOOKUP('Input Data'!$B295,MasterData_2[],6,0)</f>
        <v>24.66</v>
      </c>
      <c r="L295" s="22">
        <f>'Input Data'!$J295*'Input Data'!$C295</f>
        <v>144</v>
      </c>
      <c r="M295" s="22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22">
        <f>VLOOKUP('Input Data'!$B296,MasterData_2[],5,0)</f>
        <v>37</v>
      </c>
      <c r="K296" s="22">
        <f>VLOOKUP('Input Data'!$B296,MasterData_2[],6,0)</f>
        <v>41.81</v>
      </c>
      <c r="L296" s="22">
        <f>'Input Data'!$J296*'Input Data'!$C296</f>
        <v>111</v>
      </c>
      <c r="M296" s="22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22">
        <f>VLOOKUP('Input Data'!$B297,MasterData_2[],5,0)</f>
        <v>89</v>
      </c>
      <c r="K297" s="22">
        <f>VLOOKUP('Input Data'!$B297,MasterData_2[],6,0)</f>
        <v>117.48</v>
      </c>
      <c r="L297" s="22">
        <f>'Input Data'!$J297*'Input Data'!$C297</f>
        <v>89</v>
      </c>
      <c r="M297" s="22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22">
        <f>VLOOKUP('Input Data'!$B298,MasterData_2[],5,0)</f>
        <v>105</v>
      </c>
      <c r="K298" s="22">
        <f>VLOOKUP('Input Data'!$B298,MasterData_2[],6,0)</f>
        <v>142.80000000000001</v>
      </c>
      <c r="L298" s="22">
        <f>'Input Data'!$J298*'Input Data'!$C298</f>
        <v>1365</v>
      </c>
      <c r="M298" s="22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22">
        <f>VLOOKUP('Input Data'!$B299,MasterData_2[],5,0)</f>
        <v>73</v>
      </c>
      <c r="K299" s="22">
        <f>VLOOKUP('Input Data'!$B299,MasterData_2[],6,0)</f>
        <v>94.17</v>
      </c>
      <c r="L299" s="22">
        <f>'Input Data'!$J299*'Input Data'!$C299</f>
        <v>438</v>
      </c>
      <c r="M299" s="22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22">
        <f>VLOOKUP('Input Data'!$B300,MasterData_2[],5,0)</f>
        <v>112</v>
      </c>
      <c r="K300" s="22">
        <f>VLOOKUP('Input Data'!$B300,MasterData_2[],6,0)</f>
        <v>122.08</v>
      </c>
      <c r="L300" s="22">
        <f>'Input Data'!$J300*'Input Data'!$C300</f>
        <v>672</v>
      </c>
      <c r="M300" s="22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22">
        <f>VLOOKUP('Input Data'!$B301,MasterData_2[],5,0)</f>
        <v>13</v>
      </c>
      <c r="K301" s="22">
        <f>VLOOKUP('Input Data'!$B301,MasterData_2[],6,0)</f>
        <v>16.64</v>
      </c>
      <c r="L301" s="22">
        <f>'Input Data'!$J301*'Input Data'!$C301</f>
        <v>195</v>
      </c>
      <c r="M301" s="22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22">
        <f>VLOOKUP('Input Data'!$B302,MasterData_2[],5,0)</f>
        <v>90</v>
      </c>
      <c r="K302" s="22">
        <f>VLOOKUP('Input Data'!$B302,MasterData_2[],6,0)</f>
        <v>96.3</v>
      </c>
      <c r="L302" s="22">
        <f>'Input Data'!$J302*'Input Data'!$C302</f>
        <v>720</v>
      </c>
      <c r="M302" s="22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22">
        <f>VLOOKUP('Input Data'!$B303,MasterData_2[],5,0)</f>
        <v>73</v>
      </c>
      <c r="K303" s="22">
        <f>VLOOKUP('Input Data'!$B303,MasterData_2[],6,0)</f>
        <v>94.17</v>
      </c>
      <c r="L303" s="22">
        <f>'Input Data'!$J303*'Input Data'!$C303</f>
        <v>511</v>
      </c>
      <c r="M303" s="22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22">
        <f>VLOOKUP('Input Data'!$B304,MasterData_2[],5,0)</f>
        <v>133</v>
      </c>
      <c r="K304" s="22">
        <f>VLOOKUP('Input Data'!$B304,MasterData_2[],6,0)</f>
        <v>155.61000000000001</v>
      </c>
      <c r="L304" s="22">
        <f>'Input Data'!$J304*'Input Data'!$C304</f>
        <v>1995</v>
      </c>
      <c r="M304" s="22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22">
        <f>VLOOKUP('Input Data'!$B305,MasterData_2[],5,0)</f>
        <v>67</v>
      </c>
      <c r="K305" s="22">
        <f>VLOOKUP('Input Data'!$B305,MasterData_2[],6,0)</f>
        <v>85.76</v>
      </c>
      <c r="L305" s="22">
        <f>'Input Data'!$J305*'Input Data'!$C305</f>
        <v>1005</v>
      </c>
      <c r="M305" s="22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22">
        <f>VLOOKUP('Input Data'!$B306,MasterData_2[],5,0)</f>
        <v>18</v>
      </c>
      <c r="K306" s="22">
        <f>VLOOKUP('Input Data'!$B306,MasterData_2[],6,0)</f>
        <v>24.66</v>
      </c>
      <c r="L306" s="22">
        <f>'Input Data'!$J306*'Input Data'!$C306</f>
        <v>234</v>
      </c>
      <c r="M306" s="22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22">
        <f>VLOOKUP('Input Data'!$B307,MasterData_2[],5,0)</f>
        <v>44</v>
      </c>
      <c r="K307" s="22">
        <f>VLOOKUP('Input Data'!$B307,MasterData_2[],6,0)</f>
        <v>48.84</v>
      </c>
      <c r="L307" s="22">
        <f>'Input Data'!$J307*'Input Data'!$C307</f>
        <v>88</v>
      </c>
      <c r="M307" s="22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22">
        <f>VLOOKUP('Input Data'!$B308,MasterData_2[],5,0)</f>
        <v>71</v>
      </c>
      <c r="K308" s="22">
        <f>VLOOKUP('Input Data'!$B308,MasterData_2[],6,0)</f>
        <v>80.94</v>
      </c>
      <c r="L308" s="22">
        <f>'Input Data'!$J308*'Input Data'!$C308</f>
        <v>71</v>
      </c>
      <c r="M308" s="22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22">
        <f>VLOOKUP('Input Data'!$B309,MasterData_2[],5,0)</f>
        <v>76</v>
      </c>
      <c r="K309" s="22">
        <f>VLOOKUP('Input Data'!$B309,MasterData_2[],6,0)</f>
        <v>82.08</v>
      </c>
      <c r="L309" s="22">
        <f>'Input Data'!$J309*'Input Data'!$C309</f>
        <v>456</v>
      </c>
      <c r="M309" s="22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22">
        <f>VLOOKUP('Input Data'!$B310,MasterData_2[],5,0)</f>
        <v>148</v>
      </c>
      <c r="K310" s="22">
        <f>VLOOKUP('Input Data'!$B310,MasterData_2[],6,0)</f>
        <v>201.28</v>
      </c>
      <c r="L310" s="22">
        <f>'Input Data'!$J310*'Input Data'!$C310</f>
        <v>444</v>
      </c>
      <c r="M310" s="22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22">
        <f>VLOOKUP('Input Data'!$B311,MasterData_2[],5,0)</f>
        <v>44</v>
      </c>
      <c r="K311" s="22">
        <f>VLOOKUP('Input Data'!$B311,MasterData_2[],6,0)</f>
        <v>48.84</v>
      </c>
      <c r="L311" s="22">
        <f>'Input Data'!$J311*'Input Data'!$C311</f>
        <v>484</v>
      </c>
      <c r="M311" s="22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22">
        <f>VLOOKUP('Input Data'!$B312,MasterData_2[],5,0)</f>
        <v>95</v>
      </c>
      <c r="K312" s="22">
        <f>VLOOKUP('Input Data'!$B312,MasterData_2[],6,0)</f>
        <v>119.7</v>
      </c>
      <c r="L312" s="22">
        <f>'Input Data'!$J312*'Input Data'!$C312</f>
        <v>1140</v>
      </c>
      <c r="M312" s="22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22">
        <f>VLOOKUP('Input Data'!$B313,MasterData_2[],5,0)</f>
        <v>13</v>
      </c>
      <c r="K313" s="22">
        <f>VLOOKUP('Input Data'!$B313,MasterData_2[],6,0)</f>
        <v>16.64</v>
      </c>
      <c r="L313" s="22">
        <f>'Input Data'!$J313*'Input Data'!$C313</f>
        <v>26</v>
      </c>
      <c r="M313" s="22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22">
        <f>VLOOKUP('Input Data'!$B314,MasterData_2[],5,0)</f>
        <v>18</v>
      </c>
      <c r="K314" s="22">
        <f>VLOOKUP('Input Data'!$B314,MasterData_2[],6,0)</f>
        <v>24.66</v>
      </c>
      <c r="L314" s="22">
        <f>'Input Data'!$J314*'Input Data'!$C314</f>
        <v>234</v>
      </c>
      <c r="M314" s="22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22">
        <f>VLOOKUP('Input Data'!$B315,MasterData_2[],5,0)</f>
        <v>150</v>
      </c>
      <c r="K315" s="22">
        <f>VLOOKUP('Input Data'!$B315,MasterData_2[],6,0)</f>
        <v>210</v>
      </c>
      <c r="L315" s="22">
        <f>'Input Data'!$J315*'Input Data'!$C315</f>
        <v>300</v>
      </c>
      <c r="M315" s="22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22">
        <f>VLOOKUP('Input Data'!$B316,MasterData_2[],5,0)</f>
        <v>48</v>
      </c>
      <c r="K316" s="22">
        <f>VLOOKUP('Input Data'!$B316,MasterData_2[],6,0)</f>
        <v>57.120000000000005</v>
      </c>
      <c r="L316" s="22">
        <f>'Input Data'!$J316*'Input Data'!$C316</f>
        <v>480</v>
      </c>
      <c r="M316" s="22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22">
        <f>VLOOKUP('Input Data'!$B317,MasterData_2[],5,0)</f>
        <v>138</v>
      </c>
      <c r="K317" s="22">
        <f>VLOOKUP('Input Data'!$B317,MasterData_2[],6,0)</f>
        <v>173.88</v>
      </c>
      <c r="L317" s="22">
        <f>'Input Data'!$J317*'Input Data'!$C317</f>
        <v>828</v>
      </c>
      <c r="M317" s="22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22">
        <f>VLOOKUP('Input Data'!$B318,MasterData_2[],5,0)</f>
        <v>89</v>
      </c>
      <c r="K318" s="22">
        <f>VLOOKUP('Input Data'!$B318,MasterData_2[],6,0)</f>
        <v>117.48</v>
      </c>
      <c r="L318" s="22">
        <f>'Input Data'!$J318*'Input Data'!$C318</f>
        <v>801</v>
      </c>
      <c r="M318" s="22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22">
        <f>VLOOKUP('Input Data'!$B319,MasterData_2[],5,0)</f>
        <v>98</v>
      </c>
      <c r="K319" s="22">
        <f>VLOOKUP('Input Data'!$B319,MasterData_2[],6,0)</f>
        <v>103.88</v>
      </c>
      <c r="L319" s="22">
        <f>'Input Data'!$J319*'Input Data'!$C319</f>
        <v>196</v>
      </c>
      <c r="M319" s="22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22">
        <f>VLOOKUP('Input Data'!$B320,MasterData_2[],5,0)</f>
        <v>148</v>
      </c>
      <c r="K320" s="22">
        <f>VLOOKUP('Input Data'!$B320,MasterData_2[],6,0)</f>
        <v>201.28</v>
      </c>
      <c r="L320" s="22">
        <f>'Input Data'!$J320*'Input Data'!$C320</f>
        <v>1628</v>
      </c>
      <c r="M320" s="22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22">
        <f>VLOOKUP('Input Data'!$B321,MasterData_2[],5,0)</f>
        <v>89</v>
      </c>
      <c r="K321" s="22">
        <f>VLOOKUP('Input Data'!$B321,MasterData_2[],6,0)</f>
        <v>117.48</v>
      </c>
      <c r="L321" s="22">
        <f>'Input Data'!$J321*'Input Data'!$C321</f>
        <v>1068</v>
      </c>
      <c r="M321" s="22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22">
        <f>VLOOKUP('Input Data'!$B322,MasterData_2[],5,0)</f>
        <v>98</v>
      </c>
      <c r="K322" s="22">
        <f>VLOOKUP('Input Data'!$B322,MasterData_2[],6,0)</f>
        <v>103.88</v>
      </c>
      <c r="L322" s="22">
        <f>'Input Data'!$J322*'Input Data'!$C322</f>
        <v>1274</v>
      </c>
      <c r="M322" s="22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22">
        <f>VLOOKUP('Input Data'!$B323,MasterData_2[],5,0)</f>
        <v>105</v>
      </c>
      <c r="K323" s="22">
        <f>VLOOKUP('Input Data'!$B323,MasterData_2[],6,0)</f>
        <v>142.80000000000001</v>
      </c>
      <c r="L323" s="22">
        <f>'Input Data'!$J323*'Input Data'!$C323</f>
        <v>210</v>
      </c>
      <c r="M323" s="22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22">
        <f>VLOOKUP('Input Data'!$B324,MasterData_2[],5,0)</f>
        <v>105</v>
      </c>
      <c r="K324" s="22">
        <f>VLOOKUP('Input Data'!$B324,MasterData_2[],6,0)</f>
        <v>142.80000000000001</v>
      </c>
      <c r="L324" s="22">
        <f>'Input Data'!$J324*'Input Data'!$C324</f>
        <v>315</v>
      </c>
      <c r="M324" s="22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22">
        <f>VLOOKUP('Input Data'!$B325,MasterData_2[],5,0)</f>
        <v>90</v>
      </c>
      <c r="K325" s="22">
        <f>VLOOKUP('Input Data'!$B325,MasterData_2[],6,0)</f>
        <v>115.2</v>
      </c>
      <c r="L325" s="22">
        <f>'Input Data'!$J325*'Input Data'!$C325</f>
        <v>180</v>
      </c>
      <c r="M325" s="22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22">
        <f>VLOOKUP('Input Data'!$B326,MasterData_2[],5,0)</f>
        <v>18</v>
      </c>
      <c r="K326" s="22">
        <f>VLOOKUP('Input Data'!$B326,MasterData_2[],6,0)</f>
        <v>24.66</v>
      </c>
      <c r="L326" s="22">
        <f>'Input Data'!$J326*'Input Data'!$C326</f>
        <v>126</v>
      </c>
      <c r="M326" s="22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22">
        <f>VLOOKUP('Input Data'!$B327,MasterData_2[],5,0)</f>
        <v>37</v>
      </c>
      <c r="K327" s="22">
        <f>VLOOKUP('Input Data'!$B327,MasterData_2[],6,0)</f>
        <v>42.55</v>
      </c>
      <c r="L327" s="22">
        <f>'Input Data'!$J327*'Input Data'!$C327</f>
        <v>444</v>
      </c>
      <c r="M327" s="22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22">
        <f>VLOOKUP('Input Data'!$B328,MasterData_2[],5,0)</f>
        <v>105</v>
      </c>
      <c r="K328" s="22">
        <f>VLOOKUP('Input Data'!$B328,MasterData_2[],6,0)</f>
        <v>142.80000000000001</v>
      </c>
      <c r="L328" s="22">
        <f>'Input Data'!$J328*'Input Data'!$C328</f>
        <v>945</v>
      </c>
      <c r="M328" s="22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22">
        <f>VLOOKUP('Input Data'!$B329,MasterData_2[],5,0)</f>
        <v>13</v>
      </c>
      <c r="K329" s="22">
        <f>VLOOKUP('Input Data'!$B329,MasterData_2[],6,0)</f>
        <v>16.64</v>
      </c>
      <c r="L329" s="22">
        <f>'Input Data'!$J329*'Input Data'!$C329</f>
        <v>182</v>
      </c>
      <c r="M329" s="22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22">
        <f>VLOOKUP('Input Data'!$B330,MasterData_2[],5,0)</f>
        <v>138</v>
      </c>
      <c r="K330" s="22">
        <f>VLOOKUP('Input Data'!$B330,MasterData_2[],6,0)</f>
        <v>173.88</v>
      </c>
      <c r="L330" s="22">
        <f>'Input Data'!$J330*'Input Data'!$C330</f>
        <v>1242</v>
      </c>
      <c r="M330" s="22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22">
        <f>VLOOKUP('Input Data'!$B331,MasterData_2[],5,0)</f>
        <v>37</v>
      </c>
      <c r="K331" s="22">
        <f>VLOOKUP('Input Data'!$B331,MasterData_2[],6,0)</f>
        <v>49.21</v>
      </c>
      <c r="L331" s="22">
        <f>'Input Data'!$J331*'Input Data'!$C331</f>
        <v>74</v>
      </c>
      <c r="M331" s="22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22">
        <f>VLOOKUP('Input Data'!$B332,MasterData_2[],5,0)</f>
        <v>73</v>
      </c>
      <c r="K332" s="22">
        <f>VLOOKUP('Input Data'!$B332,MasterData_2[],6,0)</f>
        <v>94.17</v>
      </c>
      <c r="L332" s="22">
        <f>'Input Data'!$J332*'Input Data'!$C332</f>
        <v>292</v>
      </c>
      <c r="M332" s="22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22">
        <f>VLOOKUP('Input Data'!$B333,MasterData_2[],5,0)</f>
        <v>148</v>
      </c>
      <c r="K333" s="22">
        <f>VLOOKUP('Input Data'!$B333,MasterData_2[],6,0)</f>
        <v>201.28</v>
      </c>
      <c r="L333" s="22">
        <f>'Input Data'!$J333*'Input Data'!$C333</f>
        <v>296</v>
      </c>
      <c r="M333" s="22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22">
        <f>VLOOKUP('Input Data'!$B334,MasterData_2[],5,0)</f>
        <v>18</v>
      </c>
      <c r="K334" s="22">
        <f>VLOOKUP('Input Data'!$B334,MasterData_2[],6,0)</f>
        <v>24.66</v>
      </c>
      <c r="L334" s="22">
        <f>'Input Data'!$J334*'Input Data'!$C334</f>
        <v>252</v>
      </c>
      <c r="M334" s="22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22">
        <f>VLOOKUP('Input Data'!$B335,MasterData_2[],5,0)</f>
        <v>76</v>
      </c>
      <c r="K335" s="22">
        <f>VLOOKUP('Input Data'!$B335,MasterData_2[],6,0)</f>
        <v>82.08</v>
      </c>
      <c r="L335" s="22">
        <f>'Input Data'!$J335*'Input Data'!$C335</f>
        <v>1140</v>
      </c>
      <c r="M335" s="22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22">
        <f>VLOOKUP('Input Data'!$B336,MasterData_2[],5,0)</f>
        <v>55</v>
      </c>
      <c r="K336" s="22">
        <f>VLOOKUP('Input Data'!$B336,MasterData_2[],6,0)</f>
        <v>58.3</v>
      </c>
      <c r="L336" s="22">
        <f>'Input Data'!$J336*'Input Data'!$C336</f>
        <v>220</v>
      </c>
      <c r="M336" s="22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22">
        <f>VLOOKUP('Input Data'!$B337,MasterData_2[],5,0)</f>
        <v>44</v>
      </c>
      <c r="K337" s="22">
        <f>VLOOKUP('Input Data'!$B337,MasterData_2[],6,0)</f>
        <v>48.84</v>
      </c>
      <c r="L337" s="22">
        <f>'Input Data'!$J337*'Input Data'!$C337</f>
        <v>396</v>
      </c>
      <c r="M337" s="22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22">
        <f>VLOOKUP('Input Data'!$B338,MasterData_2[],5,0)</f>
        <v>71</v>
      </c>
      <c r="K338" s="22">
        <f>VLOOKUP('Input Data'!$B338,MasterData_2[],6,0)</f>
        <v>80.94</v>
      </c>
      <c r="L338" s="22">
        <f>'Input Data'!$J338*'Input Data'!$C338</f>
        <v>568</v>
      </c>
      <c r="M338" s="22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22">
        <f>VLOOKUP('Input Data'!$B339,MasterData_2[],5,0)</f>
        <v>48</v>
      </c>
      <c r="K339" s="22">
        <f>VLOOKUP('Input Data'!$B339,MasterData_2[],6,0)</f>
        <v>57.120000000000005</v>
      </c>
      <c r="L339" s="22">
        <f>'Input Data'!$J339*'Input Data'!$C339</f>
        <v>96</v>
      </c>
      <c r="M339" s="22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22">
        <f>VLOOKUP('Input Data'!$B340,MasterData_2[],5,0)</f>
        <v>112</v>
      </c>
      <c r="K340" s="22">
        <f>VLOOKUP('Input Data'!$B340,MasterData_2[],6,0)</f>
        <v>146.72</v>
      </c>
      <c r="L340" s="22">
        <f>'Input Data'!$J340*'Input Data'!$C340</f>
        <v>1568</v>
      </c>
      <c r="M340" s="22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22">
        <f>VLOOKUP('Input Data'!$B341,MasterData_2[],5,0)</f>
        <v>13</v>
      </c>
      <c r="K341" s="22">
        <f>VLOOKUP('Input Data'!$B341,MasterData_2[],6,0)</f>
        <v>16.64</v>
      </c>
      <c r="L341" s="22">
        <f>'Input Data'!$J341*'Input Data'!$C341</f>
        <v>169</v>
      </c>
      <c r="M341" s="22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22">
        <f>VLOOKUP('Input Data'!$B342,MasterData_2[],5,0)</f>
        <v>48</v>
      </c>
      <c r="K342" s="22">
        <f>VLOOKUP('Input Data'!$B342,MasterData_2[],6,0)</f>
        <v>57.120000000000005</v>
      </c>
      <c r="L342" s="22">
        <f>'Input Data'!$J342*'Input Data'!$C342</f>
        <v>384</v>
      </c>
      <c r="M342" s="22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22">
        <f>VLOOKUP('Input Data'!$B343,MasterData_2[],5,0)</f>
        <v>55</v>
      </c>
      <c r="K343" s="22">
        <f>VLOOKUP('Input Data'!$B343,MasterData_2[],6,0)</f>
        <v>58.3</v>
      </c>
      <c r="L343" s="22">
        <f>'Input Data'!$J343*'Input Data'!$C343</f>
        <v>495</v>
      </c>
      <c r="M343" s="22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22">
        <f>VLOOKUP('Input Data'!$B344,MasterData_2[],5,0)</f>
        <v>95</v>
      </c>
      <c r="K344" s="22">
        <f>VLOOKUP('Input Data'!$B344,MasterData_2[],6,0)</f>
        <v>119.7</v>
      </c>
      <c r="L344" s="22">
        <f>'Input Data'!$J344*'Input Data'!$C344</f>
        <v>570</v>
      </c>
      <c r="M344" s="22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22">
        <f>VLOOKUP('Input Data'!$B345,MasterData_2[],5,0)</f>
        <v>112</v>
      </c>
      <c r="K345" s="22">
        <f>VLOOKUP('Input Data'!$B345,MasterData_2[],6,0)</f>
        <v>122.08</v>
      </c>
      <c r="L345" s="22">
        <f>'Input Data'!$J345*'Input Data'!$C345</f>
        <v>448</v>
      </c>
      <c r="M345" s="22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22">
        <f>VLOOKUP('Input Data'!$B346,MasterData_2[],5,0)</f>
        <v>61</v>
      </c>
      <c r="K346" s="22">
        <f>VLOOKUP('Input Data'!$B346,MasterData_2[],6,0)</f>
        <v>76.25</v>
      </c>
      <c r="L346" s="22">
        <f>'Input Data'!$J346*'Input Data'!$C346</f>
        <v>610</v>
      </c>
      <c r="M346" s="22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22">
        <f>VLOOKUP('Input Data'!$B347,MasterData_2[],5,0)</f>
        <v>55</v>
      </c>
      <c r="K347" s="22">
        <f>VLOOKUP('Input Data'!$B347,MasterData_2[],6,0)</f>
        <v>58.3</v>
      </c>
      <c r="L347" s="22">
        <f>'Input Data'!$J347*'Input Data'!$C347</f>
        <v>385</v>
      </c>
      <c r="M347" s="22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22">
        <f>VLOOKUP('Input Data'!$B348,MasterData_2[],5,0)</f>
        <v>12</v>
      </c>
      <c r="K348" s="22">
        <f>VLOOKUP('Input Data'!$B348,MasterData_2[],6,0)</f>
        <v>15.719999999999999</v>
      </c>
      <c r="L348" s="22">
        <f>'Input Data'!$J348*'Input Data'!$C348</f>
        <v>48</v>
      </c>
      <c r="M348" s="22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22">
        <f>VLOOKUP('Input Data'!$B349,MasterData_2[],5,0)</f>
        <v>48</v>
      </c>
      <c r="K349" s="22">
        <f>VLOOKUP('Input Data'!$B349,MasterData_2[],6,0)</f>
        <v>57.120000000000005</v>
      </c>
      <c r="L349" s="22">
        <f>'Input Data'!$J349*'Input Data'!$C349</f>
        <v>48</v>
      </c>
      <c r="M349" s="22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22">
        <f>VLOOKUP('Input Data'!$B350,MasterData_2[],5,0)</f>
        <v>121</v>
      </c>
      <c r="K350" s="22">
        <f>VLOOKUP('Input Data'!$B350,MasterData_2[],6,0)</f>
        <v>141.57</v>
      </c>
      <c r="L350" s="22">
        <f>'Input Data'!$J350*'Input Data'!$C350</f>
        <v>847</v>
      </c>
      <c r="M350" s="22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22">
        <f>VLOOKUP('Input Data'!$B351,MasterData_2[],5,0)</f>
        <v>134</v>
      </c>
      <c r="K351" s="22">
        <f>VLOOKUP('Input Data'!$B351,MasterData_2[],6,0)</f>
        <v>156.78</v>
      </c>
      <c r="L351" s="22">
        <f>'Input Data'!$J351*'Input Data'!$C351</f>
        <v>1608</v>
      </c>
      <c r="M351" s="22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22">
        <f>VLOOKUP('Input Data'!$B352,MasterData_2[],5,0)</f>
        <v>6</v>
      </c>
      <c r="K352" s="22">
        <f>VLOOKUP('Input Data'!$B352,MasterData_2[],6,0)</f>
        <v>7.8599999999999994</v>
      </c>
      <c r="L352" s="22">
        <f>'Input Data'!$J352*'Input Data'!$C352</f>
        <v>36</v>
      </c>
      <c r="M352" s="22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22">
        <f>VLOOKUP('Input Data'!$B353,MasterData_2[],5,0)</f>
        <v>44</v>
      </c>
      <c r="K353" s="22">
        <f>VLOOKUP('Input Data'!$B353,MasterData_2[],6,0)</f>
        <v>48.4</v>
      </c>
      <c r="L353" s="22">
        <f>'Input Data'!$J353*'Input Data'!$C353</f>
        <v>308</v>
      </c>
      <c r="M353" s="22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22">
        <f>VLOOKUP('Input Data'!$B354,MasterData_2[],5,0)</f>
        <v>73</v>
      </c>
      <c r="K354" s="22">
        <f>VLOOKUP('Input Data'!$B354,MasterData_2[],6,0)</f>
        <v>94.17</v>
      </c>
      <c r="L354" s="22">
        <f>'Input Data'!$J354*'Input Data'!$C354</f>
        <v>365</v>
      </c>
      <c r="M354" s="22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22">
        <f>VLOOKUP('Input Data'!$B355,MasterData_2[],5,0)</f>
        <v>83</v>
      </c>
      <c r="K355" s="22">
        <f>VLOOKUP('Input Data'!$B355,MasterData_2[],6,0)</f>
        <v>94.62</v>
      </c>
      <c r="L355" s="22">
        <f>'Input Data'!$J355*'Input Data'!$C355</f>
        <v>1162</v>
      </c>
      <c r="M355" s="22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22">
        <f>VLOOKUP('Input Data'!$B356,MasterData_2[],5,0)</f>
        <v>61</v>
      </c>
      <c r="K356" s="22">
        <f>VLOOKUP('Input Data'!$B356,MasterData_2[],6,0)</f>
        <v>76.25</v>
      </c>
      <c r="L356" s="22">
        <f>'Input Data'!$J356*'Input Data'!$C356</f>
        <v>305</v>
      </c>
      <c r="M356" s="22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22">
        <f>VLOOKUP('Input Data'!$B357,MasterData_2[],5,0)</f>
        <v>148</v>
      </c>
      <c r="K357" s="22">
        <f>VLOOKUP('Input Data'!$B357,MasterData_2[],6,0)</f>
        <v>164.28</v>
      </c>
      <c r="L357" s="22">
        <f>'Input Data'!$J357*'Input Data'!$C357</f>
        <v>1924</v>
      </c>
      <c r="M357" s="22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22">
        <f>VLOOKUP('Input Data'!$B358,MasterData_2[],5,0)</f>
        <v>93</v>
      </c>
      <c r="K358" s="22">
        <f>VLOOKUP('Input Data'!$B358,MasterData_2[],6,0)</f>
        <v>104.16</v>
      </c>
      <c r="L358" s="22">
        <f>'Input Data'!$J358*'Input Data'!$C358</f>
        <v>1209</v>
      </c>
      <c r="M358" s="22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22">
        <f>VLOOKUP('Input Data'!$B359,MasterData_2[],5,0)</f>
        <v>48</v>
      </c>
      <c r="K359" s="22">
        <f>VLOOKUP('Input Data'!$B359,MasterData_2[],6,0)</f>
        <v>57.120000000000005</v>
      </c>
      <c r="L359" s="22">
        <f>'Input Data'!$J359*'Input Data'!$C359</f>
        <v>384</v>
      </c>
      <c r="M359" s="22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22">
        <f>VLOOKUP('Input Data'!$B360,MasterData_2[],5,0)</f>
        <v>48</v>
      </c>
      <c r="K360" s="22">
        <f>VLOOKUP('Input Data'!$B360,MasterData_2[],6,0)</f>
        <v>57.120000000000005</v>
      </c>
      <c r="L360" s="22">
        <f>'Input Data'!$J360*'Input Data'!$C360</f>
        <v>192</v>
      </c>
      <c r="M360" s="22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22">
        <f>VLOOKUP('Input Data'!$B361,MasterData_2[],5,0)</f>
        <v>72</v>
      </c>
      <c r="K361" s="22">
        <f>VLOOKUP('Input Data'!$B361,MasterData_2[],6,0)</f>
        <v>79.92</v>
      </c>
      <c r="L361" s="22">
        <f>'Input Data'!$J361*'Input Data'!$C361</f>
        <v>576</v>
      </c>
      <c r="M361" s="22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22">
        <f>VLOOKUP('Input Data'!$B362,MasterData_2[],5,0)</f>
        <v>76</v>
      </c>
      <c r="K362" s="22">
        <f>VLOOKUP('Input Data'!$B362,MasterData_2[],6,0)</f>
        <v>82.08</v>
      </c>
      <c r="L362" s="22">
        <f>'Input Data'!$J362*'Input Data'!$C362</f>
        <v>1140</v>
      </c>
      <c r="M362" s="22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22">
        <f>VLOOKUP('Input Data'!$B363,MasterData_2[],5,0)</f>
        <v>12</v>
      </c>
      <c r="K363" s="22">
        <f>VLOOKUP('Input Data'!$B363,MasterData_2[],6,0)</f>
        <v>15.719999999999999</v>
      </c>
      <c r="L363" s="22">
        <f>'Input Data'!$J363*'Input Data'!$C363</f>
        <v>144</v>
      </c>
      <c r="M363" s="22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22">
        <f>VLOOKUP('Input Data'!$B364,MasterData_2[],5,0)</f>
        <v>105</v>
      </c>
      <c r="K364" s="22">
        <f>VLOOKUP('Input Data'!$B364,MasterData_2[],6,0)</f>
        <v>142.80000000000001</v>
      </c>
      <c r="L364" s="22">
        <f>'Input Data'!$J364*'Input Data'!$C364</f>
        <v>735</v>
      </c>
      <c r="M364" s="22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22">
        <f>VLOOKUP('Input Data'!$B365,MasterData_2[],5,0)</f>
        <v>37</v>
      </c>
      <c r="K365" s="22">
        <f>VLOOKUP('Input Data'!$B365,MasterData_2[],6,0)</f>
        <v>41.81</v>
      </c>
      <c r="L365" s="22">
        <f>'Input Data'!$J365*'Input Data'!$C365</f>
        <v>74</v>
      </c>
      <c r="M365" s="22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22">
        <f>VLOOKUP('Input Data'!$B366,MasterData_2[],5,0)</f>
        <v>48</v>
      </c>
      <c r="K366" s="22">
        <f>VLOOKUP('Input Data'!$B366,MasterData_2[],6,0)</f>
        <v>57.120000000000005</v>
      </c>
      <c r="L366" s="22">
        <f>'Input Data'!$J366*'Input Data'!$C366</f>
        <v>96</v>
      </c>
      <c r="M366" s="22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22">
        <f>VLOOKUP('Input Data'!$B367,MasterData_2[],5,0)</f>
        <v>138</v>
      </c>
      <c r="K367" s="22">
        <f>VLOOKUP('Input Data'!$B367,MasterData_2[],6,0)</f>
        <v>173.88</v>
      </c>
      <c r="L367" s="22">
        <f>'Input Data'!$J367*'Input Data'!$C367</f>
        <v>1380</v>
      </c>
      <c r="M367" s="22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22">
        <f>VLOOKUP('Input Data'!$B368,MasterData_2[],5,0)</f>
        <v>83</v>
      </c>
      <c r="K368" s="22">
        <f>VLOOKUP('Input Data'!$B368,MasterData_2[],6,0)</f>
        <v>94.62</v>
      </c>
      <c r="L368" s="22">
        <f>'Input Data'!$J368*'Input Data'!$C368</f>
        <v>415</v>
      </c>
      <c r="M368" s="22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22">
        <f>VLOOKUP('Input Data'!$B369,MasterData_2[],5,0)</f>
        <v>148</v>
      </c>
      <c r="K369" s="22">
        <f>VLOOKUP('Input Data'!$B369,MasterData_2[],6,0)</f>
        <v>164.28</v>
      </c>
      <c r="L369" s="22">
        <f>'Input Data'!$J369*'Input Data'!$C369</f>
        <v>1332</v>
      </c>
      <c r="M369" s="22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22">
        <f>VLOOKUP('Input Data'!$B370,MasterData_2[],5,0)</f>
        <v>44</v>
      </c>
      <c r="K370" s="22">
        <f>VLOOKUP('Input Data'!$B370,MasterData_2[],6,0)</f>
        <v>48.84</v>
      </c>
      <c r="L370" s="22">
        <f>'Input Data'!$J370*'Input Data'!$C370</f>
        <v>528</v>
      </c>
      <c r="M370" s="22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22">
        <f>VLOOKUP('Input Data'!$B371,MasterData_2[],5,0)</f>
        <v>61</v>
      </c>
      <c r="K371" s="22">
        <f>VLOOKUP('Input Data'!$B371,MasterData_2[],6,0)</f>
        <v>76.25</v>
      </c>
      <c r="L371" s="22">
        <f>'Input Data'!$J371*'Input Data'!$C371</f>
        <v>854</v>
      </c>
      <c r="M371" s="22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22">
        <f>VLOOKUP('Input Data'!$B372,MasterData_2[],5,0)</f>
        <v>76</v>
      </c>
      <c r="K372" s="22">
        <f>VLOOKUP('Input Data'!$B372,MasterData_2[],6,0)</f>
        <v>82.08</v>
      </c>
      <c r="L372" s="22">
        <f>'Input Data'!$J372*'Input Data'!$C372</f>
        <v>684</v>
      </c>
      <c r="M372" s="22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22">
        <f>VLOOKUP('Input Data'!$B373,MasterData_2[],5,0)</f>
        <v>133</v>
      </c>
      <c r="K373" s="22">
        <f>VLOOKUP('Input Data'!$B373,MasterData_2[],6,0)</f>
        <v>155.61000000000001</v>
      </c>
      <c r="L373" s="22">
        <f>'Input Data'!$J373*'Input Data'!$C373</f>
        <v>532</v>
      </c>
      <c r="M373" s="22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22">
        <f>VLOOKUP('Input Data'!$B374,MasterData_2[],5,0)</f>
        <v>95</v>
      </c>
      <c r="K374" s="22">
        <f>VLOOKUP('Input Data'!$B374,MasterData_2[],6,0)</f>
        <v>119.7</v>
      </c>
      <c r="L374" s="22">
        <f>'Input Data'!$J374*'Input Data'!$C374</f>
        <v>285</v>
      </c>
      <c r="M374" s="22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22">
        <f>VLOOKUP('Input Data'!$B375,MasterData_2[],5,0)</f>
        <v>83</v>
      </c>
      <c r="K375" s="22">
        <f>VLOOKUP('Input Data'!$B375,MasterData_2[],6,0)</f>
        <v>94.62</v>
      </c>
      <c r="L375" s="22">
        <f>'Input Data'!$J375*'Input Data'!$C375</f>
        <v>1162</v>
      </c>
      <c r="M375" s="22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22">
        <f>VLOOKUP('Input Data'!$B376,MasterData_2[],5,0)</f>
        <v>37</v>
      </c>
      <c r="K376" s="22">
        <f>VLOOKUP('Input Data'!$B376,MasterData_2[],6,0)</f>
        <v>41.81</v>
      </c>
      <c r="L376" s="22">
        <f>'Input Data'!$J376*'Input Data'!$C376</f>
        <v>296</v>
      </c>
      <c r="M376" s="22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22">
        <f>VLOOKUP('Input Data'!$B377,MasterData_2[],5,0)</f>
        <v>37</v>
      </c>
      <c r="K377" s="22">
        <f>VLOOKUP('Input Data'!$B377,MasterData_2[],6,0)</f>
        <v>42.55</v>
      </c>
      <c r="L377" s="22">
        <f>'Input Data'!$J377*'Input Data'!$C377</f>
        <v>481</v>
      </c>
      <c r="M377" s="22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22">
        <f>VLOOKUP('Input Data'!$B378,MasterData_2[],5,0)</f>
        <v>126</v>
      </c>
      <c r="K378" s="22">
        <f>VLOOKUP('Input Data'!$B378,MasterData_2[],6,0)</f>
        <v>162.54</v>
      </c>
      <c r="L378" s="22">
        <f>'Input Data'!$J378*'Input Data'!$C378</f>
        <v>756</v>
      </c>
      <c r="M378" s="22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22">
        <f>VLOOKUP('Input Data'!$B379,MasterData_2[],5,0)</f>
        <v>18</v>
      </c>
      <c r="K379" s="22">
        <f>VLOOKUP('Input Data'!$B379,MasterData_2[],6,0)</f>
        <v>24.66</v>
      </c>
      <c r="L379" s="22">
        <f>'Input Data'!$J379*'Input Data'!$C379</f>
        <v>108</v>
      </c>
      <c r="M379" s="22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22">
        <f>VLOOKUP('Input Data'!$B380,MasterData_2[],5,0)</f>
        <v>120</v>
      </c>
      <c r="K380" s="22">
        <f>VLOOKUP('Input Data'!$B380,MasterData_2[],6,0)</f>
        <v>162</v>
      </c>
      <c r="L380" s="22">
        <f>'Input Data'!$J380*'Input Data'!$C380</f>
        <v>1800</v>
      </c>
      <c r="M380" s="22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22">
        <f>VLOOKUP('Input Data'!$B381,MasterData_2[],5,0)</f>
        <v>47</v>
      </c>
      <c r="K381" s="22">
        <f>VLOOKUP('Input Data'!$B381,MasterData_2[],6,0)</f>
        <v>53.11</v>
      </c>
      <c r="L381" s="22">
        <f>'Input Data'!$J381*'Input Data'!$C381</f>
        <v>705</v>
      </c>
      <c r="M381" s="22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22">
        <f>VLOOKUP('Input Data'!$B382,MasterData_2[],5,0)</f>
        <v>105</v>
      </c>
      <c r="K382" s="22">
        <f>VLOOKUP('Input Data'!$B382,MasterData_2[],6,0)</f>
        <v>142.80000000000001</v>
      </c>
      <c r="L382" s="22">
        <f>'Input Data'!$J382*'Input Data'!$C382</f>
        <v>840</v>
      </c>
      <c r="M382" s="22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22">
        <f>VLOOKUP('Input Data'!$B383,MasterData_2[],5,0)</f>
        <v>134</v>
      </c>
      <c r="K383" s="22">
        <f>VLOOKUP('Input Data'!$B383,MasterData_2[],6,0)</f>
        <v>156.78</v>
      </c>
      <c r="L383" s="22">
        <f>'Input Data'!$J383*'Input Data'!$C383</f>
        <v>1876</v>
      </c>
      <c r="M383" s="22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22">
        <f>VLOOKUP('Input Data'!$B384,MasterData_2[],5,0)</f>
        <v>90</v>
      </c>
      <c r="K384" s="22">
        <f>VLOOKUP('Input Data'!$B384,MasterData_2[],6,0)</f>
        <v>115.2</v>
      </c>
      <c r="L384" s="22">
        <f>'Input Data'!$J384*'Input Data'!$C384</f>
        <v>900</v>
      </c>
      <c r="M384" s="22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22">
        <f>VLOOKUP('Input Data'!$B385,MasterData_2[],5,0)</f>
        <v>98</v>
      </c>
      <c r="K385" s="22">
        <f>VLOOKUP('Input Data'!$B385,MasterData_2[],6,0)</f>
        <v>103.88</v>
      </c>
      <c r="L385" s="22">
        <f>'Input Data'!$J385*'Input Data'!$C385</f>
        <v>392</v>
      </c>
      <c r="M385" s="22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22">
        <f>VLOOKUP('Input Data'!$B386,MasterData_2[],5,0)</f>
        <v>44</v>
      </c>
      <c r="K386" s="22">
        <f>VLOOKUP('Input Data'!$B386,MasterData_2[],6,0)</f>
        <v>48.84</v>
      </c>
      <c r="L386" s="22">
        <f>'Input Data'!$J386*'Input Data'!$C386</f>
        <v>352</v>
      </c>
      <c r="M386" s="22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22">
        <f>VLOOKUP('Input Data'!$B387,MasterData_2[],5,0)</f>
        <v>37</v>
      </c>
      <c r="K387" s="22">
        <f>VLOOKUP('Input Data'!$B387,MasterData_2[],6,0)</f>
        <v>49.21</v>
      </c>
      <c r="L387" s="22">
        <f>'Input Data'!$J387*'Input Data'!$C387</f>
        <v>259</v>
      </c>
      <c r="M387" s="22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22">
        <f>VLOOKUP('Input Data'!$B388,MasterData_2[],5,0)</f>
        <v>73</v>
      </c>
      <c r="K388" s="22">
        <f>VLOOKUP('Input Data'!$B388,MasterData_2[],6,0)</f>
        <v>94.17</v>
      </c>
      <c r="L388" s="22">
        <f>'Input Data'!$J388*'Input Data'!$C388</f>
        <v>511</v>
      </c>
      <c r="M388" s="22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22">
        <f>VLOOKUP('Input Data'!$B389,MasterData_2[],5,0)</f>
        <v>55</v>
      </c>
      <c r="K389" s="22">
        <f>VLOOKUP('Input Data'!$B389,MasterData_2[],6,0)</f>
        <v>58.3</v>
      </c>
      <c r="L389" s="22">
        <f>'Input Data'!$J389*'Input Data'!$C389</f>
        <v>220</v>
      </c>
      <c r="M389" s="22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22">
        <f>VLOOKUP('Input Data'!$B390,MasterData_2[],5,0)</f>
        <v>67</v>
      </c>
      <c r="K390" s="22">
        <f>VLOOKUP('Input Data'!$B390,MasterData_2[],6,0)</f>
        <v>83.08</v>
      </c>
      <c r="L390" s="22">
        <f>'Input Data'!$J390*'Input Data'!$C390</f>
        <v>804</v>
      </c>
      <c r="M390" s="22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22">
        <f>VLOOKUP('Input Data'!$B391,MasterData_2[],5,0)</f>
        <v>95</v>
      </c>
      <c r="K391" s="22">
        <f>VLOOKUP('Input Data'!$B391,MasterData_2[],6,0)</f>
        <v>119.7</v>
      </c>
      <c r="L391" s="22">
        <f>'Input Data'!$J391*'Input Data'!$C391</f>
        <v>1425</v>
      </c>
      <c r="M391" s="22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22">
        <f>VLOOKUP('Input Data'!$B392,MasterData_2[],5,0)</f>
        <v>43</v>
      </c>
      <c r="K392" s="22">
        <f>VLOOKUP('Input Data'!$B392,MasterData_2[],6,0)</f>
        <v>47.730000000000004</v>
      </c>
      <c r="L392" s="22">
        <f>'Input Data'!$J392*'Input Data'!$C392</f>
        <v>301</v>
      </c>
      <c r="M392" s="22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22">
        <f>VLOOKUP('Input Data'!$B393,MasterData_2[],5,0)</f>
        <v>7</v>
      </c>
      <c r="K393" s="22">
        <f>VLOOKUP('Input Data'!$B393,MasterData_2[],6,0)</f>
        <v>8.33</v>
      </c>
      <c r="L393" s="22">
        <f>'Input Data'!$J393*'Input Data'!$C393</f>
        <v>49</v>
      </c>
      <c r="M393" s="22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22">
        <f>VLOOKUP('Input Data'!$B394,MasterData_2[],5,0)</f>
        <v>12</v>
      </c>
      <c r="K394" s="22">
        <f>VLOOKUP('Input Data'!$B394,MasterData_2[],6,0)</f>
        <v>15.719999999999999</v>
      </c>
      <c r="L394" s="22">
        <f>'Input Data'!$J394*'Input Data'!$C394</f>
        <v>96</v>
      </c>
      <c r="M394" s="22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22">
        <f>VLOOKUP('Input Data'!$B395,MasterData_2[],5,0)</f>
        <v>138</v>
      </c>
      <c r="K395" s="22">
        <f>VLOOKUP('Input Data'!$B395,MasterData_2[],6,0)</f>
        <v>173.88</v>
      </c>
      <c r="L395" s="22">
        <f>'Input Data'!$J395*'Input Data'!$C395</f>
        <v>276</v>
      </c>
      <c r="M395" s="22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22">
        <f>VLOOKUP('Input Data'!$B396,MasterData_2[],5,0)</f>
        <v>37</v>
      </c>
      <c r="K396" s="22">
        <f>VLOOKUP('Input Data'!$B396,MasterData_2[],6,0)</f>
        <v>49.21</v>
      </c>
      <c r="L396" s="22">
        <f>'Input Data'!$J396*'Input Data'!$C396</f>
        <v>74</v>
      </c>
      <c r="M396" s="22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22">
        <f>VLOOKUP('Input Data'!$B397,MasterData_2[],5,0)</f>
        <v>89</v>
      </c>
      <c r="K397" s="22">
        <f>VLOOKUP('Input Data'!$B397,MasterData_2[],6,0)</f>
        <v>117.48</v>
      </c>
      <c r="L397" s="22">
        <f>'Input Data'!$J397*'Input Data'!$C397</f>
        <v>1068</v>
      </c>
      <c r="M397" s="22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22">
        <f>VLOOKUP('Input Data'!$B398,MasterData_2[],5,0)</f>
        <v>37</v>
      </c>
      <c r="K398" s="22">
        <f>VLOOKUP('Input Data'!$B398,MasterData_2[],6,0)</f>
        <v>41.81</v>
      </c>
      <c r="L398" s="22">
        <f>'Input Data'!$J398*'Input Data'!$C398</f>
        <v>444</v>
      </c>
      <c r="M398" s="22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22">
        <f>VLOOKUP('Input Data'!$B399,MasterData_2[],5,0)</f>
        <v>7</v>
      </c>
      <c r="K399" s="22">
        <f>VLOOKUP('Input Data'!$B399,MasterData_2[],6,0)</f>
        <v>8.33</v>
      </c>
      <c r="L399" s="22">
        <f>'Input Data'!$J399*'Input Data'!$C399</f>
        <v>49</v>
      </c>
      <c r="M399" s="22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22">
        <f>VLOOKUP('Input Data'!$B400,MasterData_2[],5,0)</f>
        <v>95</v>
      </c>
      <c r="K400" s="22">
        <f>VLOOKUP('Input Data'!$B400,MasterData_2[],6,0)</f>
        <v>119.7</v>
      </c>
      <c r="L400" s="22">
        <f>'Input Data'!$J400*'Input Data'!$C400</f>
        <v>855</v>
      </c>
      <c r="M400" s="22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22">
        <f>VLOOKUP('Input Data'!$B401,MasterData_2[],5,0)</f>
        <v>44</v>
      </c>
      <c r="K401" s="22">
        <f>VLOOKUP('Input Data'!$B401,MasterData_2[],6,0)</f>
        <v>48.84</v>
      </c>
      <c r="L401" s="22">
        <f>'Input Data'!$J401*'Input Data'!$C401</f>
        <v>88</v>
      </c>
      <c r="M401" s="22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22">
        <f>VLOOKUP('Input Data'!$B402,MasterData_2[],5,0)</f>
        <v>138</v>
      </c>
      <c r="K402" s="22">
        <f>VLOOKUP('Input Data'!$B402,MasterData_2[],6,0)</f>
        <v>173.88</v>
      </c>
      <c r="L402" s="22">
        <f>'Input Data'!$J402*'Input Data'!$C402</f>
        <v>1104</v>
      </c>
      <c r="M402" s="22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22">
        <f>VLOOKUP('Input Data'!$B403,MasterData_2[],5,0)</f>
        <v>148</v>
      </c>
      <c r="K403" s="22">
        <f>VLOOKUP('Input Data'!$B403,MasterData_2[],6,0)</f>
        <v>164.28</v>
      </c>
      <c r="L403" s="22">
        <f>'Input Data'!$J403*'Input Data'!$C403</f>
        <v>1776</v>
      </c>
      <c r="M403" s="22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22">
        <f>VLOOKUP('Input Data'!$B404,MasterData_2[],5,0)</f>
        <v>120</v>
      </c>
      <c r="K404" s="22">
        <f>VLOOKUP('Input Data'!$B404,MasterData_2[],6,0)</f>
        <v>162</v>
      </c>
      <c r="L404" s="22">
        <f>'Input Data'!$J404*'Input Data'!$C404</f>
        <v>960</v>
      </c>
      <c r="M404" s="22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22">
        <f>VLOOKUP('Input Data'!$B405,MasterData_2[],5,0)</f>
        <v>55</v>
      </c>
      <c r="K405" s="22">
        <f>VLOOKUP('Input Data'!$B405,MasterData_2[],6,0)</f>
        <v>58.3</v>
      </c>
      <c r="L405" s="22">
        <f>'Input Data'!$J405*'Input Data'!$C405</f>
        <v>330</v>
      </c>
      <c r="M405" s="22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22">
        <f>VLOOKUP('Input Data'!$B406,MasterData_2[],5,0)</f>
        <v>37</v>
      </c>
      <c r="K406" s="22">
        <f>VLOOKUP('Input Data'!$B406,MasterData_2[],6,0)</f>
        <v>49.21</v>
      </c>
      <c r="L406" s="22">
        <f>'Input Data'!$J406*'Input Data'!$C406</f>
        <v>74</v>
      </c>
      <c r="M406" s="22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22">
        <f>VLOOKUP('Input Data'!$B407,MasterData_2[],5,0)</f>
        <v>75</v>
      </c>
      <c r="K407" s="22">
        <f>VLOOKUP('Input Data'!$B407,MasterData_2[],6,0)</f>
        <v>85.5</v>
      </c>
      <c r="L407" s="22">
        <f>'Input Data'!$J407*'Input Data'!$C407</f>
        <v>1050</v>
      </c>
      <c r="M407" s="22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22">
        <f>VLOOKUP('Input Data'!$B408,MasterData_2[],5,0)</f>
        <v>48</v>
      </c>
      <c r="K408" s="22">
        <f>VLOOKUP('Input Data'!$B408,MasterData_2[],6,0)</f>
        <v>57.120000000000005</v>
      </c>
      <c r="L408" s="22">
        <f>'Input Data'!$J408*'Input Data'!$C408</f>
        <v>48</v>
      </c>
      <c r="M408" s="22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22">
        <f>VLOOKUP('Input Data'!$B409,MasterData_2[],5,0)</f>
        <v>76</v>
      </c>
      <c r="K409" s="22">
        <f>VLOOKUP('Input Data'!$B409,MasterData_2[],6,0)</f>
        <v>82.08</v>
      </c>
      <c r="L409" s="22">
        <f>'Input Data'!$J409*'Input Data'!$C409</f>
        <v>152</v>
      </c>
      <c r="M409" s="22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22">
        <f>VLOOKUP('Input Data'!$B410,MasterData_2[],5,0)</f>
        <v>134</v>
      </c>
      <c r="K410" s="22">
        <f>VLOOKUP('Input Data'!$B410,MasterData_2[],6,0)</f>
        <v>156.78</v>
      </c>
      <c r="L410" s="22">
        <f>'Input Data'!$J410*'Input Data'!$C410</f>
        <v>1608</v>
      </c>
      <c r="M410" s="22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22">
        <f>VLOOKUP('Input Data'!$B411,MasterData_2[],5,0)</f>
        <v>71</v>
      </c>
      <c r="K411" s="22">
        <f>VLOOKUP('Input Data'!$B411,MasterData_2[],6,0)</f>
        <v>80.94</v>
      </c>
      <c r="L411" s="22">
        <f>'Input Data'!$J411*'Input Data'!$C411</f>
        <v>923</v>
      </c>
      <c r="M411" s="22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22">
        <f>VLOOKUP('Input Data'!$B412,MasterData_2[],5,0)</f>
        <v>71</v>
      </c>
      <c r="K412" s="22">
        <f>VLOOKUP('Input Data'!$B412,MasterData_2[],6,0)</f>
        <v>80.94</v>
      </c>
      <c r="L412" s="22">
        <f>'Input Data'!$J412*'Input Data'!$C412</f>
        <v>710</v>
      </c>
      <c r="M412" s="22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22">
        <f>VLOOKUP('Input Data'!$B413,MasterData_2[],5,0)</f>
        <v>18</v>
      </c>
      <c r="K413" s="22">
        <f>VLOOKUP('Input Data'!$B413,MasterData_2[],6,0)</f>
        <v>24.66</v>
      </c>
      <c r="L413" s="22">
        <f>'Input Data'!$J413*'Input Data'!$C413</f>
        <v>18</v>
      </c>
      <c r="M413" s="22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22">
        <f>VLOOKUP('Input Data'!$B414,MasterData_2[],5,0)</f>
        <v>73</v>
      </c>
      <c r="K414" s="22">
        <f>VLOOKUP('Input Data'!$B414,MasterData_2[],6,0)</f>
        <v>94.17</v>
      </c>
      <c r="L414" s="22">
        <f>'Input Data'!$J414*'Input Data'!$C414</f>
        <v>365</v>
      </c>
      <c r="M414" s="22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22">
        <f>VLOOKUP('Input Data'!$B415,MasterData_2[],5,0)</f>
        <v>13</v>
      </c>
      <c r="K415" s="22">
        <f>VLOOKUP('Input Data'!$B415,MasterData_2[],6,0)</f>
        <v>16.64</v>
      </c>
      <c r="L415" s="22">
        <f>'Input Data'!$J415*'Input Data'!$C415</f>
        <v>117</v>
      </c>
      <c r="M415" s="22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22">
        <f>VLOOKUP('Input Data'!$B416,MasterData_2[],5,0)</f>
        <v>13</v>
      </c>
      <c r="K416" s="22">
        <f>VLOOKUP('Input Data'!$B416,MasterData_2[],6,0)</f>
        <v>16.64</v>
      </c>
      <c r="L416" s="22">
        <f>'Input Data'!$J416*'Input Data'!$C416</f>
        <v>26</v>
      </c>
      <c r="M416" s="22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22">
        <f>VLOOKUP('Input Data'!$B417,MasterData_2[],5,0)</f>
        <v>89</v>
      </c>
      <c r="K417" s="22">
        <f>VLOOKUP('Input Data'!$B417,MasterData_2[],6,0)</f>
        <v>117.48</v>
      </c>
      <c r="L417" s="22">
        <f>'Input Data'!$J417*'Input Data'!$C417</f>
        <v>1068</v>
      </c>
      <c r="M417" s="22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22">
        <f>VLOOKUP('Input Data'!$B418,MasterData_2[],5,0)</f>
        <v>126</v>
      </c>
      <c r="K418" s="22">
        <f>VLOOKUP('Input Data'!$B418,MasterData_2[],6,0)</f>
        <v>162.54</v>
      </c>
      <c r="L418" s="22">
        <f>'Input Data'!$J418*'Input Data'!$C418</f>
        <v>1386</v>
      </c>
      <c r="M418" s="22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22">
        <f>VLOOKUP('Input Data'!$B419,MasterData_2[],5,0)</f>
        <v>148</v>
      </c>
      <c r="K419" s="22">
        <f>VLOOKUP('Input Data'!$B419,MasterData_2[],6,0)</f>
        <v>201.28</v>
      </c>
      <c r="L419" s="22">
        <f>'Input Data'!$J419*'Input Data'!$C419</f>
        <v>2072</v>
      </c>
      <c r="M419" s="22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22">
        <f>VLOOKUP('Input Data'!$B420,MasterData_2[],5,0)</f>
        <v>44</v>
      </c>
      <c r="K420" s="22">
        <f>VLOOKUP('Input Data'!$B420,MasterData_2[],6,0)</f>
        <v>48.4</v>
      </c>
      <c r="L420" s="22">
        <f>'Input Data'!$J420*'Input Data'!$C420</f>
        <v>440</v>
      </c>
      <c r="M420" s="22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22">
        <f>VLOOKUP('Input Data'!$B421,MasterData_2[],5,0)</f>
        <v>12</v>
      </c>
      <c r="K421" s="22">
        <f>VLOOKUP('Input Data'!$B421,MasterData_2[],6,0)</f>
        <v>15.719999999999999</v>
      </c>
      <c r="L421" s="22">
        <f>'Input Data'!$J421*'Input Data'!$C421</f>
        <v>84</v>
      </c>
      <c r="M421" s="22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22">
        <f>VLOOKUP('Input Data'!$B422,MasterData_2[],5,0)</f>
        <v>47</v>
      </c>
      <c r="K422" s="22">
        <f>VLOOKUP('Input Data'!$B422,MasterData_2[],6,0)</f>
        <v>53.11</v>
      </c>
      <c r="L422" s="22">
        <f>'Input Data'!$J422*'Input Data'!$C422</f>
        <v>376</v>
      </c>
      <c r="M422" s="22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22">
        <f>VLOOKUP('Input Data'!$B423,MasterData_2[],5,0)</f>
        <v>148</v>
      </c>
      <c r="K423" s="22">
        <f>VLOOKUP('Input Data'!$B423,MasterData_2[],6,0)</f>
        <v>164.28</v>
      </c>
      <c r="L423" s="22">
        <f>'Input Data'!$J423*'Input Data'!$C423</f>
        <v>296</v>
      </c>
      <c r="M423" s="22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22">
        <f>VLOOKUP('Input Data'!$B424,MasterData_2[],5,0)</f>
        <v>43</v>
      </c>
      <c r="K424" s="22">
        <f>VLOOKUP('Input Data'!$B424,MasterData_2[],6,0)</f>
        <v>47.730000000000004</v>
      </c>
      <c r="L424" s="22">
        <f>'Input Data'!$J424*'Input Data'!$C424</f>
        <v>129</v>
      </c>
      <c r="M424" s="22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22">
        <f>VLOOKUP('Input Data'!$B425,MasterData_2[],5,0)</f>
        <v>141</v>
      </c>
      <c r="K425" s="22">
        <f>VLOOKUP('Input Data'!$B425,MasterData_2[],6,0)</f>
        <v>149.46</v>
      </c>
      <c r="L425" s="22">
        <f>'Input Data'!$J425*'Input Data'!$C425</f>
        <v>1833</v>
      </c>
      <c r="M425" s="22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22">
        <f>VLOOKUP('Input Data'!$B426,MasterData_2[],5,0)</f>
        <v>95</v>
      </c>
      <c r="K426" s="22">
        <f>VLOOKUP('Input Data'!$B426,MasterData_2[],6,0)</f>
        <v>119.7</v>
      </c>
      <c r="L426" s="22">
        <f>'Input Data'!$J426*'Input Data'!$C426</f>
        <v>1330</v>
      </c>
      <c r="M426" s="22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22">
        <f>VLOOKUP('Input Data'!$B427,MasterData_2[],5,0)</f>
        <v>13</v>
      </c>
      <c r="K427" s="22">
        <f>VLOOKUP('Input Data'!$B427,MasterData_2[],6,0)</f>
        <v>16.64</v>
      </c>
      <c r="L427" s="22">
        <f>'Input Data'!$J427*'Input Data'!$C427</f>
        <v>52</v>
      </c>
      <c r="M427" s="22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22">
        <f>VLOOKUP('Input Data'!$B428,MasterData_2[],5,0)</f>
        <v>76</v>
      </c>
      <c r="K428" s="22">
        <f>VLOOKUP('Input Data'!$B428,MasterData_2[],6,0)</f>
        <v>82.08</v>
      </c>
      <c r="L428" s="22">
        <f>'Input Data'!$J428*'Input Data'!$C428</f>
        <v>836</v>
      </c>
      <c r="M428" s="22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22">
        <f>VLOOKUP('Input Data'!$B429,MasterData_2[],5,0)</f>
        <v>47</v>
      </c>
      <c r="K429" s="22">
        <f>VLOOKUP('Input Data'!$B429,MasterData_2[],6,0)</f>
        <v>53.11</v>
      </c>
      <c r="L429" s="22">
        <f>'Input Data'!$J429*'Input Data'!$C429</f>
        <v>658</v>
      </c>
      <c r="M429" s="22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22">
        <f>VLOOKUP('Input Data'!$B430,MasterData_2[],5,0)</f>
        <v>133</v>
      </c>
      <c r="K430" s="22">
        <f>VLOOKUP('Input Data'!$B430,MasterData_2[],6,0)</f>
        <v>155.61000000000001</v>
      </c>
      <c r="L430" s="22">
        <f>'Input Data'!$J430*'Input Data'!$C430</f>
        <v>665</v>
      </c>
      <c r="M430" s="22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22">
        <f>VLOOKUP('Input Data'!$B431,MasterData_2[],5,0)</f>
        <v>150</v>
      </c>
      <c r="K431" s="22">
        <f>VLOOKUP('Input Data'!$B431,MasterData_2[],6,0)</f>
        <v>210</v>
      </c>
      <c r="L431" s="22">
        <f>'Input Data'!$J431*'Input Data'!$C431</f>
        <v>1950</v>
      </c>
      <c r="M431" s="22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22">
        <f>VLOOKUP('Input Data'!$B432,MasterData_2[],5,0)</f>
        <v>67</v>
      </c>
      <c r="K432" s="22">
        <f>VLOOKUP('Input Data'!$B432,MasterData_2[],6,0)</f>
        <v>85.76</v>
      </c>
      <c r="L432" s="22">
        <f>'Input Data'!$J432*'Input Data'!$C432</f>
        <v>536</v>
      </c>
      <c r="M432" s="22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22">
        <f>VLOOKUP('Input Data'!$B433,MasterData_2[],5,0)</f>
        <v>37</v>
      </c>
      <c r="K433" s="22">
        <f>VLOOKUP('Input Data'!$B433,MasterData_2[],6,0)</f>
        <v>42.55</v>
      </c>
      <c r="L433" s="22">
        <f>'Input Data'!$J433*'Input Data'!$C433</f>
        <v>555</v>
      </c>
      <c r="M433" s="22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22">
        <f>VLOOKUP('Input Data'!$B434,MasterData_2[],5,0)</f>
        <v>133</v>
      </c>
      <c r="K434" s="22">
        <f>VLOOKUP('Input Data'!$B434,MasterData_2[],6,0)</f>
        <v>155.61000000000001</v>
      </c>
      <c r="L434" s="22">
        <f>'Input Data'!$J434*'Input Data'!$C434</f>
        <v>1197</v>
      </c>
      <c r="M434" s="22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22">
        <f>VLOOKUP('Input Data'!$B435,MasterData_2[],5,0)</f>
        <v>37</v>
      </c>
      <c r="K435" s="22">
        <f>VLOOKUP('Input Data'!$B435,MasterData_2[],6,0)</f>
        <v>42.55</v>
      </c>
      <c r="L435" s="22">
        <f>'Input Data'!$J435*'Input Data'!$C435</f>
        <v>185</v>
      </c>
      <c r="M435" s="22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22">
        <f>VLOOKUP('Input Data'!$B436,MasterData_2[],5,0)</f>
        <v>75</v>
      </c>
      <c r="K436" s="22">
        <f>VLOOKUP('Input Data'!$B436,MasterData_2[],6,0)</f>
        <v>85.5</v>
      </c>
      <c r="L436" s="22">
        <f>'Input Data'!$J436*'Input Data'!$C436</f>
        <v>450</v>
      </c>
      <c r="M436" s="22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22">
        <f>VLOOKUP('Input Data'!$B437,MasterData_2[],5,0)</f>
        <v>67</v>
      </c>
      <c r="K437" s="22">
        <f>VLOOKUP('Input Data'!$B437,MasterData_2[],6,0)</f>
        <v>83.08</v>
      </c>
      <c r="L437" s="22">
        <f>'Input Data'!$J437*'Input Data'!$C437</f>
        <v>402</v>
      </c>
      <c r="M437" s="22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22">
        <f>VLOOKUP('Input Data'!$B438,MasterData_2[],5,0)</f>
        <v>7</v>
      </c>
      <c r="K438" s="22">
        <f>VLOOKUP('Input Data'!$B438,MasterData_2[],6,0)</f>
        <v>8.33</v>
      </c>
      <c r="L438" s="22">
        <f>'Input Data'!$J438*'Input Data'!$C438</f>
        <v>35</v>
      </c>
      <c r="M438" s="22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22">
        <f>VLOOKUP('Input Data'!$B439,MasterData_2[],5,0)</f>
        <v>12</v>
      </c>
      <c r="K439" s="22">
        <f>VLOOKUP('Input Data'!$B439,MasterData_2[],6,0)</f>
        <v>15.719999999999999</v>
      </c>
      <c r="L439" s="22">
        <f>'Input Data'!$J439*'Input Data'!$C439</f>
        <v>156</v>
      </c>
      <c r="M439" s="22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22">
        <f>VLOOKUP('Input Data'!$B440,MasterData_2[],5,0)</f>
        <v>105</v>
      </c>
      <c r="K440" s="22">
        <f>VLOOKUP('Input Data'!$B440,MasterData_2[],6,0)</f>
        <v>142.80000000000001</v>
      </c>
      <c r="L440" s="22">
        <f>'Input Data'!$J440*'Input Data'!$C440</f>
        <v>105</v>
      </c>
      <c r="M440" s="22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22">
        <f>VLOOKUP('Input Data'!$B441,MasterData_2[],5,0)</f>
        <v>133</v>
      </c>
      <c r="K441" s="22">
        <f>VLOOKUP('Input Data'!$B441,MasterData_2[],6,0)</f>
        <v>155.61000000000001</v>
      </c>
      <c r="L441" s="22">
        <f>'Input Data'!$J441*'Input Data'!$C441</f>
        <v>1596</v>
      </c>
      <c r="M441" s="22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22">
        <f>VLOOKUP('Input Data'!$B442,MasterData_2[],5,0)</f>
        <v>138</v>
      </c>
      <c r="K442" s="22">
        <f>VLOOKUP('Input Data'!$B442,MasterData_2[],6,0)</f>
        <v>173.88</v>
      </c>
      <c r="L442" s="22">
        <f>'Input Data'!$J442*'Input Data'!$C442</f>
        <v>1242</v>
      </c>
      <c r="M442" s="22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22">
        <f>VLOOKUP('Input Data'!$B443,MasterData_2[],5,0)</f>
        <v>71</v>
      </c>
      <c r="K443" s="22">
        <f>VLOOKUP('Input Data'!$B443,MasterData_2[],6,0)</f>
        <v>80.94</v>
      </c>
      <c r="L443" s="22">
        <f>'Input Data'!$J443*'Input Data'!$C443</f>
        <v>213</v>
      </c>
      <c r="M443" s="22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22">
        <f>VLOOKUP('Input Data'!$B444,MasterData_2[],5,0)</f>
        <v>5</v>
      </c>
      <c r="K444" s="22">
        <f>VLOOKUP('Input Data'!$B444,MasterData_2[],6,0)</f>
        <v>6.7</v>
      </c>
      <c r="L444" s="22">
        <f>'Input Data'!$J444*'Input Data'!$C444</f>
        <v>75</v>
      </c>
      <c r="M444" s="22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22">
        <f>VLOOKUP('Input Data'!$B445,MasterData_2[],5,0)</f>
        <v>72</v>
      </c>
      <c r="K445" s="22">
        <f>VLOOKUP('Input Data'!$B445,MasterData_2[],6,0)</f>
        <v>79.92</v>
      </c>
      <c r="L445" s="22">
        <f>'Input Data'!$J445*'Input Data'!$C445</f>
        <v>288</v>
      </c>
      <c r="M445" s="22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22">
        <f>VLOOKUP('Input Data'!$B446,MasterData_2[],5,0)</f>
        <v>47</v>
      </c>
      <c r="K446" s="22">
        <f>VLOOKUP('Input Data'!$B446,MasterData_2[],6,0)</f>
        <v>53.11</v>
      </c>
      <c r="L446" s="22">
        <f>'Input Data'!$J446*'Input Data'!$C446</f>
        <v>141</v>
      </c>
      <c r="M446" s="22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22">
        <f>VLOOKUP('Input Data'!$B447,MasterData_2[],5,0)</f>
        <v>67</v>
      </c>
      <c r="K447" s="22">
        <f>VLOOKUP('Input Data'!$B447,MasterData_2[],6,0)</f>
        <v>85.76</v>
      </c>
      <c r="L447" s="22">
        <f>'Input Data'!$J447*'Input Data'!$C447</f>
        <v>1005</v>
      </c>
      <c r="M447" s="22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22">
        <f>VLOOKUP('Input Data'!$B448,MasterData_2[],5,0)</f>
        <v>18</v>
      </c>
      <c r="K448" s="22">
        <f>VLOOKUP('Input Data'!$B448,MasterData_2[],6,0)</f>
        <v>24.66</v>
      </c>
      <c r="L448" s="22">
        <f>'Input Data'!$J448*'Input Data'!$C448</f>
        <v>252</v>
      </c>
      <c r="M448" s="22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22">
        <f>VLOOKUP('Input Data'!$B449,MasterData_2[],5,0)</f>
        <v>95</v>
      </c>
      <c r="K449" s="22">
        <f>VLOOKUP('Input Data'!$B449,MasterData_2[],6,0)</f>
        <v>119.7</v>
      </c>
      <c r="L449" s="22">
        <f>'Input Data'!$J449*'Input Data'!$C449</f>
        <v>760</v>
      </c>
      <c r="M449" s="22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22">
        <f>VLOOKUP('Input Data'!$B450,MasterData_2[],5,0)</f>
        <v>95</v>
      </c>
      <c r="K450" s="22">
        <f>VLOOKUP('Input Data'!$B450,MasterData_2[],6,0)</f>
        <v>119.7</v>
      </c>
      <c r="L450" s="22">
        <f>'Input Data'!$J450*'Input Data'!$C450</f>
        <v>570</v>
      </c>
      <c r="M450" s="22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22">
        <f>VLOOKUP('Input Data'!$B451,MasterData_2[],5,0)</f>
        <v>98</v>
      </c>
      <c r="K451" s="22">
        <f>VLOOKUP('Input Data'!$B451,MasterData_2[],6,0)</f>
        <v>103.88</v>
      </c>
      <c r="L451" s="22">
        <f>'Input Data'!$J451*'Input Data'!$C451</f>
        <v>980</v>
      </c>
      <c r="M451" s="22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22">
        <f>VLOOKUP('Input Data'!$B452,MasterData_2[],5,0)</f>
        <v>37</v>
      </c>
      <c r="K452" s="22">
        <f>VLOOKUP('Input Data'!$B452,MasterData_2[],6,0)</f>
        <v>49.21</v>
      </c>
      <c r="L452" s="22">
        <f>'Input Data'!$J452*'Input Data'!$C452</f>
        <v>518</v>
      </c>
      <c r="M452" s="22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22">
        <f>VLOOKUP('Input Data'!$B453,MasterData_2[],5,0)</f>
        <v>18</v>
      </c>
      <c r="K453" s="22">
        <f>VLOOKUP('Input Data'!$B453,MasterData_2[],6,0)</f>
        <v>24.66</v>
      </c>
      <c r="L453" s="22">
        <f>'Input Data'!$J453*'Input Data'!$C453</f>
        <v>90</v>
      </c>
      <c r="M453" s="22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22">
        <f>VLOOKUP('Input Data'!$B454,MasterData_2[],5,0)</f>
        <v>67</v>
      </c>
      <c r="K454" s="22">
        <f>VLOOKUP('Input Data'!$B454,MasterData_2[],6,0)</f>
        <v>83.08</v>
      </c>
      <c r="L454" s="22">
        <f>'Input Data'!$J454*'Input Data'!$C454</f>
        <v>804</v>
      </c>
      <c r="M454" s="22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22">
        <f>VLOOKUP('Input Data'!$B455,MasterData_2[],5,0)</f>
        <v>73</v>
      </c>
      <c r="K455" s="22">
        <f>VLOOKUP('Input Data'!$B455,MasterData_2[],6,0)</f>
        <v>94.17</v>
      </c>
      <c r="L455" s="22">
        <f>'Input Data'!$J455*'Input Data'!$C455</f>
        <v>876</v>
      </c>
      <c r="M455" s="22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22">
        <f>VLOOKUP('Input Data'!$B456,MasterData_2[],5,0)</f>
        <v>89</v>
      </c>
      <c r="K456" s="22">
        <f>VLOOKUP('Input Data'!$B456,MasterData_2[],6,0)</f>
        <v>117.48</v>
      </c>
      <c r="L456" s="22">
        <f>'Input Data'!$J456*'Input Data'!$C456</f>
        <v>1246</v>
      </c>
      <c r="M456" s="22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22">
        <f>VLOOKUP('Input Data'!$B457,MasterData_2[],5,0)</f>
        <v>89</v>
      </c>
      <c r="K457" s="22">
        <f>VLOOKUP('Input Data'!$B457,MasterData_2[],6,0)</f>
        <v>117.48</v>
      </c>
      <c r="L457" s="22">
        <f>'Input Data'!$J457*'Input Data'!$C457</f>
        <v>712</v>
      </c>
      <c r="M457" s="22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22">
        <f>VLOOKUP('Input Data'!$B458,MasterData_2[],5,0)</f>
        <v>90</v>
      </c>
      <c r="K458" s="22">
        <f>VLOOKUP('Input Data'!$B458,MasterData_2[],6,0)</f>
        <v>96.3</v>
      </c>
      <c r="L458" s="22">
        <f>'Input Data'!$J458*'Input Data'!$C458</f>
        <v>360</v>
      </c>
      <c r="M458" s="22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22">
        <f>VLOOKUP('Input Data'!$B459,MasterData_2[],5,0)</f>
        <v>76</v>
      </c>
      <c r="K459" s="22">
        <f>VLOOKUP('Input Data'!$B459,MasterData_2[],6,0)</f>
        <v>82.08</v>
      </c>
      <c r="L459" s="22">
        <f>'Input Data'!$J459*'Input Data'!$C459</f>
        <v>684</v>
      </c>
      <c r="M459" s="22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22">
        <f>VLOOKUP('Input Data'!$B460,MasterData_2[],5,0)</f>
        <v>72</v>
      </c>
      <c r="K460" s="22">
        <f>VLOOKUP('Input Data'!$B460,MasterData_2[],6,0)</f>
        <v>79.92</v>
      </c>
      <c r="L460" s="22">
        <f>'Input Data'!$J460*'Input Data'!$C460</f>
        <v>216</v>
      </c>
      <c r="M460" s="22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22">
        <f>VLOOKUP('Input Data'!$B461,MasterData_2[],5,0)</f>
        <v>55</v>
      </c>
      <c r="K461" s="22">
        <f>VLOOKUP('Input Data'!$B461,MasterData_2[],6,0)</f>
        <v>58.3</v>
      </c>
      <c r="L461" s="22">
        <f>'Input Data'!$J461*'Input Data'!$C461</f>
        <v>715</v>
      </c>
      <c r="M461" s="22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22">
        <f>VLOOKUP('Input Data'!$B462,MasterData_2[],5,0)</f>
        <v>44</v>
      </c>
      <c r="K462" s="22">
        <f>VLOOKUP('Input Data'!$B462,MasterData_2[],6,0)</f>
        <v>48.4</v>
      </c>
      <c r="L462" s="22">
        <f>'Input Data'!$J462*'Input Data'!$C462</f>
        <v>220</v>
      </c>
      <c r="M462" s="22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22">
        <f>VLOOKUP('Input Data'!$B463,MasterData_2[],5,0)</f>
        <v>43</v>
      </c>
      <c r="K463" s="22">
        <f>VLOOKUP('Input Data'!$B463,MasterData_2[],6,0)</f>
        <v>47.730000000000004</v>
      </c>
      <c r="L463" s="22">
        <f>'Input Data'!$J463*'Input Data'!$C463</f>
        <v>645</v>
      </c>
      <c r="M463" s="22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22">
        <f>VLOOKUP('Input Data'!$B464,MasterData_2[],5,0)</f>
        <v>5</v>
      </c>
      <c r="K464" s="22">
        <f>VLOOKUP('Input Data'!$B464,MasterData_2[],6,0)</f>
        <v>6.7</v>
      </c>
      <c r="L464" s="22">
        <f>'Input Data'!$J464*'Input Data'!$C464</f>
        <v>5</v>
      </c>
      <c r="M464" s="22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22">
        <f>VLOOKUP('Input Data'!$B465,MasterData_2[],5,0)</f>
        <v>72</v>
      </c>
      <c r="K465" s="22">
        <f>VLOOKUP('Input Data'!$B465,MasterData_2[],6,0)</f>
        <v>79.92</v>
      </c>
      <c r="L465" s="22">
        <f>'Input Data'!$J465*'Input Data'!$C465</f>
        <v>1008</v>
      </c>
      <c r="M465" s="22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22">
        <f>VLOOKUP('Input Data'!$B466,MasterData_2[],5,0)</f>
        <v>150</v>
      </c>
      <c r="K466" s="22">
        <f>VLOOKUP('Input Data'!$B466,MasterData_2[],6,0)</f>
        <v>210</v>
      </c>
      <c r="L466" s="22">
        <f>'Input Data'!$J466*'Input Data'!$C466</f>
        <v>1350</v>
      </c>
      <c r="M466" s="22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22">
        <f>VLOOKUP('Input Data'!$B467,MasterData_2[],5,0)</f>
        <v>76</v>
      </c>
      <c r="K467" s="22">
        <f>VLOOKUP('Input Data'!$B467,MasterData_2[],6,0)</f>
        <v>82.08</v>
      </c>
      <c r="L467" s="22">
        <f>'Input Data'!$J467*'Input Data'!$C467</f>
        <v>912</v>
      </c>
      <c r="M467" s="22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22">
        <f>VLOOKUP('Input Data'!$B468,MasterData_2[],5,0)</f>
        <v>83</v>
      </c>
      <c r="K468" s="22">
        <f>VLOOKUP('Input Data'!$B468,MasterData_2[],6,0)</f>
        <v>94.62</v>
      </c>
      <c r="L468" s="22">
        <f>'Input Data'!$J468*'Input Data'!$C468</f>
        <v>830</v>
      </c>
      <c r="M468" s="22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22">
        <f>VLOOKUP('Input Data'!$B469,MasterData_2[],5,0)</f>
        <v>105</v>
      </c>
      <c r="K469" s="22">
        <f>VLOOKUP('Input Data'!$B469,MasterData_2[],6,0)</f>
        <v>142.80000000000001</v>
      </c>
      <c r="L469" s="22">
        <f>'Input Data'!$J469*'Input Data'!$C469</f>
        <v>1575</v>
      </c>
      <c r="M469" s="22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22">
        <f>VLOOKUP('Input Data'!$B470,MasterData_2[],5,0)</f>
        <v>76</v>
      </c>
      <c r="K470" s="22">
        <f>VLOOKUP('Input Data'!$B470,MasterData_2[],6,0)</f>
        <v>82.08</v>
      </c>
      <c r="L470" s="22">
        <f>'Input Data'!$J470*'Input Data'!$C470</f>
        <v>1140</v>
      </c>
      <c r="M470" s="22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22">
        <f>VLOOKUP('Input Data'!$B471,MasterData_2[],5,0)</f>
        <v>12</v>
      </c>
      <c r="K471" s="22">
        <f>VLOOKUP('Input Data'!$B471,MasterData_2[],6,0)</f>
        <v>15.719999999999999</v>
      </c>
      <c r="L471" s="22">
        <f>'Input Data'!$J471*'Input Data'!$C471</f>
        <v>120</v>
      </c>
      <c r="M471" s="22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22">
        <f>VLOOKUP('Input Data'!$B472,MasterData_2[],5,0)</f>
        <v>90</v>
      </c>
      <c r="K472" s="22">
        <f>VLOOKUP('Input Data'!$B472,MasterData_2[],6,0)</f>
        <v>96.3</v>
      </c>
      <c r="L472" s="22">
        <f>'Input Data'!$J472*'Input Data'!$C472</f>
        <v>270</v>
      </c>
      <c r="M472" s="22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22">
        <f>VLOOKUP('Input Data'!$B473,MasterData_2[],5,0)</f>
        <v>144</v>
      </c>
      <c r="K473" s="22">
        <f>VLOOKUP('Input Data'!$B473,MasterData_2[],6,0)</f>
        <v>156.96</v>
      </c>
      <c r="L473" s="22">
        <f>'Input Data'!$J473*'Input Data'!$C473</f>
        <v>2016</v>
      </c>
      <c r="M473" s="22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22">
        <f>VLOOKUP('Input Data'!$B474,MasterData_2[],5,0)</f>
        <v>120</v>
      </c>
      <c r="K474" s="22">
        <f>VLOOKUP('Input Data'!$B474,MasterData_2[],6,0)</f>
        <v>162</v>
      </c>
      <c r="L474" s="22">
        <f>'Input Data'!$J474*'Input Data'!$C474</f>
        <v>360</v>
      </c>
      <c r="M474" s="22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22">
        <f>VLOOKUP('Input Data'!$B475,MasterData_2[],5,0)</f>
        <v>72</v>
      </c>
      <c r="K475" s="22">
        <f>VLOOKUP('Input Data'!$B475,MasterData_2[],6,0)</f>
        <v>79.92</v>
      </c>
      <c r="L475" s="22">
        <f>'Input Data'!$J475*'Input Data'!$C475</f>
        <v>576</v>
      </c>
      <c r="M475" s="22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22">
        <f>VLOOKUP('Input Data'!$B476,MasterData_2[],5,0)</f>
        <v>73</v>
      </c>
      <c r="K476" s="22">
        <f>VLOOKUP('Input Data'!$B476,MasterData_2[],6,0)</f>
        <v>94.17</v>
      </c>
      <c r="L476" s="22">
        <f>'Input Data'!$J476*'Input Data'!$C476</f>
        <v>1095</v>
      </c>
      <c r="M476" s="22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22">
        <f>VLOOKUP('Input Data'!$B477,MasterData_2[],5,0)</f>
        <v>12</v>
      </c>
      <c r="K477" s="22">
        <f>VLOOKUP('Input Data'!$B477,MasterData_2[],6,0)</f>
        <v>15.719999999999999</v>
      </c>
      <c r="L477" s="22">
        <f>'Input Data'!$J477*'Input Data'!$C477</f>
        <v>180</v>
      </c>
      <c r="M477" s="22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22">
        <f>VLOOKUP('Input Data'!$B478,MasterData_2[],5,0)</f>
        <v>148</v>
      </c>
      <c r="K478" s="22">
        <f>VLOOKUP('Input Data'!$B478,MasterData_2[],6,0)</f>
        <v>201.28</v>
      </c>
      <c r="L478" s="22">
        <f>'Input Data'!$J478*'Input Data'!$C478</f>
        <v>2220</v>
      </c>
      <c r="M478" s="22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22">
        <f>VLOOKUP('Input Data'!$B479,MasterData_2[],5,0)</f>
        <v>5</v>
      </c>
      <c r="K479" s="22">
        <f>VLOOKUP('Input Data'!$B479,MasterData_2[],6,0)</f>
        <v>6.7</v>
      </c>
      <c r="L479" s="22">
        <f>'Input Data'!$J479*'Input Data'!$C479</f>
        <v>25</v>
      </c>
      <c r="M479" s="22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22">
        <f>VLOOKUP('Input Data'!$B480,MasterData_2[],5,0)</f>
        <v>61</v>
      </c>
      <c r="K480" s="22">
        <f>VLOOKUP('Input Data'!$B480,MasterData_2[],6,0)</f>
        <v>76.25</v>
      </c>
      <c r="L480" s="22">
        <f>'Input Data'!$J480*'Input Data'!$C480</f>
        <v>671</v>
      </c>
      <c r="M480" s="22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22">
        <f>VLOOKUP('Input Data'!$B481,MasterData_2[],5,0)</f>
        <v>83</v>
      </c>
      <c r="K481" s="22">
        <f>VLOOKUP('Input Data'!$B481,MasterData_2[],6,0)</f>
        <v>94.62</v>
      </c>
      <c r="L481" s="22">
        <f>'Input Data'!$J481*'Input Data'!$C481</f>
        <v>830</v>
      </c>
      <c r="M481" s="22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22">
        <f>VLOOKUP('Input Data'!$B482,MasterData_2[],5,0)</f>
        <v>150</v>
      </c>
      <c r="K482" s="22">
        <f>VLOOKUP('Input Data'!$B482,MasterData_2[],6,0)</f>
        <v>210</v>
      </c>
      <c r="L482" s="22">
        <f>'Input Data'!$J482*'Input Data'!$C482</f>
        <v>2250</v>
      </c>
      <c r="M482" s="22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22">
        <f>VLOOKUP('Input Data'!$B483,MasterData_2[],5,0)</f>
        <v>67</v>
      </c>
      <c r="K483" s="22">
        <f>VLOOKUP('Input Data'!$B483,MasterData_2[],6,0)</f>
        <v>83.08</v>
      </c>
      <c r="L483" s="22">
        <f>'Input Data'!$J483*'Input Data'!$C483</f>
        <v>871</v>
      </c>
      <c r="M483" s="22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22">
        <f>VLOOKUP('Input Data'!$B484,MasterData_2[],5,0)</f>
        <v>12</v>
      </c>
      <c r="K484" s="22">
        <f>VLOOKUP('Input Data'!$B484,MasterData_2[],6,0)</f>
        <v>15.719999999999999</v>
      </c>
      <c r="L484" s="22">
        <f>'Input Data'!$J484*'Input Data'!$C484</f>
        <v>156</v>
      </c>
      <c r="M484" s="22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22">
        <f>VLOOKUP('Input Data'!$B485,MasterData_2[],5,0)</f>
        <v>120</v>
      </c>
      <c r="K485" s="22">
        <f>VLOOKUP('Input Data'!$B485,MasterData_2[],6,0)</f>
        <v>162</v>
      </c>
      <c r="L485" s="22">
        <f>'Input Data'!$J485*'Input Data'!$C485</f>
        <v>1560</v>
      </c>
      <c r="M485" s="22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22">
        <f>VLOOKUP('Input Data'!$B486,MasterData_2[],5,0)</f>
        <v>90</v>
      </c>
      <c r="K486" s="22">
        <f>VLOOKUP('Input Data'!$B486,MasterData_2[],6,0)</f>
        <v>115.2</v>
      </c>
      <c r="L486" s="22">
        <f>'Input Data'!$J486*'Input Data'!$C486</f>
        <v>1170</v>
      </c>
      <c r="M486" s="22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22">
        <f>VLOOKUP('Input Data'!$B487,MasterData_2[],5,0)</f>
        <v>90</v>
      </c>
      <c r="K487" s="22">
        <f>VLOOKUP('Input Data'!$B487,MasterData_2[],6,0)</f>
        <v>96.3</v>
      </c>
      <c r="L487" s="22">
        <f>'Input Data'!$J487*'Input Data'!$C487</f>
        <v>990</v>
      </c>
      <c r="M487" s="22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22">
        <f>VLOOKUP('Input Data'!$B488,MasterData_2[],5,0)</f>
        <v>150</v>
      </c>
      <c r="K488" s="22">
        <f>VLOOKUP('Input Data'!$B488,MasterData_2[],6,0)</f>
        <v>210</v>
      </c>
      <c r="L488" s="22">
        <f>'Input Data'!$J488*'Input Data'!$C488</f>
        <v>1500</v>
      </c>
      <c r="M488" s="22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22">
        <f>VLOOKUP('Input Data'!$B489,MasterData_2[],5,0)</f>
        <v>48</v>
      </c>
      <c r="K489" s="22">
        <f>VLOOKUP('Input Data'!$B489,MasterData_2[],6,0)</f>
        <v>57.120000000000005</v>
      </c>
      <c r="L489" s="22">
        <f>'Input Data'!$J489*'Input Data'!$C489</f>
        <v>384</v>
      </c>
      <c r="M489" s="22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22">
        <f>VLOOKUP('Input Data'!$B490,MasterData_2[],5,0)</f>
        <v>37</v>
      </c>
      <c r="K490" s="22">
        <f>VLOOKUP('Input Data'!$B490,MasterData_2[],6,0)</f>
        <v>49.21</v>
      </c>
      <c r="L490" s="22">
        <f>'Input Data'!$J490*'Input Data'!$C490</f>
        <v>259</v>
      </c>
      <c r="M490" s="22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22">
        <f>VLOOKUP('Input Data'!$B491,MasterData_2[],5,0)</f>
        <v>48</v>
      </c>
      <c r="K491" s="22">
        <f>VLOOKUP('Input Data'!$B491,MasterData_2[],6,0)</f>
        <v>57.120000000000005</v>
      </c>
      <c r="L491" s="22">
        <f>'Input Data'!$J491*'Input Data'!$C491</f>
        <v>480</v>
      </c>
      <c r="M491" s="22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22">
        <f>VLOOKUP('Input Data'!$B492,MasterData_2[],5,0)</f>
        <v>105</v>
      </c>
      <c r="K492" s="22">
        <f>VLOOKUP('Input Data'!$B492,MasterData_2[],6,0)</f>
        <v>142.80000000000001</v>
      </c>
      <c r="L492" s="22">
        <f>'Input Data'!$J492*'Input Data'!$C492</f>
        <v>105</v>
      </c>
      <c r="M492" s="22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22">
        <f>VLOOKUP('Input Data'!$B493,MasterData_2[],5,0)</f>
        <v>73</v>
      </c>
      <c r="K493" s="22">
        <f>VLOOKUP('Input Data'!$B493,MasterData_2[],6,0)</f>
        <v>94.17</v>
      </c>
      <c r="L493" s="22">
        <f>'Input Data'!$J493*'Input Data'!$C493</f>
        <v>1022</v>
      </c>
      <c r="M493" s="22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22">
        <f>VLOOKUP('Input Data'!$B494,MasterData_2[],5,0)</f>
        <v>134</v>
      </c>
      <c r="K494" s="22">
        <f>VLOOKUP('Input Data'!$B494,MasterData_2[],6,0)</f>
        <v>156.78</v>
      </c>
      <c r="L494" s="22">
        <f>'Input Data'!$J494*'Input Data'!$C494</f>
        <v>1072</v>
      </c>
      <c r="M494" s="22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22">
        <f>VLOOKUP('Input Data'!$B495,MasterData_2[],5,0)</f>
        <v>55</v>
      </c>
      <c r="K495" s="22">
        <f>VLOOKUP('Input Data'!$B495,MasterData_2[],6,0)</f>
        <v>58.3</v>
      </c>
      <c r="L495" s="22">
        <f>'Input Data'!$J495*'Input Data'!$C495</f>
        <v>440</v>
      </c>
      <c r="M495" s="22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22">
        <f>VLOOKUP('Input Data'!$B496,MasterData_2[],5,0)</f>
        <v>61</v>
      </c>
      <c r="K496" s="22">
        <f>VLOOKUP('Input Data'!$B496,MasterData_2[],6,0)</f>
        <v>76.25</v>
      </c>
      <c r="L496" s="22">
        <f>'Input Data'!$J496*'Input Data'!$C496</f>
        <v>366</v>
      </c>
      <c r="M496" s="22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22">
        <f>VLOOKUP('Input Data'!$B497,MasterData_2[],5,0)</f>
        <v>90</v>
      </c>
      <c r="K497" s="22">
        <f>VLOOKUP('Input Data'!$B497,MasterData_2[],6,0)</f>
        <v>96.3</v>
      </c>
      <c r="L497" s="22">
        <f>'Input Data'!$J497*'Input Data'!$C497</f>
        <v>1080</v>
      </c>
      <c r="M497" s="22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22">
        <f>VLOOKUP('Input Data'!$B498,MasterData_2[],5,0)</f>
        <v>44</v>
      </c>
      <c r="K498" s="22">
        <f>VLOOKUP('Input Data'!$B498,MasterData_2[],6,0)</f>
        <v>48.84</v>
      </c>
      <c r="L498" s="22">
        <f>'Input Data'!$J498*'Input Data'!$C498</f>
        <v>220</v>
      </c>
      <c r="M498" s="22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22">
        <f>VLOOKUP('Input Data'!$B499,MasterData_2[],5,0)</f>
        <v>89</v>
      </c>
      <c r="K499" s="22">
        <f>VLOOKUP('Input Data'!$B499,MasterData_2[],6,0)</f>
        <v>117.48</v>
      </c>
      <c r="L499" s="22">
        <f>'Input Data'!$J499*'Input Data'!$C499</f>
        <v>445</v>
      </c>
      <c r="M499" s="22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22">
        <f>VLOOKUP('Input Data'!$B500,MasterData_2[],5,0)</f>
        <v>55</v>
      </c>
      <c r="K500" s="22">
        <f>VLOOKUP('Input Data'!$B500,MasterData_2[],6,0)</f>
        <v>58.3</v>
      </c>
      <c r="L500" s="22">
        <f>'Input Data'!$J500*'Input Data'!$C500</f>
        <v>825</v>
      </c>
      <c r="M500" s="22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22">
        <f>VLOOKUP('Input Data'!$B501,MasterData_2[],5,0)</f>
        <v>93</v>
      </c>
      <c r="K501" s="22">
        <f>VLOOKUP('Input Data'!$B501,MasterData_2[],6,0)</f>
        <v>104.16</v>
      </c>
      <c r="L501" s="22">
        <f>'Input Data'!$J501*'Input Data'!$C501</f>
        <v>744</v>
      </c>
      <c r="M501" s="22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22">
        <f>VLOOKUP('Input Data'!$B502,MasterData_2[],5,0)</f>
        <v>12</v>
      </c>
      <c r="K502" s="22">
        <f>VLOOKUP('Input Data'!$B502,MasterData_2[],6,0)</f>
        <v>15.719999999999999</v>
      </c>
      <c r="L502" s="22">
        <f>'Input Data'!$J502*'Input Data'!$C502</f>
        <v>24</v>
      </c>
      <c r="M502" s="22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22">
        <f>VLOOKUP('Input Data'!$B503,MasterData_2[],5,0)</f>
        <v>37</v>
      </c>
      <c r="K503" s="22">
        <f>VLOOKUP('Input Data'!$B503,MasterData_2[],6,0)</f>
        <v>41.81</v>
      </c>
      <c r="L503" s="22">
        <f>'Input Data'!$J503*'Input Data'!$C503</f>
        <v>185</v>
      </c>
      <c r="M503" s="22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22">
        <f>VLOOKUP('Input Data'!$B504,MasterData_2[],5,0)</f>
        <v>18</v>
      </c>
      <c r="K504" s="22">
        <f>VLOOKUP('Input Data'!$B504,MasterData_2[],6,0)</f>
        <v>24.66</v>
      </c>
      <c r="L504" s="22">
        <f>'Input Data'!$J504*'Input Data'!$C504</f>
        <v>180</v>
      </c>
      <c r="M504" s="22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22">
        <f>VLOOKUP('Input Data'!$B505,MasterData_2[],5,0)</f>
        <v>76</v>
      </c>
      <c r="K505" s="22">
        <f>VLOOKUP('Input Data'!$B505,MasterData_2[],6,0)</f>
        <v>82.08</v>
      </c>
      <c r="L505" s="22">
        <f>'Input Data'!$J505*'Input Data'!$C505</f>
        <v>1140</v>
      </c>
      <c r="M505" s="22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22">
        <f>VLOOKUP('Input Data'!$B506,MasterData_2[],5,0)</f>
        <v>72</v>
      </c>
      <c r="K506" s="22">
        <f>VLOOKUP('Input Data'!$B506,MasterData_2[],6,0)</f>
        <v>79.92</v>
      </c>
      <c r="L506" s="22">
        <f>'Input Data'!$J506*'Input Data'!$C506</f>
        <v>864</v>
      </c>
      <c r="M506" s="22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22">
        <f>VLOOKUP('Input Data'!$B507,MasterData_2[],5,0)</f>
        <v>13</v>
      </c>
      <c r="K507" s="22">
        <f>VLOOKUP('Input Data'!$B507,MasterData_2[],6,0)</f>
        <v>16.64</v>
      </c>
      <c r="L507" s="22">
        <f>'Input Data'!$J507*'Input Data'!$C507</f>
        <v>169</v>
      </c>
      <c r="M507" s="22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22">
        <f>VLOOKUP('Input Data'!$B508,MasterData_2[],5,0)</f>
        <v>72</v>
      </c>
      <c r="K508" s="22">
        <f>VLOOKUP('Input Data'!$B508,MasterData_2[],6,0)</f>
        <v>79.92</v>
      </c>
      <c r="L508" s="22">
        <f>'Input Data'!$J508*'Input Data'!$C508</f>
        <v>360</v>
      </c>
      <c r="M508" s="22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22">
        <f>VLOOKUP('Input Data'!$B509,MasterData_2[],5,0)</f>
        <v>48</v>
      </c>
      <c r="K509" s="22">
        <f>VLOOKUP('Input Data'!$B509,MasterData_2[],6,0)</f>
        <v>57.120000000000005</v>
      </c>
      <c r="L509" s="22">
        <f>'Input Data'!$J509*'Input Data'!$C509</f>
        <v>240</v>
      </c>
      <c r="M509" s="22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22">
        <f>VLOOKUP('Input Data'!$B510,MasterData_2[],5,0)</f>
        <v>112</v>
      </c>
      <c r="K510" s="22">
        <f>VLOOKUP('Input Data'!$B510,MasterData_2[],6,0)</f>
        <v>122.08</v>
      </c>
      <c r="L510" s="22">
        <f>'Input Data'!$J510*'Input Data'!$C510</f>
        <v>1008</v>
      </c>
      <c r="M510" s="22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22">
        <f>VLOOKUP('Input Data'!$B511,MasterData_2[],5,0)</f>
        <v>112</v>
      </c>
      <c r="K511" s="22">
        <f>VLOOKUP('Input Data'!$B511,MasterData_2[],6,0)</f>
        <v>146.72</v>
      </c>
      <c r="L511" s="22">
        <f>'Input Data'!$J511*'Input Data'!$C511</f>
        <v>1120</v>
      </c>
      <c r="M511" s="22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22">
        <f>VLOOKUP('Input Data'!$B512,MasterData_2[],5,0)</f>
        <v>148</v>
      </c>
      <c r="K512" s="22">
        <f>VLOOKUP('Input Data'!$B512,MasterData_2[],6,0)</f>
        <v>201.28</v>
      </c>
      <c r="L512" s="22">
        <f>'Input Data'!$J512*'Input Data'!$C512</f>
        <v>1332</v>
      </c>
      <c r="M512" s="22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22">
        <f>VLOOKUP('Input Data'!$B513,MasterData_2[],5,0)</f>
        <v>138</v>
      </c>
      <c r="K513" s="22">
        <f>VLOOKUP('Input Data'!$B513,MasterData_2[],6,0)</f>
        <v>173.88</v>
      </c>
      <c r="L513" s="22">
        <f>'Input Data'!$J513*'Input Data'!$C513</f>
        <v>1380</v>
      </c>
      <c r="M513" s="22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22">
        <f>VLOOKUP('Input Data'!$B514,MasterData_2[],5,0)</f>
        <v>133</v>
      </c>
      <c r="K514" s="22">
        <f>VLOOKUP('Input Data'!$B514,MasterData_2[],6,0)</f>
        <v>155.61000000000001</v>
      </c>
      <c r="L514" s="22">
        <f>'Input Data'!$J514*'Input Data'!$C514</f>
        <v>532</v>
      </c>
      <c r="M514" s="22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22">
        <f>VLOOKUP('Input Data'!$B515,MasterData_2[],5,0)</f>
        <v>6</v>
      </c>
      <c r="K515" s="22">
        <f>VLOOKUP('Input Data'!$B515,MasterData_2[],6,0)</f>
        <v>7.8599999999999994</v>
      </c>
      <c r="L515" s="22">
        <f>'Input Data'!$J515*'Input Data'!$C515</f>
        <v>78</v>
      </c>
      <c r="M515" s="22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22">
        <f>VLOOKUP('Input Data'!$B516,MasterData_2[],5,0)</f>
        <v>76</v>
      </c>
      <c r="K516" s="22">
        <f>VLOOKUP('Input Data'!$B516,MasterData_2[],6,0)</f>
        <v>82.08</v>
      </c>
      <c r="L516" s="22">
        <f>'Input Data'!$J516*'Input Data'!$C516</f>
        <v>532</v>
      </c>
      <c r="M516" s="22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22">
        <f>VLOOKUP('Input Data'!$B517,MasterData_2[],5,0)</f>
        <v>44</v>
      </c>
      <c r="K517" s="22">
        <f>VLOOKUP('Input Data'!$B517,MasterData_2[],6,0)</f>
        <v>48.4</v>
      </c>
      <c r="L517" s="22">
        <f>'Input Data'!$J517*'Input Data'!$C517</f>
        <v>616</v>
      </c>
      <c r="M517" s="22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22">
        <f>VLOOKUP('Input Data'!$B518,MasterData_2[],5,0)</f>
        <v>6</v>
      </c>
      <c r="K518" s="22">
        <f>VLOOKUP('Input Data'!$B518,MasterData_2[],6,0)</f>
        <v>7.8599999999999994</v>
      </c>
      <c r="L518" s="22">
        <f>'Input Data'!$J518*'Input Data'!$C518</f>
        <v>66</v>
      </c>
      <c r="M518" s="22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22">
        <f>VLOOKUP('Input Data'!$B519,MasterData_2[],5,0)</f>
        <v>75</v>
      </c>
      <c r="K519" s="22">
        <f>VLOOKUP('Input Data'!$B519,MasterData_2[],6,0)</f>
        <v>85.5</v>
      </c>
      <c r="L519" s="22">
        <f>'Input Data'!$J519*'Input Data'!$C519</f>
        <v>750</v>
      </c>
      <c r="M519" s="22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22">
        <f>VLOOKUP('Input Data'!$B520,MasterData_2[],5,0)</f>
        <v>83</v>
      </c>
      <c r="K520" s="22">
        <f>VLOOKUP('Input Data'!$B520,MasterData_2[],6,0)</f>
        <v>94.62</v>
      </c>
      <c r="L520" s="22">
        <f>'Input Data'!$J520*'Input Data'!$C520</f>
        <v>1245</v>
      </c>
      <c r="M520" s="22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22">
        <f>VLOOKUP('Input Data'!$B521,MasterData_2[],5,0)</f>
        <v>120</v>
      </c>
      <c r="K521" s="22">
        <f>VLOOKUP('Input Data'!$B521,MasterData_2[],6,0)</f>
        <v>162</v>
      </c>
      <c r="L521" s="22">
        <f>'Input Data'!$J521*'Input Data'!$C521</f>
        <v>120</v>
      </c>
      <c r="M521" s="22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22">
        <f>VLOOKUP('Input Data'!$B522,MasterData_2[],5,0)</f>
        <v>138</v>
      </c>
      <c r="K522" s="22">
        <f>VLOOKUP('Input Data'!$B522,MasterData_2[],6,0)</f>
        <v>173.88</v>
      </c>
      <c r="L522" s="22">
        <f>'Input Data'!$J522*'Input Data'!$C522</f>
        <v>1932</v>
      </c>
      <c r="M522" s="22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22">
        <f>VLOOKUP('Input Data'!$B523,MasterData_2[],5,0)</f>
        <v>95</v>
      </c>
      <c r="K523" s="22">
        <f>VLOOKUP('Input Data'!$B523,MasterData_2[],6,0)</f>
        <v>119.7</v>
      </c>
      <c r="L523" s="22">
        <f>'Input Data'!$J523*'Input Data'!$C523</f>
        <v>1140</v>
      </c>
      <c r="M523" s="22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22">
        <f>VLOOKUP('Input Data'!$B524,MasterData_2[],5,0)</f>
        <v>44</v>
      </c>
      <c r="K524" s="22">
        <f>VLOOKUP('Input Data'!$B524,MasterData_2[],6,0)</f>
        <v>48.4</v>
      </c>
      <c r="L524" s="22">
        <f>'Input Data'!$J524*'Input Data'!$C524</f>
        <v>264</v>
      </c>
      <c r="M524" s="22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7" t="s">
        <v>27</v>
      </c>
      <c r="C525" s="18">
        <v>3</v>
      </c>
      <c r="D525" s="4" t="s">
        <v>99</v>
      </c>
      <c r="E525" s="18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22">
        <f>VLOOKUP('Input Data'!$B525,MasterData_2[],5,0)</f>
        <v>44</v>
      </c>
      <c r="K525" s="22">
        <f>VLOOKUP('Input Data'!$B525,MasterData_2[],6,0)</f>
        <v>48.4</v>
      </c>
      <c r="L525" s="22">
        <f>'Input Data'!$J525*'Input Data'!$C525</f>
        <v>132</v>
      </c>
      <c r="M525" s="22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  <row r="526" spans="1:16" x14ac:dyDescent="0.35">
      <c r="A526" s="14">
        <v>44926</v>
      </c>
      <c r="B526" s="23" t="s">
        <v>27</v>
      </c>
      <c r="C526" s="24">
        <v>4</v>
      </c>
      <c r="D526" s="24" t="s">
        <v>100</v>
      </c>
      <c r="E526" s="24" t="s">
        <v>100</v>
      </c>
      <c r="F526" s="25"/>
      <c r="G526" s="26" t="str">
        <f>VLOOKUP('Input Data'!$B526,MasterData_2[],2,0)</f>
        <v>Product11</v>
      </c>
      <c r="H526" s="26" t="str">
        <f>VLOOKUP('Input Data'!$B526,MasterData_2[],3,0)</f>
        <v>Cosmetics</v>
      </c>
      <c r="I526" s="26" t="str">
        <f>VLOOKUP('Input Data'!$B526,MasterData_2[],4,0)</f>
        <v>Lt</v>
      </c>
      <c r="J526" s="27">
        <f>VLOOKUP('Input Data'!$B526,MasterData_2[],5,0)</f>
        <v>44</v>
      </c>
      <c r="K526" s="27">
        <f>VLOOKUP('Input Data'!$B526,MasterData_2[],6,0)</f>
        <v>48.4</v>
      </c>
      <c r="L526" s="27">
        <f>'Input Data'!$J526*'Input Data'!$C526</f>
        <v>176</v>
      </c>
      <c r="M526" s="27">
        <f>'Input Data'!$K526*'Input Data'!$C526*(1-'Input Data'!$F526)</f>
        <v>193.6</v>
      </c>
      <c r="N526" s="28">
        <f>DAY('Input Data'!$A526)</f>
        <v>31</v>
      </c>
      <c r="O526" s="28" t="str">
        <f>TEXT(Table1[[#This Row],[DATE]], "mmm")</f>
        <v>Dec</v>
      </c>
      <c r="P526" s="28">
        <f>YEAR(Table1[[#This Row],[DATE]])</f>
        <v>2022</v>
      </c>
    </row>
  </sheetData>
  <dataValidations count="3">
    <dataValidation type="list" allowBlank="1" showInputMessage="1" showErrorMessage="1" sqref="E2:E526">
      <formula1>"Online,Cash"</formula1>
    </dataValidation>
    <dataValidation type="whole" allowBlank="1" showInputMessage="1" showErrorMessage="1" sqref="C2:C526">
      <formula1>1</formula1>
      <formula2>1000</formula2>
    </dataValidation>
    <dataValidation type="list" allowBlank="1" showInputMessage="1" sqref="D2:D526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G11" sqref="G1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O1" zoomScale="93" zoomScaleNormal="93" workbookViewId="0">
      <selection activeCell="F1" sqref="F1"/>
    </sheetView>
  </sheetViews>
  <sheetFormatPr defaultRowHeight="14.5" x14ac:dyDescent="0.35"/>
  <cols>
    <col min="1" max="1" width="6.90625" style="33" customWidth="1"/>
    <col min="2" max="2" width="13.1796875" style="29" customWidth="1"/>
    <col min="3" max="3" width="8.7265625" style="29"/>
    <col min="4" max="4" width="7.81640625" style="29" customWidth="1"/>
    <col min="5" max="5" width="13.1796875" style="29" customWidth="1"/>
    <col min="6" max="6" width="13.08984375" style="29" customWidth="1"/>
    <col min="7" max="7" width="9" style="29" customWidth="1"/>
    <col min="8" max="8" width="10.08984375" style="29" customWidth="1"/>
    <col min="9" max="9" width="13.1796875" style="29" customWidth="1"/>
    <col min="10" max="10" width="13.08984375" style="29" customWidth="1"/>
    <col min="11" max="12" width="8.7265625" style="29"/>
    <col min="13" max="13" width="12.90625" style="29" customWidth="1"/>
    <col min="14" max="14" width="13.1796875" style="29" customWidth="1"/>
    <col min="15" max="15" width="13.08984375" style="29" customWidth="1"/>
    <col min="16" max="16" width="12" style="29" customWidth="1"/>
    <col min="17" max="17" width="13.1796875" style="29" customWidth="1"/>
    <col min="18" max="18" width="13.1796875" style="29" bestFit="1" customWidth="1"/>
    <col min="19" max="19" width="12.1796875" style="29" customWidth="1"/>
    <col min="20" max="20" width="7.81640625" style="29" bestFit="1" customWidth="1"/>
    <col min="21" max="21" width="13.7265625" style="29" customWidth="1"/>
    <col min="22" max="22" width="11.08984375" style="29" customWidth="1"/>
    <col min="23" max="23" width="8.7265625" style="29"/>
    <col min="24" max="24" width="11.26953125" style="29" customWidth="1"/>
    <col min="25" max="25" width="14.453125" style="29" customWidth="1"/>
    <col min="26" max="26" width="15.1796875" style="29" customWidth="1"/>
    <col min="27" max="16384" width="8.7265625" style="29"/>
  </cols>
  <sheetData>
    <row r="1" spans="1:18" ht="34" customHeight="1" x14ac:dyDescent="0.35">
      <c r="A1" s="32" t="s">
        <v>117</v>
      </c>
      <c r="B1" s="29" t="s">
        <v>119</v>
      </c>
      <c r="E1" s="29" t="s">
        <v>119</v>
      </c>
      <c r="F1" s="29" t="s">
        <v>122</v>
      </c>
      <c r="H1" s="30" t="s">
        <v>116</v>
      </c>
      <c r="I1" s="29" t="s">
        <v>119</v>
      </c>
      <c r="J1" s="29" t="s">
        <v>122</v>
      </c>
      <c r="M1" s="30" t="s">
        <v>2</v>
      </c>
      <c r="N1" s="29" t="s">
        <v>121</v>
      </c>
      <c r="O1"/>
      <c r="P1" s="30" t="s">
        <v>96</v>
      </c>
      <c r="Q1" s="29" t="s">
        <v>121</v>
      </c>
      <c r="R1"/>
    </row>
    <row r="2" spans="1:18" x14ac:dyDescent="0.35">
      <c r="A2" s="33">
        <v>1</v>
      </c>
      <c r="B2" s="31">
        <v>13167.810000000001</v>
      </c>
      <c r="E2" s="34">
        <v>399430.03999999969</v>
      </c>
      <c r="F2" s="31">
        <v>330708</v>
      </c>
      <c r="H2" s="29" t="s">
        <v>124</v>
      </c>
      <c r="I2" s="31">
        <v>39171.480000000003</v>
      </c>
      <c r="J2" s="31">
        <v>32318</v>
      </c>
      <c r="M2" s="29" t="s">
        <v>109</v>
      </c>
      <c r="N2" s="31">
        <v>11111.45999999999</v>
      </c>
      <c r="O2"/>
      <c r="P2" s="29" t="s">
        <v>102</v>
      </c>
      <c r="Q2" s="31">
        <v>25950.159999999989</v>
      </c>
      <c r="R2"/>
    </row>
    <row r="3" spans="1:18" x14ac:dyDescent="0.35">
      <c r="A3" s="33">
        <v>2</v>
      </c>
      <c r="B3" s="31">
        <v>11278.939999999999</v>
      </c>
      <c r="H3" s="29" t="s">
        <v>125</v>
      </c>
      <c r="I3" s="31">
        <v>30857.300000000003</v>
      </c>
      <c r="J3" s="31">
        <v>25341</v>
      </c>
      <c r="M3" s="29" t="s">
        <v>108</v>
      </c>
      <c r="N3" s="31">
        <v>9287.1500000000015</v>
      </c>
      <c r="O3"/>
      <c r="P3" s="29" t="s">
        <v>100</v>
      </c>
      <c r="Q3" s="31">
        <v>15592.969999999992</v>
      </c>
      <c r="R3"/>
    </row>
    <row r="4" spans="1:18" x14ac:dyDescent="0.35">
      <c r="A4" s="33">
        <v>3</v>
      </c>
      <c r="B4" s="31">
        <v>19957.899999999994</v>
      </c>
      <c r="H4" s="29" t="s">
        <v>126</v>
      </c>
      <c r="I4" s="31">
        <v>28616.65</v>
      </c>
      <c r="J4" s="31">
        <v>23437</v>
      </c>
      <c r="M4" s="29" t="s">
        <v>110</v>
      </c>
      <c r="N4" s="31">
        <v>5953.829999999999</v>
      </c>
      <c r="O4"/>
      <c r="P4" s="29" t="s">
        <v>99</v>
      </c>
      <c r="Q4" s="31">
        <v>7824.0400000000009</v>
      </c>
      <c r="R4"/>
    </row>
    <row r="5" spans="1:18" x14ac:dyDescent="0.35">
      <c r="A5" s="33">
        <v>4</v>
      </c>
      <c r="B5" s="31">
        <v>11312.2</v>
      </c>
      <c r="H5" s="29" t="s">
        <v>127</v>
      </c>
      <c r="I5" s="31">
        <v>26579.11</v>
      </c>
      <c r="J5" s="31">
        <v>21282</v>
      </c>
      <c r="M5" s="29" t="s">
        <v>112</v>
      </c>
      <c r="N5" s="31">
        <v>11418.109999999997</v>
      </c>
      <c r="O5"/>
      <c r="P5"/>
      <c r="Q5"/>
      <c r="R5"/>
    </row>
    <row r="6" spans="1:18" ht="29" x14ac:dyDescent="0.35">
      <c r="A6" s="33">
        <v>5</v>
      </c>
      <c r="B6" s="31">
        <v>11711.449999999999</v>
      </c>
      <c r="D6" s="30" t="s">
        <v>118</v>
      </c>
      <c r="E6" s="29" t="s">
        <v>119</v>
      </c>
      <c r="F6" s="29" t="s">
        <v>122</v>
      </c>
      <c r="H6" s="29" t="s">
        <v>128</v>
      </c>
      <c r="I6" s="31">
        <v>30910.45</v>
      </c>
      <c r="J6" s="31">
        <v>26526</v>
      </c>
      <c r="M6" s="29" t="s">
        <v>111</v>
      </c>
      <c r="N6" s="31">
        <v>11596.619999999997</v>
      </c>
      <c r="O6"/>
      <c r="P6"/>
      <c r="Q6"/>
      <c r="R6"/>
    </row>
    <row r="7" spans="1:18" x14ac:dyDescent="0.35">
      <c r="A7" s="33">
        <v>6</v>
      </c>
      <c r="B7" s="31">
        <v>14365.540000000005</v>
      </c>
      <c r="D7" s="29">
        <v>2021</v>
      </c>
      <c r="E7" s="31">
        <v>185108.83999999997</v>
      </c>
      <c r="F7" s="31">
        <v>154997</v>
      </c>
      <c r="H7" s="29" t="s">
        <v>129</v>
      </c>
      <c r="I7" s="31">
        <v>30533.710000000003</v>
      </c>
      <c r="J7" s="31">
        <v>24879</v>
      </c>
      <c r="M7"/>
      <c r="N7"/>
      <c r="O7"/>
      <c r="P7"/>
      <c r="Q7"/>
      <c r="R7"/>
    </row>
    <row r="8" spans="1:18" x14ac:dyDescent="0.35">
      <c r="A8" s="33">
        <v>7</v>
      </c>
      <c r="B8" s="31">
        <v>7132.79</v>
      </c>
      <c r="D8" s="29">
        <v>2022</v>
      </c>
      <c r="E8" s="31">
        <v>214321.19999999998</v>
      </c>
      <c r="F8" s="31">
        <v>175711</v>
      </c>
      <c r="H8" s="29" t="s">
        <v>130</v>
      </c>
      <c r="I8" s="31">
        <v>35251.79</v>
      </c>
      <c r="J8" s="31">
        <v>29878</v>
      </c>
      <c r="M8"/>
      <c r="N8"/>
      <c r="O8"/>
      <c r="P8"/>
      <c r="Q8"/>
      <c r="R8"/>
    </row>
    <row r="9" spans="1:18" x14ac:dyDescent="0.35">
      <c r="A9" s="33">
        <v>8</v>
      </c>
      <c r="B9" s="31">
        <v>14262.46</v>
      </c>
      <c r="D9"/>
      <c r="E9"/>
      <c r="F9"/>
      <c r="H9" s="29" t="s">
        <v>131</v>
      </c>
      <c r="I9" s="31">
        <v>35350.400000000016</v>
      </c>
      <c r="J9" s="31">
        <v>29831</v>
      </c>
      <c r="M9"/>
      <c r="N9"/>
      <c r="O9"/>
      <c r="P9"/>
      <c r="Q9"/>
      <c r="R9"/>
    </row>
    <row r="10" spans="1:18" x14ac:dyDescent="0.35">
      <c r="A10" s="33">
        <v>9</v>
      </c>
      <c r="B10" s="31">
        <v>16824.670000000002</v>
      </c>
      <c r="H10" s="29" t="s">
        <v>132</v>
      </c>
      <c r="I10" s="31">
        <v>35242.810000000005</v>
      </c>
      <c r="J10" s="31">
        <v>28758</v>
      </c>
      <c r="O10" s="30" t="s">
        <v>136</v>
      </c>
      <c r="Q10"/>
      <c r="R10"/>
    </row>
    <row r="11" spans="1:18" ht="29" x14ac:dyDescent="0.35">
      <c r="A11" s="33">
        <v>10</v>
      </c>
      <c r="B11" s="31">
        <v>15229.35</v>
      </c>
      <c r="H11" s="29" t="s">
        <v>133</v>
      </c>
      <c r="I11" s="31">
        <v>33500.69000000001</v>
      </c>
      <c r="J11" s="31">
        <v>27842</v>
      </c>
      <c r="M11" s="30" t="s">
        <v>1</v>
      </c>
      <c r="N11" s="30" t="s">
        <v>3</v>
      </c>
      <c r="O11" s="29" t="s">
        <v>121</v>
      </c>
      <c r="P11" s="29" t="s">
        <v>123</v>
      </c>
      <c r="Q11"/>
      <c r="R11"/>
    </row>
    <row r="12" spans="1:18" x14ac:dyDescent="0.35">
      <c r="A12" s="33">
        <v>11</v>
      </c>
      <c r="B12" s="31">
        <v>11915.58</v>
      </c>
      <c r="H12" s="29" t="s">
        <v>134</v>
      </c>
      <c r="I12" s="31">
        <v>36124.07</v>
      </c>
      <c r="J12" s="31">
        <v>29306</v>
      </c>
      <c r="M12" s="29" t="s">
        <v>7</v>
      </c>
      <c r="N12" s="29" t="s">
        <v>8</v>
      </c>
      <c r="O12" s="31">
        <v>1350.44</v>
      </c>
      <c r="P12" s="31">
        <v>94</v>
      </c>
      <c r="Q12"/>
      <c r="R12"/>
    </row>
    <row r="13" spans="1:18" x14ac:dyDescent="0.35">
      <c r="A13" s="33">
        <v>12</v>
      </c>
      <c r="B13" s="31">
        <v>14837.359999999999</v>
      </c>
      <c r="H13" s="29" t="s">
        <v>135</v>
      </c>
      <c r="I13" s="31">
        <v>37291.579999999994</v>
      </c>
      <c r="J13" s="31">
        <v>31310</v>
      </c>
      <c r="M13" s="29" t="s">
        <v>10</v>
      </c>
      <c r="N13" s="29" t="s">
        <v>8</v>
      </c>
      <c r="O13" s="31">
        <v>2141.9999999999995</v>
      </c>
      <c r="P13" s="31">
        <v>94</v>
      </c>
      <c r="Q13"/>
      <c r="R13"/>
    </row>
    <row r="14" spans="1:18" x14ac:dyDescent="0.35">
      <c r="A14" s="33">
        <v>13</v>
      </c>
      <c r="B14" s="31">
        <v>8084.26</v>
      </c>
      <c r="H14"/>
      <c r="I14"/>
      <c r="J14"/>
      <c r="M14" s="29" t="s">
        <v>12</v>
      </c>
      <c r="N14" s="29" t="s">
        <v>8</v>
      </c>
      <c r="O14" s="31">
        <v>890.34000000000015</v>
      </c>
      <c r="P14" s="31">
        <v>79</v>
      </c>
      <c r="Q14"/>
      <c r="R14"/>
    </row>
    <row r="15" spans="1:18" x14ac:dyDescent="0.35">
      <c r="A15" s="33">
        <v>14</v>
      </c>
      <c r="B15" s="31">
        <v>9461.1400000000012</v>
      </c>
      <c r="M15" s="29" t="s">
        <v>14</v>
      </c>
      <c r="N15" s="29" t="s">
        <v>103</v>
      </c>
      <c r="O15" s="31">
        <v>683.76000000000022</v>
      </c>
      <c r="P15" s="31">
        <v>119</v>
      </c>
      <c r="Q15"/>
      <c r="R15"/>
    </row>
    <row r="16" spans="1:18" x14ac:dyDescent="0.35">
      <c r="A16" s="33">
        <v>15</v>
      </c>
      <c r="B16" s="31">
        <v>12189.7</v>
      </c>
      <c r="M16" s="29" t="s">
        <v>16</v>
      </c>
      <c r="N16" s="29" t="s">
        <v>104</v>
      </c>
      <c r="O16" s="31">
        <v>2178.5400000000009</v>
      </c>
      <c r="P16" s="31">
        <v>101</v>
      </c>
      <c r="Q16"/>
      <c r="R16"/>
    </row>
    <row r="17" spans="1:18" x14ac:dyDescent="0.35">
      <c r="A17" s="33">
        <v>16</v>
      </c>
      <c r="B17" s="31">
        <v>12762.63</v>
      </c>
      <c r="M17" s="29" t="s">
        <v>18</v>
      </c>
      <c r="N17" s="29" t="s">
        <v>8</v>
      </c>
      <c r="O17" s="31">
        <v>684</v>
      </c>
      <c r="P17" s="31">
        <v>53</v>
      </c>
      <c r="Q17"/>
      <c r="R17"/>
    </row>
    <row r="18" spans="1:18" x14ac:dyDescent="0.35">
      <c r="A18" s="33">
        <v>17</v>
      </c>
      <c r="B18" s="31">
        <v>3659.24</v>
      </c>
      <c r="M18" s="29" t="s">
        <v>20</v>
      </c>
      <c r="N18" s="29" t="s">
        <v>103</v>
      </c>
      <c r="O18" s="31">
        <v>238.65000000000003</v>
      </c>
      <c r="P18" s="31">
        <v>48</v>
      </c>
      <c r="Q18"/>
      <c r="R18"/>
    </row>
    <row r="19" spans="1:18" x14ac:dyDescent="0.35">
      <c r="A19" s="33">
        <v>18</v>
      </c>
      <c r="B19" s="31">
        <v>18582.390000000003</v>
      </c>
      <c r="M19" s="29" t="s">
        <v>22</v>
      </c>
      <c r="N19" s="29" t="s">
        <v>8</v>
      </c>
      <c r="O19" s="31">
        <v>1040.8200000000002</v>
      </c>
      <c r="P19" s="31">
        <v>111</v>
      </c>
      <c r="Q19"/>
      <c r="R19"/>
    </row>
    <row r="20" spans="1:18" x14ac:dyDescent="0.35">
      <c r="A20" s="33">
        <v>19</v>
      </c>
      <c r="B20" s="31">
        <v>10204.229999999998</v>
      </c>
      <c r="M20" s="29" t="s">
        <v>24</v>
      </c>
      <c r="N20" s="29" t="s">
        <v>105</v>
      </c>
      <c r="O20" s="31">
        <v>78.599999999999994</v>
      </c>
      <c r="P20" s="31">
        <v>74</v>
      </c>
      <c r="Q20"/>
      <c r="R20"/>
    </row>
    <row r="21" spans="1:18" x14ac:dyDescent="0.35">
      <c r="A21" s="33">
        <v>20</v>
      </c>
      <c r="B21" s="31">
        <v>20482.78</v>
      </c>
      <c r="M21" s="29" t="s">
        <v>26</v>
      </c>
      <c r="N21" s="29" t="s">
        <v>104</v>
      </c>
      <c r="O21" s="31">
        <v>1971.36</v>
      </c>
      <c r="P21" s="31">
        <v>100</v>
      </c>
      <c r="Q21"/>
      <c r="R21"/>
    </row>
    <row r="22" spans="1:18" x14ac:dyDescent="0.35">
      <c r="A22" s="33">
        <v>21</v>
      </c>
      <c r="B22" s="31">
        <v>10665.4</v>
      </c>
      <c r="M22" s="29" t="s">
        <v>28</v>
      </c>
      <c r="N22" s="29" t="s">
        <v>103</v>
      </c>
      <c r="O22" s="31">
        <v>725.99999999999977</v>
      </c>
      <c r="P22" s="31">
        <v>125</v>
      </c>
      <c r="Q22"/>
      <c r="R22"/>
    </row>
    <row r="23" spans="1:18" x14ac:dyDescent="0.35">
      <c r="A23" s="33">
        <v>22</v>
      </c>
      <c r="B23" s="31">
        <v>11315.839999999997</v>
      </c>
      <c r="M23" s="29" t="s">
        <v>30</v>
      </c>
      <c r="N23" s="29" t="s">
        <v>8</v>
      </c>
      <c r="O23" s="31">
        <v>1318.38</v>
      </c>
      <c r="P23" s="31">
        <v>123</v>
      </c>
      <c r="Q23"/>
      <c r="R23"/>
    </row>
    <row r="24" spans="1:18" x14ac:dyDescent="0.35">
      <c r="A24" s="33">
        <v>23</v>
      </c>
      <c r="B24" s="31">
        <v>18818.189999999999</v>
      </c>
      <c r="M24" s="29" t="s">
        <v>32</v>
      </c>
      <c r="N24" s="29" t="s">
        <v>8</v>
      </c>
      <c r="O24" s="31">
        <v>976.6400000000001</v>
      </c>
      <c r="P24" s="31">
        <v>63</v>
      </c>
      <c r="Q24"/>
      <c r="R24"/>
    </row>
    <row r="25" spans="1:18" x14ac:dyDescent="0.35">
      <c r="A25" s="33">
        <v>24</v>
      </c>
      <c r="B25" s="31">
        <v>11488.4</v>
      </c>
      <c r="M25" s="29" t="s">
        <v>34</v>
      </c>
      <c r="N25" s="29" t="s">
        <v>8</v>
      </c>
      <c r="O25" s="31">
        <v>1613.92</v>
      </c>
      <c r="P25" s="31">
        <v>87</v>
      </c>
      <c r="Q25"/>
      <c r="R25"/>
    </row>
    <row r="26" spans="1:18" x14ac:dyDescent="0.35">
      <c r="A26" s="33">
        <v>25</v>
      </c>
      <c r="B26" s="31">
        <v>18688.430000000004</v>
      </c>
      <c r="M26" s="29" t="s">
        <v>36</v>
      </c>
      <c r="N26" s="29" t="s">
        <v>105</v>
      </c>
      <c r="O26" s="31">
        <v>204.35999999999999</v>
      </c>
      <c r="P26" s="31">
        <v>117</v>
      </c>
      <c r="Q26"/>
      <c r="R26"/>
    </row>
    <row r="27" spans="1:18" x14ac:dyDescent="0.35">
      <c r="A27" s="33">
        <v>26</v>
      </c>
      <c r="B27" s="31">
        <v>13710.079999999998</v>
      </c>
      <c r="M27" s="29" t="s">
        <v>38</v>
      </c>
      <c r="N27" s="29" t="s">
        <v>105</v>
      </c>
      <c r="O27" s="31">
        <v>249.59999999999991</v>
      </c>
      <c r="P27" s="31">
        <v>120</v>
      </c>
      <c r="Q27"/>
      <c r="R27"/>
    </row>
    <row r="28" spans="1:18" x14ac:dyDescent="0.35">
      <c r="A28" s="33">
        <v>27</v>
      </c>
      <c r="B28" s="31">
        <v>11440.67</v>
      </c>
      <c r="M28" s="29" t="s">
        <v>40</v>
      </c>
      <c r="N28" s="29" t="s">
        <v>104</v>
      </c>
      <c r="O28" s="31">
        <v>940.68</v>
      </c>
      <c r="P28" s="31">
        <v>63</v>
      </c>
      <c r="Q28"/>
      <c r="R28"/>
    </row>
    <row r="29" spans="1:18" x14ac:dyDescent="0.35">
      <c r="A29" s="33">
        <v>28</v>
      </c>
      <c r="B29" s="31">
        <v>13306.16</v>
      </c>
      <c r="M29" s="29" t="s">
        <v>42</v>
      </c>
      <c r="N29" s="29" t="s">
        <v>105</v>
      </c>
      <c r="O29" s="31">
        <v>590.52</v>
      </c>
      <c r="P29" s="31">
        <v>82</v>
      </c>
      <c r="Q29"/>
      <c r="R29"/>
    </row>
    <row r="30" spans="1:18" x14ac:dyDescent="0.35">
      <c r="A30" s="33">
        <v>29</v>
      </c>
      <c r="B30" s="31">
        <v>8794.48</v>
      </c>
      <c r="M30" s="29" t="s">
        <v>44</v>
      </c>
      <c r="N30" s="29" t="s">
        <v>104</v>
      </c>
      <c r="O30" s="31">
        <v>2520</v>
      </c>
      <c r="P30" s="31">
        <v>96</v>
      </c>
      <c r="Q30"/>
      <c r="R30"/>
    </row>
    <row r="31" spans="1:18" x14ac:dyDescent="0.35">
      <c r="A31" s="33">
        <v>30</v>
      </c>
      <c r="B31" s="31">
        <v>16666.269999999997</v>
      </c>
      <c r="M31" s="29" t="s">
        <v>46</v>
      </c>
      <c r="N31" s="29" t="s">
        <v>103</v>
      </c>
      <c r="O31" s="31">
        <v>838.75</v>
      </c>
      <c r="P31" s="31">
        <v>105</v>
      </c>
      <c r="Q31"/>
      <c r="R31"/>
    </row>
    <row r="32" spans="1:18" x14ac:dyDescent="0.35">
      <c r="A32" s="33">
        <v>31</v>
      </c>
      <c r="B32" s="31">
        <v>7113.7</v>
      </c>
      <c r="M32" s="29" t="s">
        <v>48</v>
      </c>
      <c r="N32" s="29" t="s">
        <v>104</v>
      </c>
      <c r="O32" s="31">
        <v>1462.86</v>
      </c>
      <c r="P32" s="31">
        <v>66</v>
      </c>
      <c r="Q32"/>
      <c r="R32"/>
    </row>
    <row r="33" spans="1:18" x14ac:dyDescent="0.35">
      <c r="A33"/>
      <c r="B33"/>
      <c r="M33" s="29" t="s">
        <v>50</v>
      </c>
      <c r="N33" s="29" t="s">
        <v>104</v>
      </c>
      <c r="O33" s="31">
        <v>1132.5599999999997</v>
      </c>
      <c r="P33" s="31">
        <v>70</v>
      </c>
      <c r="Q33"/>
      <c r="R33"/>
    </row>
    <row r="34" spans="1:18" x14ac:dyDescent="0.35">
      <c r="A34" s="29"/>
      <c r="M34" s="29" t="s">
        <v>52</v>
      </c>
      <c r="N34" s="29" t="s">
        <v>104</v>
      </c>
      <c r="O34" s="31">
        <v>1494.6000000000001</v>
      </c>
      <c r="P34" s="31">
        <v>86</v>
      </c>
      <c r="Q34"/>
      <c r="R34"/>
    </row>
    <row r="35" spans="1:18" x14ac:dyDescent="0.35">
      <c r="M35" s="29" t="s">
        <v>54</v>
      </c>
      <c r="N35" s="29" t="s">
        <v>104</v>
      </c>
      <c r="O35" s="31">
        <v>941.7600000000001</v>
      </c>
      <c r="P35" s="31">
        <v>65</v>
      </c>
      <c r="Q35"/>
      <c r="R35"/>
    </row>
    <row r="36" spans="1:18" x14ac:dyDescent="0.35">
      <c r="M36" s="29" t="s">
        <v>56</v>
      </c>
      <c r="N36" s="29" t="s">
        <v>105</v>
      </c>
      <c r="O36" s="31">
        <v>83.3</v>
      </c>
      <c r="P36" s="31">
        <v>72</v>
      </c>
      <c r="Q36"/>
      <c r="R36"/>
    </row>
    <row r="37" spans="1:18" x14ac:dyDescent="0.35">
      <c r="M37" s="29" t="s">
        <v>58</v>
      </c>
      <c r="N37" s="29" t="s">
        <v>105</v>
      </c>
      <c r="O37" s="31">
        <v>345.24000000000007</v>
      </c>
      <c r="P37" s="31">
        <v>112</v>
      </c>
      <c r="Q37"/>
      <c r="R37"/>
    </row>
    <row r="38" spans="1:18" x14ac:dyDescent="0.35">
      <c r="M38" s="29" t="s">
        <v>60</v>
      </c>
      <c r="N38" s="29" t="s">
        <v>103</v>
      </c>
      <c r="O38" s="31">
        <v>971.04000000000008</v>
      </c>
      <c r="P38" s="31">
        <v>109</v>
      </c>
      <c r="Q38"/>
      <c r="R38"/>
    </row>
    <row r="39" spans="1:18" x14ac:dyDescent="0.35">
      <c r="M39" s="29" t="s">
        <v>62</v>
      </c>
      <c r="N39" s="29" t="s">
        <v>105</v>
      </c>
      <c r="O39" s="31">
        <v>543.53</v>
      </c>
      <c r="P39" s="31">
        <v>112</v>
      </c>
      <c r="Q39"/>
      <c r="R39"/>
    </row>
    <row r="40" spans="1:18" x14ac:dyDescent="0.35">
      <c r="M40" s="29" t="s">
        <v>64</v>
      </c>
      <c r="N40" s="29" t="s">
        <v>103</v>
      </c>
      <c r="O40" s="31">
        <v>796.65000000000009</v>
      </c>
      <c r="P40" s="31">
        <v>104</v>
      </c>
      <c r="Q40"/>
      <c r="R40"/>
    </row>
    <row r="41" spans="1:18" x14ac:dyDescent="0.35">
      <c r="M41" s="29" t="s">
        <v>66</v>
      </c>
      <c r="N41" s="29" t="s">
        <v>104</v>
      </c>
      <c r="O41" s="31">
        <v>2817.9200000000005</v>
      </c>
      <c r="P41" s="31">
        <v>114</v>
      </c>
      <c r="Q41"/>
      <c r="R41"/>
    </row>
    <row r="42" spans="1:18" x14ac:dyDescent="0.35">
      <c r="M42" s="29" t="s">
        <v>68</v>
      </c>
      <c r="N42" s="29" t="s">
        <v>8</v>
      </c>
      <c r="O42" s="31">
        <v>624.95999999999992</v>
      </c>
      <c r="P42" s="31">
        <v>60</v>
      </c>
      <c r="Q42"/>
      <c r="R42"/>
    </row>
    <row r="43" spans="1:18" x14ac:dyDescent="0.35">
      <c r="M43" s="29" t="s">
        <v>70</v>
      </c>
      <c r="N43" s="29" t="s">
        <v>8</v>
      </c>
      <c r="O43" s="31">
        <v>1879.68</v>
      </c>
      <c r="P43" s="31">
        <v>139</v>
      </c>
      <c r="Q43"/>
      <c r="R43"/>
    </row>
    <row r="44" spans="1:18" x14ac:dyDescent="0.35">
      <c r="M44" s="29" t="s">
        <v>72</v>
      </c>
      <c r="N44" s="29" t="s">
        <v>8</v>
      </c>
      <c r="O44" s="31">
        <v>1556.1000000000004</v>
      </c>
      <c r="P44" s="31">
        <v>114</v>
      </c>
      <c r="Q44"/>
      <c r="R44"/>
    </row>
    <row r="45" spans="1:18" x14ac:dyDescent="0.35">
      <c r="M45" s="29" t="s">
        <v>74</v>
      </c>
      <c r="N45" s="29" t="s">
        <v>103</v>
      </c>
      <c r="O45" s="31">
        <v>1107.6999999999996</v>
      </c>
      <c r="P45" s="31">
        <v>154</v>
      </c>
      <c r="Q45"/>
      <c r="R45"/>
    </row>
    <row r="46" spans="1:18" x14ac:dyDescent="0.35">
      <c r="M46" s="29" t="s">
        <v>76</v>
      </c>
      <c r="N46" s="29" t="s">
        <v>105</v>
      </c>
      <c r="O46" s="31">
        <v>87.100000000000023</v>
      </c>
      <c r="P46" s="31">
        <v>105</v>
      </c>
      <c r="Q46"/>
      <c r="R46"/>
    </row>
    <row r="47" spans="1:18" x14ac:dyDescent="0.35">
      <c r="M47" s="29" t="s">
        <v>78</v>
      </c>
      <c r="N47" s="29" t="s">
        <v>8</v>
      </c>
      <c r="O47" s="31">
        <v>866.69999999999982</v>
      </c>
      <c r="P47" s="31">
        <v>75</v>
      </c>
      <c r="Q47"/>
      <c r="R47"/>
    </row>
    <row r="48" spans="1:18" x14ac:dyDescent="0.35">
      <c r="M48" s="29" t="s">
        <v>80</v>
      </c>
      <c r="N48" s="29" t="s">
        <v>8</v>
      </c>
      <c r="O48" s="31">
        <v>771.84</v>
      </c>
      <c r="P48" s="31">
        <v>60</v>
      </c>
      <c r="Q48"/>
      <c r="R48"/>
    </row>
    <row r="49" spans="13:18" x14ac:dyDescent="0.35">
      <c r="M49" s="29" t="s">
        <v>82</v>
      </c>
      <c r="N49" s="29" t="s">
        <v>8</v>
      </c>
      <c r="O49" s="31">
        <v>1038.9599999999998</v>
      </c>
      <c r="P49" s="31">
        <v>96</v>
      </c>
      <c r="Q49"/>
      <c r="R49"/>
    </row>
    <row r="50" spans="13:18" x14ac:dyDescent="0.35">
      <c r="M50" s="29" t="s">
        <v>84</v>
      </c>
      <c r="N50" s="29" t="s">
        <v>105</v>
      </c>
      <c r="O50" s="31">
        <v>382.95000000000005</v>
      </c>
      <c r="P50" s="31">
        <v>93</v>
      </c>
      <c r="Q50"/>
      <c r="R50"/>
    </row>
    <row r="51" spans="13:18" x14ac:dyDescent="0.35">
      <c r="M51" s="29" t="s">
        <v>86</v>
      </c>
      <c r="N51" s="29" t="s">
        <v>8</v>
      </c>
      <c r="O51" s="31">
        <v>1152.0000000000002</v>
      </c>
      <c r="P51" s="31">
        <v>67</v>
      </c>
    </row>
    <row r="52" spans="13:18" x14ac:dyDescent="0.35">
      <c r="M52" s="29" t="s">
        <v>88</v>
      </c>
      <c r="N52" s="29" t="s">
        <v>104</v>
      </c>
      <c r="O52" s="31">
        <v>2608.2000000000007</v>
      </c>
      <c r="P52" s="31">
        <v>132</v>
      </c>
    </row>
    <row r="53" spans="13:18" x14ac:dyDescent="0.35">
      <c r="M53" s="29" t="s">
        <v>90</v>
      </c>
      <c r="N53" s="29" t="s">
        <v>104</v>
      </c>
      <c r="O53" s="31">
        <v>3240</v>
      </c>
      <c r="P53" s="31">
        <v>127</v>
      </c>
    </row>
    <row r="54" spans="13:18" x14ac:dyDescent="0.35">
      <c r="M54" s="29" t="s">
        <v>92</v>
      </c>
      <c r="N54" s="29" t="s">
        <v>8</v>
      </c>
      <c r="O54" s="31">
        <v>664.64</v>
      </c>
      <c r="P54" s="31">
        <v>73</v>
      </c>
    </row>
    <row r="55" spans="13:18" x14ac:dyDescent="0.35">
      <c r="M55" s="29" t="s">
        <v>94</v>
      </c>
      <c r="N55" s="29" t="s">
        <v>8</v>
      </c>
      <c r="O55" s="31">
        <v>1559.5199999999998</v>
      </c>
      <c r="P55" s="31">
        <v>199</v>
      </c>
    </row>
    <row r="56" spans="13:18" x14ac:dyDescent="0.35">
      <c r="M56" s="29" t="s">
        <v>120</v>
      </c>
      <c r="O56" s="31">
        <v>49367.169999999991</v>
      </c>
      <c r="P56" s="31">
        <v>4258</v>
      </c>
    </row>
    <row r="57" spans="13:18" x14ac:dyDescent="0.35">
      <c r="M57"/>
      <c r="N57"/>
      <c r="O57"/>
      <c r="P57"/>
    </row>
    <row r="58" spans="13:18" x14ac:dyDescent="0.35">
      <c r="M58"/>
      <c r="N58"/>
      <c r="O58"/>
      <c r="P58"/>
    </row>
    <row r="59" spans="13:18" x14ac:dyDescent="0.35">
      <c r="M59"/>
      <c r="N59"/>
      <c r="O59"/>
      <c r="P59"/>
    </row>
    <row r="60" spans="13:18" x14ac:dyDescent="0.35">
      <c r="M60"/>
      <c r="N60"/>
      <c r="O60"/>
      <c r="P60"/>
    </row>
    <row r="61" spans="13:18" x14ac:dyDescent="0.35">
      <c r="M61"/>
      <c r="N61"/>
      <c r="O61"/>
      <c r="P61"/>
    </row>
    <row r="62" spans="13:18" x14ac:dyDescent="0.35">
      <c r="M62"/>
      <c r="N62"/>
      <c r="O62"/>
      <c r="P62"/>
    </row>
    <row r="63" spans="13:18" x14ac:dyDescent="0.35">
      <c r="M63"/>
      <c r="N63"/>
      <c r="O63"/>
      <c r="P63"/>
    </row>
    <row r="64" spans="13:18" x14ac:dyDescent="0.35">
      <c r="M64"/>
      <c r="N64"/>
      <c r="O64"/>
      <c r="P64"/>
    </row>
    <row r="65" spans="13:16" x14ac:dyDescent="0.35">
      <c r="M65"/>
      <c r="N65"/>
      <c r="O65"/>
      <c r="P65"/>
    </row>
    <row r="66" spans="13:16" x14ac:dyDescent="0.35">
      <c r="M66"/>
      <c r="N66"/>
      <c r="O66"/>
      <c r="P66"/>
    </row>
    <row r="67" spans="13:16" x14ac:dyDescent="0.35">
      <c r="M67"/>
      <c r="N67"/>
      <c r="O67"/>
      <c r="P67"/>
    </row>
    <row r="68" spans="13:16" x14ac:dyDescent="0.35">
      <c r="M68"/>
      <c r="N68"/>
      <c r="O68"/>
      <c r="P68"/>
    </row>
    <row r="69" spans="13:16" x14ac:dyDescent="0.35">
      <c r="M69"/>
      <c r="N69"/>
      <c r="O69"/>
      <c r="P69"/>
    </row>
    <row r="70" spans="13:16" x14ac:dyDescent="0.35">
      <c r="M70"/>
      <c r="N70"/>
      <c r="O70"/>
      <c r="P70"/>
    </row>
    <row r="71" spans="13:16" x14ac:dyDescent="0.35">
      <c r="M71"/>
      <c r="N71"/>
      <c r="O71"/>
      <c r="P71"/>
    </row>
    <row r="72" spans="13:16" x14ac:dyDescent="0.35">
      <c r="M72"/>
      <c r="N72"/>
      <c r="O72"/>
      <c r="P72"/>
    </row>
    <row r="73" spans="13:16" x14ac:dyDescent="0.35">
      <c r="M73"/>
      <c r="N73"/>
      <c r="O73"/>
      <c r="P73"/>
    </row>
  </sheetData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f b e e d 0 d - f 3 c 4 - 4 e 7 9 - 8 a a 6 - c f 5 b 6 3 e 6 9 8 a 5 "   x m l n s = " h t t p : / / s c h e m a s . m i c r o s o f t . c o m / D a t a M a s h u p " > A A A A A I s E A A B Q S w M E F A A C A A g A b z t P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G 8 7 T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O 0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G 8 7 T 1 h 5 W P / 7 q w A A A P o A A A A S A A A A A A A A A A A A A A A A A A A A A A B D b 2 5 m a W c v U G F j a 2 F n Z S 5 4 b W x Q S w E C L Q A U A A I A C A B v O 0 9 Y D 8 r p q 6 Q A A A D p A A A A E w A A A A A A A A A A A A A A A A D 3 A A A A W 0 N v b n R l b n R f V H l w Z X N d L n h t b F B L A Q I t A B Q A A g A I A G 8 7 T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P A A A A A A A A b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c 3 R l c k R h d G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Q 2 9 s d W 1 u V H l w Z X M i I F Z h b H V l P S J z Q m d Z R 0 J n T U Y i I C 8 + P E V u d H J 5 I F R 5 c G U 9 I k Z p b G x M Y X N 0 V X B k Y X R l Z C I g V m F s d W U 9 I m Q y M D I 0 L T A y L T E 1 V D A 3 O j I 3 O j E 2 L j M w M T I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R G F 0 Y S 9 D a G F u Z 2 V k I F R 5 c G U u e 1 B S T 0 R V Q 1 Q g S U Q s M H 0 m c X V v d D s s J n F 1 b 3 Q 7 U 2 V j d G l v b j E v T W F z d G V y R G F 0 Y S 9 D a G F u Z 2 V k I F R 5 c G U u e 1 B S T 0 R V Q 1 Q s M X 0 m c X V v d D s s J n F 1 b 3 Q 7 U 2 V j d G l v b j E v T W F z d G V y R G F 0 Y S 9 S Z X B s Y W N l Z C B W Y W x 1 Z T Y u e 0 N B V E V H T 1 J Z L D J 9 J n F 1 b 3 Q 7 L C Z x d W 9 0 O 1 N l Y 3 R p b 2 4 x L 0 1 h c 3 R l c k R h d G E v Q 2 h h b m d l Z C B U e X B l L n t V T 0 0 s M 3 0 m c X V v d D s s J n F 1 b 3 Q 7 U 2 V j d G l v b j E v T W F z d G V y R G F 0 Y S 9 D a G F u Z 2 V k I F R 5 c G U u e 0 J V W U l O R y B Q U k l a R S w 0 f S Z x d W 9 0 O y w m c X V v d D t T Z W N 0 a W 9 u M S 9 N Y X N 0 Z X J E Y X R h L 0 N o Y W 5 n Z W Q g V H l w Z S 5 7 U 0 V M T E l O R y B Q U k l D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T W b W E 5 u 8 N E g o w w r e Y L a / I A A A A A A g A A A A A A E G Y A A A A B A A A g A A A A G k e + M U T p G e F m 8 5 s x 2 U d Q N l w U C O 6 l O s Z W g X n l Y l 4 9 0 v A A A A A A D o A A A A A C A A A g A A A A 5 n A y s Y g B l I h 2 D a N n n G z X n K x Z u 8 i h K w Z k R e 4 L x E B D c + 1 Q A A A A J 2 H v z x W W / 6 Z x t G m Q 0 H X 4 Z Q J n p / W J Y 2 X I H d X z C o 5 i e X 5 l + Z y Z 1 t E l 7 0 n d M d E J Y 7 7 h x i N 3 L p 4 1 W 1 I v f h 3 q u 1 A 7 w 7 b W F r P 6 l j V w W U J E Q v l 6 o a t A A A A A / + C 4 U s F A U S Z B W Z p u j j 0 q a N K f J c + Q l j w C C K 9 s I 4 C P 1 D k U b x A v J C x W P v g f b T Q 5 Q G y m R k Y Y 8 s B N s O x M 8 9 J 2 k w U H O Q = = < / D a t a M a s h u p > 
</file>

<file path=customXml/itemProps1.xml><?xml version="1.0" encoding="utf-8"?>
<ds:datastoreItem xmlns:ds="http://schemas.openxmlformats.org/officeDocument/2006/customXml" ds:itemID="{85B21A33-8A82-492B-8463-DB69933908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Analysis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2024-02-17T15:16:39Z</dcterms:modified>
</cp:coreProperties>
</file>