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/>
  <mc:AlternateContent xmlns:mc="http://schemas.openxmlformats.org/markup-compatibility/2006">
    <mc:Choice Requires="x15">
      <x15ac:absPath xmlns:x15ac="http://schemas.microsoft.com/office/spreadsheetml/2010/11/ac" url="O:\Inventarios 2023\Fluidos\Almacén Fulgor\"/>
    </mc:Choice>
  </mc:AlternateContent>
  <xr:revisionPtr revIDLastSave="0" documentId="13_ncr:1_{31A8744A-F1FD-4C05-BAC5-7490E1E80709}" xr6:coauthVersionLast="36" xr6:coauthVersionMax="36" xr10:uidLastSave="{00000000-0000-0000-0000-000000000000}"/>
  <bookViews>
    <workbookView xWindow="0" yWindow="0" windowWidth="20496" windowHeight="7548" activeTab="2" xr2:uid="{00000000-000D-0000-FFFF-FFFF00000000}"/>
  </bookViews>
  <sheets>
    <sheet name="Recepcion de Producto" sheetId="1" r:id="rId1"/>
    <sheet name="Salida de Producto" sheetId="2" r:id="rId2"/>
    <sheet name="Balance de Inventarios" sheetId="3" r:id="rId3"/>
    <sheet name="Inventario Profit" sheetId="5" r:id="rId4"/>
    <sheet name="MAL ESTADO" sheetId="7" r:id="rId5"/>
    <sheet name="Hoja1" sheetId="6" r:id="rId6"/>
  </sheets>
  <definedNames>
    <definedName name="_xlnm._FilterDatabase" localSheetId="2" hidden="1">'Balance de Inventarios'!$B$3:$Q$25</definedName>
    <definedName name="_xlnm._FilterDatabase" localSheetId="5" hidden="1">Hoja1!$A$1:$E$109</definedName>
    <definedName name="_xlnm._FilterDatabase" localSheetId="3" hidden="1">'Inventario Profit'!$A$1:$E$314</definedName>
    <definedName name="_xlnm._FilterDatabase" localSheetId="4" hidden="1">'MAL ESTADO'!$B$3:$G$27</definedName>
    <definedName name="_xlnm._FilterDatabase" localSheetId="0" hidden="1">'Recepcion de Producto'!$C$3:$HT$28</definedName>
    <definedName name="_xlnm._FilterDatabase" localSheetId="1" hidden="1">'Salida de Producto'!$B$3:$UE$28</definedName>
    <definedName name="_xlnm.Print_Area" localSheetId="2">'Balance de Inventarios'!$C$3:$N$23</definedName>
    <definedName name="_xlnm.Print_Area" localSheetId="3">'Inventario Profit'!$A$1:$A$276</definedName>
    <definedName name="_xlnm.Print_Area" localSheetId="4">'MAL ESTADO'!$B$2:$G$18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2" l="1"/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4" i="3"/>
  <c r="C31" i="3" l="1"/>
  <c r="J19" i="2" l="1"/>
  <c r="J4" i="3" l="1"/>
  <c r="G7" i="1"/>
  <c r="G4" i="1"/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HT17" i="1" l="1"/>
  <c r="E17" i="3" s="1"/>
  <c r="HT18" i="1"/>
  <c r="E18" i="3" s="1"/>
  <c r="HT19" i="1"/>
  <c r="E19" i="3" s="1"/>
  <c r="HT20" i="1"/>
  <c r="E20" i="3" s="1"/>
  <c r="HT21" i="1"/>
  <c r="E21" i="3" s="1"/>
  <c r="HT22" i="1"/>
  <c r="E22" i="3" s="1"/>
  <c r="HT23" i="1"/>
  <c r="E23" i="3" s="1"/>
  <c r="HT24" i="1"/>
  <c r="E24" i="3" s="1"/>
  <c r="HT25" i="1"/>
  <c r="E25" i="3" s="1"/>
  <c r="HT26" i="1"/>
  <c r="HT27" i="1"/>
  <c r="HT28" i="1"/>
  <c r="UE11" i="2"/>
  <c r="F17" i="3" s="1"/>
  <c r="UE12" i="2"/>
  <c r="F18" i="3" s="1"/>
  <c r="UE10" i="2"/>
  <c r="F19" i="3" s="1"/>
  <c r="UE4" i="2"/>
  <c r="F20" i="3" s="1"/>
  <c r="UE9" i="2"/>
  <c r="F21" i="3" s="1"/>
  <c r="UE13" i="2"/>
  <c r="F22" i="3" s="1"/>
  <c r="UE15" i="2"/>
  <c r="F23" i="3" s="1"/>
  <c r="UE14" i="2"/>
  <c r="F24" i="3" s="1"/>
  <c r="UE16" i="2"/>
  <c r="F25" i="3" s="1"/>
  <c r="UE26" i="2"/>
  <c r="UE27" i="2"/>
  <c r="UE28" i="2"/>
  <c r="UE6" i="2"/>
  <c r="F11" i="3" s="1"/>
  <c r="UE7" i="2"/>
  <c r="F12" i="3" s="1"/>
  <c r="UE5" i="2"/>
  <c r="F13" i="3" s="1"/>
  <c r="UE25" i="2"/>
  <c r="F14" i="3" s="1"/>
  <c r="UE23" i="2"/>
  <c r="F15" i="3" s="1"/>
  <c r="UE24" i="2"/>
  <c r="F16" i="3" s="1"/>
  <c r="M17" i="3" l="1"/>
  <c r="P17" i="3" l="1"/>
  <c r="G17" i="3"/>
  <c r="N17" i="3" s="1"/>
  <c r="P4" i="3" l="1"/>
  <c r="HT4" i="1" l="1"/>
  <c r="E4" i="3" s="1"/>
  <c r="P14" i="3" l="1"/>
  <c r="G11" i="7" l="1"/>
  <c r="G12" i="7"/>
  <c r="G13" i="7"/>
  <c r="G14" i="7"/>
  <c r="G15" i="7"/>
  <c r="G16" i="7"/>
  <c r="G17" i="7"/>
  <c r="G18" i="7"/>
  <c r="G10" i="7"/>
  <c r="F15" i="7"/>
  <c r="F14" i="7"/>
  <c r="F11" i="7"/>
  <c r="F10" i="7"/>
  <c r="E10" i="7"/>
  <c r="E11" i="7"/>
  <c r="C33" i="7"/>
  <c r="E18" i="7"/>
  <c r="E15" i="7"/>
  <c r="E14" i="7"/>
  <c r="M5" i="3" l="1"/>
  <c r="M6" i="3"/>
  <c r="M7" i="3"/>
  <c r="M8" i="3"/>
  <c r="M9" i="3"/>
  <c r="M10" i="3"/>
  <c r="M11" i="3"/>
  <c r="M12" i="3"/>
  <c r="M13" i="3"/>
  <c r="M14" i="3"/>
  <c r="M15" i="3"/>
  <c r="M16" i="3"/>
  <c r="M18" i="3"/>
  <c r="M19" i="3"/>
  <c r="M20" i="3"/>
  <c r="M21" i="3"/>
  <c r="M22" i="3"/>
  <c r="M23" i="3"/>
  <c r="M24" i="3"/>
  <c r="M25" i="3"/>
  <c r="M4" i="3"/>
  <c r="P8" i="3" l="1"/>
  <c r="P7" i="3"/>
  <c r="P5" i="3"/>
  <c r="UE22" i="2"/>
  <c r="F7" i="3" s="1"/>
  <c r="UE21" i="2"/>
  <c r="F8" i="3" s="1"/>
  <c r="UE20" i="2"/>
  <c r="F5" i="3" s="1"/>
  <c r="HT8" i="1"/>
  <c r="E8" i="3" s="1"/>
  <c r="HT9" i="1"/>
  <c r="E9" i="3" s="1"/>
  <c r="HT5" i="1"/>
  <c r="E5" i="3" s="1"/>
  <c r="G8" i="3" l="1"/>
  <c r="N8" i="3" s="1"/>
  <c r="G5" i="3"/>
  <c r="N5" i="3" s="1"/>
  <c r="P12" i="3" l="1"/>
  <c r="P25" i="3" l="1"/>
  <c r="P24" i="3"/>
  <c r="P13" i="3"/>
  <c r="P6" i="3" l="1"/>
  <c r="P11" i="3"/>
  <c r="P19" i="3"/>
  <c r="P21" i="3" l="1"/>
  <c r="P23" i="3"/>
  <c r="P22" i="3"/>
  <c r="P20" i="3"/>
  <c r="P9" i="3"/>
  <c r="UE18" i="2" l="1"/>
  <c r="F6" i="3" s="1"/>
  <c r="UE19" i="2"/>
  <c r="F4" i="3" s="1"/>
  <c r="G4" i="3" l="1"/>
  <c r="P18" i="3"/>
  <c r="UE17" i="2" l="1"/>
  <c r="F9" i="3" s="1"/>
  <c r="HT16" i="1" l="1"/>
  <c r="E16" i="3" s="1"/>
  <c r="HT7" i="1" l="1"/>
  <c r="E7" i="3" s="1"/>
  <c r="G9" i="3"/>
  <c r="HT10" i="1"/>
  <c r="E10" i="3" s="1"/>
  <c r="HT11" i="1"/>
  <c r="E11" i="3" s="1"/>
  <c r="HT13" i="1"/>
  <c r="E13" i="3" s="1"/>
  <c r="HT14" i="1"/>
  <c r="E14" i="3" s="1"/>
  <c r="HT15" i="1"/>
  <c r="E15" i="3" s="1"/>
  <c r="G7" i="3" l="1"/>
  <c r="G19" i="3"/>
  <c r="G14" i="3"/>
  <c r="G11" i="3"/>
  <c r="G21" i="3"/>
  <c r="P16" i="3" l="1"/>
  <c r="G16" i="3" l="1"/>
  <c r="P10" i="3"/>
  <c r="G18" i="3" l="1"/>
  <c r="N18" i="3" s="1"/>
  <c r="P15" i="3"/>
  <c r="G15" i="3" l="1"/>
  <c r="N15" i="3" s="1"/>
  <c r="G20" i="3" l="1"/>
  <c r="N19" i="3" l="1"/>
  <c r="N7" i="3" l="1"/>
  <c r="N11" i="3" l="1"/>
  <c r="N4" i="3"/>
  <c r="N16" i="3" l="1"/>
  <c r="N14" i="3"/>
  <c r="UE8" i="2" l="1"/>
  <c r="F10" i="3" s="1"/>
  <c r="G22" i="3" l="1"/>
  <c r="G10" i="3"/>
  <c r="G25" i="3" l="1"/>
  <c r="G24" i="3"/>
  <c r="N22" i="3"/>
  <c r="N21" i="3" l="1"/>
  <c r="HT12" i="1" l="1"/>
  <c r="E12" i="3" s="1"/>
  <c r="N24" i="3" l="1"/>
  <c r="N25" i="3"/>
  <c r="G23" i="3" l="1"/>
  <c r="G13" i="3" l="1"/>
  <c r="HT6" i="1"/>
  <c r="E6" i="3" s="1"/>
  <c r="G6" i="3" l="1"/>
  <c r="N6" i="3" s="1"/>
  <c r="N9" i="3"/>
  <c r="N10" i="3"/>
  <c r="N13" i="3" l="1"/>
  <c r="UE3" i="2" l="1"/>
  <c r="N23" i="3" l="1"/>
  <c r="HT3" i="1"/>
  <c r="G12" i="3" l="1"/>
  <c r="N12" i="3" s="1"/>
  <c r="N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Nesrely Rodríguez</author>
  </authors>
  <commentList>
    <comment ref="I3" authorId="0" shapeId="0" xr:uid="{D32FF43C-07DD-4BBD-8F75-DE61D1B3A30B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<sst xmlns="http://schemas.openxmlformats.org/spreadsheetml/2006/main" count="2058" uniqueCount="694">
  <si>
    <t>Producto</t>
  </si>
  <si>
    <t>UMB</t>
  </si>
  <si>
    <t>Entrada</t>
  </si>
  <si>
    <t>Salidas</t>
  </si>
  <si>
    <t>Diferencia</t>
  </si>
  <si>
    <t>Fecha</t>
  </si>
  <si>
    <t>Total Despachado</t>
  </si>
  <si>
    <t>Total Recibido</t>
  </si>
  <si>
    <t>Teórico</t>
  </si>
  <si>
    <t>Físico APLV</t>
  </si>
  <si>
    <t>Físico NAPLV</t>
  </si>
  <si>
    <t>Asertividad  del Inventario 
de la clasificación C</t>
  </si>
  <si>
    <t>1*200L</t>
  </si>
  <si>
    <t>1*200</t>
  </si>
  <si>
    <t>QDI-T</t>
  </si>
  <si>
    <t>QUALID DESENGRASANTE INDUSTRIAL 1x200L</t>
  </si>
  <si>
    <t>QDM-G</t>
  </si>
  <si>
    <t>QUALID DESENGRASANTE MULTIPROPOSITO 4x3.785L</t>
  </si>
  <si>
    <t>QDM-L</t>
  </si>
  <si>
    <t>QUALID DESENGRASANTE MULTIPROPOSITO 12x1L</t>
  </si>
  <si>
    <t>QDM-T</t>
  </si>
  <si>
    <t>QUALID DESENGRASANTE MULTIPROPOSITO 1x200L</t>
  </si>
  <si>
    <t>QDOT3-290</t>
  </si>
  <si>
    <t>QUALID LIQUIDO DE FRENOS DOT 3 12x290ML</t>
  </si>
  <si>
    <t>QDOT3-946</t>
  </si>
  <si>
    <t>QUALID LIQUIDO DE FRENOS DOT 3 12x946ML</t>
  </si>
  <si>
    <t>QDOT4-290</t>
  </si>
  <si>
    <t>QUALID LIQUIDO DE FRENOS DOT 4 12x290ML</t>
  </si>
  <si>
    <t>QDOT4-946</t>
  </si>
  <si>
    <t>QUALID LIQUIDO DE FRENOS DOT 4 12x946ML</t>
  </si>
  <si>
    <t>QEO-350</t>
  </si>
  <si>
    <t>QUALID ELEVADOR DE OCTANAJE 12x350ML</t>
  </si>
  <si>
    <t>QFM-G</t>
  </si>
  <si>
    <t>QUALID FORMULA MARINA 4x3.785L</t>
  </si>
  <si>
    <t>QFM-L</t>
  </si>
  <si>
    <t>QUALID FORMULA MARINA 12x1L</t>
  </si>
  <si>
    <t>QRHTR-G</t>
  </si>
  <si>
    <t>QUALID REFRIGERANTE HIGH TEMP ROJO 4x3.785L</t>
  </si>
  <si>
    <t>QRHTR-T</t>
  </si>
  <si>
    <t>QUALID REFRIGERANTE HIGH TEMP ROJO 1x200L</t>
  </si>
  <si>
    <t>QRHTV-G</t>
  </si>
  <si>
    <t>QUALID REFRIGERANTE HIGH TEMP VERDE  4x3.785L</t>
  </si>
  <si>
    <t>QRHTV-T</t>
  </si>
  <si>
    <t>QUALID REFRIGERANTE HIGH TEMP VERDE 1x200L</t>
  </si>
  <si>
    <t>QRPR50-G</t>
  </si>
  <si>
    <t>QUALID REFRIGERANTE PREMIUM ROJO 50% 4x3.785L</t>
  </si>
  <si>
    <t>QRPR50-T</t>
  </si>
  <si>
    <t>QUALID REFRIGERANTE PREMIUM ROJO 50% 1x200L</t>
  </si>
  <si>
    <t>QSH-G</t>
  </si>
  <si>
    <t>QUALID SHAMPOO 4x3.785L</t>
  </si>
  <si>
    <t>QSH-L</t>
  </si>
  <si>
    <t>QUALID SHAMPOO 12x1L</t>
  </si>
  <si>
    <t>QSH-T</t>
  </si>
  <si>
    <t>QUALID SHAMPOO 1x200L</t>
  </si>
  <si>
    <t>Codigo</t>
  </si>
  <si>
    <t>QAC-L</t>
  </si>
  <si>
    <t>QUALID ABRILLANTADOR DE CAUCHOS 12x1L</t>
  </si>
  <si>
    <t>1x200 L</t>
  </si>
  <si>
    <t>4x3.785L</t>
  </si>
  <si>
    <t>1x200L</t>
  </si>
  <si>
    <t>1x12L</t>
  </si>
  <si>
    <t xml:space="preserve">QA-1010                       </t>
  </si>
  <si>
    <t>QUALID FILTRO PARA AIRE 1010</t>
  </si>
  <si>
    <t xml:space="preserve">QA-10190                      </t>
  </si>
  <si>
    <t>QUALID FILTRO PARA AIRE 10190</t>
  </si>
  <si>
    <t xml:space="preserve">QA-10242                      </t>
  </si>
  <si>
    <t>QUALID FILTRO PARA AIRE 10242</t>
  </si>
  <si>
    <t xml:space="preserve">QA-10262                      </t>
  </si>
  <si>
    <t>QUALID FILTRO PARA AIRE 10262</t>
  </si>
  <si>
    <t xml:space="preserve">QA-10755                      </t>
  </si>
  <si>
    <t>QUALID FILTRO PARA AIRE 10755</t>
  </si>
  <si>
    <t xml:space="preserve">QA-10835                      </t>
  </si>
  <si>
    <t>QUALID FILTRO PARA AIRE 10835</t>
  </si>
  <si>
    <t xml:space="preserve">QA-1111                       </t>
  </si>
  <si>
    <t>QUALID FILTRO PARA AIRE 1111</t>
  </si>
  <si>
    <t xml:space="preserve">QA-1211                       </t>
  </si>
  <si>
    <t>QUALID FILTRO PARA AIRE 1211</t>
  </si>
  <si>
    <t xml:space="preserve">QA-2222                       </t>
  </si>
  <si>
    <t>QUALID FILTRO PARA AIRE 2222</t>
  </si>
  <si>
    <t xml:space="preserve">QA-5700                       </t>
  </si>
  <si>
    <t>QUALID FILTRO PARA AIRE 5700</t>
  </si>
  <si>
    <t xml:space="preserve">QA-6558                       </t>
  </si>
  <si>
    <t>QUALID FILTRO PARA AIRE 6558</t>
  </si>
  <si>
    <t xml:space="preserve">QA-8000                       </t>
  </si>
  <si>
    <t>QUALID FILTRO PARA AIRE 8000</t>
  </si>
  <si>
    <t xml:space="preserve">QA-8004                       </t>
  </si>
  <si>
    <t>QUALID FILTRO PARA AIRE 8004</t>
  </si>
  <si>
    <t xml:space="preserve">QA-8208                       </t>
  </si>
  <si>
    <t>QUALID FILTRO PARA AIRE 8208</t>
  </si>
  <si>
    <t xml:space="preserve">QA-9074                       </t>
  </si>
  <si>
    <t>QUALID FILTRO PARA AIRE 9074</t>
  </si>
  <si>
    <t xml:space="preserve">QA-91485                      </t>
  </si>
  <si>
    <t>QUALID FILTRO PARA AIRE 91485</t>
  </si>
  <si>
    <t xml:space="preserve">QA-9430                       </t>
  </si>
  <si>
    <t>QUALID FILTRO PARA AIRE 9430</t>
  </si>
  <si>
    <t xml:space="preserve">QA-9683                       </t>
  </si>
  <si>
    <t>QUALID FILTRO PARA AIRE 9683</t>
  </si>
  <si>
    <t xml:space="preserve">QA-9687                       </t>
  </si>
  <si>
    <t>QUALID FILTRO PARA AIRE 9687</t>
  </si>
  <si>
    <t xml:space="preserve">QA-9902                       </t>
  </si>
  <si>
    <t>QUALID FILTRO PARA AIRE 9902</t>
  </si>
  <si>
    <t xml:space="preserve">QAC-L                         </t>
  </si>
  <si>
    <t xml:space="preserve">QC-1010                       </t>
  </si>
  <si>
    <t>QUALID FILTRO PARA COMBUSTIBLE 1010</t>
  </si>
  <si>
    <t xml:space="preserve">QC-1036                       </t>
  </si>
  <si>
    <t>QUALID FILTRO PARA COMBUSTIBLE 1036</t>
  </si>
  <si>
    <t xml:space="preserve">QC-1083                       </t>
  </si>
  <si>
    <t>QUALID FILTRO PARA COMBUSTIBLE 1083</t>
  </si>
  <si>
    <t xml:space="preserve">QC-1100                       </t>
  </si>
  <si>
    <t>QUALID FILTRO PARA COMBUSTIBLE 1100</t>
  </si>
  <si>
    <t xml:space="preserve">QC-1120                       </t>
  </si>
  <si>
    <t>QUALID FILTRO PARA COMBUSTIBLE 1120</t>
  </si>
  <si>
    <t xml:space="preserve">QC-2                          </t>
  </si>
  <si>
    <t>QUALID FILTRO PARA COMBUSTIBLE 2</t>
  </si>
  <si>
    <t xml:space="preserve">QC-3583                       </t>
  </si>
  <si>
    <t>QUALID FILTRO PARA COMBUSTIBLE 3583</t>
  </si>
  <si>
    <t xml:space="preserve">QC-3641                       </t>
  </si>
  <si>
    <t>QUALID FILTRO PARA COMBUSTIBLE 3641</t>
  </si>
  <si>
    <t xml:space="preserve">QC-3727                       </t>
  </si>
  <si>
    <t>QUALID FILTRO PARA COMBUSTIBLE 3727</t>
  </si>
  <si>
    <t xml:space="preserve">QC-3802                       </t>
  </si>
  <si>
    <t>QUALID FILTRO PARA COMBUSTIBLE 3802</t>
  </si>
  <si>
    <t xml:space="preserve">QC-3850                       </t>
  </si>
  <si>
    <t>QUALID FILTRO PARA COMBUSTIBLE 3850</t>
  </si>
  <si>
    <t xml:space="preserve">QC-5010                       </t>
  </si>
  <si>
    <t>QUALID FILTRO PARA COMBUSTIBLE 5010</t>
  </si>
  <si>
    <t xml:space="preserve">QC-5110                       </t>
  </si>
  <si>
    <t>QUALID FILTRO PARA COMBUSTIBLE 5110</t>
  </si>
  <si>
    <t xml:space="preserve">QC-511A                       </t>
  </si>
  <si>
    <t>QUALID FILTRO PARA COMBUSTIBLE 511A</t>
  </si>
  <si>
    <t xml:space="preserve">QC-5961                       </t>
  </si>
  <si>
    <t>QUALID FILTRO PARA COMBUSTIBLE 5961</t>
  </si>
  <si>
    <t xml:space="preserve">QC-618                        </t>
  </si>
  <si>
    <t>QUALID FILTRO PARA COMBUSTIBLE 618</t>
  </si>
  <si>
    <t xml:space="preserve">QC-619                        </t>
  </si>
  <si>
    <t>QUALID FILTRO PARA COMBUSTIBLE 619</t>
  </si>
  <si>
    <t xml:space="preserve">QC-645A                       </t>
  </si>
  <si>
    <t>QUALID FILTRO PARA COMBUSTIBLE 645A</t>
  </si>
  <si>
    <t xml:space="preserve">QC-6680                       </t>
  </si>
  <si>
    <t>QUALID FILTRO PARA COMBUSTIBLE 6680</t>
  </si>
  <si>
    <t xml:space="preserve">QC-7110                       </t>
  </si>
  <si>
    <t>QUALID FILTRO PARA COMBUSTIBLE 7110</t>
  </si>
  <si>
    <t xml:space="preserve">QC-7194                       </t>
  </si>
  <si>
    <t>QUALID FILTRO PARA COMBUSTIBLE 7194</t>
  </si>
  <si>
    <t xml:space="preserve">QC-7612                       </t>
  </si>
  <si>
    <t>QUALID FILTRO PARA COMBUSTIBLE 7612</t>
  </si>
  <si>
    <t xml:space="preserve">QC-7729                       </t>
  </si>
  <si>
    <t>QUALID FILTRO PARA COMBUSTIBLE 7729</t>
  </si>
  <si>
    <t xml:space="preserve">QC-9292                       </t>
  </si>
  <si>
    <t>QUALID FILTRO PARA COMBUSTIBLE 9292</t>
  </si>
  <si>
    <t xml:space="preserve">QC-986                        </t>
  </si>
  <si>
    <t>QUALID FILTRO PARA COMBUSTIBLE 986</t>
  </si>
  <si>
    <t xml:space="preserve">QC-991                        </t>
  </si>
  <si>
    <t>QUALID FILTRO PARA COMBUSTIBLE 991</t>
  </si>
  <si>
    <t xml:space="preserve">QD-6904                       </t>
  </si>
  <si>
    <t>QUALID FILTRO PARA DIESEL 6904</t>
  </si>
  <si>
    <t xml:space="preserve">QD-6905                       </t>
  </si>
  <si>
    <t>QUALID FILTRO PARA DIESEL 6905</t>
  </si>
  <si>
    <t xml:space="preserve">QDI-T                         </t>
  </si>
  <si>
    <t xml:space="preserve">QDM-G                         </t>
  </si>
  <si>
    <t xml:space="preserve">QDM-L                         </t>
  </si>
  <si>
    <t xml:space="preserve">QDM-T                         </t>
  </si>
  <si>
    <t xml:space="preserve">QDOT3-290                     </t>
  </si>
  <si>
    <t xml:space="preserve">QDOT3-946                     </t>
  </si>
  <si>
    <t xml:space="preserve">QDOT4-290                     </t>
  </si>
  <si>
    <t xml:space="preserve">QDOT4-946                     </t>
  </si>
  <si>
    <t xml:space="preserve">QEO-350                       </t>
  </si>
  <si>
    <t xml:space="preserve">QFM-G                         </t>
  </si>
  <si>
    <t xml:space="preserve">QFM-L                         </t>
  </si>
  <si>
    <t xml:space="preserve">QL-10060                      </t>
  </si>
  <si>
    <t>QUALID FILTRO PARA ACEITE 10060</t>
  </si>
  <si>
    <t xml:space="preserve">QL-10158                      </t>
  </si>
  <si>
    <t>QUALID FILTRO PARA ACEITE 10158</t>
  </si>
  <si>
    <t xml:space="preserve">QL-10295                      </t>
  </si>
  <si>
    <t>QUALID FILTRO PARA ACEITE 10295</t>
  </si>
  <si>
    <t xml:space="preserve">QL-10358                      </t>
  </si>
  <si>
    <t>QUALID FILTRO PARA ACEITE 10358</t>
  </si>
  <si>
    <t xml:space="preserve">QL-10575                      </t>
  </si>
  <si>
    <t>QUALID FILTRO PARA ACEITE 10575</t>
  </si>
  <si>
    <t xml:space="preserve">QL-13                         </t>
  </si>
  <si>
    <t>QUALID FILTRO PARA ACEITE 13</t>
  </si>
  <si>
    <t xml:space="preserve">QL-16                         </t>
  </si>
  <si>
    <t>QUALID FILTRO PARA ACEITE 16</t>
  </si>
  <si>
    <t xml:space="preserve">QL-2                          </t>
  </si>
  <si>
    <t>QUALID FILTRO PARA ACEITE 2</t>
  </si>
  <si>
    <t xml:space="preserve">QL-2004                       </t>
  </si>
  <si>
    <t>QUALID FILTRO PARA ACEITE 2004</t>
  </si>
  <si>
    <t xml:space="preserve">QL-3387                       </t>
  </si>
  <si>
    <t>QUALID FILTRO PARA ACEITE 3387</t>
  </si>
  <si>
    <t xml:space="preserve">QL-3600                       </t>
  </si>
  <si>
    <t>QUALID FILTRO PARA ACEITE 3600</t>
  </si>
  <si>
    <t xml:space="preserve">QL-3614                       </t>
  </si>
  <si>
    <t>QUALID FILTRO PARA ACEITE 3614</t>
  </si>
  <si>
    <t xml:space="preserve">QL-3690                       </t>
  </si>
  <si>
    <t>QUALID FILTRO PARA ACEITE 3690</t>
  </si>
  <si>
    <t xml:space="preserve">QL-3807                       </t>
  </si>
  <si>
    <t>QUALID FILTRO PARA ACEITE 3807</t>
  </si>
  <si>
    <t xml:space="preserve">QL-3980                       </t>
  </si>
  <si>
    <t>QUALID FILTRO PARA ACEITE 3980</t>
  </si>
  <si>
    <t xml:space="preserve">QL-4558                       </t>
  </si>
  <si>
    <t>QUALID FILTRO PARA ACEITE 4558</t>
  </si>
  <si>
    <t xml:space="preserve">QL-4967                       </t>
  </si>
  <si>
    <t>QUALID FILTRO PARA ACEITE 4967</t>
  </si>
  <si>
    <t xml:space="preserve">QL-5103                       </t>
  </si>
  <si>
    <t>QUALID FILTRO PARA ACEITE 5103</t>
  </si>
  <si>
    <t xml:space="preserve">QL-5113                       </t>
  </si>
  <si>
    <t>QUALID FILTRO PARA ACEITE 5113</t>
  </si>
  <si>
    <t xml:space="preserve">QL-5548                       </t>
  </si>
  <si>
    <t>QUALID FILTRO PARA ACEITE 5548</t>
  </si>
  <si>
    <t xml:space="preserve">QL-6607                       </t>
  </si>
  <si>
    <t>QUALID FILTRO PARA ACEITE 6607</t>
  </si>
  <si>
    <t xml:space="preserve">QL-7317                       </t>
  </si>
  <si>
    <t>QUALID FILTRO PARA ACEITE 7317</t>
  </si>
  <si>
    <t xml:space="preserve">QL-8                          </t>
  </si>
  <si>
    <t>QUALID FILTRO PARA ACEITE 8</t>
  </si>
  <si>
    <t xml:space="preserve">QL-9814                       </t>
  </si>
  <si>
    <t>QUALID FILTRO PARA ACEITE 9814</t>
  </si>
  <si>
    <t xml:space="preserve">QRPR50-G                      </t>
  </si>
  <si>
    <t xml:space="preserve">QRPR50-T                      </t>
  </si>
  <si>
    <t xml:space="preserve">Z0000157                      </t>
  </si>
  <si>
    <t>ETQ QUALID REFRIGERANTE VERDE HIGH TEMP - G</t>
  </si>
  <si>
    <t xml:space="preserve">Z0000158                      </t>
  </si>
  <si>
    <t>ETQ QUALID REFRIGERANTE ROJO HIGH TEMP - G</t>
  </si>
  <si>
    <t xml:space="preserve">Z0000159                      </t>
  </si>
  <si>
    <t>ETQ QUALID REFRIGERANTE PREMIUM 50% - G</t>
  </si>
  <si>
    <t xml:space="preserve">Z0000160                      </t>
  </si>
  <si>
    <t>ETQ QUALID SHAMPOO AUTOMOTRIZ CONCENTRADO - G</t>
  </si>
  <si>
    <t xml:space="preserve">Z0000161                      </t>
  </si>
  <si>
    <t>ETQ QUALID FORMULA MARINA - G</t>
  </si>
  <si>
    <t xml:space="preserve">Z0000162                      </t>
  </si>
  <si>
    <t>ETQ QUALID DESENGRASANTE MULTIPROPOSITO - G</t>
  </si>
  <si>
    <t xml:space="preserve">Z0000163                      </t>
  </si>
  <si>
    <t>ETQ QUALID SHAMPOO AUTOMOTRIZ CONCENTRADO - L</t>
  </si>
  <si>
    <t xml:space="preserve">Z0000164                      </t>
  </si>
  <si>
    <t>ETQ QUALID FORMULA MARINA - L</t>
  </si>
  <si>
    <t xml:space="preserve">Z0000165                      </t>
  </si>
  <si>
    <t>ETQ QUALID DESENGRASANTE MULTIPROPOSITO - L</t>
  </si>
  <si>
    <t xml:space="preserve">Z0000166                      </t>
  </si>
  <si>
    <t>ETQ QUALID ABRILLANTADOR DE CAUCHOS - L</t>
  </si>
  <si>
    <t xml:space="preserve">Z0000167                      </t>
  </si>
  <si>
    <t>ETQ QUALID ELEVADOR DE OCTANAJE - 350</t>
  </si>
  <si>
    <t xml:space="preserve">Z0000170                      </t>
  </si>
  <si>
    <t>CLISHE - LINEA QUALID</t>
  </si>
  <si>
    <t xml:space="preserve">Z0000173                      </t>
  </si>
  <si>
    <t>GALONES CUADRADOS 3,785ML ROJOS - QUALID</t>
  </si>
  <si>
    <t xml:space="preserve">Z0000191                      </t>
  </si>
  <si>
    <t>MINIGALON 1.000 CC (1 LTS) ROJOS - QUALID</t>
  </si>
  <si>
    <t xml:space="preserve">Z0000192                      </t>
  </si>
  <si>
    <t>TAPA 28MMPP NEGRA P/ ENVASE DE 1  LTS- QUALID</t>
  </si>
  <si>
    <t>Inventario de PROFIT</t>
  </si>
  <si>
    <t>PROFIT vs Fisico</t>
  </si>
  <si>
    <t xml:space="preserve">QRHTR-G                       </t>
  </si>
  <si>
    <t xml:space="preserve">QRHTR-T                       </t>
  </si>
  <si>
    <t xml:space="preserve">QRHTV-G                       </t>
  </si>
  <si>
    <t xml:space="preserve">QRHTV-T                       </t>
  </si>
  <si>
    <t xml:space="preserve">QSH-G                         </t>
  </si>
  <si>
    <t xml:space="preserve">QSH-L                         </t>
  </si>
  <si>
    <t xml:space="preserve">QSH-T                         </t>
  </si>
  <si>
    <t>co_art</t>
  </si>
  <si>
    <t>art_des</t>
  </si>
  <si>
    <t>StockActual0000001</t>
  </si>
  <si>
    <t>StockActual0000004</t>
  </si>
  <si>
    <t>StockActual</t>
  </si>
  <si>
    <t>12X1L</t>
  </si>
  <si>
    <t>12X350ML</t>
  </si>
  <si>
    <t>12X290ML</t>
  </si>
  <si>
    <t>12X946ML</t>
  </si>
  <si>
    <t>Profit NAPLV</t>
  </si>
  <si>
    <t>Observaciones</t>
  </si>
  <si>
    <t>Actual</t>
  </si>
  <si>
    <t>DIFERENCIA</t>
  </si>
  <si>
    <t>Dif Fisico vs profit</t>
  </si>
  <si>
    <t>QUALID FORMULA MARINA 1X200L</t>
  </si>
  <si>
    <t>AOT185R14</t>
  </si>
  <si>
    <t>DK1856514</t>
  </si>
  <si>
    <t>DK1956015</t>
  </si>
  <si>
    <t>QBD29580</t>
  </si>
  <si>
    <t>QBD31580</t>
  </si>
  <si>
    <t>QVU12R225</t>
  </si>
  <si>
    <t>QWK750</t>
  </si>
  <si>
    <t>QFM-T</t>
  </si>
  <si>
    <t>AOTELI 185/65R14 P307</t>
  </si>
  <si>
    <t>DOUBLE KING 185/65R14 DK298</t>
  </si>
  <si>
    <t>DOUBLE KING 195/60R15 DK558</t>
  </si>
  <si>
    <t>QUALID 295/80R22.5 18 PR BULLDOG</t>
  </si>
  <si>
    <t>QUALID 315/80R22.5 20PR  BULLDOG</t>
  </si>
  <si>
    <t>QUALID 12R22.5 18PR VULCANO</t>
  </si>
  <si>
    <t>Blanco</t>
  </si>
  <si>
    <t>QUALID 7.50R16 14PR WORKER SET</t>
  </si>
  <si>
    <t xml:space="preserve">Verde </t>
  </si>
  <si>
    <t>SHELL HELIX HX7 SP 10W-30 6x1L</t>
  </si>
  <si>
    <t>CAJA</t>
  </si>
  <si>
    <t>UND</t>
  </si>
  <si>
    <t>QAB70028X915</t>
  </si>
  <si>
    <t>QUALID 28X-9-15 16PR AB700</t>
  </si>
  <si>
    <t>QAB7005008</t>
  </si>
  <si>
    <t>QUALID 5.00-8 10PR AB700</t>
  </si>
  <si>
    <t>QAB7006009</t>
  </si>
  <si>
    <t>QUALID 6.00-9  12 PR AB700</t>
  </si>
  <si>
    <t>QAB70065010</t>
  </si>
  <si>
    <t>QUALID 6.50-10 12PR AB700</t>
  </si>
  <si>
    <t>QAB70070012</t>
  </si>
  <si>
    <t>QUALID 7.00-12 12PR AB700</t>
  </si>
  <si>
    <t>QAE80317525</t>
  </si>
  <si>
    <t>QUALID 17.5-25 24PR AE803</t>
  </si>
  <si>
    <t>QAE80320525</t>
  </si>
  <si>
    <t>QUALID 20.5-25 24PR AE803</t>
  </si>
  <si>
    <t>QAE80323525</t>
  </si>
  <si>
    <t>QUALID 23.5-25 24PR AE803</t>
  </si>
  <si>
    <t>QAE80326525</t>
  </si>
  <si>
    <t>QUALID 26.5-25 32PR AE803</t>
  </si>
  <si>
    <t>QAE804140024</t>
  </si>
  <si>
    <t xml:space="preserve"> 14.00-24 36PR AE804</t>
  </si>
  <si>
    <t>QAE80623126</t>
  </si>
  <si>
    <t>QUALID 23.1-26 16PR AE806</t>
  </si>
  <si>
    <t>QAL70210165</t>
  </si>
  <si>
    <t>QUALID 10-16.5 12PR AL702</t>
  </si>
  <si>
    <t>QAL70212165</t>
  </si>
  <si>
    <t>QUALID 12-16.5 14PR AL702</t>
  </si>
  <si>
    <t>QC18560R14</t>
  </si>
  <si>
    <t>QUALID 185/60R14 CITADINO</t>
  </si>
  <si>
    <t>QC19560R15</t>
  </si>
  <si>
    <t>QUALID 195/60R15 CITADINO</t>
  </si>
  <si>
    <t>QPD29580</t>
  </si>
  <si>
    <t>QUALID 295/80R22.5 18 PR PREDATOR</t>
  </si>
  <si>
    <t>QU18565R14</t>
  </si>
  <si>
    <t>QUALID 185/65 R14 URBANO</t>
  </si>
  <si>
    <t>unidad_base</t>
  </si>
  <si>
    <t>StockActual 0000002</t>
  </si>
  <si>
    <t>Cajas 000002</t>
  </si>
  <si>
    <t>StockActual 000003</t>
  </si>
  <si>
    <t>Cajas 000003</t>
  </si>
  <si>
    <t>stock_unid_CAJA</t>
  </si>
  <si>
    <t>equivalencia_CAJA</t>
  </si>
  <si>
    <t>SHELL HELIX HX8 PRO AG 0W-20 EXPO 12x1L</t>
  </si>
  <si>
    <t>SHELL HELIX HX8 PRO AG 0W-20 CX 12x1L</t>
  </si>
  <si>
    <t>SHELL HELIX ULTRA 5W-40 SN 12x1L</t>
  </si>
  <si>
    <t>SHELL HELIX HX5 15W-40 SL TB 209L</t>
  </si>
  <si>
    <t>TAMBOR</t>
  </si>
  <si>
    <t>SHELL HELIX HX5 15W-40 SL 12x1L</t>
  </si>
  <si>
    <t>SHELL SPIRAX S2 A 90 1x20L</t>
  </si>
  <si>
    <t>PAILA</t>
  </si>
  <si>
    <t>SHELL RIMULA R4X 15W-40 TB 209L EXPO</t>
  </si>
  <si>
    <t>SHELL RIMULA R4 X 15W-40 CI-4 1x20L</t>
  </si>
  <si>
    <t>SHELL RIMULA R2 50 TB 209L EXPO</t>
  </si>
  <si>
    <t>SHELL RIMULA R2 50 FR 1x20L EXPO</t>
  </si>
  <si>
    <t>SHELL RIMULA RT4 X 15W-40 CI-4 1x20L</t>
  </si>
  <si>
    <t>SHELL ADVANCE 4T AX7 10W-40 SM/MA2 CX 12x1L</t>
  </si>
  <si>
    <t>SHELL ADVANCE 4T AX5 20W-50 SL/MA CX 12x1L</t>
  </si>
  <si>
    <t>SHELL SPIRAX S2 A 85W-140 TB 209L EXPO</t>
  </si>
  <si>
    <t>SHELL SPIRAX S2 A 85W-140 1x20L</t>
  </si>
  <si>
    <t>SHELL SPIRAX S2 A 85W-140 12x1L EXPO</t>
  </si>
  <si>
    <t>SHELL SPIRAX S2 A 80W-90 12x1L EXPO</t>
  </si>
  <si>
    <t>SHELL OMALA S2 G 100 1x20L</t>
  </si>
  <si>
    <t>SHELL OMALA S2 G 220 1x20L</t>
  </si>
  <si>
    <t>SHELL OMALA S2 G 320 1x20L</t>
  </si>
  <si>
    <t>SHELL OMALA S2 G 220 EXPO TB 209L</t>
  </si>
  <si>
    <t>SHELL OMALA S2 G 320 EXPO TB 209L</t>
  </si>
  <si>
    <t>SHELL OMALA S2 G 460 1x20L</t>
  </si>
  <si>
    <t>SHELL CATENEX T 121 BULK</t>
  </si>
  <si>
    <t>LITROS</t>
  </si>
  <si>
    <t>SHELL CATENEX T 121 1x209L</t>
  </si>
  <si>
    <t>SHELL MELINA S 30 1x55GAL</t>
  </si>
  <si>
    <t>SHELL REFRIGERATION OIL S2 FR-A 68 1x20L</t>
  </si>
  <si>
    <t>SHELL REFRIGERATION OIL S4 FR-V 68 1x20L</t>
  </si>
  <si>
    <t>SHELL HEAT TRANSFER S2  1x209L</t>
  </si>
  <si>
    <t>SHELL CORENA S4 R 68 1x5GAL</t>
  </si>
  <si>
    <t>SHELL CORENA S2 P 100 1X5GAL</t>
  </si>
  <si>
    <t>SHELL HYDRAULIC S1 M 68 1x5GAL</t>
  </si>
  <si>
    <t>SHELL HYDRAULIC S1 M 68 1x55GAL</t>
  </si>
  <si>
    <t>SHELL HYDRAULIC S1 M 46 1x5GAL</t>
  </si>
  <si>
    <t>SHELL HYDRAULIC S1 M 46 1x55GAL</t>
  </si>
  <si>
    <t>SHELL REFRIGERATION OIL S2 FR-A 68 1x55GAL</t>
  </si>
  <si>
    <t>SHELL SPIRAX S4 TXM 1x5GAL</t>
  </si>
  <si>
    <t>SHELL SPIRAX S4 CX 30 1x55GAL</t>
  </si>
  <si>
    <t>SHELL SPIRAX S4 TXM 1x55GAL</t>
  </si>
  <si>
    <t>SHELL SPIRAX S4 CX 50 1x55GAL</t>
  </si>
  <si>
    <t>SHELL SPIRAX S3 ATF MD3 1x55GAL</t>
  </si>
  <si>
    <t>SHELL CORENA S4 P 100 1x20L</t>
  </si>
  <si>
    <t>SHELL GADUS S2 V220 2 AIWJ 10x0.4KG</t>
  </si>
  <si>
    <t>SHELL GADUS S3 V460D 2 1x180KG</t>
  </si>
  <si>
    <t>SHELL SPIRAX S2 A 80W-90 1x55GAL</t>
  </si>
  <si>
    <t>SHELL RISELLA X 415 1x209L</t>
  </si>
  <si>
    <t>SHELL MYSELLA S3 N 40 1x55GAL</t>
  </si>
  <si>
    <t>SHELL MYSELLA S2 Z 40 1x55GAL</t>
  </si>
  <si>
    <t>SHELL TURBO S4 GX 32 1x55GAL</t>
  </si>
  <si>
    <t>SHELL RIMULA R2 50 TB 209L</t>
  </si>
  <si>
    <t>SHELL TELLUS S2 MX 68 1x5GAL</t>
  </si>
  <si>
    <t>SHELL RIMULA R4 X 15W-40 3x4L</t>
  </si>
  <si>
    <t>SHELL RIMULA R5 E 10W-40 3x4L</t>
  </si>
  <si>
    <t>SHELL HELIX HX5 15W-40 SN 3x4L</t>
  </si>
  <si>
    <t>SHELL HELIX HX5 20W-50 SN 3x4L</t>
  </si>
  <si>
    <t>SHELL HELIX HX5 20W-50 SN 6x1L</t>
  </si>
  <si>
    <t>SHELL HELIX HX5 15W-40 SN 6x1L</t>
  </si>
  <si>
    <t>SHELL HELIX HX7 10W-40 A1W9 6x1L</t>
  </si>
  <si>
    <t>SHELL GADINIA S3 40 1x55GAL</t>
  </si>
  <si>
    <t>SHELL ARGINA S4 40 1x55GAL</t>
  </si>
  <si>
    <t>TOTE</t>
  </si>
  <si>
    <t>SHELL HELIX HX8 PRO AG 0W-20 LATA 3x4L</t>
  </si>
  <si>
    <t>SHELL NAUTILUS PREMIUM OUTB 2T 6x1L</t>
  </si>
  <si>
    <t>SHELL SPIRAX S2 A 80W-90 6x1L</t>
  </si>
  <si>
    <t>SHELL SPIRAX S2 A 85W-140 6x1L</t>
  </si>
  <si>
    <t>SHELL SPIRAX S3 ATF MD3 6x1L</t>
  </si>
  <si>
    <t>SHELL SPIRAX S6 ATF X 6x1L</t>
  </si>
  <si>
    <t>SHELL HELIX HX8 PROFESSIONAL AG 5W-30 6x1L</t>
  </si>
  <si>
    <t>SHELL GADUS S2 V220AC 2 1x18KG</t>
  </si>
  <si>
    <t>SHELL GADUS S2 V220AD 2 1x18KG</t>
  </si>
  <si>
    <t>SHELL HELIX ULTRA 5W-40 SN CX 6x1L</t>
  </si>
  <si>
    <t>SHELL HELIX HX7 10W-30 SN PLUS 6x1L</t>
  </si>
  <si>
    <t>SHELL GADUS S2 OG 40 1x190KG</t>
  </si>
  <si>
    <t>SHELL ALEXIA 40 1x55GAL</t>
  </si>
  <si>
    <t>SHELL ALEXIA 70 1x55GAL</t>
  </si>
  <si>
    <t>SHELL HELIX HX5 20W-50 SN 1x209L</t>
  </si>
  <si>
    <t>SHELL ADVANCE 4T ULTRA 15W-50 12x1L</t>
  </si>
  <si>
    <t>SHELL RIMULA R4 X 15W-40 1x5GAL</t>
  </si>
  <si>
    <t>SHELL ARGINA S2 40 1x55GAL</t>
  </si>
  <si>
    <t>SHELL HELIX ULTRA 5W-40 6x1L</t>
  </si>
  <si>
    <t>SHELL HELIX HX7 SP 10W-30 1x209L</t>
  </si>
  <si>
    <t>SHELL HELIX HX7 SP 10W-40 6x1L</t>
  </si>
  <si>
    <t>SHELL ADVANCE 4T AX7 10W-40 SN/MA2 6x1L</t>
  </si>
  <si>
    <t>SHELL ADVANCE AX7 15W-50 SN/MA2 6x1L</t>
  </si>
  <si>
    <t>SHELL TURBO OIL T 32 1x55GAL</t>
  </si>
  <si>
    <t>SHELL TURBO OIL T 46 1x55GAL</t>
  </si>
  <si>
    <t>SHELL TURBO T OIL 68 1x55GAL</t>
  </si>
  <si>
    <t>QA-1010</t>
  </si>
  <si>
    <t>QA-10190</t>
  </si>
  <si>
    <t>QA-10242</t>
  </si>
  <si>
    <t>QA-10262</t>
  </si>
  <si>
    <t>QA-10755</t>
  </si>
  <si>
    <t>QA-10835</t>
  </si>
  <si>
    <t>QA-1111</t>
  </si>
  <si>
    <t>QA-1211</t>
  </si>
  <si>
    <t>QA-2222</t>
  </si>
  <si>
    <t>QA-5700</t>
  </si>
  <si>
    <t>QA-6558</t>
  </si>
  <si>
    <t>QA-8000</t>
  </si>
  <si>
    <t>QA-8004</t>
  </si>
  <si>
    <t>QA-8208</t>
  </si>
  <si>
    <t>QA-9074</t>
  </si>
  <si>
    <t>QA-91485</t>
  </si>
  <si>
    <t>QA-9430</t>
  </si>
  <si>
    <t>QA-9683</t>
  </si>
  <si>
    <t>QA-9687</t>
  </si>
  <si>
    <t>QA-9902</t>
  </si>
  <si>
    <t>QAT28570R17</t>
  </si>
  <si>
    <t>QUALID LT285/70R17 ALL TERRAIN Q01</t>
  </si>
  <si>
    <t>QC-1010</t>
  </si>
  <si>
    <t>QC-1036</t>
  </si>
  <si>
    <t>QC-1083</t>
  </si>
  <si>
    <t>QC-1100</t>
  </si>
  <si>
    <t>QC-1120</t>
  </si>
  <si>
    <t>QC-2</t>
  </si>
  <si>
    <t>QC-3583</t>
  </si>
  <si>
    <t>QC-3641</t>
  </si>
  <si>
    <t>QC-3727</t>
  </si>
  <si>
    <t>QC-3802</t>
  </si>
  <si>
    <t>QC-3850</t>
  </si>
  <si>
    <t>QC-5010</t>
  </si>
  <si>
    <t>QC-5110</t>
  </si>
  <si>
    <t>QC-511A</t>
  </si>
  <si>
    <t>QC-5961</t>
  </si>
  <si>
    <t>QC-618</t>
  </si>
  <si>
    <t>QC-619</t>
  </si>
  <si>
    <t>QC-645A</t>
  </si>
  <si>
    <t>QC-6680</t>
  </si>
  <si>
    <t>QC-7110</t>
  </si>
  <si>
    <t>QC-7194</t>
  </si>
  <si>
    <t>QC-7612</t>
  </si>
  <si>
    <t>QC-7729</t>
  </si>
  <si>
    <t>QC-9292</t>
  </si>
  <si>
    <t>QC-986</t>
  </si>
  <si>
    <t>QC-991</t>
  </si>
  <si>
    <t>QD-6904</t>
  </si>
  <si>
    <t>QD-6905</t>
  </si>
  <si>
    <t>QUALID FORMULA MARINA 1x200L</t>
  </si>
  <si>
    <t>QL-10060</t>
  </si>
  <si>
    <t>QL-10158</t>
  </si>
  <si>
    <t>QL-10295</t>
  </si>
  <si>
    <t>QL-10358</t>
  </si>
  <si>
    <t>QL-10575</t>
  </si>
  <si>
    <t>QL-13</t>
  </si>
  <si>
    <t>QL-16</t>
  </si>
  <si>
    <t>QL-2</t>
  </si>
  <si>
    <t>QL-2004</t>
  </si>
  <si>
    <t>QL-3387</t>
  </si>
  <si>
    <t>QL-3600</t>
  </si>
  <si>
    <t>QL-3614</t>
  </si>
  <si>
    <t>QL-3690</t>
  </si>
  <si>
    <t>QL-3807</t>
  </si>
  <si>
    <t>QL-3980</t>
  </si>
  <si>
    <t>QL-4558</t>
  </si>
  <si>
    <t>QL-4967</t>
  </si>
  <si>
    <t>QL-5103</t>
  </si>
  <si>
    <t>QL-5113</t>
  </si>
  <si>
    <t>QL-5548</t>
  </si>
  <si>
    <t>QL-6607</t>
  </si>
  <si>
    <t>QL-7317</t>
  </si>
  <si>
    <t>QL-8</t>
  </si>
  <si>
    <t>QL-9814</t>
  </si>
  <si>
    <t>WS175R13</t>
  </si>
  <si>
    <t>SAFEWAY 175/70R13</t>
  </si>
  <si>
    <t>Z0000157</t>
  </si>
  <si>
    <t>Z0000158</t>
  </si>
  <si>
    <t>Z0000159</t>
  </si>
  <si>
    <t>Z0000160</t>
  </si>
  <si>
    <t>Z0000161</t>
  </si>
  <si>
    <t>Z0000162</t>
  </si>
  <si>
    <t>Z0000163</t>
  </si>
  <si>
    <t>Z0000164</t>
  </si>
  <si>
    <t>Z0000165</t>
  </si>
  <si>
    <t>Z0000166</t>
  </si>
  <si>
    <t>Z0000167</t>
  </si>
  <si>
    <t>Z0000170</t>
  </si>
  <si>
    <t>Z0000173</t>
  </si>
  <si>
    <t>Z0000191</t>
  </si>
  <si>
    <t>Z0000192</t>
  </si>
  <si>
    <t>Z0000228</t>
  </si>
  <si>
    <t>TAMBOR L-RING PLUS 208 LTS</t>
  </si>
  <si>
    <t>SHELL CAPRINUS XR 40 1x209L</t>
  </si>
  <si>
    <t>SHELL SPIRAX S5 CVT X 12x1L</t>
  </si>
  <si>
    <t>QAT28575R16</t>
  </si>
  <si>
    <t>QUALID LT285/75R16 ALL TERRAIN Q01</t>
  </si>
  <si>
    <t>QRHTR-L</t>
  </si>
  <si>
    <t>QUALID REFRIGERANTE HIGH TEMP ROJO 12x1</t>
  </si>
  <si>
    <t>QRHTV-L</t>
  </si>
  <si>
    <t>QUALID REFRIGERANTE HIGH TEMP VERDE 12x1</t>
  </si>
  <si>
    <t>QRPV50-G</t>
  </si>
  <si>
    <t>QUALID REFRIGERANTE PREMIUM VERDE 50% 4x3.785L</t>
  </si>
  <si>
    <t>QRPV50-T</t>
  </si>
  <si>
    <t>QUALID REFRIGERANTE PREMIUM VERDE 50% 1x200L</t>
  </si>
  <si>
    <t>SHELL OMALA S2 G 460 1x209L</t>
  </si>
  <si>
    <t>SHELL TELLUS S2 VX 68 1x975L</t>
  </si>
  <si>
    <t>TOYOTA TERIOS BE-GO</t>
  </si>
  <si>
    <t>TOYOTA COROLLA XEI / GLI 2008-2012</t>
  </si>
  <si>
    <t>FORD EXPLORER 2011-2013</t>
  </si>
  <si>
    <t>FORD EXPEDITION 2009/ F-150 / F-250 / F-350 2007-2012</t>
  </si>
  <si>
    <t>JEEP GRAND CHEROKEE 2011-2014, MITSUBISHI L200 DIESEL</t>
  </si>
  <si>
    <t>TOYOTA 4RUNNER 2014-2018</t>
  </si>
  <si>
    <t>CHERY ORINOCO 4L 1.8L (AUTOMÁTICO)</t>
  </si>
  <si>
    <t>CHERY ARAUCA A1 4L 1.3L</t>
  </si>
  <si>
    <t>FORD ECOSPORT 1.6L /FIESTA POWER 1.6L, MOVE, MAX</t>
  </si>
  <si>
    <t>QA-46357</t>
  </si>
  <si>
    <t>NKR (SIN TURBO), NPR 3.9, NPR 66L CABIN</t>
  </si>
  <si>
    <t>QA-46932</t>
  </si>
  <si>
    <t>NPR (CON TURBO), MITSUBISHI CANTER (CON TURBO)</t>
  </si>
  <si>
    <t>NISSAN FRONTIER 2005 - 2014</t>
  </si>
  <si>
    <t>MAZDA BT-50</t>
  </si>
  <si>
    <t>HYUNDAI TUCSON (2005-2009) / KIA SPORTAGE (2005-2009)</t>
  </si>
  <si>
    <t>FORD EXPEDITION / F-150 / F-350</t>
  </si>
  <si>
    <t>MITSUBISHI LANCER TOURING 2003-2015/ MIRAGE</t>
  </si>
  <si>
    <t>RENAULT LOGAN / KANGOO /SYMBOL</t>
  </si>
  <si>
    <t>CHEVROLET SPARK</t>
  </si>
  <si>
    <t>CHEVROLET LUV-DMAX (GASOLINA)</t>
  </si>
  <si>
    <t>TOYOTA 4RUNNER 2008/ FORTUNER / HILUX KAVAK / FJ CRUISER</t>
  </si>
  <si>
    <t>FORD EXPEDITION EDDIE PICK-UP F-SERIES SUPER DUTY (TODOS)</t>
  </si>
  <si>
    <t>CHEVROLET AVEO (TODOS)</t>
  </si>
  <si>
    <t>TOYOTA COROLLA 1.6 / 1.8 VVL-I</t>
  </si>
  <si>
    <t>FORD EXPLORER</t>
  </si>
  <si>
    <t>FORD F150/ FX4/ F350</t>
  </si>
  <si>
    <t>TOYOTA PRADO, 4RUNNER, FJ CRUISER</t>
  </si>
  <si>
    <t>TOYOTA HILUX / FORTUNER</t>
  </si>
  <si>
    <t>FILTRO UNIVERSAL</t>
  </si>
  <si>
    <t>JEEP CJ SERIES / WAGONEER / WRANGLER (CON RETORNO)</t>
  </si>
  <si>
    <t>DODGE PICK-UP RAM 2500. JEEP COMANCHE / CHEROKEE / WRANGLER</t>
  </si>
  <si>
    <t>CHEVROLET BLAZER / C - 1500 / CHEYENNE / CELEBRITY / CORVETTE / GRAND BLAZER / 2WD / 4WD / LUMINA / C10</t>
  </si>
  <si>
    <t>FORD BRONCO PICO CORTO</t>
  </si>
  <si>
    <t>FORD BRONCO / EXPLORER / F-150 / F-350</t>
  </si>
  <si>
    <t>TOYOTA STARLET, ARAYA, SKY, COROLLA CARBURADO</t>
  </si>
  <si>
    <t>TOYOTA HILUX (INYECCIÓN)</t>
  </si>
  <si>
    <t>VOLKSWAGEN, GOL / GOLF/ CROSSFOX / FOX/ SPACE FOX / POLO/ BORA</t>
  </si>
  <si>
    <t>RENAULT MEGANE, SCENIC, TWINGO, LOGAN, KANGOO, SYMBOL</t>
  </si>
  <si>
    <t>CHEVROLET CORSA / LUV D-MAX/ MONTANA/ MERIVA</t>
  </si>
  <si>
    <t>CHEVROLET OPTRA / AVEO / CAPTIVA (TESTIGO)</t>
  </si>
  <si>
    <t>CHEVROLET BLAZER (ROSCA PICO)</t>
  </si>
  <si>
    <t>HYUNDAI SONATA . TOYOTA 4 RUNNER / MERÚ / PRADO</t>
  </si>
  <si>
    <t>CHERY ORINOCO / ARAUCA / X1 / TIGGER / TIUNA</t>
  </si>
  <si>
    <t>MITSUBISHI ECLIPSE / LANCER / MF / MONTERO / MX . TOYOTA CAMRY / CELICA / PASEO</t>
  </si>
  <si>
    <t>TOYOTA COROLLA 1.8/1.6 (1994-2008)</t>
  </si>
  <si>
    <t>FIAT SIENA / PALIO (TODOS )</t>
  </si>
  <si>
    <t>FIESTA POWER 4L, 1.6 LT (00-07), ECOSPORT 4L, 1.6 (04-05) Y 2.0 LT (04-05), MAZDA 2</t>
  </si>
  <si>
    <t>FORD EXPLORER / FORTALEZA / RANGER</t>
  </si>
  <si>
    <t>FORD EXPLORER 1999-2002 / SPORT TRAC</t>
  </si>
  <si>
    <t>QD-10224</t>
  </si>
  <si>
    <t>FORD RANGER, MAZDA BT50 W/ 2.2L AND 3.2L DIESEL, TOYOTA HILUX 2.5 DIESEL / MITSUBISHI L200</t>
  </si>
  <si>
    <t>QD-10231</t>
  </si>
  <si>
    <t>TOYOYA LAND CRUISER DIESEL 70, HZJ7, 200, 202</t>
  </si>
  <si>
    <t>QD-10372</t>
  </si>
  <si>
    <t>TOYOTA DYNA TURBO</t>
  </si>
  <si>
    <t>QD-10379</t>
  </si>
  <si>
    <t>MITSUBISHI HINO 3.5T 155 195 FUEL FILTER ELEMENT OE 23304-78091  TOYOTA DYNA (23304-78090)</t>
  </si>
  <si>
    <t>QD-10416</t>
  </si>
  <si>
    <t>MITSUBISHI, HINO, ISUZU, CHEVROLET FVR, TOYOTA DYNA 4.0</t>
  </si>
  <si>
    <t>QD-33166</t>
  </si>
  <si>
    <t>JHON DEER / INGERSOLL RAND / MASSEY FERGUSON</t>
  </si>
  <si>
    <t>QD-33218</t>
  </si>
  <si>
    <t>MACK 673 / 675 / 676 SECUNDARIO</t>
  </si>
  <si>
    <t>QD-33219</t>
  </si>
  <si>
    <t>MACK 673 / 675 / 676 PRIMARIO</t>
  </si>
  <si>
    <t>QD-33242</t>
  </si>
  <si>
    <t>TRAMPA CARGO 1721</t>
  </si>
  <si>
    <t>QD-33260</t>
  </si>
  <si>
    <t>DAEWOO, HITACHI EQUIPMENT; HINO, ISUZU TRUCKS; KAWASAKI LOADERS</t>
  </si>
  <si>
    <t>QD-33386</t>
  </si>
  <si>
    <t>CHEVROLET NPR / NKR</t>
  </si>
  <si>
    <t>QD-33393</t>
  </si>
  <si>
    <t>CHEVROLET NPR / NKR / ENCAVA</t>
  </si>
  <si>
    <t>QD-33399</t>
  </si>
  <si>
    <t>MITSUBISHI FUSO CANTER</t>
  </si>
  <si>
    <t>QD-33587</t>
  </si>
  <si>
    <t>MACK GRANITE Y VISION</t>
  </si>
  <si>
    <t>QD-33588</t>
  </si>
  <si>
    <t>QD-33742</t>
  </si>
  <si>
    <t>CAT EQUIPMENT (CARTEPILLAR ENGINES)</t>
  </si>
  <si>
    <t>QD-33777</t>
  </si>
  <si>
    <t>TRAMPA CUMMINS</t>
  </si>
  <si>
    <t>QD-8429</t>
  </si>
  <si>
    <t>TOYOTA HILUX / HIACE / TACOMA</t>
  </si>
  <si>
    <t>CHEVROLET EXPRESS VAN/ AVALANCHE / TAHOE/  SILVERADO. DODGE CALIBER. JEEP LIBERTY KK/ COMPASS</t>
  </si>
  <si>
    <t>TOYOTA 4RUNNER 2010-2021 / TUNDRA V6 4.OL 2012-2014</t>
  </si>
  <si>
    <t>TOYOTA TUNDRA 2010-2021 / LAND CRUISER 2008-2021/ SEQUOIA 2001-2021</t>
  </si>
  <si>
    <t>TOYOTA COROLLA 2013-2018</t>
  </si>
  <si>
    <t>FORD EXPLORER 2011-2021 / F150 2011-2021 / JEEP CHEROKEE LIBERTY 2008 -2014</t>
  </si>
  <si>
    <t>CHEVROLET GRAND BLAZER / 2WD / 4WD / C-1500 / C30 / C3500 / GMC YUKON / PICK-UPS (TODAS) / SILVERADO</t>
  </si>
  <si>
    <t>DODGE INTREPID / PICK-UP RAM 2500 / SPIRIT / STRATUS / CARAVAN / DURANGO / CIRRUS</t>
  </si>
  <si>
    <t>FORD TRITON 8CIL / EXPEDITION V8 / ESCAPE 3.0L / EXPLORER SPORT / SPORT TRAC/ JEEP GRAND CHEROKEE 2010-2013</t>
  </si>
  <si>
    <t>TOYOTA PRADO/ HILUX/ FORTUNER / 4RUNNER HASTA 2009. DONGFENG RICH 6</t>
  </si>
  <si>
    <t>CHEVROLET AVEO (TODOS) /  OPTRA (TODOS) / CORSA (TODOS). FIAT PALIO 1.8 (2005-2009) / SIENA 1.8 (2005-2009). DAEWOO CIEL</t>
  </si>
  <si>
    <t>FORD FIESTA (TODOS) / RANGER / FOCUS. JEEP CHEROKEE LIBERTY 2007. MAZDA B-2300 /B-2500</t>
  </si>
  <si>
    <t>CHERY ARAUCA A1 / X1, CHEVROLET GRAND VITARA (TODAS) / JIMNY. FORD ECOSPORT</t>
  </si>
  <si>
    <t>CHEVROLET LUV D-MAX (TODAS). HONDA ACCORD / CIVIC / FIT / LEGEND / ODISSEY. HYUNDAI ACCENT / ELANTRA / TUCSON / GETZ</t>
  </si>
  <si>
    <t>CHEVROLET BLAZER / CELEBRITY / CORSICA / CORVETTE / IMPALA / LUMINA / C10</t>
  </si>
  <si>
    <t>FIAT BRAVA / PALIO / PREMIO / SIENA / UNO / FORZA</t>
  </si>
  <si>
    <t>TOYOTA CAMRY / CELICA / COROLLA / SKY / STARLET / TERIOS / YARIS. DAEWOO MATIZ / TICO. CHEVROLET SPARK(TODOS)</t>
  </si>
  <si>
    <t>CHERY ORINOCO (A3)</t>
  </si>
  <si>
    <t>RENAULT CLIO / GALA / KANGOO / TWINGO 1.2L / MEGANE / LOGAN / SCENIC</t>
  </si>
  <si>
    <t>QL-51429</t>
  </si>
  <si>
    <t>IVECO EUROCARGO</t>
  </si>
  <si>
    <t>QL-51431</t>
  </si>
  <si>
    <t>FIAT IVECO DAILY TURBO</t>
  </si>
  <si>
    <t>QL-51602</t>
  </si>
  <si>
    <t>FORD CARGO 815 MOTOR CUMMINS 3.9L</t>
  </si>
  <si>
    <t>QL-51649</t>
  </si>
  <si>
    <t>CHEVROLET FVR / FTR / FSR</t>
  </si>
  <si>
    <t>QL-51660</t>
  </si>
  <si>
    <t>VOLVO / MACK BY PASS</t>
  </si>
  <si>
    <t>QL-51669</t>
  </si>
  <si>
    <t>FORD MOTORES CUMMINS</t>
  </si>
  <si>
    <t>QL-51675</t>
  </si>
  <si>
    <t>QL-51748</t>
  </si>
  <si>
    <t>FORD F-9000 / CARGO 1721</t>
  </si>
  <si>
    <t>QL-51749</t>
  </si>
  <si>
    <t>SUPERBRIGADIER 185 / 229</t>
  </si>
  <si>
    <t>QL-51791</t>
  </si>
  <si>
    <t>CHEVROLET KODIAK CATERPILLAR 3126 ELECTRONICO</t>
  </si>
  <si>
    <t>QL-51810</t>
  </si>
  <si>
    <t>QL-51832</t>
  </si>
  <si>
    <t>FORD F-7000</t>
  </si>
  <si>
    <t>QL-51971</t>
  </si>
  <si>
    <t>FREIGHTLINER CL120 / FDL120</t>
  </si>
  <si>
    <t>VOLKSWAGEN FOX / CROSSFOX 2006-2008 / GOL 1997-2018 / SPACE FOX 2006-2008.  SEAT IBIZA CORDOBA</t>
  </si>
  <si>
    <t>QL-57746</t>
  </si>
  <si>
    <t>CUMMINS ISX</t>
  </si>
  <si>
    <t>FORD KA / LASER. MAZDA ALLEGRO / 323 / 626 KIA PICANTO</t>
  </si>
  <si>
    <t>HONDA ACCORD / CIVIC, LEGEND / FIT / DODGE BRISA. MITSUBISHI LANCER</t>
  </si>
  <si>
    <t>FORD MUSTANG 91-03 / FORD BRONCO 92-96 / EXPLORER 92-01 / PICK UP F150-350. TOYOTA LAND CRUISER / MACHO / PICK UP</t>
  </si>
  <si>
    <t>PEUGEOT 206/207/307/408, CENTAURO 1.6, DONGFENG S30</t>
  </si>
  <si>
    <t>SHELL OMALA S2 G 150 1x209L</t>
  </si>
  <si>
    <t>QA-8756</t>
  </si>
  <si>
    <t>Chevrolet C-1500 Cheyenne / Grand Blazer / Silverado</t>
  </si>
  <si>
    <t>QL-10246</t>
  </si>
  <si>
    <t>Chevrolet Cruze</t>
  </si>
  <si>
    <t>PNEUS 185/60R14 VANTAGE CLASSIC</t>
  </si>
  <si>
    <t>PNEUS P195/75R14 FORMULA GT</t>
  </si>
  <si>
    <t>PNEUS P225/75R15 FORMULA GT</t>
  </si>
  <si>
    <t>PNEUS P195/75R14 VANTAGE</t>
  </si>
  <si>
    <t>PNEUS P225/75R15</t>
  </si>
  <si>
    <t>PNEUS 195/65R15 VANTAGE EVOLUTION</t>
  </si>
  <si>
    <t>PNEUS LT265/75R16TL VANTAGE SUV A/T</t>
  </si>
  <si>
    <t>PNEUS 235/55R17 VANTAGE SPORT</t>
  </si>
  <si>
    <t>PNEUS P265/65R17 VANTAGE SUV A/T</t>
  </si>
  <si>
    <t>PNEUS 31X10.50R15LT VANTAGE SUV A/T</t>
  </si>
  <si>
    <t>PNEUS 90/90-18M/C 51P FORMULA</t>
  </si>
  <si>
    <t>PNEUS 205/55R14 VANTAGE SPORT</t>
  </si>
  <si>
    <t>PNEUS 165/60R13 F. SPIDER</t>
  </si>
  <si>
    <t>PNEUS 175/70R13 F. SPIDER</t>
  </si>
  <si>
    <t>PNEUS 195/60R13 VANTAGE SPORT</t>
  </si>
  <si>
    <t>PNEUS P255/60R15 VANTAGE SPORT</t>
  </si>
  <si>
    <t>PNEUS P235/60R16 VANTAGE SPORT</t>
  </si>
  <si>
    <t>PNEUS 205/55R16 VANTAGE EVOLUTION</t>
  </si>
  <si>
    <t>PNEUS 30X9.50R15TL VANTAGE SUV A/T</t>
  </si>
  <si>
    <t>PNEUS P235/75R15TL VANTAGE SUV A/T</t>
  </si>
  <si>
    <t>SHELL HELIX HX7 SP 5W-20 3x4L</t>
  </si>
  <si>
    <t>QF21575R175</t>
  </si>
  <si>
    <t>215/75R17.5 16PR FALCON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</si>
</sst>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A276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0" fillId="0" borderId="1" xfId="0" applyFill="1" applyBorder="1"/>
    <xf numFmtId="14" fontId="1" fillId="2" borderId="3" xfId="0" applyNumberFormat="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8" xfId="0" applyBorder="1"/>
    <xf numFmtId="0" fontId="0" fillId="0" borderId="6" xfId="0" applyBorder="1"/>
    <xf numFmtId="0" fontId="0" fillId="0" borderId="7" xfId="0" applyBorder="1"/>
    <xf numFmtId="0" fontId="0" fillId="0" borderId="19" xfId="0" applyBorder="1"/>
    <xf numFmtId="14" fontId="1" fillId="2" borderId="21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16" xfId="0" applyBorder="1"/>
    <xf numFmtId="0" fontId="0" fillId="6" borderId="0" xfId="0" applyFill="1"/>
    <xf numFmtId="0" fontId="0" fillId="0" borderId="24" xfId="0" applyBorder="1"/>
    <xf numFmtId="0" fontId="5" fillId="0" borderId="0" xfId="0" applyFont="1"/>
    <xf numFmtId="164" fontId="5" fillId="0" borderId="0" xfId="1" applyNumberFormat="1" applyFont="1"/>
    <xf numFmtId="0" fontId="5" fillId="0" borderId="0" xfId="0" applyFont="1" applyAlignment="1">
      <alignment wrapText="1"/>
    </xf>
    <xf numFmtId="0" fontId="6" fillId="7" borderId="1" xfId="0" applyFont="1" applyFill="1" applyBorder="1" applyAlignment="1">
      <alignment wrapText="1"/>
    </xf>
    <xf numFmtId="164" fontId="5" fillId="5" borderId="1" xfId="1" applyNumberFormat="1" applyFont="1" applyFill="1" applyBorder="1" applyAlignment="1">
      <alignment horizontal="left"/>
    </xf>
    <xf numFmtId="14" fontId="1" fillId="2" borderId="12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8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9" xfId="0" applyFill="1" applyBorder="1"/>
    <xf numFmtId="0" fontId="0" fillId="0" borderId="20" xfId="0" applyFill="1" applyBorder="1"/>
    <xf numFmtId="0" fontId="1" fillId="2" borderId="21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1" fillId="2" borderId="33" xfId="0" applyFont="1" applyFill="1" applyBorder="1" applyAlignment="1">
      <alignment horizontal="center" vertical="center" wrapText="1"/>
    </xf>
    <xf numFmtId="0" fontId="0" fillId="0" borderId="8" xfId="0" applyBorder="1"/>
    <xf numFmtId="2" fontId="0" fillId="0" borderId="1" xfId="0" applyNumberFormat="1" applyBorder="1"/>
    <xf numFmtId="0" fontId="5" fillId="0" borderId="0" xfId="0" applyFont="1" applyAlignment="1">
      <alignment horizontal="center" vertical="center"/>
    </xf>
    <xf numFmtId="0" fontId="7" fillId="0" borderId="0" xfId="0" applyFont="1"/>
    <xf numFmtId="0" fontId="0" fillId="4" borderId="8" xfId="0" applyFill="1" applyBorder="1"/>
    <xf numFmtId="0" fontId="0" fillId="6" borderId="1" xfId="0" applyFill="1" applyBorder="1"/>
    <xf numFmtId="165" fontId="0" fillId="0" borderId="0" xfId="0" applyNumberFormat="1"/>
    <xf numFmtId="0" fontId="0" fillId="0" borderId="1" xfId="0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7" fillId="0" borderId="26" xfId="0" applyFont="1" applyBorder="1"/>
    <xf numFmtId="0" fontId="0" fillId="0" borderId="0" xfId="0" applyBorder="1"/>
    <xf numFmtId="0" fontId="9" fillId="6" borderId="1" xfId="0" applyFont="1" applyFill="1" applyBorder="1" applyAlignment="1">
      <alignment horizontal="center" vertical="center" wrapText="1"/>
    </xf>
    <xf numFmtId="0" fontId="0" fillId="8" borderId="0" xfId="0" applyFill="1"/>
    <xf numFmtId="0" fontId="1" fillId="5" borderId="1" xfId="0" applyFont="1" applyFill="1" applyBorder="1" applyAlignment="1">
      <alignment horizontal="center" vertical="center" wrapText="1"/>
    </xf>
    <xf numFmtId="0" fontId="7" fillId="0" borderId="0" xfId="0" applyNumberFormat="1" applyFont="1"/>
    <xf numFmtId="4" fontId="7" fillId="0" borderId="0" xfId="0" applyNumberFormat="1" applyFont="1"/>
  </cellXfs>
  <cellStyles count="2">
    <cellStyle name="Normal" xfId="0" builtinId="0"/>
    <cellStyle name="Porcentaje" xfId="1" builtinId="5"/>
  </cellStyles>
  <dxfs count="2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22DA3"/>
      <color rgb="FFF76B1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V28"/>
  <sheetViews>
    <sheetView showGridLines="0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22" sqref="I22"/>
    </sheetView>
  </sheetViews>
  <sheetFormatPr baseColWidth="10" defaultRowHeight="14.4" x14ac:dyDescent="0.3"/>
  <cols>
    <col min="1" max="1" width="11.44140625" style="11"/>
    <col min="2" max="2" width="11" customWidth="1"/>
    <col min="3" max="3" width="48.5546875" customWidth="1"/>
    <col min="4" max="4" width="10" style="5" bestFit="1" customWidth="1"/>
    <col min="5" max="5" width="15.6640625" customWidth="1"/>
    <col min="6" max="6" width="16.88671875" customWidth="1"/>
    <col min="7" max="12" width="15.6640625" customWidth="1"/>
    <col min="13" max="13" width="15.6640625" style="11" customWidth="1"/>
    <col min="14" max="16" width="15.6640625" customWidth="1"/>
    <col min="17" max="21" width="15.6640625" style="5" customWidth="1"/>
    <col min="22" max="22" width="15.6640625" style="11" customWidth="1"/>
    <col min="23" max="105" width="15.6640625" style="5" customWidth="1"/>
    <col min="106" max="126" width="15.6640625" style="11" customWidth="1"/>
    <col min="127" max="129" width="15.6640625" style="5" customWidth="1"/>
    <col min="130" max="185" width="15.6640625" style="11" customWidth="1"/>
    <col min="186" max="186" width="15.6640625" style="5" customWidth="1"/>
    <col min="187" max="227" width="15.6640625" style="11" customWidth="1"/>
    <col min="228" max="228" width="15.6640625" customWidth="1"/>
  </cols>
  <sheetData>
    <row r="1" spans="1:228" s="11" customFormat="1" ht="15" thickBot="1" x14ac:dyDescent="0.35"/>
    <row r="2" spans="1:228" ht="15" thickBot="1" x14ac:dyDescent="0.35"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" t="s">
        <v>5</v>
      </c>
      <c r="BC2" s="1" t="s">
        <v>5</v>
      </c>
      <c r="BD2" s="1" t="s">
        <v>5</v>
      </c>
      <c r="BE2" s="1" t="s">
        <v>5</v>
      </c>
      <c r="BF2" s="1" t="s">
        <v>5</v>
      </c>
      <c r="BG2" s="1" t="s">
        <v>5</v>
      </c>
      <c r="BH2" s="1" t="s">
        <v>5</v>
      </c>
      <c r="BI2" s="1" t="s">
        <v>5</v>
      </c>
      <c r="BJ2" s="1" t="s">
        <v>5</v>
      </c>
      <c r="BK2" s="1" t="s">
        <v>5</v>
      </c>
      <c r="BL2" s="1" t="s">
        <v>5</v>
      </c>
      <c r="BM2" s="1" t="s">
        <v>5</v>
      </c>
      <c r="BN2" s="1" t="s">
        <v>5</v>
      </c>
      <c r="BO2" s="1" t="s">
        <v>5</v>
      </c>
      <c r="BP2" s="1" t="s">
        <v>5</v>
      </c>
      <c r="BQ2" s="1" t="s">
        <v>5</v>
      </c>
      <c r="BR2" s="1" t="s">
        <v>5</v>
      </c>
      <c r="BS2" s="1" t="s">
        <v>5</v>
      </c>
      <c r="BT2" s="1" t="s">
        <v>5</v>
      </c>
      <c r="BU2" s="1" t="s">
        <v>5</v>
      </c>
      <c r="BV2" s="1" t="s">
        <v>5</v>
      </c>
      <c r="BW2" s="1" t="s">
        <v>5</v>
      </c>
      <c r="BX2" s="1" t="s">
        <v>5</v>
      </c>
      <c r="BY2" s="1" t="s">
        <v>5</v>
      </c>
      <c r="BZ2" s="1" t="s">
        <v>5</v>
      </c>
      <c r="CA2" s="1" t="s">
        <v>5</v>
      </c>
      <c r="CB2" s="1" t="s">
        <v>5</v>
      </c>
      <c r="CC2" s="1" t="s">
        <v>5</v>
      </c>
      <c r="CD2" s="1" t="s">
        <v>5</v>
      </c>
      <c r="CE2" s="1" t="s">
        <v>5</v>
      </c>
      <c r="CF2" s="1" t="s">
        <v>5</v>
      </c>
      <c r="CG2" s="1" t="s">
        <v>5</v>
      </c>
      <c r="CH2" s="1" t="s">
        <v>5</v>
      </c>
      <c r="CI2" s="1" t="s">
        <v>5</v>
      </c>
      <c r="CJ2" s="1" t="s">
        <v>5</v>
      </c>
      <c r="CK2" s="1" t="s">
        <v>5</v>
      </c>
      <c r="CL2" s="1" t="s">
        <v>5</v>
      </c>
      <c r="CM2" s="1" t="s">
        <v>5</v>
      </c>
      <c r="CN2" s="1" t="s">
        <v>5</v>
      </c>
      <c r="CO2" s="1" t="s">
        <v>5</v>
      </c>
      <c r="CP2" s="1" t="s">
        <v>5</v>
      </c>
      <c r="CQ2" s="1" t="s">
        <v>5</v>
      </c>
      <c r="CR2" s="1" t="s">
        <v>5</v>
      </c>
      <c r="CS2" s="1" t="s">
        <v>5</v>
      </c>
      <c r="CT2" s="1" t="s">
        <v>5</v>
      </c>
      <c r="CU2" s="1" t="s">
        <v>5</v>
      </c>
      <c r="CV2" s="1" t="s">
        <v>5</v>
      </c>
      <c r="CW2" s="1" t="s">
        <v>5</v>
      </c>
      <c r="CX2" s="1" t="s">
        <v>5</v>
      </c>
      <c r="CY2" s="1" t="s">
        <v>5</v>
      </c>
      <c r="CZ2" s="1" t="s">
        <v>5</v>
      </c>
      <c r="DA2" s="1" t="s">
        <v>5</v>
      </c>
      <c r="DB2" s="1" t="s">
        <v>5</v>
      </c>
      <c r="DC2" s="1" t="s">
        <v>5</v>
      </c>
      <c r="DD2" s="1" t="s">
        <v>5</v>
      </c>
      <c r="DE2" s="1" t="s">
        <v>5</v>
      </c>
      <c r="DF2" s="1" t="s">
        <v>5</v>
      </c>
      <c r="DG2" s="1" t="s">
        <v>5</v>
      </c>
      <c r="DH2" s="1" t="s">
        <v>5</v>
      </c>
      <c r="DI2" s="1" t="s">
        <v>5</v>
      </c>
      <c r="DJ2" s="1" t="s">
        <v>5</v>
      </c>
      <c r="DK2" s="1" t="s">
        <v>5</v>
      </c>
      <c r="DL2" s="1" t="s">
        <v>5</v>
      </c>
      <c r="DM2" s="1" t="s">
        <v>5</v>
      </c>
      <c r="DN2" s="1" t="s">
        <v>5</v>
      </c>
      <c r="DO2" s="1" t="s">
        <v>5</v>
      </c>
      <c r="DP2" s="1" t="s">
        <v>5</v>
      </c>
      <c r="DQ2" s="1" t="s">
        <v>5</v>
      </c>
      <c r="DR2" s="1" t="s">
        <v>5</v>
      </c>
      <c r="DS2" s="1" t="s">
        <v>5</v>
      </c>
      <c r="DT2" s="1" t="s">
        <v>5</v>
      </c>
      <c r="DU2" s="1" t="s">
        <v>5</v>
      </c>
      <c r="DV2" s="1" t="s">
        <v>5</v>
      </c>
      <c r="DW2" s="1" t="s">
        <v>5</v>
      </c>
      <c r="DX2" s="1" t="s">
        <v>5</v>
      </c>
      <c r="DY2" s="1" t="s">
        <v>5</v>
      </c>
      <c r="DZ2" s="1" t="s">
        <v>5</v>
      </c>
      <c r="EA2" s="1" t="s">
        <v>5</v>
      </c>
      <c r="EB2" s="1" t="s">
        <v>5</v>
      </c>
      <c r="EC2" s="1" t="s">
        <v>5</v>
      </c>
      <c r="ED2" s="1" t="s">
        <v>5</v>
      </c>
      <c r="EE2" s="1" t="s">
        <v>5</v>
      </c>
      <c r="EF2" s="1" t="s">
        <v>5</v>
      </c>
      <c r="EG2" s="1" t="s">
        <v>5</v>
      </c>
      <c r="EH2" s="1" t="s">
        <v>5</v>
      </c>
      <c r="EI2" s="1" t="s">
        <v>5</v>
      </c>
      <c r="EJ2" s="1" t="s">
        <v>5</v>
      </c>
      <c r="EK2" s="1" t="s">
        <v>5</v>
      </c>
      <c r="EL2" s="1" t="s">
        <v>5</v>
      </c>
      <c r="EM2" s="1" t="s">
        <v>5</v>
      </c>
      <c r="EN2" s="1" t="s">
        <v>5</v>
      </c>
      <c r="EO2" s="1" t="s">
        <v>5</v>
      </c>
      <c r="EP2" s="1" t="s">
        <v>5</v>
      </c>
      <c r="EQ2" s="1" t="s">
        <v>5</v>
      </c>
      <c r="ER2" s="1" t="s">
        <v>5</v>
      </c>
      <c r="ES2" s="1" t="s">
        <v>5</v>
      </c>
      <c r="ET2" s="1" t="s">
        <v>5</v>
      </c>
      <c r="EU2" s="1" t="s">
        <v>5</v>
      </c>
      <c r="EV2" s="1" t="s">
        <v>5</v>
      </c>
      <c r="EW2" s="1" t="s">
        <v>5</v>
      </c>
      <c r="EX2" s="1" t="s">
        <v>5</v>
      </c>
      <c r="EY2" s="1" t="s">
        <v>5</v>
      </c>
      <c r="EZ2" s="1" t="s">
        <v>5</v>
      </c>
      <c r="FA2" s="1" t="s">
        <v>5</v>
      </c>
      <c r="FB2" s="1" t="s">
        <v>5</v>
      </c>
      <c r="FC2" s="1" t="s">
        <v>5</v>
      </c>
      <c r="FD2" s="1" t="s">
        <v>5</v>
      </c>
      <c r="FE2" s="1" t="s">
        <v>5</v>
      </c>
      <c r="FF2" s="1" t="s">
        <v>5</v>
      </c>
      <c r="FG2" s="1" t="s">
        <v>5</v>
      </c>
      <c r="FH2" s="1" t="s">
        <v>5</v>
      </c>
      <c r="FI2" s="1" t="s">
        <v>5</v>
      </c>
      <c r="FJ2" s="1" t="s">
        <v>5</v>
      </c>
      <c r="FK2" s="1" t="s">
        <v>5</v>
      </c>
      <c r="FL2" s="1" t="s">
        <v>5</v>
      </c>
      <c r="FM2" s="1" t="s">
        <v>5</v>
      </c>
      <c r="FN2" s="1" t="s">
        <v>5</v>
      </c>
      <c r="FO2" s="1" t="s">
        <v>5</v>
      </c>
      <c r="FP2" s="1" t="s">
        <v>5</v>
      </c>
      <c r="FQ2" s="1" t="s">
        <v>5</v>
      </c>
      <c r="FR2" s="1" t="s">
        <v>5</v>
      </c>
      <c r="FS2" s="1" t="s">
        <v>5</v>
      </c>
      <c r="FT2" s="1" t="s">
        <v>5</v>
      </c>
      <c r="FU2" s="1" t="s">
        <v>5</v>
      </c>
      <c r="FV2" s="1" t="s">
        <v>5</v>
      </c>
      <c r="FW2" s="1" t="s">
        <v>5</v>
      </c>
      <c r="FX2" s="1" t="s">
        <v>5</v>
      </c>
      <c r="FY2" s="1" t="s">
        <v>5</v>
      </c>
      <c r="FZ2" s="1" t="s">
        <v>5</v>
      </c>
      <c r="GA2" s="1" t="s">
        <v>5</v>
      </c>
      <c r="GB2" s="1" t="s">
        <v>5</v>
      </c>
      <c r="GC2" s="1" t="s">
        <v>5</v>
      </c>
      <c r="GD2" s="1" t="s">
        <v>5</v>
      </c>
      <c r="GE2" s="1" t="s">
        <v>5</v>
      </c>
      <c r="GF2" s="1" t="s">
        <v>5</v>
      </c>
      <c r="GG2" s="1" t="s">
        <v>5</v>
      </c>
      <c r="GH2" s="1" t="s">
        <v>5</v>
      </c>
      <c r="GI2" s="1" t="s">
        <v>5</v>
      </c>
      <c r="GJ2" s="1" t="s">
        <v>5</v>
      </c>
      <c r="GK2" s="1" t="s">
        <v>5</v>
      </c>
      <c r="GL2" s="1" t="s">
        <v>5</v>
      </c>
      <c r="GM2" s="1" t="s">
        <v>5</v>
      </c>
      <c r="GN2" s="1" t="s">
        <v>5</v>
      </c>
      <c r="GO2" s="1"/>
      <c r="GP2" s="1" t="s">
        <v>5</v>
      </c>
      <c r="GQ2" s="1" t="s">
        <v>5</v>
      </c>
      <c r="GR2" s="1" t="s">
        <v>5</v>
      </c>
      <c r="GS2" s="1" t="s">
        <v>5</v>
      </c>
      <c r="GT2" s="1" t="s">
        <v>5</v>
      </c>
      <c r="GU2" s="1" t="s">
        <v>5</v>
      </c>
      <c r="GV2" s="1" t="s">
        <v>5</v>
      </c>
      <c r="GW2" s="1" t="s">
        <v>5</v>
      </c>
      <c r="GX2" s="1" t="s">
        <v>5</v>
      </c>
      <c r="GY2" s="1" t="s">
        <v>5</v>
      </c>
      <c r="GZ2" s="1" t="s">
        <v>5</v>
      </c>
      <c r="HA2" s="1" t="s">
        <v>5</v>
      </c>
      <c r="HB2" s="1" t="s">
        <v>5</v>
      </c>
      <c r="HC2" s="1" t="s">
        <v>5</v>
      </c>
      <c r="HD2" s="1" t="s">
        <v>5</v>
      </c>
      <c r="HE2" s="1" t="s">
        <v>5</v>
      </c>
      <c r="HF2" s="1" t="s">
        <v>5</v>
      </c>
      <c r="HG2" s="1" t="s">
        <v>5</v>
      </c>
      <c r="HH2" s="1" t="s">
        <v>5</v>
      </c>
      <c r="HI2" s="1" t="s">
        <v>5</v>
      </c>
      <c r="HJ2" s="1" t="s">
        <v>5</v>
      </c>
      <c r="HK2" s="1" t="s">
        <v>5</v>
      </c>
      <c r="HL2" s="1" t="s">
        <v>5</v>
      </c>
      <c r="HM2" s="1" t="s">
        <v>5</v>
      </c>
      <c r="HN2" s="1" t="s">
        <v>5</v>
      </c>
      <c r="HO2" s="1" t="s">
        <v>5</v>
      </c>
      <c r="HP2" s="1" t="s">
        <v>5</v>
      </c>
      <c r="HQ2" s="1" t="s">
        <v>5</v>
      </c>
      <c r="HR2" s="1" t="s">
        <v>5</v>
      </c>
      <c r="HS2" s="1" t="s">
        <v>5</v>
      </c>
      <c r="HT2" s="6" t="s">
        <v>7</v>
      </c>
    </row>
    <row r="3" spans="1:228" ht="15" thickBot="1" x14ac:dyDescent="0.35">
      <c r="B3" s="48" t="s">
        <v>54</v>
      </c>
      <c r="C3" s="47" t="s">
        <v>0</v>
      </c>
      <c r="D3" s="34" t="s">
        <v>1</v>
      </c>
      <c r="E3" s="16">
        <v>44907</v>
      </c>
      <c r="F3" s="8">
        <v>44908</v>
      </c>
      <c r="G3" s="8">
        <v>44909</v>
      </c>
      <c r="H3" s="8">
        <v>44910</v>
      </c>
      <c r="I3" s="8">
        <v>45034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>
        <f ca="1">TODAY()</f>
        <v>45121</v>
      </c>
    </row>
    <row r="4" spans="1:228" s="11" customFormat="1" x14ac:dyDescent="0.3">
      <c r="B4" s="9" t="s">
        <v>40</v>
      </c>
      <c r="C4" s="18" t="s">
        <v>41</v>
      </c>
      <c r="D4" s="35" t="s">
        <v>58</v>
      </c>
      <c r="E4" s="17"/>
      <c r="F4" s="15">
        <v>2244</v>
      </c>
      <c r="G4" s="15">
        <f>1360+476</f>
        <v>1836</v>
      </c>
      <c r="H4" s="15">
        <v>306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>
        <f>SUM(E4:HS4)</f>
        <v>4386</v>
      </c>
    </row>
    <row r="5" spans="1:228" s="11" customFormat="1" x14ac:dyDescent="0.3">
      <c r="B5" s="9" t="s">
        <v>42</v>
      </c>
      <c r="C5" s="18" t="s">
        <v>43</v>
      </c>
      <c r="D5" s="36" t="s">
        <v>57</v>
      </c>
      <c r="E5" s="17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2">
        <f>SUM(E5:HS5)</f>
        <v>0</v>
      </c>
    </row>
    <row r="6" spans="1:228" s="5" customFormat="1" x14ac:dyDescent="0.3">
      <c r="A6" s="11"/>
      <c r="B6" s="9" t="s">
        <v>36</v>
      </c>
      <c r="C6" s="18" t="s">
        <v>37</v>
      </c>
      <c r="D6" s="36" t="s">
        <v>58</v>
      </c>
      <c r="E6" s="13"/>
      <c r="F6" s="2"/>
      <c r="G6" s="2"/>
      <c r="H6" s="2">
        <v>340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>
        <f>SUM(E6:HS6)</f>
        <v>340</v>
      </c>
    </row>
    <row r="7" spans="1:228" s="5" customFormat="1" x14ac:dyDescent="0.3">
      <c r="A7" s="11"/>
      <c r="B7" s="9" t="s">
        <v>44</v>
      </c>
      <c r="C7" s="18" t="s">
        <v>45</v>
      </c>
      <c r="D7" s="37" t="s">
        <v>58</v>
      </c>
      <c r="E7" s="13"/>
      <c r="F7" s="2"/>
      <c r="G7" s="2">
        <f>748+68</f>
        <v>816</v>
      </c>
      <c r="H7" s="2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>
        <f t="shared" ref="HT7:HT28" si="0">SUM(E7:HS7)</f>
        <v>816</v>
      </c>
    </row>
    <row r="8" spans="1:228" s="11" customFormat="1" x14ac:dyDescent="0.3">
      <c r="B8" s="9" t="s">
        <v>46</v>
      </c>
      <c r="C8" s="18" t="s">
        <v>47</v>
      </c>
      <c r="D8" s="37" t="s">
        <v>57</v>
      </c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64"/>
      <c r="V8" s="64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>
        <f t="shared" si="0"/>
        <v>0</v>
      </c>
    </row>
    <row r="9" spans="1:228" s="5" customFormat="1" x14ac:dyDescent="0.3">
      <c r="A9" s="11"/>
      <c r="B9" s="9" t="s">
        <v>38</v>
      </c>
      <c r="C9" s="18" t="s">
        <v>39</v>
      </c>
      <c r="D9" s="37" t="s">
        <v>59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>
        <f t="shared" si="0"/>
        <v>0</v>
      </c>
    </row>
    <row r="10" spans="1:228" s="5" customFormat="1" x14ac:dyDescent="0.3">
      <c r="A10" s="11"/>
      <c r="B10" s="9" t="s">
        <v>16</v>
      </c>
      <c r="C10" s="18" t="s">
        <v>17</v>
      </c>
      <c r="D10" s="37" t="s">
        <v>58</v>
      </c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>
        <f t="shared" si="0"/>
        <v>0</v>
      </c>
    </row>
    <row r="11" spans="1:228" s="11" customFormat="1" x14ac:dyDescent="0.3">
      <c r="B11" s="9" t="s">
        <v>18</v>
      </c>
      <c r="C11" s="18" t="s">
        <v>19</v>
      </c>
      <c r="D11" s="37" t="s">
        <v>60</v>
      </c>
      <c r="E11" s="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>
        <f t="shared" si="0"/>
        <v>0</v>
      </c>
    </row>
    <row r="12" spans="1:228" x14ac:dyDescent="0.3">
      <c r="B12" s="9" t="s">
        <v>20</v>
      </c>
      <c r="C12" s="18" t="s">
        <v>21</v>
      </c>
      <c r="D12" s="37" t="s">
        <v>13</v>
      </c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>
        <f>SUM(E12:HS12)</f>
        <v>0</v>
      </c>
    </row>
    <row r="13" spans="1:228" x14ac:dyDescent="0.3">
      <c r="B13" s="9" t="s">
        <v>14</v>
      </c>
      <c r="C13" s="18" t="s">
        <v>15</v>
      </c>
      <c r="D13" s="37" t="s">
        <v>12</v>
      </c>
      <c r="E13" s="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>
        <f t="shared" si="0"/>
        <v>0</v>
      </c>
    </row>
    <row r="14" spans="1:228" s="11" customFormat="1" x14ac:dyDescent="0.3">
      <c r="B14" s="9" t="s">
        <v>48</v>
      </c>
      <c r="C14" s="18" t="s">
        <v>49</v>
      </c>
      <c r="D14" s="37" t="s">
        <v>58</v>
      </c>
      <c r="E14" s="1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>
        <f t="shared" si="0"/>
        <v>0</v>
      </c>
    </row>
    <row r="15" spans="1:228" s="11" customFormat="1" x14ac:dyDescent="0.3">
      <c r="B15" s="9" t="s">
        <v>50</v>
      </c>
      <c r="C15" s="18" t="s">
        <v>51</v>
      </c>
      <c r="D15" s="37" t="s">
        <v>60</v>
      </c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>
        <f t="shared" si="0"/>
        <v>0</v>
      </c>
    </row>
    <row r="16" spans="1:228" s="11" customFormat="1" x14ac:dyDescent="0.3">
      <c r="B16" s="9" t="s">
        <v>52</v>
      </c>
      <c r="C16" s="18" t="s">
        <v>53</v>
      </c>
      <c r="D16" s="37" t="s">
        <v>12</v>
      </c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>
        <f t="shared" si="0"/>
        <v>0</v>
      </c>
    </row>
    <row r="17" spans="1:230" s="11" customFormat="1" x14ac:dyDescent="0.3">
      <c r="B17" s="57" t="s">
        <v>280</v>
      </c>
      <c r="C17" s="2" t="s">
        <v>272</v>
      </c>
      <c r="D17" s="51" t="s">
        <v>12</v>
      </c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>
        <f t="shared" si="0"/>
        <v>0</v>
      </c>
    </row>
    <row r="18" spans="1:230" s="11" customFormat="1" x14ac:dyDescent="0.3">
      <c r="B18" s="9" t="s">
        <v>32</v>
      </c>
      <c r="C18" s="18" t="s">
        <v>33</v>
      </c>
      <c r="D18" s="37" t="s">
        <v>58</v>
      </c>
      <c r="E18" s="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>
        <f t="shared" si="0"/>
        <v>0</v>
      </c>
    </row>
    <row r="19" spans="1:230" s="11" customFormat="1" x14ac:dyDescent="0.3">
      <c r="B19" s="9" t="s">
        <v>34</v>
      </c>
      <c r="C19" s="18" t="s">
        <v>35</v>
      </c>
      <c r="D19" s="37" t="s">
        <v>60</v>
      </c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>
        <f t="shared" si="0"/>
        <v>0</v>
      </c>
    </row>
    <row r="20" spans="1:230" s="5" customFormat="1" x14ac:dyDescent="0.3">
      <c r="A20" s="11"/>
      <c r="B20" s="9" t="s">
        <v>55</v>
      </c>
      <c r="C20" s="18" t="s">
        <v>56</v>
      </c>
      <c r="D20" s="37" t="s">
        <v>60</v>
      </c>
      <c r="E20" s="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>
        <f t="shared" si="0"/>
        <v>0</v>
      </c>
    </row>
    <row r="21" spans="1:230" s="11" customFormat="1" x14ac:dyDescent="0.3">
      <c r="B21" s="9" t="s">
        <v>30</v>
      </c>
      <c r="C21" s="18" t="s">
        <v>31</v>
      </c>
      <c r="D21" s="37" t="s">
        <v>60</v>
      </c>
      <c r="E21" s="1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>
        <f t="shared" si="0"/>
        <v>0</v>
      </c>
    </row>
    <row r="22" spans="1:230" s="5" customFormat="1" x14ac:dyDescent="0.3">
      <c r="A22" s="11"/>
      <c r="B22" s="9" t="s">
        <v>22</v>
      </c>
      <c r="C22" s="18" t="s">
        <v>23</v>
      </c>
      <c r="D22" s="37" t="s">
        <v>60</v>
      </c>
      <c r="E22" s="13">
        <v>1920</v>
      </c>
      <c r="F22" s="2"/>
      <c r="G22" s="2">
        <v>1152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>
        <f t="shared" si="0"/>
        <v>3072</v>
      </c>
    </row>
    <row r="23" spans="1:230" x14ac:dyDescent="0.3">
      <c r="B23" s="9" t="s">
        <v>26</v>
      </c>
      <c r="C23" s="18" t="s">
        <v>27</v>
      </c>
      <c r="D23" s="37" t="s">
        <v>60</v>
      </c>
      <c r="E23" s="13">
        <v>2304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>
        <f t="shared" si="0"/>
        <v>2304</v>
      </c>
    </row>
    <row r="24" spans="1:230" s="5" customFormat="1" x14ac:dyDescent="0.3">
      <c r="A24" s="11"/>
      <c r="B24" s="9" t="s">
        <v>24</v>
      </c>
      <c r="C24" s="18" t="s">
        <v>25</v>
      </c>
      <c r="D24" s="37" t="s">
        <v>60</v>
      </c>
      <c r="E24" s="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>
        <f t="shared" si="0"/>
        <v>0</v>
      </c>
    </row>
    <row r="25" spans="1:230" s="5" customFormat="1" x14ac:dyDescent="0.3">
      <c r="A25" s="11"/>
      <c r="B25" s="9" t="s">
        <v>28</v>
      </c>
      <c r="C25" s="18" t="s">
        <v>29</v>
      </c>
      <c r="D25" s="37" t="s">
        <v>60</v>
      </c>
      <c r="E25" s="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>
        <f t="shared" si="0"/>
        <v>0</v>
      </c>
    </row>
    <row r="26" spans="1:230" s="11" customFormat="1" x14ac:dyDescent="0.3">
      <c r="B26" s="9"/>
      <c r="C26" s="18"/>
      <c r="D26" s="37"/>
      <c r="E26" s="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>
        <f t="shared" si="0"/>
        <v>0</v>
      </c>
    </row>
    <row r="27" spans="1:230" x14ac:dyDescent="0.3">
      <c r="B27" s="9"/>
      <c r="C27" s="18"/>
      <c r="D27" s="37"/>
      <c r="E27" s="13"/>
      <c r="F27" s="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7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>
        <f t="shared" si="0"/>
        <v>0</v>
      </c>
      <c r="HV27" s="5"/>
    </row>
    <row r="28" spans="1:230" ht="15" thickBot="1" x14ac:dyDescent="0.35">
      <c r="B28" s="10"/>
      <c r="C28" s="27"/>
      <c r="D28" s="46"/>
      <c r="E28" s="1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">
        <f t="shared" si="0"/>
        <v>0</v>
      </c>
    </row>
  </sheetData>
  <autoFilter ref="C3:HT28" xr:uid="{CAC2D902-20DE-47F3-B309-4D5757EC6DF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UE28"/>
  <sheetViews>
    <sheetView showGridLines="0" zoomScale="106" zoomScaleNormal="106" workbookViewId="0">
      <pane xSplit="4" ySplit="3" topLeftCell="F4" activePane="bottomRight" state="frozen"/>
      <selection pane="topRight" activeCell="D1" sqref="D1"/>
      <selection pane="bottomLeft" activeCell="A4" sqref="A4"/>
      <selection pane="bottomRight" activeCell="M22" sqref="M22"/>
    </sheetView>
  </sheetViews>
  <sheetFormatPr baseColWidth="10" defaultRowHeight="14.4" x14ac:dyDescent="0.3"/>
  <cols>
    <col min="1" max="1" width="11.44140625" style="11"/>
    <col min="3" max="3" width="49.6640625" bestFit="1" customWidth="1"/>
    <col min="5" max="5" width="14.88671875" customWidth="1"/>
    <col min="6" max="15" width="11.44140625" customWidth="1"/>
    <col min="16" max="16" width="11.44140625" style="11" customWidth="1"/>
    <col min="17" max="17" width="10.44140625" bestFit="1" customWidth="1"/>
    <col min="18" max="46" width="11.44140625" style="5" customWidth="1"/>
    <col min="47" max="47" width="11.44140625" style="11" customWidth="1"/>
    <col min="48" max="62" width="11.44140625" style="5" customWidth="1"/>
    <col min="63" max="63" width="11.44140625" style="11" customWidth="1"/>
    <col min="64" max="69" width="11.44140625" style="5" customWidth="1"/>
    <col min="70" max="70" width="11.44140625" style="11" customWidth="1"/>
    <col min="71" max="97" width="11.44140625" style="5" customWidth="1"/>
    <col min="98" max="98" width="14.33203125" style="5" customWidth="1"/>
    <col min="99" max="100" width="13.88671875" style="5" customWidth="1"/>
    <col min="101" max="101" width="13.109375" style="5" customWidth="1"/>
    <col min="102" max="102" width="12.6640625" style="5" customWidth="1"/>
    <col min="103" max="173" width="11.44140625" style="5" customWidth="1"/>
    <col min="174" max="174" width="11.44140625" style="11" customWidth="1"/>
    <col min="175" max="203" width="11.44140625" style="5" customWidth="1"/>
    <col min="204" max="333" width="11.44140625" style="11" customWidth="1"/>
    <col min="334" max="458" width="11.44140625" style="11"/>
    <col min="459" max="467" width="11.88671875" style="11" bestFit="1" customWidth="1"/>
    <col min="468" max="490" width="11.44140625" style="11"/>
    <col min="491" max="491" width="11.44140625" style="5"/>
    <col min="492" max="501" width="11.44140625" style="11"/>
    <col min="502" max="502" width="11.88671875" style="11" bestFit="1" customWidth="1"/>
    <col min="503" max="550" width="11.44140625" style="11"/>
    <col min="551" max="551" width="11.88671875" bestFit="1" customWidth="1"/>
  </cols>
  <sheetData>
    <row r="1" spans="1:551" ht="15" thickBot="1" x14ac:dyDescent="0.35">
      <c r="AB1" s="68"/>
    </row>
    <row r="2" spans="1:551" ht="29.4" thickBot="1" x14ac:dyDescent="0.35">
      <c r="C2" s="5"/>
      <c r="D2" s="5"/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" t="s">
        <v>5</v>
      </c>
      <c r="BC2" s="1" t="s">
        <v>5</v>
      </c>
      <c r="BD2" s="1" t="s">
        <v>5</v>
      </c>
      <c r="BE2" s="1" t="s">
        <v>5</v>
      </c>
      <c r="BF2" s="1" t="s">
        <v>5</v>
      </c>
      <c r="BG2" s="1" t="s">
        <v>5</v>
      </c>
      <c r="BH2" s="1" t="s">
        <v>5</v>
      </c>
      <c r="BI2" s="1" t="s">
        <v>5</v>
      </c>
      <c r="BJ2" s="1" t="s">
        <v>5</v>
      </c>
      <c r="BK2" s="1" t="s">
        <v>5</v>
      </c>
      <c r="BL2" s="1" t="s">
        <v>5</v>
      </c>
      <c r="BM2" s="1" t="s">
        <v>5</v>
      </c>
      <c r="BN2" s="1" t="s">
        <v>5</v>
      </c>
      <c r="BO2" s="1" t="s">
        <v>5</v>
      </c>
      <c r="BP2" s="1" t="s">
        <v>5</v>
      </c>
      <c r="BQ2" s="1" t="s">
        <v>5</v>
      </c>
      <c r="BR2" s="1" t="s">
        <v>5</v>
      </c>
      <c r="BS2" s="1" t="s">
        <v>5</v>
      </c>
      <c r="BT2" s="1" t="s">
        <v>5</v>
      </c>
      <c r="BU2" s="1" t="s">
        <v>5</v>
      </c>
      <c r="BV2" s="1" t="s">
        <v>5</v>
      </c>
      <c r="BW2" s="1" t="s">
        <v>5</v>
      </c>
      <c r="BX2" s="1" t="s">
        <v>5</v>
      </c>
      <c r="BY2" s="1" t="s">
        <v>5</v>
      </c>
      <c r="BZ2" s="1" t="s">
        <v>5</v>
      </c>
      <c r="CA2" s="1" t="s">
        <v>5</v>
      </c>
      <c r="CB2" s="1" t="s">
        <v>5</v>
      </c>
      <c r="CC2" s="1" t="s">
        <v>5</v>
      </c>
      <c r="CD2" s="1" t="s">
        <v>5</v>
      </c>
      <c r="CE2" s="1" t="s">
        <v>5</v>
      </c>
      <c r="CF2" s="1" t="s">
        <v>5</v>
      </c>
      <c r="CG2" s="1" t="s">
        <v>5</v>
      </c>
      <c r="CH2" s="1" t="s">
        <v>5</v>
      </c>
      <c r="CI2" s="1" t="s">
        <v>5</v>
      </c>
      <c r="CJ2" s="1" t="s">
        <v>5</v>
      </c>
      <c r="CK2" s="1" t="s">
        <v>5</v>
      </c>
      <c r="CL2" s="1" t="s">
        <v>5</v>
      </c>
      <c r="CM2" s="1" t="s">
        <v>5</v>
      </c>
      <c r="CN2" s="1" t="s">
        <v>5</v>
      </c>
      <c r="CO2" s="1" t="s">
        <v>5</v>
      </c>
      <c r="CP2" s="1" t="s">
        <v>5</v>
      </c>
      <c r="CQ2" s="1" t="s">
        <v>5</v>
      </c>
      <c r="CR2" s="1" t="s">
        <v>5</v>
      </c>
      <c r="CS2" s="1" t="s">
        <v>5</v>
      </c>
      <c r="CT2" s="1" t="s">
        <v>5</v>
      </c>
      <c r="CU2" s="1" t="s">
        <v>5</v>
      </c>
      <c r="CV2" s="1" t="s">
        <v>5</v>
      </c>
      <c r="CW2" s="1" t="s">
        <v>5</v>
      </c>
      <c r="CX2" s="1" t="s">
        <v>5</v>
      </c>
      <c r="CY2" s="1" t="s">
        <v>5</v>
      </c>
      <c r="CZ2" s="1" t="s">
        <v>5</v>
      </c>
      <c r="DA2" s="1" t="s">
        <v>5</v>
      </c>
      <c r="DB2" s="1" t="s">
        <v>5</v>
      </c>
      <c r="DC2" s="1" t="s">
        <v>5</v>
      </c>
      <c r="DD2" s="1" t="s">
        <v>5</v>
      </c>
      <c r="DE2" s="1" t="s">
        <v>5</v>
      </c>
      <c r="DF2" s="1" t="s">
        <v>5</v>
      </c>
      <c r="DG2" s="1" t="s">
        <v>5</v>
      </c>
      <c r="DH2" s="1" t="s">
        <v>5</v>
      </c>
      <c r="DI2" s="1" t="s">
        <v>5</v>
      </c>
      <c r="DJ2" s="1" t="s">
        <v>5</v>
      </c>
      <c r="DK2" s="1" t="s">
        <v>5</v>
      </c>
      <c r="DL2" s="1" t="s">
        <v>5</v>
      </c>
      <c r="DM2" s="1" t="s">
        <v>5</v>
      </c>
      <c r="DN2" s="1" t="s">
        <v>5</v>
      </c>
      <c r="DO2" s="1" t="s">
        <v>5</v>
      </c>
      <c r="DP2" s="1" t="s">
        <v>5</v>
      </c>
      <c r="DQ2" s="1" t="s">
        <v>5</v>
      </c>
      <c r="DR2" s="1" t="s">
        <v>5</v>
      </c>
      <c r="DS2" s="1" t="s">
        <v>5</v>
      </c>
      <c r="DT2" s="1" t="s">
        <v>5</v>
      </c>
      <c r="DU2" s="1" t="s">
        <v>5</v>
      </c>
      <c r="DV2" s="1" t="s">
        <v>5</v>
      </c>
      <c r="DW2" s="1" t="s">
        <v>5</v>
      </c>
      <c r="DX2" s="1" t="s">
        <v>5</v>
      </c>
      <c r="DY2" s="1" t="s">
        <v>5</v>
      </c>
      <c r="DZ2" s="1" t="s">
        <v>5</v>
      </c>
      <c r="EA2" s="1" t="s">
        <v>5</v>
      </c>
      <c r="EB2" s="1" t="s">
        <v>5</v>
      </c>
      <c r="EC2" s="1" t="s">
        <v>5</v>
      </c>
      <c r="ED2" s="1" t="s">
        <v>5</v>
      </c>
      <c r="EE2" s="1" t="s">
        <v>5</v>
      </c>
      <c r="EF2" s="1" t="s">
        <v>5</v>
      </c>
      <c r="EG2" s="1" t="s">
        <v>5</v>
      </c>
      <c r="EH2" s="1" t="s">
        <v>5</v>
      </c>
      <c r="EI2" s="1" t="s">
        <v>5</v>
      </c>
      <c r="EJ2" s="1" t="s">
        <v>5</v>
      </c>
      <c r="EK2" s="1" t="s">
        <v>5</v>
      </c>
      <c r="EL2" s="1" t="s">
        <v>5</v>
      </c>
      <c r="EM2" s="1" t="s">
        <v>5</v>
      </c>
      <c r="EN2" s="1" t="s">
        <v>5</v>
      </c>
      <c r="EO2" s="1" t="s">
        <v>5</v>
      </c>
      <c r="EP2" s="1" t="s">
        <v>5</v>
      </c>
      <c r="EQ2" s="1" t="s">
        <v>5</v>
      </c>
      <c r="ER2" s="1" t="s">
        <v>5</v>
      </c>
      <c r="ES2" s="1" t="s">
        <v>5</v>
      </c>
      <c r="ET2" s="1" t="s">
        <v>5</v>
      </c>
      <c r="EU2" s="1" t="s">
        <v>5</v>
      </c>
      <c r="EV2" s="1" t="s">
        <v>5</v>
      </c>
      <c r="EW2" s="1" t="s">
        <v>5</v>
      </c>
      <c r="EX2" s="1" t="s">
        <v>5</v>
      </c>
      <c r="EY2" s="1" t="s">
        <v>5</v>
      </c>
      <c r="EZ2" s="1" t="s">
        <v>5</v>
      </c>
      <c r="FA2" s="1" t="s">
        <v>5</v>
      </c>
      <c r="FB2" s="1" t="s">
        <v>5</v>
      </c>
      <c r="FC2" s="1" t="s">
        <v>5</v>
      </c>
      <c r="FD2" s="1" t="s">
        <v>5</v>
      </c>
      <c r="FE2" s="1" t="s">
        <v>5</v>
      </c>
      <c r="FF2" s="1" t="s">
        <v>5</v>
      </c>
      <c r="FG2" s="1" t="s">
        <v>5</v>
      </c>
      <c r="FH2" s="1" t="s">
        <v>5</v>
      </c>
      <c r="FI2" s="1" t="s">
        <v>5</v>
      </c>
      <c r="FJ2" s="1" t="s">
        <v>5</v>
      </c>
      <c r="FK2" s="1" t="s">
        <v>5</v>
      </c>
      <c r="FL2" s="1" t="s">
        <v>5</v>
      </c>
      <c r="FM2" s="1" t="s">
        <v>5</v>
      </c>
      <c r="FN2" s="1" t="s">
        <v>5</v>
      </c>
      <c r="FO2" s="1" t="s">
        <v>5</v>
      </c>
      <c r="FP2" s="1" t="s">
        <v>5</v>
      </c>
      <c r="FQ2" s="1" t="s">
        <v>5</v>
      </c>
      <c r="FR2" s="1" t="s">
        <v>5</v>
      </c>
      <c r="FS2" s="1" t="s">
        <v>5</v>
      </c>
      <c r="FT2" s="1" t="s">
        <v>5</v>
      </c>
      <c r="FU2" s="1" t="s">
        <v>5</v>
      </c>
      <c r="FV2" s="1" t="s">
        <v>5</v>
      </c>
      <c r="FW2" s="1" t="s">
        <v>5</v>
      </c>
      <c r="FX2" s="1" t="s">
        <v>5</v>
      </c>
      <c r="FY2" s="1" t="s">
        <v>5</v>
      </c>
      <c r="FZ2" s="1" t="s">
        <v>5</v>
      </c>
      <c r="GA2" s="1" t="s">
        <v>5</v>
      </c>
      <c r="GB2" s="1" t="s">
        <v>5</v>
      </c>
      <c r="GC2" s="1" t="s">
        <v>5</v>
      </c>
      <c r="GD2" s="1" t="s">
        <v>5</v>
      </c>
      <c r="GE2" s="1" t="s">
        <v>5</v>
      </c>
      <c r="GF2" s="1" t="s">
        <v>5</v>
      </c>
      <c r="GG2" s="1" t="s">
        <v>5</v>
      </c>
      <c r="GH2" s="1" t="s">
        <v>5</v>
      </c>
      <c r="GI2" s="1" t="s">
        <v>5</v>
      </c>
      <c r="GJ2" s="1" t="s">
        <v>5</v>
      </c>
      <c r="GK2" s="1" t="s">
        <v>5</v>
      </c>
      <c r="GL2" s="1" t="s">
        <v>5</v>
      </c>
      <c r="GM2" s="1" t="s">
        <v>5</v>
      </c>
      <c r="GN2" s="1" t="s">
        <v>5</v>
      </c>
      <c r="GO2" s="1" t="s">
        <v>5</v>
      </c>
      <c r="GP2" s="1" t="s">
        <v>5</v>
      </c>
      <c r="GQ2" s="1" t="s">
        <v>5</v>
      </c>
      <c r="GR2" s="1" t="s">
        <v>5</v>
      </c>
      <c r="GS2" s="1" t="s">
        <v>5</v>
      </c>
      <c r="GT2" s="1" t="s">
        <v>5</v>
      </c>
      <c r="GU2" s="1" t="s">
        <v>5</v>
      </c>
      <c r="GV2" s="1" t="s">
        <v>5</v>
      </c>
      <c r="GW2" s="1" t="s">
        <v>5</v>
      </c>
      <c r="GX2" s="1" t="s">
        <v>5</v>
      </c>
      <c r="GY2" s="1" t="s">
        <v>5</v>
      </c>
      <c r="GZ2" s="1" t="s">
        <v>5</v>
      </c>
      <c r="HA2" s="1" t="s">
        <v>5</v>
      </c>
      <c r="HB2" s="1" t="s">
        <v>5</v>
      </c>
      <c r="HC2" s="1" t="s">
        <v>5</v>
      </c>
      <c r="HD2" s="1" t="s">
        <v>5</v>
      </c>
      <c r="HE2" s="1" t="s">
        <v>5</v>
      </c>
      <c r="HF2" s="1" t="s">
        <v>5</v>
      </c>
      <c r="HG2" s="1" t="s">
        <v>5</v>
      </c>
      <c r="HH2" s="1" t="s">
        <v>5</v>
      </c>
      <c r="HI2" s="1" t="s">
        <v>5</v>
      </c>
      <c r="HJ2" s="1" t="s">
        <v>5</v>
      </c>
      <c r="HK2" s="1" t="s">
        <v>5</v>
      </c>
      <c r="HL2" s="1" t="s">
        <v>5</v>
      </c>
      <c r="HM2" s="1" t="s">
        <v>5</v>
      </c>
      <c r="HN2" s="1" t="s">
        <v>5</v>
      </c>
      <c r="HO2" s="1" t="s">
        <v>5</v>
      </c>
      <c r="HP2" s="1" t="s">
        <v>5</v>
      </c>
      <c r="HQ2" s="1" t="s">
        <v>5</v>
      </c>
      <c r="HR2" s="1" t="s">
        <v>5</v>
      </c>
      <c r="HS2" s="1" t="s">
        <v>5</v>
      </c>
      <c r="HT2" s="1" t="s">
        <v>5</v>
      </c>
      <c r="HU2" s="1" t="s">
        <v>5</v>
      </c>
      <c r="HV2" s="1" t="s">
        <v>5</v>
      </c>
      <c r="HW2" s="1" t="s">
        <v>5</v>
      </c>
      <c r="HX2" s="1" t="s">
        <v>5</v>
      </c>
      <c r="HY2" s="1" t="s">
        <v>5</v>
      </c>
      <c r="HZ2" s="1" t="s">
        <v>5</v>
      </c>
      <c r="IA2" s="1" t="s">
        <v>5</v>
      </c>
      <c r="IB2" s="1" t="s">
        <v>5</v>
      </c>
      <c r="IC2" s="1" t="s">
        <v>5</v>
      </c>
      <c r="ID2" s="1" t="s">
        <v>5</v>
      </c>
      <c r="IE2" s="1" t="s">
        <v>5</v>
      </c>
      <c r="IF2" s="1" t="s">
        <v>5</v>
      </c>
      <c r="IG2" s="1" t="s">
        <v>5</v>
      </c>
      <c r="IH2" s="1" t="s">
        <v>5</v>
      </c>
      <c r="II2" s="1" t="s">
        <v>5</v>
      </c>
      <c r="IJ2" s="1" t="s">
        <v>5</v>
      </c>
      <c r="IK2" s="1" t="s">
        <v>5</v>
      </c>
      <c r="IL2" s="1" t="s">
        <v>5</v>
      </c>
      <c r="IM2" s="1" t="s">
        <v>5</v>
      </c>
      <c r="IN2" s="1" t="s">
        <v>5</v>
      </c>
      <c r="IO2" s="1" t="s">
        <v>5</v>
      </c>
      <c r="IP2" s="1" t="s">
        <v>5</v>
      </c>
      <c r="IQ2" s="1" t="s">
        <v>5</v>
      </c>
      <c r="IR2" s="1" t="s">
        <v>5</v>
      </c>
      <c r="IS2" s="1" t="s">
        <v>5</v>
      </c>
      <c r="IT2" s="1" t="s">
        <v>5</v>
      </c>
      <c r="IU2" s="1" t="s">
        <v>5</v>
      </c>
      <c r="IV2" s="1" t="s">
        <v>5</v>
      </c>
      <c r="IW2" s="1" t="s">
        <v>5</v>
      </c>
      <c r="IX2" s="1" t="s">
        <v>5</v>
      </c>
      <c r="IY2" s="1" t="s">
        <v>5</v>
      </c>
      <c r="IZ2" s="1" t="s">
        <v>5</v>
      </c>
      <c r="JA2" s="1" t="s">
        <v>5</v>
      </c>
      <c r="JB2" s="1" t="s">
        <v>5</v>
      </c>
      <c r="JC2" s="1" t="s">
        <v>5</v>
      </c>
      <c r="JD2" s="1" t="s">
        <v>5</v>
      </c>
      <c r="JE2" s="1" t="s">
        <v>5</v>
      </c>
      <c r="JF2" s="1" t="s">
        <v>5</v>
      </c>
      <c r="JG2" s="1" t="s">
        <v>5</v>
      </c>
      <c r="JH2" s="1" t="s">
        <v>5</v>
      </c>
      <c r="JI2" s="1" t="s">
        <v>5</v>
      </c>
      <c r="JJ2" s="1" t="s">
        <v>5</v>
      </c>
      <c r="JK2" s="1" t="s">
        <v>5</v>
      </c>
      <c r="JL2" s="1" t="s">
        <v>5</v>
      </c>
      <c r="JM2" s="1" t="s">
        <v>5</v>
      </c>
      <c r="JN2" s="1" t="s">
        <v>5</v>
      </c>
      <c r="JO2" s="1" t="s">
        <v>5</v>
      </c>
      <c r="JP2" s="1" t="s">
        <v>5</v>
      </c>
      <c r="JQ2" s="1" t="s">
        <v>5</v>
      </c>
      <c r="JR2" s="1" t="s">
        <v>5</v>
      </c>
      <c r="JS2" s="1" t="s">
        <v>5</v>
      </c>
      <c r="JT2" s="1" t="s">
        <v>5</v>
      </c>
      <c r="JU2" s="1" t="s">
        <v>5</v>
      </c>
      <c r="JV2" s="1" t="s">
        <v>5</v>
      </c>
      <c r="JW2" s="1" t="s">
        <v>5</v>
      </c>
      <c r="JX2" s="1" t="s">
        <v>5</v>
      </c>
      <c r="JY2" s="1" t="s">
        <v>5</v>
      </c>
      <c r="JZ2" s="1" t="s">
        <v>5</v>
      </c>
      <c r="KA2" s="1" t="s">
        <v>5</v>
      </c>
      <c r="KB2" s="1" t="s">
        <v>5</v>
      </c>
      <c r="KC2" s="1" t="s">
        <v>5</v>
      </c>
      <c r="KD2" s="1" t="s">
        <v>5</v>
      </c>
      <c r="KE2" s="1" t="s">
        <v>5</v>
      </c>
      <c r="KF2" s="1" t="s">
        <v>5</v>
      </c>
      <c r="KG2" s="1" t="s">
        <v>5</v>
      </c>
      <c r="KH2" s="1" t="s">
        <v>5</v>
      </c>
      <c r="KI2" s="1" t="s">
        <v>5</v>
      </c>
      <c r="KJ2" s="1" t="s">
        <v>5</v>
      </c>
      <c r="KK2" s="1" t="s">
        <v>5</v>
      </c>
      <c r="KL2" s="1" t="s">
        <v>5</v>
      </c>
      <c r="KM2" s="1" t="s">
        <v>5</v>
      </c>
      <c r="KN2" s="1" t="s">
        <v>5</v>
      </c>
      <c r="KO2" s="1" t="s">
        <v>5</v>
      </c>
      <c r="KP2" s="1" t="s">
        <v>5</v>
      </c>
      <c r="KQ2" s="1" t="s">
        <v>5</v>
      </c>
      <c r="KR2" s="1" t="s">
        <v>5</v>
      </c>
      <c r="KS2" s="1" t="s">
        <v>5</v>
      </c>
      <c r="KT2" s="1" t="s">
        <v>5</v>
      </c>
      <c r="KU2" s="1" t="s">
        <v>5</v>
      </c>
      <c r="KV2" s="1" t="s">
        <v>5</v>
      </c>
      <c r="KW2" s="1" t="s">
        <v>5</v>
      </c>
      <c r="KX2" s="1" t="s">
        <v>5</v>
      </c>
      <c r="KY2" s="1" t="s">
        <v>5</v>
      </c>
      <c r="KZ2" s="1" t="s">
        <v>5</v>
      </c>
      <c r="LA2" s="1" t="s">
        <v>5</v>
      </c>
      <c r="LB2" s="1" t="s">
        <v>5</v>
      </c>
      <c r="LC2" s="1" t="s">
        <v>5</v>
      </c>
      <c r="LD2" s="1" t="s">
        <v>5</v>
      </c>
      <c r="LE2" s="1" t="s">
        <v>5</v>
      </c>
      <c r="LF2" s="1" t="s">
        <v>5</v>
      </c>
      <c r="LG2" s="1" t="s">
        <v>5</v>
      </c>
      <c r="LH2" s="1" t="s">
        <v>5</v>
      </c>
      <c r="LI2" s="1" t="s">
        <v>5</v>
      </c>
      <c r="LJ2" s="1" t="s">
        <v>5</v>
      </c>
      <c r="LK2" s="1" t="s">
        <v>5</v>
      </c>
      <c r="LL2" s="1" t="s">
        <v>5</v>
      </c>
      <c r="LM2" s="1" t="s">
        <v>5</v>
      </c>
      <c r="LN2" s="1" t="s">
        <v>5</v>
      </c>
      <c r="LO2" s="1" t="s">
        <v>5</v>
      </c>
      <c r="LP2" s="1" t="s">
        <v>5</v>
      </c>
      <c r="LQ2" s="1" t="s">
        <v>5</v>
      </c>
      <c r="LR2" s="1" t="s">
        <v>5</v>
      </c>
      <c r="LS2" s="1" t="s">
        <v>5</v>
      </c>
      <c r="LT2" s="1" t="s">
        <v>5</v>
      </c>
      <c r="LU2" s="1" t="s">
        <v>5</v>
      </c>
      <c r="LV2" s="1" t="s">
        <v>5</v>
      </c>
      <c r="LW2" s="1" t="s">
        <v>5</v>
      </c>
      <c r="LX2" s="1" t="s">
        <v>5</v>
      </c>
      <c r="LY2" s="1" t="s">
        <v>5</v>
      </c>
      <c r="LZ2" s="1" t="s">
        <v>5</v>
      </c>
      <c r="MA2" s="1" t="s">
        <v>5</v>
      </c>
      <c r="MB2" s="1" t="s">
        <v>5</v>
      </c>
      <c r="MC2" s="1" t="s">
        <v>5</v>
      </c>
      <c r="MD2" s="1" t="s">
        <v>5</v>
      </c>
      <c r="ME2" s="1" t="s">
        <v>5</v>
      </c>
      <c r="MF2" s="1" t="s">
        <v>5</v>
      </c>
      <c r="MG2" s="1" t="s">
        <v>5</v>
      </c>
      <c r="MH2" s="1" t="s">
        <v>5</v>
      </c>
      <c r="MI2" s="1" t="s">
        <v>5</v>
      </c>
      <c r="MJ2" s="1" t="s">
        <v>5</v>
      </c>
      <c r="MK2" s="1" t="s">
        <v>5</v>
      </c>
      <c r="ML2" s="1" t="s">
        <v>5</v>
      </c>
      <c r="MM2" s="1" t="s">
        <v>5</v>
      </c>
      <c r="MN2" s="1" t="s">
        <v>5</v>
      </c>
      <c r="MO2" s="1" t="s">
        <v>5</v>
      </c>
      <c r="MP2" s="1" t="s">
        <v>5</v>
      </c>
      <c r="MQ2" s="1" t="s">
        <v>5</v>
      </c>
      <c r="MR2" s="1" t="s">
        <v>5</v>
      </c>
      <c r="MS2" s="1" t="s">
        <v>5</v>
      </c>
      <c r="MT2" s="1" t="s">
        <v>5</v>
      </c>
      <c r="MU2" s="1" t="s">
        <v>5</v>
      </c>
      <c r="MV2" s="1" t="s">
        <v>5</v>
      </c>
      <c r="MW2" s="1" t="s">
        <v>5</v>
      </c>
      <c r="MX2" s="1" t="s">
        <v>5</v>
      </c>
      <c r="MY2" s="1" t="s">
        <v>5</v>
      </c>
      <c r="MZ2" s="1" t="s">
        <v>5</v>
      </c>
      <c r="NA2" s="1" t="s">
        <v>5</v>
      </c>
      <c r="NB2" s="1" t="s">
        <v>5</v>
      </c>
      <c r="NC2" s="1" t="s">
        <v>5</v>
      </c>
      <c r="ND2" s="1" t="s">
        <v>5</v>
      </c>
      <c r="NE2" s="1" t="s">
        <v>5</v>
      </c>
      <c r="NF2" s="1" t="s">
        <v>5</v>
      </c>
      <c r="NG2" s="1" t="s">
        <v>5</v>
      </c>
      <c r="NH2" s="1" t="s">
        <v>5</v>
      </c>
      <c r="NI2" s="1" t="s">
        <v>5</v>
      </c>
      <c r="NJ2" s="1" t="s">
        <v>5</v>
      </c>
      <c r="NK2" s="1" t="s">
        <v>5</v>
      </c>
      <c r="NL2" s="1" t="s">
        <v>5</v>
      </c>
      <c r="NM2" s="1" t="s">
        <v>5</v>
      </c>
      <c r="NN2" s="1" t="s">
        <v>5</v>
      </c>
      <c r="NO2" s="1" t="s">
        <v>5</v>
      </c>
      <c r="NP2" s="1" t="s">
        <v>5</v>
      </c>
      <c r="NQ2" s="1" t="s">
        <v>5</v>
      </c>
      <c r="NR2" s="1" t="s">
        <v>5</v>
      </c>
      <c r="NS2" s="1" t="s">
        <v>5</v>
      </c>
      <c r="NT2" s="1" t="s">
        <v>5</v>
      </c>
      <c r="NU2" s="1" t="s">
        <v>5</v>
      </c>
      <c r="NV2" s="1" t="s">
        <v>5</v>
      </c>
      <c r="NW2" s="1" t="s">
        <v>5</v>
      </c>
      <c r="NX2" s="1" t="s">
        <v>5</v>
      </c>
      <c r="NY2" s="1" t="s">
        <v>5</v>
      </c>
      <c r="NZ2" s="1" t="s">
        <v>5</v>
      </c>
      <c r="OA2" s="1" t="s">
        <v>5</v>
      </c>
      <c r="OB2" s="1" t="s">
        <v>5</v>
      </c>
      <c r="OC2" s="1" t="s">
        <v>5</v>
      </c>
      <c r="OD2" s="1" t="s">
        <v>5</v>
      </c>
      <c r="OE2" s="1" t="s">
        <v>5</v>
      </c>
      <c r="OF2" s="1" t="s">
        <v>5</v>
      </c>
      <c r="OG2" s="1" t="s">
        <v>5</v>
      </c>
      <c r="OH2" s="1" t="s">
        <v>5</v>
      </c>
      <c r="OI2" s="1" t="s">
        <v>5</v>
      </c>
      <c r="OJ2" s="1" t="s">
        <v>5</v>
      </c>
      <c r="OK2" s="1" t="s">
        <v>5</v>
      </c>
      <c r="OL2" s="1" t="s">
        <v>5</v>
      </c>
      <c r="OM2" s="1" t="s">
        <v>5</v>
      </c>
      <c r="ON2" s="1" t="s">
        <v>5</v>
      </c>
      <c r="OO2" s="1" t="s">
        <v>5</v>
      </c>
      <c r="OP2" s="1" t="s">
        <v>5</v>
      </c>
      <c r="OQ2" s="1" t="s">
        <v>5</v>
      </c>
      <c r="OR2" s="1" t="s">
        <v>5</v>
      </c>
      <c r="OS2" s="1" t="s">
        <v>5</v>
      </c>
      <c r="OT2" s="1" t="s">
        <v>5</v>
      </c>
      <c r="OU2" s="1" t="s">
        <v>5</v>
      </c>
      <c r="OV2" s="1" t="s">
        <v>5</v>
      </c>
      <c r="OW2" s="1" t="s">
        <v>5</v>
      </c>
      <c r="OX2" s="1" t="s">
        <v>5</v>
      </c>
      <c r="OY2" s="1" t="s">
        <v>5</v>
      </c>
      <c r="OZ2" s="1" t="s">
        <v>5</v>
      </c>
      <c r="PA2" s="1" t="s">
        <v>5</v>
      </c>
      <c r="PB2" s="1" t="s">
        <v>5</v>
      </c>
      <c r="PC2" s="1" t="s">
        <v>5</v>
      </c>
      <c r="PD2" s="1" t="s">
        <v>5</v>
      </c>
      <c r="PE2" s="1" t="s">
        <v>5</v>
      </c>
      <c r="PF2" s="1" t="s">
        <v>5</v>
      </c>
      <c r="PG2" s="1" t="s">
        <v>5</v>
      </c>
      <c r="PH2" s="1" t="s">
        <v>5</v>
      </c>
      <c r="PI2" s="1" t="s">
        <v>5</v>
      </c>
      <c r="PJ2" s="1" t="s">
        <v>5</v>
      </c>
      <c r="PK2" s="1" t="s">
        <v>5</v>
      </c>
      <c r="PL2" s="1" t="s">
        <v>5</v>
      </c>
      <c r="PM2" s="1" t="s">
        <v>5</v>
      </c>
      <c r="PN2" s="1" t="s">
        <v>5</v>
      </c>
      <c r="PO2" s="1" t="s">
        <v>5</v>
      </c>
      <c r="PP2" s="1" t="s">
        <v>5</v>
      </c>
      <c r="PQ2" s="1" t="s">
        <v>5</v>
      </c>
      <c r="PR2" s="1" t="s">
        <v>5</v>
      </c>
      <c r="PS2" s="1" t="s">
        <v>5</v>
      </c>
      <c r="PT2" s="1" t="s">
        <v>5</v>
      </c>
      <c r="PU2" s="1" t="s">
        <v>5</v>
      </c>
      <c r="PV2" s="1" t="s">
        <v>5</v>
      </c>
      <c r="PW2" s="1" t="s">
        <v>5</v>
      </c>
      <c r="PX2" s="1" t="s">
        <v>5</v>
      </c>
      <c r="PY2" s="1" t="s">
        <v>5</v>
      </c>
      <c r="PZ2" s="1" t="s">
        <v>5</v>
      </c>
      <c r="QA2" s="1" t="s">
        <v>5</v>
      </c>
      <c r="QB2" s="1" t="s">
        <v>5</v>
      </c>
      <c r="QC2" s="1" t="s">
        <v>5</v>
      </c>
      <c r="QD2" s="1" t="s">
        <v>5</v>
      </c>
      <c r="QE2" s="1" t="s">
        <v>5</v>
      </c>
      <c r="QF2" s="1" t="s">
        <v>5</v>
      </c>
      <c r="QG2" s="1" t="s">
        <v>5</v>
      </c>
      <c r="QH2" s="1" t="s">
        <v>5</v>
      </c>
      <c r="QI2" s="1" t="s">
        <v>5</v>
      </c>
      <c r="QJ2" s="1" t="s">
        <v>5</v>
      </c>
      <c r="QK2" s="1" t="s">
        <v>5</v>
      </c>
      <c r="QL2" s="1" t="s">
        <v>5</v>
      </c>
      <c r="QM2" s="1" t="s">
        <v>5</v>
      </c>
      <c r="QN2" s="1" t="s">
        <v>5</v>
      </c>
      <c r="QO2" s="1" t="s">
        <v>5</v>
      </c>
      <c r="QP2" s="1" t="s">
        <v>5</v>
      </c>
      <c r="QQ2" s="1" t="s">
        <v>5</v>
      </c>
      <c r="QR2" s="1" t="s">
        <v>5</v>
      </c>
      <c r="QS2" s="1" t="s">
        <v>5</v>
      </c>
      <c r="QT2" s="1" t="s">
        <v>5</v>
      </c>
      <c r="QU2" s="1" t="s">
        <v>5</v>
      </c>
      <c r="QV2" s="1" t="s">
        <v>5</v>
      </c>
      <c r="QW2" s="1" t="s">
        <v>5</v>
      </c>
      <c r="QX2" s="1" t="s">
        <v>5</v>
      </c>
      <c r="QY2" s="1" t="s">
        <v>5</v>
      </c>
      <c r="QZ2" s="1" t="s">
        <v>5</v>
      </c>
      <c r="RA2" s="1" t="s">
        <v>5</v>
      </c>
      <c r="RB2" s="1" t="s">
        <v>5</v>
      </c>
      <c r="RC2" s="1" t="s">
        <v>5</v>
      </c>
      <c r="RD2" s="1" t="s">
        <v>5</v>
      </c>
      <c r="RE2" s="1" t="s">
        <v>5</v>
      </c>
      <c r="RF2" s="1" t="s">
        <v>5</v>
      </c>
      <c r="RG2" s="1" t="s">
        <v>5</v>
      </c>
      <c r="RH2" s="1" t="s">
        <v>5</v>
      </c>
      <c r="RI2" s="1" t="s">
        <v>5</v>
      </c>
      <c r="RJ2" s="1" t="s">
        <v>5</v>
      </c>
      <c r="RK2" s="1" t="s">
        <v>5</v>
      </c>
      <c r="RL2" s="1" t="s">
        <v>5</v>
      </c>
      <c r="RM2" s="1" t="s">
        <v>5</v>
      </c>
      <c r="RN2" s="1" t="s">
        <v>5</v>
      </c>
      <c r="RO2" s="1" t="s">
        <v>5</v>
      </c>
      <c r="RP2" s="1" t="s">
        <v>5</v>
      </c>
      <c r="RQ2" s="1" t="s">
        <v>5</v>
      </c>
      <c r="RR2" s="1" t="s">
        <v>5</v>
      </c>
      <c r="RS2" s="1" t="s">
        <v>5</v>
      </c>
      <c r="RT2" s="1" t="s">
        <v>5</v>
      </c>
      <c r="RU2" s="1" t="s">
        <v>5</v>
      </c>
      <c r="RV2" s="1" t="s">
        <v>5</v>
      </c>
      <c r="RW2" s="1" t="s">
        <v>5</v>
      </c>
      <c r="RX2" s="1" t="s">
        <v>5</v>
      </c>
      <c r="RY2" s="1" t="s">
        <v>5</v>
      </c>
      <c r="RZ2" s="1" t="s">
        <v>5</v>
      </c>
      <c r="SA2" s="1" t="s">
        <v>5</v>
      </c>
      <c r="SB2" s="1" t="s">
        <v>5</v>
      </c>
      <c r="SC2" s="1" t="s">
        <v>5</v>
      </c>
      <c r="SD2" s="1" t="s">
        <v>5</v>
      </c>
      <c r="SE2" s="1" t="s">
        <v>5</v>
      </c>
      <c r="SF2" s="1" t="s">
        <v>5</v>
      </c>
      <c r="SG2" s="1" t="s">
        <v>5</v>
      </c>
      <c r="SH2" s="1" t="s">
        <v>5</v>
      </c>
      <c r="SI2" s="1" t="s">
        <v>5</v>
      </c>
      <c r="SJ2" s="1" t="s">
        <v>5</v>
      </c>
      <c r="SK2" s="1" t="s">
        <v>5</v>
      </c>
      <c r="SL2" s="1" t="s">
        <v>5</v>
      </c>
      <c r="SM2" s="1" t="s">
        <v>5</v>
      </c>
      <c r="SN2" s="1" t="s">
        <v>5</v>
      </c>
      <c r="SO2" s="1" t="s">
        <v>5</v>
      </c>
      <c r="SP2" s="1" t="s">
        <v>5</v>
      </c>
      <c r="SQ2" s="1" t="s">
        <v>5</v>
      </c>
      <c r="SR2" s="1" t="s">
        <v>5</v>
      </c>
      <c r="SS2" s="1" t="s">
        <v>5</v>
      </c>
      <c r="ST2" s="1" t="s">
        <v>5</v>
      </c>
      <c r="SU2" s="1" t="s">
        <v>5</v>
      </c>
      <c r="SV2" s="1" t="s">
        <v>5</v>
      </c>
      <c r="SW2" s="1" t="s">
        <v>5</v>
      </c>
      <c r="SX2" s="1" t="s">
        <v>5</v>
      </c>
      <c r="SY2" s="1" t="s">
        <v>5</v>
      </c>
      <c r="SZ2" s="1" t="s">
        <v>5</v>
      </c>
      <c r="TA2" s="1" t="s">
        <v>5</v>
      </c>
      <c r="TB2" s="1" t="s">
        <v>5</v>
      </c>
      <c r="TC2" s="1" t="s">
        <v>5</v>
      </c>
      <c r="TD2" s="1" t="s">
        <v>5</v>
      </c>
      <c r="TE2" s="1" t="s">
        <v>5</v>
      </c>
      <c r="TF2" s="1" t="s">
        <v>5</v>
      </c>
      <c r="TG2" s="1" t="s">
        <v>5</v>
      </c>
      <c r="TH2" s="1" t="s">
        <v>5</v>
      </c>
      <c r="TI2" s="1" t="s">
        <v>5</v>
      </c>
      <c r="TJ2" s="1" t="s">
        <v>5</v>
      </c>
      <c r="TK2" s="1" t="s">
        <v>5</v>
      </c>
      <c r="TL2" s="1" t="s">
        <v>5</v>
      </c>
      <c r="TM2" s="1" t="s">
        <v>5</v>
      </c>
      <c r="TN2" s="1" t="s">
        <v>5</v>
      </c>
      <c r="TO2" s="1" t="s">
        <v>5</v>
      </c>
      <c r="TP2" s="1" t="s">
        <v>5</v>
      </c>
      <c r="TQ2" s="1" t="s">
        <v>5</v>
      </c>
      <c r="TR2" s="1" t="s">
        <v>5</v>
      </c>
      <c r="TS2" s="1" t="s">
        <v>5</v>
      </c>
      <c r="TT2" s="1" t="s">
        <v>5</v>
      </c>
      <c r="TU2" s="1" t="s">
        <v>5</v>
      </c>
      <c r="TV2" s="1" t="s">
        <v>5</v>
      </c>
      <c r="TW2" s="1" t="s">
        <v>5</v>
      </c>
      <c r="TX2" s="1" t="s">
        <v>5</v>
      </c>
      <c r="TY2" s="1" t="s">
        <v>5</v>
      </c>
      <c r="TZ2" s="1" t="s">
        <v>5</v>
      </c>
      <c r="UA2" s="1" t="s">
        <v>5</v>
      </c>
      <c r="UB2" s="1" t="s">
        <v>5</v>
      </c>
      <c r="UC2" s="1" t="s">
        <v>5</v>
      </c>
      <c r="UD2" s="1" t="s">
        <v>5</v>
      </c>
      <c r="UE2" s="6" t="s">
        <v>6</v>
      </c>
    </row>
    <row r="3" spans="1:551" ht="15" thickBot="1" x14ac:dyDescent="0.35">
      <c r="B3" s="44" t="s">
        <v>54</v>
      </c>
      <c r="C3" s="45" t="s">
        <v>0</v>
      </c>
      <c r="D3" s="34" t="s">
        <v>1</v>
      </c>
      <c r="E3" s="8">
        <v>44957</v>
      </c>
      <c r="F3" s="8">
        <v>44965</v>
      </c>
      <c r="G3" s="8">
        <v>44970</v>
      </c>
      <c r="H3" s="8">
        <v>44971</v>
      </c>
      <c r="I3" s="8">
        <v>44986</v>
      </c>
      <c r="J3" s="8">
        <v>45009</v>
      </c>
      <c r="K3" s="8">
        <v>45034</v>
      </c>
      <c r="L3" s="8">
        <v>45091</v>
      </c>
      <c r="M3" s="8">
        <v>45120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26">
        <f ca="1">TODAY()</f>
        <v>45121</v>
      </c>
    </row>
    <row r="4" spans="1:551" s="5" customFormat="1" x14ac:dyDescent="0.3">
      <c r="A4" s="11"/>
      <c r="B4" s="42" t="s">
        <v>55</v>
      </c>
      <c r="C4" s="43" t="s">
        <v>56</v>
      </c>
      <c r="D4" s="35" t="s">
        <v>60</v>
      </c>
      <c r="E4" s="12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1"/>
      <c r="RY4" s="31"/>
      <c r="RZ4" s="31"/>
      <c r="SA4" s="31"/>
      <c r="SB4" s="31"/>
      <c r="SC4" s="31"/>
      <c r="SD4" s="31"/>
      <c r="SE4" s="31"/>
      <c r="SF4" s="31"/>
      <c r="SG4" s="31"/>
      <c r="SH4" s="31"/>
      <c r="SI4" s="31"/>
      <c r="SJ4" s="31"/>
      <c r="SK4" s="31"/>
      <c r="SL4" s="31"/>
      <c r="SM4" s="31"/>
      <c r="SN4" s="31"/>
      <c r="SO4" s="31"/>
      <c r="SP4" s="31"/>
      <c r="SQ4" s="31"/>
      <c r="SR4" s="31"/>
      <c r="SS4" s="31"/>
      <c r="ST4" s="31"/>
      <c r="SU4" s="31"/>
      <c r="SV4" s="31"/>
      <c r="SW4" s="31"/>
      <c r="SX4" s="31"/>
      <c r="SY4" s="31"/>
      <c r="SZ4" s="31"/>
      <c r="TA4" s="31"/>
      <c r="TB4" s="31"/>
      <c r="TC4" s="31"/>
      <c r="TD4" s="31"/>
      <c r="TE4" s="31"/>
      <c r="TF4" s="31"/>
      <c r="TG4" s="31"/>
      <c r="TH4" s="31"/>
      <c r="TI4" s="31"/>
      <c r="TJ4" s="31"/>
      <c r="TK4" s="31"/>
      <c r="TL4" s="31"/>
      <c r="TM4" s="31"/>
      <c r="TN4" s="31"/>
      <c r="TO4" s="31"/>
      <c r="TP4" s="31"/>
      <c r="TQ4" s="31"/>
      <c r="TR4" s="31"/>
      <c r="TS4" s="31"/>
      <c r="TT4" s="31"/>
      <c r="TU4" s="31"/>
      <c r="TV4" s="31"/>
      <c r="TW4" s="31"/>
      <c r="TX4" s="31"/>
      <c r="TY4" s="31"/>
      <c r="TZ4" s="31"/>
      <c r="UA4" s="31"/>
      <c r="UB4" s="31"/>
      <c r="UC4" s="31"/>
      <c r="UD4" s="31"/>
      <c r="UE4" s="2">
        <f t="shared" ref="UE4:UE28" si="0">SUM(E4:UD4)</f>
        <v>0</v>
      </c>
    </row>
    <row r="5" spans="1:551" s="11" customFormat="1" x14ac:dyDescent="0.3">
      <c r="B5" s="39" t="s">
        <v>14</v>
      </c>
      <c r="C5" s="40" t="s">
        <v>15</v>
      </c>
      <c r="D5" s="36" t="s">
        <v>12</v>
      </c>
      <c r="E5" s="17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3"/>
      <c r="RY5" s="33"/>
      <c r="RZ5" s="33"/>
      <c r="SA5" s="33"/>
      <c r="SB5" s="33"/>
      <c r="SC5" s="33"/>
      <c r="SD5" s="33"/>
      <c r="SE5" s="33"/>
      <c r="SF5" s="33"/>
      <c r="SG5" s="33"/>
      <c r="SH5" s="33"/>
      <c r="SI5" s="33"/>
      <c r="SJ5" s="33"/>
      <c r="SK5" s="33"/>
      <c r="SL5" s="33"/>
      <c r="SM5" s="33"/>
      <c r="SN5" s="33"/>
      <c r="SO5" s="33"/>
      <c r="SP5" s="33"/>
      <c r="SQ5" s="33"/>
      <c r="SR5" s="33"/>
      <c r="SS5" s="33"/>
      <c r="ST5" s="33"/>
      <c r="SU5" s="33"/>
      <c r="SV5" s="33"/>
      <c r="SW5" s="33"/>
      <c r="SX5" s="33"/>
      <c r="SY5" s="33"/>
      <c r="SZ5" s="33"/>
      <c r="TA5" s="33"/>
      <c r="TB5" s="33"/>
      <c r="TC5" s="33"/>
      <c r="TD5" s="33"/>
      <c r="TE5" s="33"/>
      <c r="TF5" s="33"/>
      <c r="TG5" s="33"/>
      <c r="TH5" s="33"/>
      <c r="TI5" s="33"/>
      <c r="TJ5" s="33"/>
      <c r="TK5" s="33"/>
      <c r="TL5" s="33"/>
      <c r="TM5" s="33"/>
      <c r="TN5" s="33"/>
      <c r="TO5" s="33"/>
      <c r="TP5" s="33"/>
      <c r="TQ5" s="33"/>
      <c r="TR5" s="33"/>
      <c r="TS5" s="33"/>
      <c r="TT5" s="33"/>
      <c r="TU5" s="33"/>
      <c r="TV5" s="33"/>
      <c r="TW5" s="33"/>
      <c r="TX5" s="33"/>
      <c r="TY5" s="33"/>
      <c r="TZ5" s="33"/>
      <c r="UA5" s="33"/>
      <c r="UB5" s="33"/>
      <c r="UC5" s="33"/>
      <c r="UD5" s="33"/>
      <c r="UE5" s="2">
        <f t="shared" si="0"/>
        <v>0</v>
      </c>
    </row>
    <row r="6" spans="1:551" s="11" customFormat="1" x14ac:dyDescent="0.3">
      <c r="B6" s="39" t="s">
        <v>18</v>
      </c>
      <c r="C6" s="40" t="s">
        <v>19</v>
      </c>
      <c r="D6" s="36" t="s">
        <v>60</v>
      </c>
      <c r="E6" s="17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3"/>
      <c r="RY6" s="33"/>
      <c r="RZ6" s="33"/>
      <c r="SA6" s="33"/>
      <c r="SB6" s="33"/>
      <c r="SC6" s="33"/>
      <c r="SD6" s="33"/>
      <c r="SE6" s="33"/>
      <c r="SF6" s="33"/>
      <c r="SG6" s="33"/>
      <c r="SH6" s="33"/>
      <c r="SI6" s="33"/>
      <c r="SJ6" s="33"/>
      <c r="SK6" s="33"/>
      <c r="SL6" s="33"/>
      <c r="SM6" s="33"/>
      <c r="SN6" s="33"/>
      <c r="SO6" s="33"/>
      <c r="SP6" s="33"/>
      <c r="SQ6" s="33"/>
      <c r="SR6" s="33"/>
      <c r="SS6" s="33"/>
      <c r="ST6" s="33"/>
      <c r="SU6" s="33"/>
      <c r="SV6" s="33"/>
      <c r="SW6" s="33"/>
      <c r="SX6" s="33"/>
      <c r="SY6" s="33"/>
      <c r="SZ6" s="33"/>
      <c r="TA6" s="33"/>
      <c r="TB6" s="33"/>
      <c r="TC6" s="33"/>
      <c r="TD6" s="33"/>
      <c r="TE6" s="33"/>
      <c r="TF6" s="33"/>
      <c r="TG6" s="33"/>
      <c r="TH6" s="33"/>
      <c r="TI6" s="33"/>
      <c r="TJ6" s="33"/>
      <c r="TK6" s="33"/>
      <c r="TL6" s="33"/>
      <c r="TM6" s="33"/>
      <c r="TN6" s="33"/>
      <c r="TO6" s="33"/>
      <c r="TP6" s="33"/>
      <c r="TQ6" s="33"/>
      <c r="TR6" s="33"/>
      <c r="TS6" s="33"/>
      <c r="TT6" s="33"/>
      <c r="TU6" s="33"/>
      <c r="TV6" s="33"/>
      <c r="TW6" s="33"/>
      <c r="TX6" s="33"/>
      <c r="TY6" s="33"/>
      <c r="TZ6" s="33"/>
      <c r="UA6" s="33"/>
      <c r="UB6" s="33"/>
      <c r="UC6" s="33"/>
      <c r="UD6" s="33"/>
      <c r="UE6" s="2">
        <f t="shared" si="0"/>
        <v>0</v>
      </c>
    </row>
    <row r="7" spans="1:551" s="5" customFormat="1" x14ac:dyDescent="0.3">
      <c r="A7" s="11"/>
      <c r="B7" s="39" t="s">
        <v>20</v>
      </c>
      <c r="C7" s="40" t="s">
        <v>21</v>
      </c>
      <c r="D7" s="37" t="s">
        <v>13</v>
      </c>
      <c r="E7" s="13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">
        <f t="shared" si="0"/>
        <v>0</v>
      </c>
    </row>
    <row r="8" spans="1:551" s="11" customFormat="1" x14ac:dyDescent="0.3">
      <c r="B8" s="39" t="s">
        <v>16</v>
      </c>
      <c r="C8" s="40" t="s">
        <v>17</v>
      </c>
      <c r="D8" s="37" t="s">
        <v>58</v>
      </c>
      <c r="E8" s="13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  <c r="TS8" s="28"/>
      <c r="TT8" s="28"/>
      <c r="TU8" s="28"/>
      <c r="TV8" s="28"/>
      <c r="TW8" s="28"/>
      <c r="TX8" s="28"/>
      <c r="TY8" s="28"/>
      <c r="TZ8" s="28"/>
      <c r="UA8" s="28"/>
      <c r="UB8" s="28"/>
      <c r="UC8" s="28"/>
      <c r="UD8" s="28"/>
      <c r="UE8" s="2">
        <f t="shared" si="0"/>
        <v>0</v>
      </c>
    </row>
    <row r="9" spans="1:551" s="5" customFormat="1" x14ac:dyDescent="0.3">
      <c r="A9" s="11"/>
      <c r="B9" s="39" t="s">
        <v>30</v>
      </c>
      <c r="C9" s="40" t="s">
        <v>31</v>
      </c>
      <c r="D9" s="37" t="s">
        <v>60</v>
      </c>
      <c r="E9" s="13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28"/>
      <c r="RY9" s="28"/>
      <c r="RZ9" s="28"/>
      <c r="SA9" s="28"/>
      <c r="SB9" s="28"/>
      <c r="SC9" s="28"/>
      <c r="SD9" s="28"/>
      <c r="SE9" s="28"/>
      <c r="SF9" s="28"/>
      <c r="SG9" s="28"/>
      <c r="SH9" s="28"/>
      <c r="SI9" s="28"/>
      <c r="SJ9" s="28"/>
      <c r="SK9" s="28"/>
      <c r="SL9" s="28"/>
      <c r="SM9" s="28"/>
      <c r="SN9" s="28"/>
      <c r="SO9" s="28"/>
      <c r="SP9" s="28"/>
      <c r="SQ9" s="28"/>
      <c r="SR9" s="28"/>
      <c r="SS9" s="28"/>
      <c r="ST9" s="28"/>
      <c r="SU9" s="28"/>
      <c r="SV9" s="28"/>
      <c r="SW9" s="28"/>
      <c r="SX9" s="28"/>
      <c r="SY9" s="28"/>
      <c r="SZ9" s="28"/>
      <c r="TA9" s="28"/>
      <c r="TB9" s="28"/>
      <c r="TC9" s="28"/>
      <c r="TD9" s="28"/>
      <c r="TE9" s="28"/>
      <c r="TF9" s="28"/>
      <c r="TG9" s="28"/>
      <c r="TH9" s="28"/>
      <c r="TI9" s="28"/>
      <c r="TJ9" s="28"/>
      <c r="TK9" s="28"/>
      <c r="TL9" s="28"/>
      <c r="TM9" s="28"/>
      <c r="TN9" s="28"/>
      <c r="TO9" s="28"/>
      <c r="TP9" s="28"/>
      <c r="TQ9" s="28"/>
      <c r="TR9" s="28"/>
      <c r="TS9" s="28"/>
      <c r="TT9" s="28"/>
      <c r="TU9" s="28"/>
      <c r="TV9" s="28"/>
      <c r="TW9" s="28"/>
      <c r="TX9" s="28"/>
      <c r="TY9" s="28"/>
      <c r="TZ9" s="28"/>
      <c r="UA9" s="28"/>
      <c r="UB9" s="28"/>
      <c r="UC9" s="28"/>
      <c r="UD9" s="28"/>
      <c r="UE9" s="2">
        <f t="shared" si="0"/>
        <v>0</v>
      </c>
    </row>
    <row r="10" spans="1:551" s="5" customFormat="1" x14ac:dyDescent="0.3">
      <c r="A10" s="11"/>
      <c r="B10" s="39" t="s">
        <v>34</v>
      </c>
      <c r="C10" s="40" t="s">
        <v>35</v>
      </c>
      <c r="D10" s="37" t="s">
        <v>60</v>
      </c>
      <c r="E10" s="13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28"/>
      <c r="RY10" s="28"/>
      <c r="RZ10" s="28"/>
      <c r="SA10" s="28"/>
      <c r="SB10" s="28"/>
      <c r="SC10" s="28"/>
      <c r="SD10" s="28"/>
      <c r="SE10" s="28"/>
      <c r="SF10" s="28"/>
      <c r="SG10" s="28"/>
      <c r="SH10" s="28"/>
      <c r="SI10" s="28"/>
      <c r="SJ10" s="28"/>
      <c r="SK10" s="28"/>
      <c r="SL10" s="28"/>
      <c r="SM10" s="28"/>
      <c r="SN10" s="28"/>
      <c r="SO10" s="28"/>
      <c r="SP10" s="28"/>
      <c r="SQ10" s="28"/>
      <c r="SR10" s="28"/>
      <c r="SS10" s="28"/>
      <c r="ST10" s="28"/>
      <c r="SU10" s="28"/>
      <c r="SV10" s="28"/>
      <c r="SW10" s="28"/>
      <c r="SX10" s="28"/>
      <c r="SY10" s="28"/>
      <c r="SZ10" s="28"/>
      <c r="TA10" s="28"/>
      <c r="TB10" s="28"/>
      <c r="TC10" s="28"/>
      <c r="TD10" s="28"/>
      <c r="TE10" s="28"/>
      <c r="TF10" s="28"/>
      <c r="TG10" s="28"/>
      <c r="TH10" s="28"/>
      <c r="TI10" s="28"/>
      <c r="TJ10" s="28"/>
      <c r="TK10" s="28"/>
      <c r="TL10" s="28"/>
      <c r="TM10" s="28"/>
      <c r="TN10" s="28"/>
      <c r="TO10" s="28"/>
      <c r="TP10" s="28"/>
      <c r="TQ10" s="28"/>
      <c r="TR10" s="28"/>
      <c r="TS10" s="28"/>
      <c r="TT10" s="28"/>
      <c r="TU10" s="28"/>
      <c r="TV10" s="28"/>
      <c r="TW10" s="28"/>
      <c r="TX10" s="28"/>
      <c r="TY10" s="28"/>
      <c r="TZ10" s="28"/>
      <c r="UA10" s="28"/>
      <c r="UB10" s="28"/>
      <c r="UC10" s="28"/>
      <c r="UD10" s="28"/>
      <c r="UE10" s="2">
        <f t="shared" si="0"/>
        <v>0</v>
      </c>
    </row>
    <row r="11" spans="1:551" s="11" customFormat="1" x14ac:dyDescent="0.3">
      <c r="B11" s="65" t="s">
        <v>280</v>
      </c>
      <c r="C11" s="40" t="s">
        <v>272</v>
      </c>
      <c r="D11" s="37" t="s">
        <v>12</v>
      </c>
      <c r="E11" s="13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28"/>
      <c r="RY11" s="28"/>
      <c r="RZ11" s="28"/>
      <c r="SA11" s="28"/>
      <c r="SB11" s="28"/>
      <c r="SC11" s="28"/>
      <c r="SD11" s="28"/>
      <c r="SE11" s="28"/>
      <c r="SF11" s="28"/>
      <c r="SG11" s="28"/>
      <c r="SH11" s="28"/>
      <c r="SI11" s="28"/>
      <c r="SJ11" s="28"/>
      <c r="SK11" s="28"/>
      <c r="SL11" s="28"/>
      <c r="SM11" s="28"/>
      <c r="SN11" s="28"/>
      <c r="SO11" s="28"/>
      <c r="SP11" s="28"/>
      <c r="SQ11" s="28"/>
      <c r="SR11" s="28"/>
      <c r="SS11" s="28"/>
      <c r="ST11" s="28"/>
      <c r="SU11" s="28"/>
      <c r="SV11" s="28"/>
      <c r="SW11" s="28"/>
      <c r="SX11" s="28"/>
      <c r="SY11" s="28"/>
      <c r="SZ11" s="28"/>
      <c r="TA11" s="28"/>
      <c r="TB11" s="28"/>
      <c r="TC11" s="28"/>
      <c r="TD11" s="28"/>
      <c r="TE11" s="28"/>
      <c r="TF11" s="28"/>
      <c r="TG11" s="28"/>
      <c r="TH11" s="28"/>
      <c r="TI11" s="28"/>
      <c r="TJ11" s="28"/>
      <c r="TK11" s="28"/>
      <c r="TL11" s="28"/>
      <c r="TM11" s="28"/>
      <c r="TN11" s="28"/>
      <c r="TO11" s="28"/>
      <c r="TP11" s="28"/>
      <c r="TQ11" s="28"/>
      <c r="TR11" s="28"/>
      <c r="TS11" s="28"/>
      <c r="TT11" s="28"/>
      <c r="TU11" s="28"/>
      <c r="TV11" s="28"/>
      <c r="TW11" s="28"/>
      <c r="TX11" s="28"/>
      <c r="TY11" s="28"/>
      <c r="TZ11" s="28"/>
      <c r="UA11" s="28"/>
      <c r="UB11" s="28"/>
      <c r="UC11" s="28"/>
      <c r="UD11" s="28"/>
      <c r="UE11" s="2">
        <f t="shared" si="0"/>
        <v>0</v>
      </c>
    </row>
    <row r="12" spans="1:551" x14ac:dyDescent="0.3">
      <c r="B12" s="39" t="s">
        <v>32</v>
      </c>
      <c r="C12" s="40" t="s">
        <v>33</v>
      </c>
      <c r="D12" s="37" t="s">
        <v>58</v>
      </c>
      <c r="E12" s="13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28"/>
      <c r="RY12" s="28"/>
      <c r="RZ12" s="28"/>
      <c r="SA12" s="28"/>
      <c r="SB12" s="28"/>
      <c r="SC12" s="28"/>
      <c r="SD12" s="28"/>
      <c r="SE12" s="28"/>
      <c r="SF12" s="28"/>
      <c r="SG12" s="28"/>
      <c r="SH12" s="28"/>
      <c r="SI12" s="28"/>
      <c r="SJ12" s="28"/>
      <c r="SK12" s="28"/>
      <c r="SL12" s="28"/>
      <c r="SM12" s="28"/>
      <c r="SN12" s="28"/>
      <c r="SO12" s="28"/>
      <c r="SP12" s="28"/>
      <c r="SQ12" s="28"/>
      <c r="SR12" s="28"/>
      <c r="SS12" s="28"/>
      <c r="ST12" s="28"/>
      <c r="SU12" s="28"/>
      <c r="SV12" s="28"/>
      <c r="SW12" s="28"/>
      <c r="SX12" s="28"/>
      <c r="SY12" s="28"/>
      <c r="SZ12" s="28"/>
      <c r="TA12" s="28"/>
      <c r="TB12" s="28"/>
      <c r="TC12" s="28"/>
      <c r="TD12" s="28"/>
      <c r="TE12" s="28"/>
      <c r="TF12" s="28"/>
      <c r="TG12" s="28"/>
      <c r="TH12" s="28"/>
      <c r="TI12" s="28"/>
      <c r="TJ12" s="28"/>
      <c r="TK12" s="28"/>
      <c r="TL12" s="28"/>
      <c r="TM12" s="28"/>
      <c r="TN12" s="28"/>
      <c r="TO12" s="28"/>
      <c r="TP12" s="28"/>
      <c r="TQ12" s="28"/>
      <c r="TR12" s="28"/>
      <c r="TS12" s="28"/>
      <c r="TT12" s="28"/>
      <c r="TU12" s="28"/>
      <c r="TV12" s="28"/>
      <c r="TW12" s="28"/>
      <c r="TX12" s="28"/>
      <c r="TY12" s="28"/>
      <c r="TZ12" s="28"/>
      <c r="UA12" s="28"/>
      <c r="UB12" s="28"/>
      <c r="UC12" s="28"/>
      <c r="UD12" s="28"/>
      <c r="UE12" s="2">
        <f t="shared" si="0"/>
        <v>0</v>
      </c>
    </row>
    <row r="13" spans="1:551" x14ac:dyDescent="0.3">
      <c r="B13" s="39" t="s">
        <v>22</v>
      </c>
      <c r="C13" s="40" t="s">
        <v>23</v>
      </c>
      <c r="D13" s="37" t="s">
        <v>60</v>
      </c>
      <c r="E13" s="13">
        <v>768</v>
      </c>
      <c r="F13" s="7"/>
      <c r="G13" s="7"/>
      <c r="H13" s="7">
        <v>1344</v>
      </c>
      <c r="I13" s="7"/>
      <c r="J13" s="7"/>
      <c r="K13" s="7">
        <v>960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28"/>
      <c r="RY13" s="28"/>
      <c r="RZ13" s="28"/>
      <c r="SA13" s="28"/>
      <c r="SB13" s="28"/>
      <c r="SC13" s="28"/>
      <c r="SD13" s="28"/>
      <c r="SE13" s="28"/>
      <c r="SF13" s="28"/>
      <c r="SG13" s="28"/>
      <c r="SH13" s="28"/>
      <c r="SI13" s="28"/>
      <c r="SJ13" s="28"/>
      <c r="SK13" s="28"/>
      <c r="SL13" s="28"/>
      <c r="SM13" s="28"/>
      <c r="SN13" s="28"/>
      <c r="SO13" s="28"/>
      <c r="SP13" s="28"/>
      <c r="SQ13" s="28"/>
      <c r="SR13" s="28"/>
      <c r="SS13" s="28"/>
      <c r="ST13" s="28"/>
      <c r="SU13" s="28"/>
      <c r="SV13" s="28"/>
      <c r="SW13" s="28"/>
      <c r="SX13" s="28"/>
      <c r="SY13" s="28"/>
      <c r="SZ13" s="28"/>
      <c r="TA13" s="28"/>
      <c r="TB13" s="28"/>
      <c r="TC13" s="28"/>
      <c r="TD13" s="28"/>
      <c r="TE13" s="28"/>
      <c r="TF13" s="28"/>
      <c r="TG13" s="28"/>
      <c r="TH13" s="28"/>
      <c r="TI13" s="28"/>
      <c r="TJ13" s="28"/>
      <c r="TK13" s="28"/>
      <c r="TL13" s="28"/>
      <c r="TM13" s="28"/>
      <c r="TN13" s="28"/>
      <c r="TO13" s="28"/>
      <c r="TP13" s="28"/>
      <c r="TQ13" s="28"/>
      <c r="TR13" s="28"/>
      <c r="TS13" s="28"/>
      <c r="TT13" s="28"/>
      <c r="TU13" s="28"/>
      <c r="TV13" s="28"/>
      <c r="TW13" s="28"/>
      <c r="TX13" s="28"/>
      <c r="TY13" s="28"/>
      <c r="TZ13" s="28"/>
      <c r="UA13" s="28"/>
      <c r="UB13" s="28"/>
      <c r="UC13" s="28"/>
      <c r="UD13" s="28"/>
      <c r="UE13" s="2">
        <f t="shared" si="0"/>
        <v>3072</v>
      </c>
    </row>
    <row r="14" spans="1:551" s="11" customFormat="1" x14ac:dyDescent="0.3">
      <c r="B14" s="39" t="s">
        <v>24</v>
      </c>
      <c r="C14" s="40" t="s">
        <v>25</v>
      </c>
      <c r="D14" s="37" t="s">
        <v>60</v>
      </c>
      <c r="E14" s="13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28"/>
      <c r="RY14" s="28"/>
      <c r="RZ14" s="28"/>
      <c r="SA14" s="28"/>
      <c r="SB14" s="28"/>
      <c r="SC14" s="28"/>
      <c r="SD14" s="28"/>
      <c r="SE14" s="28"/>
      <c r="SF14" s="28"/>
      <c r="SG14" s="28"/>
      <c r="SH14" s="28"/>
      <c r="SI14" s="28"/>
      <c r="SJ14" s="28"/>
      <c r="SK14" s="28"/>
      <c r="SL14" s="28"/>
      <c r="SM14" s="28"/>
      <c r="SN14" s="28"/>
      <c r="SO14" s="28"/>
      <c r="SP14" s="28"/>
      <c r="SQ14" s="28"/>
      <c r="SR14" s="28"/>
      <c r="SS14" s="28"/>
      <c r="ST14" s="28"/>
      <c r="SU14" s="28"/>
      <c r="SV14" s="28"/>
      <c r="SW14" s="28"/>
      <c r="SX14" s="28"/>
      <c r="SY14" s="28"/>
      <c r="SZ14" s="28"/>
      <c r="TA14" s="28"/>
      <c r="TB14" s="28"/>
      <c r="TC14" s="28"/>
      <c r="TD14" s="28"/>
      <c r="TE14" s="28"/>
      <c r="TF14" s="28"/>
      <c r="TG14" s="28"/>
      <c r="TH14" s="28"/>
      <c r="TI14" s="28"/>
      <c r="TJ14" s="28"/>
      <c r="TK14" s="28"/>
      <c r="TL14" s="28"/>
      <c r="TM14" s="28"/>
      <c r="TN14" s="28"/>
      <c r="TO14" s="28"/>
      <c r="TP14" s="28"/>
      <c r="TQ14" s="28"/>
      <c r="TR14" s="28"/>
      <c r="TS14" s="28"/>
      <c r="TT14" s="28"/>
      <c r="TU14" s="28"/>
      <c r="TV14" s="28"/>
      <c r="TW14" s="28"/>
      <c r="TX14" s="28"/>
      <c r="TY14" s="28"/>
      <c r="TZ14" s="28"/>
      <c r="UA14" s="28"/>
      <c r="UB14" s="28"/>
      <c r="UC14" s="28"/>
      <c r="UD14" s="28"/>
      <c r="UE14" s="2">
        <f t="shared" si="0"/>
        <v>0</v>
      </c>
    </row>
    <row r="15" spans="1:551" s="11" customFormat="1" x14ac:dyDescent="0.3">
      <c r="B15" s="39" t="s">
        <v>26</v>
      </c>
      <c r="C15" s="40" t="s">
        <v>27</v>
      </c>
      <c r="D15" s="37" t="s">
        <v>60</v>
      </c>
      <c r="E15" s="13">
        <v>2304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28"/>
      <c r="RY15" s="28"/>
      <c r="RZ15" s="28"/>
      <c r="SA15" s="28"/>
      <c r="SB15" s="28"/>
      <c r="SC15" s="28"/>
      <c r="SD15" s="28"/>
      <c r="SE15" s="28"/>
      <c r="SF15" s="28"/>
      <c r="SG15" s="28"/>
      <c r="SH15" s="28"/>
      <c r="SI15" s="28"/>
      <c r="SJ15" s="28"/>
      <c r="SK15" s="28"/>
      <c r="SL15" s="28"/>
      <c r="SM15" s="28"/>
      <c r="SN15" s="28"/>
      <c r="SO15" s="28"/>
      <c r="SP15" s="28"/>
      <c r="SQ15" s="28"/>
      <c r="SR15" s="28"/>
      <c r="SS15" s="28"/>
      <c r="ST15" s="28"/>
      <c r="SU15" s="28"/>
      <c r="SV15" s="28"/>
      <c r="SW15" s="28"/>
      <c r="SX15" s="28"/>
      <c r="SY15" s="28"/>
      <c r="SZ15" s="28"/>
      <c r="TA15" s="28"/>
      <c r="TB15" s="28"/>
      <c r="TC15" s="28"/>
      <c r="TD15" s="28"/>
      <c r="TE15" s="28"/>
      <c r="TF15" s="28"/>
      <c r="TG15" s="28"/>
      <c r="TH15" s="28"/>
      <c r="TI15" s="28"/>
      <c r="TJ15" s="28"/>
      <c r="TK15" s="28"/>
      <c r="TL15" s="28"/>
      <c r="TM15" s="28"/>
      <c r="TN15" s="28"/>
      <c r="TO15" s="28"/>
      <c r="TP15" s="28"/>
      <c r="TQ15" s="28"/>
      <c r="TR15" s="28"/>
      <c r="TS15" s="28"/>
      <c r="TT15" s="28"/>
      <c r="TU15" s="28"/>
      <c r="TV15" s="28"/>
      <c r="TW15" s="28"/>
      <c r="TX15" s="28"/>
      <c r="TY15" s="28"/>
      <c r="TZ15" s="28"/>
      <c r="UA15" s="28"/>
      <c r="UB15" s="28"/>
      <c r="UC15" s="28"/>
      <c r="UD15" s="28"/>
      <c r="UE15" s="2">
        <f t="shared" si="0"/>
        <v>2304</v>
      </c>
    </row>
    <row r="16" spans="1:551" s="11" customFormat="1" x14ac:dyDescent="0.3">
      <c r="B16" s="39" t="s">
        <v>28</v>
      </c>
      <c r="C16" s="40" t="s">
        <v>29</v>
      </c>
      <c r="D16" s="37" t="s">
        <v>60</v>
      </c>
      <c r="E16" s="13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28"/>
      <c r="RY16" s="28"/>
      <c r="RZ16" s="28"/>
      <c r="SA16" s="28"/>
      <c r="SB16" s="28"/>
      <c r="SC16" s="28"/>
      <c r="SD16" s="28"/>
      <c r="SE16" s="28"/>
      <c r="SF16" s="28"/>
      <c r="SG16" s="28"/>
      <c r="SH16" s="28"/>
      <c r="SI16" s="28"/>
      <c r="SJ16" s="28"/>
      <c r="SK16" s="28"/>
      <c r="SL16" s="28"/>
      <c r="SM16" s="28"/>
      <c r="SN16" s="28"/>
      <c r="SO16" s="28"/>
      <c r="SP16" s="28"/>
      <c r="SQ16" s="28"/>
      <c r="SR16" s="28"/>
      <c r="SS16" s="28"/>
      <c r="ST16" s="28"/>
      <c r="SU16" s="28"/>
      <c r="SV16" s="28"/>
      <c r="SW16" s="28"/>
      <c r="SX16" s="28"/>
      <c r="SY16" s="28"/>
      <c r="SZ16" s="28"/>
      <c r="TA16" s="28"/>
      <c r="TB16" s="28"/>
      <c r="TC16" s="28"/>
      <c r="TD16" s="28"/>
      <c r="TE16" s="28"/>
      <c r="TF16" s="28"/>
      <c r="TG16" s="28"/>
      <c r="TH16" s="28"/>
      <c r="TI16" s="28"/>
      <c r="TJ16" s="28"/>
      <c r="TK16" s="28"/>
      <c r="TL16" s="28"/>
      <c r="TM16" s="28"/>
      <c r="TN16" s="28"/>
      <c r="TO16" s="28"/>
      <c r="TP16" s="28"/>
      <c r="TQ16" s="28"/>
      <c r="TR16" s="28"/>
      <c r="TS16" s="28"/>
      <c r="TT16" s="28"/>
      <c r="TU16" s="28"/>
      <c r="TV16" s="28"/>
      <c r="TW16" s="28"/>
      <c r="TX16" s="28"/>
      <c r="TY16" s="28"/>
      <c r="TZ16" s="28"/>
      <c r="UA16" s="28"/>
      <c r="UB16" s="28"/>
      <c r="UC16" s="28"/>
      <c r="UD16" s="28"/>
      <c r="UE16" s="2">
        <f t="shared" si="0"/>
        <v>0</v>
      </c>
    </row>
    <row r="17" spans="1:551" s="11" customFormat="1" x14ac:dyDescent="0.3">
      <c r="B17" s="66" t="s">
        <v>38</v>
      </c>
      <c r="C17" s="2" t="s">
        <v>39</v>
      </c>
      <c r="D17" s="51" t="s">
        <v>59</v>
      </c>
      <c r="E17" s="13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28"/>
      <c r="RY17" s="28"/>
      <c r="RZ17" s="28"/>
      <c r="SA17" s="28"/>
      <c r="SB17" s="28"/>
      <c r="SC17" s="28"/>
      <c r="SD17" s="28"/>
      <c r="SE17" s="28"/>
      <c r="SF17" s="28"/>
      <c r="SG17" s="28"/>
      <c r="SH17" s="28"/>
      <c r="SI17" s="28"/>
      <c r="SJ17" s="28"/>
      <c r="SK17" s="28"/>
      <c r="SL17" s="28"/>
      <c r="SM17" s="28"/>
      <c r="SN17" s="28"/>
      <c r="SO17" s="28"/>
      <c r="SP17" s="28"/>
      <c r="SQ17" s="28"/>
      <c r="SR17" s="28"/>
      <c r="SS17" s="28"/>
      <c r="ST17" s="28"/>
      <c r="SU17" s="28"/>
      <c r="SV17" s="28"/>
      <c r="SW17" s="28"/>
      <c r="SX17" s="28"/>
      <c r="SY17" s="28"/>
      <c r="SZ17" s="28"/>
      <c r="TA17" s="28"/>
      <c r="TB17" s="28"/>
      <c r="TC17" s="28"/>
      <c r="TD17" s="28"/>
      <c r="TE17" s="28"/>
      <c r="TF17" s="28"/>
      <c r="TG17" s="28"/>
      <c r="TH17" s="28"/>
      <c r="TI17" s="28"/>
      <c r="TJ17" s="28"/>
      <c r="TK17" s="28"/>
      <c r="TL17" s="28"/>
      <c r="TM17" s="28"/>
      <c r="TN17" s="28"/>
      <c r="TO17" s="28"/>
      <c r="TP17" s="28"/>
      <c r="TQ17" s="28"/>
      <c r="TR17" s="28"/>
      <c r="TS17" s="28"/>
      <c r="TT17" s="28"/>
      <c r="TU17" s="28"/>
      <c r="TV17" s="28"/>
      <c r="TW17" s="28"/>
      <c r="TX17" s="28"/>
      <c r="TY17" s="28"/>
      <c r="TZ17" s="28"/>
      <c r="UA17" s="28"/>
      <c r="UB17" s="28"/>
      <c r="UC17" s="28"/>
      <c r="UD17" s="28"/>
      <c r="UE17" s="2">
        <f t="shared" si="0"/>
        <v>0</v>
      </c>
    </row>
    <row r="18" spans="1:551" s="11" customFormat="1" x14ac:dyDescent="0.3">
      <c r="B18" s="39" t="s">
        <v>36</v>
      </c>
      <c r="C18" s="40" t="s">
        <v>37</v>
      </c>
      <c r="D18" s="37" t="s">
        <v>58</v>
      </c>
      <c r="E18" s="13"/>
      <c r="F18" s="7"/>
      <c r="G18" s="7"/>
      <c r="H18" s="7"/>
      <c r="I18" s="7"/>
      <c r="J18" s="7"/>
      <c r="K18" s="7"/>
      <c r="L18" s="7">
        <v>340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28"/>
      <c r="RY18" s="28"/>
      <c r="RZ18" s="28"/>
      <c r="SA18" s="28"/>
      <c r="SB18" s="28"/>
      <c r="SC18" s="28"/>
      <c r="SD18" s="28"/>
      <c r="SE18" s="28"/>
      <c r="SF18" s="28"/>
      <c r="SG18" s="28"/>
      <c r="SH18" s="28"/>
      <c r="SI18" s="28"/>
      <c r="SJ18" s="28"/>
      <c r="SK18" s="28"/>
      <c r="SL18" s="28"/>
      <c r="SM18" s="28"/>
      <c r="SN18" s="28"/>
      <c r="SO18" s="28"/>
      <c r="SP18" s="28"/>
      <c r="SQ18" s="28"/>
      <c r="SR18" s="28"/>
      <c r="SS18" s="28"/>
      <c r="ST18" s="28"/>
      <c r="SU18" s="28"/>
      <c r="SV18" s="28"/>
      <c r="SW18" s="28"/>
      <c r="SX18" s="28"/>
      <c r="SY18" s="28"/>
      <c r="SZ18" s="28"/>
      <c r="TA18" s="28"/>
      <c r="TB18" s="28"/>
      <c r="TC18" s="28"/>
      <c r="TD18" s="28"/>
      <c r="TE18" s="28"/>
      <c r="TF18" s="28"/>
      <c r="TG18" s="28"/>
      <c r="TH18" s="28"/>
      <c r="TI18" s="28"/>
      <c r="TJ18" s="28"/>
      <c r="TK18" s="28"/>
      <c r="TL18" s="28"/>
      <c r="TM18" s="28"/>
      <c r="TN18" s="28"/>
      <c r="TO18" s="28"/>
      <c r="TP18" s="28"/>
      <c r="TQ18" s="28"/>
      <c r="TR18" s="28"/>
      <c r="TS18" s="28"/>
      <c r="TT18" s="28"/>
      <c r="TU18" s="28"/>
      <c r="TV18" s="28"/>
      <c r="TW18" s="28"/>
      <c r="TX18" s="28"/>
      <c r="TY18" s="28"/>
      <c r="TZ18" s="28"/>
      <c r="UA18" s="28"/>
      <c r="UB18" s="28"/>
      <c r="UC18" s="28"/>
      <c r="UD18" s="28"/>
      <c r="UE18" s="2">
        <f t="shared" si="0"/>
        <v>340</v>
      </c>
    </row>
    <row r="19" spans="1:551" s="11" customFormat="1" x14ac:dyDescent="0.3">
      <c r="B19" s="39" t="s">
        <v>40</v>
      </c>
      <c r="C19" s="40" t="s">
        <v>41</v>
      </c>
      <c r="D19" s="37" t="s">
        <v>58</v>
      </c>
      <c r="E19" s="13">
        <v>204</v>
      </c>
      <c r="F19" s="7">
        <v>204</v>
      </c>
      <c r="G19" s="7">
        <v>102</v>
      </c>
      <c r="H19" s="7">
        <v>510</v>
      </c>
      <c r="I19" s="7">
        <v>748</v>
      </c>
      <c r="J19" s="7">
        <f>748+748</f>
        <v>1496</v>
      </c>
      <c r="K19" s="7">
        <v>578</v>
      </c>
      <c r="L19" s="7">
        <v>408</v>
      </c>
      <c r="M19" s="7">
        <v>136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28"/>
      <c r="RY19" s="28"/>
      <c r="RZ19" s="28"/>
      <c r="SA19" s="28"/>
      <c r="SB19" s="28"/>
      <c r="SC19" s="28"/>
      <c r="SD19" s="28"/>
      <c r="SE19" s="28"/>
      <c r="SF19" s="28"/>
      <c r="SG19" s="28"/>
      <c r="SH19" s="28"/>
      <c r="SI19" s="28"/>
      <c r="SJ19" s="28"/>
      <c r="SK19" s="28"/>
      <c r="SL19" s="28"/>
      <c r="SM19" s="28"/>
      <c r="SN19" s="28"/>
      <c r="SO19" s="28"/>
      <c r="SP19" s="28"/>
      <c r="SQ19" s="28"/>
      <c r="SR19" s="28"/>
      <c r="SS19" s="28"/>
      <c r="ST19" s="28"/>
      <c r="SU19" s="28"/>
      <c r="SV19" s="28"/>
      <c r="SW19" s="28"/>
      <c r="SX19" s="28"/>
      <c r="SY19" s="28"/>
      <c r="SZ19" s="28"/>
      <c r="TA19" s="28"/>
      <c r="TB19" s="28"/>
      <c r="TC19" s="28"/>
      <c r="TD19" s="28"/>
      <c r="TE19" s="28"/>
      <c r="TF19" s="28"/>
      <c r="TG19" s="28"/>
      <c r="TH19" s="28"/>
      <c r="TI19" s="28"/>
      <c r="TJ19" s="28"/>
      <c r="TK19" s="28"/>
      <c r="TL19" s="28"/>
      <c r="TM19" s="28"/>
      <c r="TN19" s="28"/>
      <c r="TO19" s="28"/>
      <c r="TP19" s="28"/>
      <c r="TQ19" s="28"/>
      <c r="TR19" s="28"/>
      <c r="TS19" s="28"/>
      <c r="TT19" s="28"/>
      <c r="TU19" s="28"/>
      <c r="TV19" s="28"/>
      <c r="TW19" s="28"/>
      <c r="TX19" s="28"/>
      <c r="TY19" s="28"/>
      <c r="TZ19" s="28"/>
      <c r="UA19" s="28"/>
      <c r="UB19" s="28"/>
      <c r="UC19" s="28"/>
      <c r="UD19" s="28"/>
      <c r="UE19" s="2">
        <f t="shared" si="0"/>
        <v>4386</v>
      </c>
    </row>
    <row r="20" spans="1:551" s="5" customFormat="1" x14ac:dyDescent="0.3">
      <c r="A20" s="11"/>
      <c r="B20" s="39" t="s">
        <v>42</v>
      </c>
      <c r="C20" s="40" t="s">
        <v>43</v>
      </c>
      <c r="D20" s="37" t="s">
        <v>57</v>
      </c>
      <c r="E20" s="1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28"/>
      <c r="RY20" s="28"/>
      <c r="RZ20" s="28"/>
      <c r="SA20" s="28"/>
      <c r="SB20" s="28"/>
      <c r="SC20" s="28"/>
      <c r="SD20" s="28"/>
      <c r="SE20" s="28"/>
      <c r="SF20" s="28"/>
      <c r="SG20" s="28"/>
      <c r="SH20" s="28"/>
      <c r="SI20" s="28"/>
      <c r="SJ20" s="28"/>
      <c r="SK20" s="28"/>
      <c r="SL20" s="28"/>
      <c r="SM20" s="28"/>
      <c r="SN20" s="28"/>
      <c r="SO20" s="28"/>
      <c r="SP20" s="28"/>
      <c r="SQ20" s="28"/>
      <c r="SR20" s="28"/>
      <c r="SS20" s="28"/>
      <c r="ST20" s="28"/>
      <c r="SU20" s="28"/>
      <c r="SV20" s="28"/>
      <c r="SW20" s="28"/>
      <c r="SX20" s="28"/>
      <c r="SY20" s="28"/>
      <c r="SZ20" s="28"/>
      <c r="TA20" s="28"/>
      <c r="TB20" s="28"/>
      <c r="TC20" s="28"/>
      <c r="TD20" s="28"/>
      <c r="TE20" s="28"/>
      <c r="TF20" s="28"/>
      <c r="TG20" s="28"/>
      <c r="TH20" s="28"/>
      <c r="TI20" s="28"/>
      <c r="TJ20" s="28"/>
      <c r="TK20" s="28"/>
      <c r="TL20" s="28"/>
      <c r="TM20" s="28"/>
      <c r="TN20" s="28"/>
      <c r="TO20" s="28"/>
      <c r="TP20" s="28"/>
      <c r="TQ20" s="28"/>
      <c r="TR20" s="28"/>
      <c r="TS20" s="28"/>
      <c r="TT20" s="28"/>
      <c r="TU20" s="28"/>
      <c r="TV20" s="28"/>
      <c r="TW20" s="28"/>
      <c r="TX20" s="28"/>
      <c r="TY20" s="28"/>
      <c r="TZ20" s="28"/>
      <c r="UA20" s="28"/>
      <c r="UB20" s="28"/>
      <c r="UC20" s="28"/>
      <c r="UD20" s="28"/>
      <c r="UE20" s="2">
        <f t="shared" si="0"/>
        <v>0</v>
      </c>
    </row>
    <row r="21" spans="1:551" s="11" customFormat="1" x14ac:dyDescent="0.3">
      <c r="B21" s="39" t="s">
        <v>46</v>
      </c>
      <c r="C21" s="40" t="s">
        <v>47</v>
      </c>
      <c r="D21" s="37" t="s">
        <v>57</v>
      </c>
      <c r="E21" s="1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28"/>
      <c r="RY21" s="28"/>
      <c r="RZ21" s="28"/>
      <c r="SA21" s="28"/>
      <c r="SB21" s="28"/>
      <c r="SC21" s="28"/>
      <c r="SD21" s="28"/>
      <c r="SE21" s="28"/>
      <c r="SF21" s="28"/>
      <c r="SG21" s="28"/>
      <c r="SH21" s="28"/>
      <c r="SI21" s="28"/>
      <c r="SJ21" s="28"/>
      <c r="SK21" s="28"/>
      <c r="SL21" s="28"/>
      <c r="SM21" s="28"/>
      <c r="SN21" s="28"/>
      <c r="SO21" s="28"/>
      <c r="SP21" s="28"/>
      <c r="SQ21" s="28"/>
      <c r="SR21" s="28"/>
      <c r="SS21" s="28"/>
      <c r="ST21" s="28"/>
      <c r="SU21" s="28"/>
      <c r="SV21" s="28"/>
      <c r="SW21" s="28"/>
      <c r="SX21" s="28"/>
      <c r="SY21" s="28"/>
      <c r="SZ21" s="28"/>
      <c r="TA21" s="28"/>
      <c r="TB21" s="28"/>
      <c r="TC21" s="28"/>
      <c r="TD21" s="28"/>
      <c r="TE21" s="28"/>
      <c r="TF21" s="28"/>
      <c r="TG21" s="28"/>
      <c r="TH21" s="28"/>
      <c r="TI21" s="28"/>
      <c r="TJ21" s="28"/>
      <c r="TK21" s="28"/>
      <c r="TL21" s="28"/>
      <c r="TM21" s="28"/>
      <c r="TN21" s="28"/>
      <c r="TO21" s="28"/>
      <c r="TP21" s="28"/>
      <c r="TQ21" s="28"/>
      <c r="TR21" s="28"/>
      <c r="TS21" s="28"/>
      <c r="TT21" s="28"/>
      <c r="TU21" s="28"/>
      <c r="TV21" s="28"/>
      <c r="TW21" s="28"/>
      <c r="TX21" s="28"/>
      <c r="TY21" s="28"/>
      <c r="TZ21" s="28"/>
      <c r="UA21" s="28"/>
      <c r="UB21" s="28"/>
      <c r="UC21" s="28"/>
      <c r="UD21" s="28"/>
      <c r="UE21" s="2">
        <f t="shared" si="0"/>
        <v>0</v>
      </c>
    </row>
    <row r="22" spans="1:551" s="5" customFormat="1" x14ac:dyDescent="0.3">
      <c r="A22" s="11"/>
      <c r="B22" s="39" t="s">
        <v>44</v>
      </c>
      <c r="C22" s="40" t="s">
        <v>45</v>
      </c>
      <c r="D22" s="37" t="s">
        <v>58</v>
      </c>
      <c r="E22" s="13"/>
      <c r="F22" s="7"/>
      <c r="G22" s="7"/>
      <c r="H22" s="7"/>
      <c r="I22" s="7"/>
      <c r="J22" s="7"/>
      <c r="K22" s="7"/>
      <c r="L22" s="7"/>
      <c r="M22" s="7">
        <f>748+68</f>
        <v>816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28"/>
      <c r="RY22" s="28"/>
      <c r="RZ22" s="28"/>
      <c r="SA22" s="28"/>
      <c r="SB22" s="28"/>
      <c r="SC22" s="28"/>
      <c r="SD22" s="28"/>
      <c r="SE22" s="28"/>
      <c r="SF22" s="28"/>
      <c r="SG22" s="28"/>
      <c r="SH22" s="28"/>
      <c r="SI22" s="28"/>
      <c r="SJ22" s="28"/>
      <c r="SK22" s="28"/>
      <c r="SL22" s="28"/>
      <c r="SM22" s="28"/>
      <c r="SN22" s="28"/>
      <c r="SO22" s="28"/>
      <c r="SP22" s="28"/>
      <c r="SQ22" s="28"/>
      <c r="SR22" s="28"/>
      <c r="SS22" s="28"/>
      <c r="ST22" s="28"/>
      <c r="SU22" s="28"/>
      <c r="SV22" s="28"/>
      <c r="SW22" s="28"/>
      <c r="SX22" s="28"/>
      <c r="SY22" s="28"/>
      <c r="SZ22" s="28"/>
      <c r="TA22" s="28"/>
      <c r="TB22" s="28"/>
      <c r="TC22" s="28"/>
      <c r="TD22" s="28"/>
      <c r="TE22" s="28"/>
      <c r="TF22" s="28"/>
      <c r="TG22" s="28"/>
      <c r="TH22" s="28"/>
      <c r="TI22" s="28"/>
      <c r="TJ22" s="28"/>
      <c r="TK22" s="28"/>
      <c r="TL22" s="28"/>
      <c r="TM22" s="28"/>
      <c r="TN22" s="28"/>
      <c r="TO22" s="28"/>
      <c r="TP22" s="28"/>
      <c r="TQ22" s="28"/>
      <c r="TR22" s="28"/>
      <c r="TS22" s="28"/>
      <c r="TT22" s="28"/>
      <c r="TU22" s="28"/>
      <c r="TV22" s="28"/>
      <c r="TW22" s="28"/>
      <c r="TX22" s="28"/>
      <c r="TY22" s="28"/>
      <c r="TZ22" s="28"/>
      <c r="UA22" s="28"/>
      <c r="UB22" s="28"/>
      <c r="UC22" s="28"/>
      <c r="UD22" s="28"/>
      <c r="UE22" s="2">
        <f t="shared" si="0"/>
        <v>816</v>
      </c>
    </row>
    <row r="23" spans="1:551" x14ac:dyDescent="0.3">
      <c r="B23" s="39" t="s">
        <v>50</v>
      </c>
      <c r="C23" s="40" t="s">
        <v>51</v>
      </c>
      <c r="D23" s="37" t="s">
        <v>60</v>
      </c>
      <c r="E23" s="13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28"/>
      <c r="RY23" s="28"/>
      <c r="RZ23" s="28"/>
      <c r="SA23" s="28"/>
      <c r="SB23" s="28"/>
      <c r="SC23" s="28"/>
      <c r="SD23" s="28"/>
      <c r="SE23" s="28"/>
      <c r="SF23" s="28"/>
      <c r="SG23" s="28"/>
      <c r="SH23" s="28"/>
      <c r="SI23" s="28"/>
      <c r="SJ23" s="28"/>
      <c r="SK23" s="28"/>
      <c r="SL23" s="28"/>
      <c r="SM23" s="28"/>
      <c r="SN23" s="28"/>
      <c r="SO23" s="28"/>
      <c r="SP23" s="28"/>
      <c r="SQ23" s="28"/>
      <c r="SR23" s="28"/>
      <c r="SS23" s="28"/>
      <c r="ST23" s="28"/>
      <c r="SU23" s="28"/>
      <c r="SV23" s="28"/>
      <c r="SW23" s="28"/>
      <c r="SX23" s="28"/>
      <c r="SY23" s="28"/>
      <c r="SZ23" s="28"/>
      <c r="TA23" s="28"/>
      <c r="TB23" s="28"/>
      <c r="TC23" s="28"/>
      <c r="TD23" s="28"/>
      <c r="TE23" s="28"/>
      <c r="TF23" s="28"/>
      <c r="TG23" s="28"/>
      <c r="TH23" s="28"/>
      <c r="TI23" s="28"/>
      <c r="TJ23" s="28"/>
      <c r="TK23" s="28"/>
      <c r="TL23" s="28"/>
      <c r="TM23" s="28"/>
      <c r="TN23" s="28"/>
      <c r="TO23" s="28"/>
      <c r="TP23" s="28"/>
      <c r="TQ23" s="28"/>
      <c r="TR23" s="28"/>
      <c r="TS23" s="28"/>
      <c r="TT23" s="28"/>
      <c r="TU23" s="28"/>
      <c r="TV23" s="28"/>
      <c r="TW23" s="28"/>
      <c r="TX23" s="28"/>
      <c r="TY23" s="28"/>
      <c r="TZ23" s="28"/>
      <c r="UA23" s="28"/>
      <c r="UB23" s="28"/>
      <c r="UC23" s="28"/>
      <c r="UD23" s="28"/>
      <c r="UE23" s="2">
        <f t="shared" si="0"/>
        <v>0</v>
      </c>
    </row>
    <row r="24" spans="1:551" s="5" customFormat="1" x14ac:dyDescent="0.3">
      <c r="A24" s="11"/>
      <c r="B24" s="39" t="s">
        <v>52</v>
      </c>
      <c r="C24" s="40" t="s">
        <v>53</v>
      </c>
      <c r="D24" s="37" t="s">
        <v>12</v>
      </c>
      <c r="E24" s="13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28"/>
      <c r="RY24" s="28"/>
      <c r="RZ24" s="28"/>
      <c r="SA24" s="28"/>
      <c r="SB24" s="28"/>
      <c r="SC24" s="28"/>
      <c r="SD24" s="28"/>
      <c r="SE24" s="28"/>
      <c r="SF24" s="28"/>
      <c r="SG24" s="28"/>
      <c r="SH24" s="28"/>
      <c r="SI24" s="28"/>
      <c r="SJ24" s="28"/>
      <c r="SK24" s="28"/>
      <c r="SL24" s="28"/>
      <c r="SM24" s="28"/>
      <c r="SN24" s="28"/>
      <c r="SO24" s="28"/>
      <c r="SP24" s="28"/>
      <c r="SQ24" s="28"/>
      <c r="SR24" s="28"/>
      <c r="SS24" s="28"/>
      <c r="ST24" s="28"/>
      <c r="SU24" s="28"/>
      <c r="SV24" s="28"/>
      <c r="SW24" s="28"/>
      <c r="SX24" s="28"/>
      <c r="SY24" s="28"/>
      <c r="SZ24" s="28"/>
      <c r="TA24" s="28"/>
      <c r="TB24" s="28"/>
      <c r="TC24" s="28"/>
      <c r="TD24" s="28"/>
      <c r="TE24" s="28"/>
      <c r="TF24" s="28"/>
      <c r="TG24" s="28"/>
      <c r="TH24" s="28"/>
      <c r="TI24" s="28"/>
      <c r="TJ24" s="28"/>
      <c r="TK24" s="28"/>
      <c r="TL24" s="28"/>
      <c r="TM24" s="28"/>
      <c r="TN24" s="28"/>
      <c r="TO24" s="28"/>
      <c r="TP24" s="28"/>
      <c r="TQ24" s="28"/>
      <c r="TR24" s="28"/>
      <c r="TS24" s="28"/>
      <c r="TT24" s="28"/>
      <c r="TU24" s="28"/>
      <c r="TV24" s="28"/>
      <c r="TW24" s="28"/>
      <c r="TX24" s="28"/>
      <c r="TY24" s="28"/>
      <c r="TZ24" s="28"/>
      <c r="UA24" s="28"/>
      <c r="UB24" s="28"/>
      <c r="UC24" s="28"/>
      <c r="UD24" s="28"/>
      <c r="UE24" s="2">
        <f t="shared" si="0"/>
        <v>0</v>
      </c>
    </row>
    <row r="25" spans="1:551" s="5" customFormat="1" x14ac:dyDescent="0.3">
      <c r="A25" s="11"/>
      <c r="B25" s="39" t="s">
        <v>48</v>
      </c>
      <c r="C25" s="40" t="s">
        <v>49</v>
      </c>
      <c r="D25" s="37" t="s">
        <v>58</v>
      </c>
      <c r="E25" s="13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28"/>
      <c r="RY25" s="28"/>
      <c r="RZ25" s="28"/>
      <c r="SA25" s="28"/>
      <c r="SB25" s="28"/>
      <c r="SC25" s="28"/>
      <c r="SD25" s="28"/>
      <c r="SE25" s="28"/>
      <c r="SF25" s="28"/>
      <c r="SG25" s="28"/>
      <c r="SH25" s="28"/>
      <c r="SI25" s="28"/>
      <c r="SJ25" s="28"/>
      <c r="SK25" s="28"/>
      <c r="SL25" s="28"/>
      <c r="SM25" s="28"/>
      <c r="SN25" s="28"/>
      <c r="SO25" s="28"/>
      <c r="SP25" s="28"/>
      <c r="SQ25" s="28"/>
      <c r="SR25" s="28"/>
      <c r="SS25" s="28"/>
      <c r="ST25" s="28"/>
      <c r="SU25" s="28"/>
      <c r="SV25" s="28"/>
      <c r="SW25" s="28"/>
      <c r="SX25" s="28"/>
      <c r="SY25" s="28"/>
      <c r="SZ25" s="28"/>
      <c r="TA25" s="28"/>
      <c r="TB25" s="28"/>
      <c r="TC25" s="28"/>
      <c r="TD25" s="28"/>
      <c r="TE25" s="28"/>
      <c r="TF25" s="28"/>
      <c r="TG25" s="28"/>
      <c r="TH25" s="28"/>
      <c r="TI25" s="28"/>
      <c r="TJ25" s="28"/>
      <c r="TK25" s="28"/>
      <c r="TL25" s="28"/>
      <c r="TM25" s="28"/>
      <c r="TN25" s="28"/>
      <c r="TO25" s="28"/>
      <c r="TP25" s="28"/>
      <c r="TQ25" s="28"/>
      <c r="TR25" s="28"/>
      <c r="TS25" s="28"/>
      <c r="TT25" s="28"/>
      <c r="TU25" s="28"/>
      <c r="TV25" s="28"/>
      <c r="TW25" s="28"/>
      <c r="TX25" s="28"/>
      <c r="TY25" s="28"/>
      <c r="TZ25" s="28"/>
      <c r="UA25" s="28"/>
      <c r="UB25" s="28"/>
      <c r="UC25" s="28"/>
      <c r="UD25" s="28"/>
      <c r="UE25" s="2">
        <f t="shared" si="0"/>
        <v>0</v>
      </c>
    </row>
    <row r="26" spans="1:551" s="11" customFormat="1" x14ac:dyDescent="0.3">
      <c r="B26" s="39"/>
      <c r="C26" s="40"/>
      <c r="D26" s="37"/>
      <c r="E26" s="13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29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28"/>
      <c r="RY26" s="28"/>
      <c r="RZ26" s="28"/>
      <c r="SA26" s="28"/>
      <c r="SB26" s="28"/>
      <c r="SC26" s="28"/>
      <c r="SD26" s="28"/>
      <c r="SE26" s="28"/>
      <c r="SF26" s="28"/>
      <c r="SG26" s="28"/>
      <c r="SH26" s="28"/>
      <c r="SI26" s="28"/>
      <c r="SJ26" s="28"/>
      <c r="SK26" s="28"/>
      <c r="SL26" s="28"/>
      <c r="SM26" s="28"/>
      <c r="SN26" s="28"/>
      <c r="SO26" s="28"/>
      <c r="SP26" s="28"/>
      <c r="SQ26" s="28"/>
      <c r="SR26" s="28"/>
      <c r="SS26" s="28"/>
      <c r="ST26" s="28"/>
      <c r="SU26" s="28"/>
      <c r="SV26" s="28"/>
      <c r="SW26" s="28"/>
      <c r="SX26" s="28"/>
      <c r="SY26" s="28"/>
      <c r="SZ26" s="28"/>
      <c r="TA26" s="28"/>
      <c r="TB26" s="28"/>
      <c r="TC26" s="28"/>
      <c r="TD26" s="28"/>
      <c r="TE26" s="28"/>
      <c r="TF26" s="28"/>
      <c r="TG26" s="28"/>
      <c r="TH26" s="28"/>
      <c r="TI26" s="28"/>
      <c r="TJ26" s="28"/>
      <c r="TK26" s="28"/>
      <c r="TL26" s="28"/>
      <c r="TM26" s="28"/>
      <c r="TN26" s="28"/>
      <c r="TO26" s="28"/>
      <c r="TP26" s="28"/>
      <c r="TQ26" s="28"/>
      <c r="TR26" s="28"/>
      <c r="TS26" s="28"/>
      <c r="TT26" s="28"/>
      <c r="TU26" s="28"/>
      <c r="TV26" s="28"/>
      <c r="TW26" s="28"/>
      <c r="TX26" s="28"/>
      <c r="TY26" s="28"/>
      <c r="TZ26" s="28"/>
      <c r="UA26" s="28"/>
      <c r="UB26" s="28"/>
      <c r="UC26" s="28"/>
      <c r="UD26" s="28"/>
      <c r="UE26" s="2">
        <f t="shared" si="0"/>
        <v>0</v>
      </c>
    </row>
    <row r="27" spans="1:551" s="5" customFormat="1" x14ac:dyDescent="0.3">
      <c r="A27" s="11"/>
      <c r="B27" s="39"/>
      <c r="C27" s="40"/>
      <c r="D27" s="37"/>
      <c r="E27" s="13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28"/>
      <c r="RY27" s="28"/>
      <c r="RZ27" s="28"/>
      <c r="SA27" s="28"/>
      <c r="SB27" s="28"/>
      <c r="SC27" s="28"/>
      <c r="SD27" s="28"/>
      <c r="SE27" s="28"/>
      <c r="SF27" s="28"/>
      <c r="SG27" s="28"/>
      <c r="SH27" s="28"/>
      <c r="SI27" s="28"/>
      <c r="SJ27" s="28"/>
      <c r="SK27" s="28"/>
      <c r="SL27" s="28"/>
      <c r="SM27" s="28"/>
      <c r="SN27" s="28"/>
      <c r="SO27" s="28"/>
      <c r="SP27" s="28"/>
      <c r="SQ27" s="28"/>
      <c r="SR27" s="28"/>
      <c r="SS27" s="28"/>
      <c r="ST27" s="28"/>
      <c r="SU27" s="28"/>
      <c r="SV27" s="28"/>
      <c r="SW27" s="28"/>
      <c r="SX27" s="28"/>
      <c r="SY27" s="28"/>
      <c r="SZ27" s="28"/>
      <c r="TA27" s="28"/>
      <c r="TB27" s="28"/>
      <c r="TC27" s="28"/>
      <c r="TD27" s="28"/>
      <c r="TE27" s="28"/>
      <c r="TF27" s="28"/>
      <c r="TG27" s="28"/>
      <c r="TH27" s="28"/>
      <c r="TI27" s="28"/>
      <c r="TJ27" s="28"/>
      <c r="TK27" s="28"/>
      <c r="TL27" s="28"/>
      <c r="TM27" s="28"/>
      <c r="TN27" s="28"/>
      <c r="TO27" s="28"/>
      <c r="TP27" s="28"/>
      <c r="TQ27" s="28"/>
      <c r="TR27" s="28"/>
      <c r="TS27" s="28"/>
      <c r="TT27" s="28"/>
      <c r="TU27" s="28"/>
      <c r="TV27" s="28"/>
      <c r="TW27" s="28"/>
      <c r="TX27" s="28"/>
      <c r="TY27" s="28"/>
      <c r="TZ27" s="28"/>
      <c r="UA27" s="28"/>
      <c r="UB27" s="28"/>
      <c r="UC27" s="28"/>
      <c r="UD27" s="28"/>
      <c r="UE27" s="2">
        <f t="shared" si="0"/>
        <v>0</v>
      </c>
    </row>
    <row r="28" spans="1:551" ht="15" thickBot="1" x14ac:dyDescent="0.35">
      <c r="B28" s="41"/>
      <c r="C28" s="4"/>
      <c r="D28" s="38"/>
      <c r="E28" s="1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20"/>
      <c r="RY28" s="20"/>
      <c r="RZ28" s="20"/>
      <c r="SA28" s="20"/>
      <c r="SB28" s="20"/>
      <c r="SC28" s="20"/>
      <c r="SD28" s="20"/>
      <c r="SE28" s="20"/>
      <c r="SF28" s="20"/>
      <c r="SG28" s="20"/>
      <c r="SH28" s="20"/>
      <c r="SI28" s="20"/>
      <c r="SJ28" s="20"/>
      <c r="SK28" s="20"/>
      <c r="SL28" s="20"/>
      <c r="SM28" s="20"/>
      <c r="SN28" s="20"/>
      <c r="SO28" s="20"/>
      <c r="SP28" s="20"/>
      <c r="SQ28" s="20"/>
      <c r="SR28" s="20"/>
      <c r="SS28" s="20"/>
      <c r="ST28" s="20"/>
      <c r="SU28" s="20"/>
      <c r="SV28" s="20"/>
      <c r="SW28" s="20"/>
      <c r="SX28" s="20"/>
      <c r="SY28" s="20"/>
      <c r="SZ28" s="20"/>
      <c r="TA28" s="20"/>
      <c r="TB28" s="20"/>
      <c r="TC28" s="20"/>
      <c r="TD28" s="20"/>
      <c r="TE28" s="20"/>
      <c r="TF28" s="20"/>
      <c r="TG28" s="20"/>
      <c r="TH28" s="20"/>
      <c r="TI28" s="20"/>
      <c r="TJ28" s="20"/>
      <c r="TK28" s="20"/>
      <c r="TL28" s="20"/>
      <c r="TM28" s="20"/>
      <c r="TN28" s="20"/>
      <c r="TO28" s="20"/>
      <c r="TP28" s="20"/>
      <c r="TQ28" s="20"/>
      <c r="TR28" s="20"/>
      <c r="TS28" s="20"/>
      <c r="TT28" s="20"/>
      <c r="TU28" s="20"/>
      <c r="TV28" s="20"/>
      <c r="TW28" s="20"/>
      <c r="TX28" s="20"/>
      <c r="TY28" s="20"/>
      <c r="TZ28" s="20"/>
      <c r="UA28" s="20"/>
      <c r="UB28" s="20"/>
      <c r="UC28" s="20"/>
      <c r="UD28" s="20"/>
      <c r="UE28" s="2">
        <f t="shared" si="0"/>
        <v>0</v>
      </c>
    </row>
  </sheetData>
  <autoFilter ref="B3:UE28" xr:uid="{314AC328-727D-4C86-AE53-D87950EB9844}">
    <sortState ref="B4:UE28">
      <sortCondition ref="C3:C28"/>
    </sortState>
  </autoFilter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S41"/>
  <sheetViews>
    <sheetView showGridLines="0" tabSelected="1" zoomScale="80" zoomScaleNormal="80" workbookViewId="0">
      <pane xSplit="7" ySplit="3" topLeftCell="J4" activePane="bottomRight" state="frozen"/>
      <selection pane="topRight" activeCell="H1" sqref="H1"/>
      <selection pane="bottomLeft" activeCell="A4" sqref="A4"/>
      <selection pane="bottomRight" activeCell="P28" sqref="P28"/>
    </sheetView>
  </sheetViews>
  <sheetFormatPr baseColWidth="10" defaultRowHeight="14.4" x14ac:dyDescent="0.3"/>
  <cols>
    <col min="1" max="1" width="0" style="11" hidden="1" customWidth="1"/>
    <col min="2" max="2" width="12.88671875" customWidth="1"/>
    <col min="3" max="3" width="61.33203125" customWidth="1"/>
    <col min="4" max="4" width="10.77734375" customWidth="1"/>
    <col min="5" max="5" width="13" hidden="1" customWidth="1"/>
    <col min="6" max="6" width="12.44140625" hidden="1" customWidth="1"/>
    <col min="7" max="7" width="12.88671875" bestFit="1" customWidth="1"/>
    <col min="8" max="8" width="12.21875" style="11" hidden="1" customWidth="1"/>
    <col min="9" max="9" width="11.77734375" style="11" hidden="1" customWidth="1"/>
    <col min="10" max="10" width="16.5546875" bestFit="1" customWidth="1"/>
    <col min="11" max="11" width="17.6640625" style="5" bestFit="1" customWidth="1"/>
    <col min="12" max="12" width="17.6640625" style="11" hidden="1" customWidth="1"/>
    <col min="13" max="13" width="21.88671875" style="11" hidden="1" customWidth="1"/>
    <col min="14" max="14" width="15.6640625" bestFit="1" customWidth="1"/>
    <col min="15" max="15" width="18.109375" customWidth="1"/>
    <col min="16" max="16" width="15" customWidth="1"/>
    <col min="17" max="17" width="105.44140625" customWidth="1"/>
  </cols>
  <sheetData>
    <row r="2" spans="2:19" x14ac:dyDescent="0.3">
      <c r="O2" s="11"/>
    </row>
    <row r="3" spans="2:19" ht="28.8" x14ac:dyDescent="0.3">
      <c r="B3" s="50" t="s">
        <v>54</v>
      </c>
      <c r="C3" s="50" t="s">
        <v>0</v>
      </c>
      <c r="D3" s="50" t="s">
        <v>1</v>
      </c>
      <c r="E3" s="50" t="s">
        <v>2</v>
      </c>
      <c r="F3" s="50" t="s">
        <v>3</v>
      </c>
      <c r="G3" s="50" t="s">
        <v>8</v>
      </c>
      <c r="H3" s="67" t="s">
        <v>287</v>
      </c>
      <c r="I3" s="69" t="s">
        <v>289</v>
      </c>
      <c r="J3" s="50" t="s">
        <v>9</v>
      </c>
      <c r="K3" s="50" t="s">
        <v>10</v>
      </c>
      <c r="L3" s="50" t="s">
        <v>267</v>
      </c>
      <c r="M3" s="50" t="s">
        <v>271</v>
      </c>
      <c r="N3" s="50" t="s">
        <v>4</v>
      </c>
      <c r="O3" s="53" t="s">
        <v>249</v>
      </c>
      <c r="P3" s="53" t="s">
        <v>250</v>
      </c>
      <c r="Q3" s="53" t="s">
        <v>268</v>
      </c>
      <c r="R3" s="11"/>
      <c r="S3" s="11"/>
    </row>
    <row r="4" spans="2:19" s="11" customFormat="1" x14ac:dyDescent="0.3">
      <c r="B4" s="55" t="s">
        <v>40</v>
      </c>
      <c r="C4" s="2" t="s">
        <v>41</v>
      </c>
      <c r="D4" s="51" t="s">
        <v>58</v>
      </c>
      <c r="E4" s="2">
        <f>VLOOKUP(C4,'Recepcion de Producto'!$C$4:$HT$28,226,FALSE)</f>
        <v>4386</v>
      </c>
      <c r="F4" s="2">
        <f>VLOOKUP(C4,'Salida de Producto'!$C$4:$UE$28,549,FALSE)</f>
        <v>4386</v>
      </c>
      <c r="G4" s="49">
        <f>E4-F4</f>
        <v>0</v>
      </c>
      <c r="H4" s="49"/>
      <c r="I4" s="49"/>
      <c r="J4" s="49">
        <f t="shared" ref="J4:J25" si="0">SUM(H4:I4)</f>
        <v>0</v>
      </c>
      <c r="K4" s="52"/>
      <c r="L4" s="58">
        <f>+VLOOKUP(B4,'Inventario Profit'!$A$1:G294,6,0)</f>
        <v>0</v>
      </c>
      <c r="M4" s="58">
        <f>+K4-L4</f>
        <v>0</v>
      </c>
      <c r="N4" s="54">
        <f t="shared" ref="N4:N25" si="1">J4+K4-G4</f>
        <v>0</v>
      </c>
      <c r="O4" s="2">
        <f>+VLOOKUP(B4,'Inventario Profit'!$A$2:F273,5,0)</f>
        <v>0</v>
      </c>
      <c r="P4" s="2">
        <f>+J4+K4-O4</f>
        <v>0</v>
      </c>
      <c r="Q4" s="62"/>
    </row>
    <row r="5" spans="2:19" s="11" customFormat="1" x14ac:dyDescent="0.3">
      <c r="B5" s="55" t="s">
        <v>42</v>
      </c>
      <c r="C5" s="2" t="s">
        <v>43</v>
      </c>
      <c r="D5" s="51" t="s">
        <v>12</v>
      </c>
      <c r="E5" s="2">
        <f>VLOOKUP(C5,'Recepcion de Producto'!$C$4:$HT$28,226,FALSE)</f>
        <v>0</v>
      </c>
      <c r="F5" s="2">
        <f>VLOOKUP(C5,'Salida de Producto'!$C$4:$UE$28,549,FALSE)</f>
        <v>0</v>
      </c>
      <c r="G5" s="49">
        <f t="shared" ref="G5:G25" si="2">E5-F5</f>
        <v>0</v>
      </c>
      <c r="H5" s="49"/>
      <c r="I5" s="49"/>
      <c r="J5" s="49">
        <f t="shared" si="0"/>
        <v>0</v>
      </c>
      <c r="K5" s="52"/>
      <c r="L5" s="58">
        <f>+VLOOKUP(B5,'Inventario Profit'!$A$1:G295,6,0)</f>
        <v>0</v>
      </c>
      <c r="M5" s="58">
        <f t="shared" ref="M5:M25" si="3">+K5-L5</f>
        <v>0</v>
      </c>
      <c r="N5" s="54">
        <f t="shared" si="1"/>
        <v>0</v>
      </c>
      <c r="O5" s="2">
        <f>+VLOOKUP(B5,'Inventario Profit'!$A$2:F274,5,0)</f>
        <v>0</v>
      </c>
      <c r="P5" s="2">
        <f t="shared" ref="P5:P25" si="4">+J5+K5-O5</f>
        <v>0</v>
      </c>
      <c r="Q5" s="61"/>
    </row>
    <row r="6" spans="2:19" s="11" customFormat="1" x14ac:dyDescent="0.3">
      <c r="B6" s="55" t="s">
        <v>36</v>
      </c>
      <c r="C6" s="2" t="s">
        <v>37</v>
      </c>
      <c r="D6" s="51" t="s">
        <v>58</v>
      </c>
      <c r="E6" s="2">
        <f>VLOOKUP(C6,'Recepcion de Producto'!$C$4:$HT$28,226,FALSE)</f>
        <v>340</v>
      </c>
      <c r="F6" s="2">
        <f>VLOOKUP(C6,'Salida de Producto'!$C$4:$UE$28,549,FALSE)</f>
        <v>340</v>
      </c>
      <c r="G6" s="49">
        <f t="shared" si="2"/>
        <v>0</v>
      </c>
      <c r="H6" s="49"/>
      <c r="I6" s="49"/>
      <c r="J6" s="49">
        <f t="shared" si="0"/>
        <v>0</v>
      </c>
      <c r="K6" s="52"/>
      <c r="L6" s="58">
        <f>+VLOOKUP(B6,'Inventario Profit'!$A$1:G296,6,0)</f>
        <v>0</v>
      </c>
      <c r="M6" s="58">
        <f t="shared" si="3"/>
        <v>0</v>
      </c>
      <c r="N6" s="54">
        <f t="shared" si="1"/>
        <v>0</v>
      </c>
      <c r="O6" s="2">
        <f>+VLOOKUP(B6,'Inventario Profit'!$A$2:F275,5,0)</f>
        <v>0</v>
      </c>
      <c r="P6" s="2">
        <f t="shared" si="4"/>
        <v>0</v>
      </c>
      <c r="Q6" s="62"/>
      <c r="S6" s="60"/>
    </row>
    <row r="7" spans="2:19" s="11" customFormat="1" x14ac:dyDescent="0.3">
      <c r="B7" s="55" t="s">
        <v>44</v>
      </c>
      <c r="C7" s="2" t="s">
        <v>45</v>
      </c>
      <c r="D7" s="51" t="s">
        <v>58</v>
      </c>
      <c r="E7" s="2">
        <f>VLOOKUP(C7,'Recepcion de Producto'!$C$4:$HT$28,226,FALSE)</f>
        <v>816</v>
      </c>
      <c r="F7" s="2">
        <f>VLOOKUP(C7,'Salida de Producto'!$C$4:$UE$28,549,FALSE)</f>
        <v>816</v>
      </c>
      <c r="G7" s="49">
        <f t="shared" si="2"/>
        <v>0</v>
      </c>
      <c r="H7" s="49"/>
      <c r="I7" s="49"/>
      <c r="J7" s="49">
        <f t="shared" si="0"/>
        <v>0</v>
      </c>
      <c r="K7" s="52"/>
      <c r="L7" s="58">
        <f>+VLOOKUP(B7,'Inventario Profit'!$A$1:G297,6,0)</f>
        <v>0</v>
      </c>
      <c r="M7" s="58">
        <f t="shared" si="3"/>
        <v>0</v>
      </c>
      <c r="N7" s="54">
        <f t="shared" si="1"/>
        <v>0</v>
      </c>
      <c r="O7" s="2">
        <f>+VLOOKUP(B7,'Inventario Profit'!$A$2:F276,5,0)</f>
        <v>0</v>
      </c>
      <c r="P7" s="7">
        <f t="shared" si="4"/>
        <v>0</v>
      </c>
      <c r="Q7" s="62"/>
    </row>
    <row r="8" spans="2:19" s="11" customFormat="1" x14ac:dyDescent="0.3">
      <c r="B8" s="55" t="s">
        <v>46</v>
      </c>
      <c r="C8" s="2" t="s">
        <v>47</v>
      </c>
      <c r="D8" s="51" t="s">
        <v>12</v>
      </c>
      <c r="E8" s="2">
        <f>VLOOKUP(C8,'Recepcion de Producto'!$C$4:$HT$28,226,FALSE)</f>
        <v>0</v>
      </c>
      <c r="F8" s="2">
        <f>VLOOKUP(C8,'Salida de Producto'!$C$4:$UE$28,549,FALSE)</f>
        <v>0</v>
      </c>
      <c r="G8" s="49">
        <f t="shared" si="2"/>
        <v>0</v>
      </c>
      <c r="H8" s="49"/>
      <c r="I8" s="49"/>
      <c r="J8" s="49">
        <f t="shared" si="0"/>
        <v>0</v>
      </c>
      <c r="K8" s="52"/>
      <c r="L8" s="58">
        <f>+VLOOKUP(B8,'Inventario Profit'!$A$1:G298,6,0)</f>
        <v>0</v>
      </c>
      <c r="M8" s="58">
        <f t="shared" si="3"/>
        <v>0</v>
      </c>
      <c r="N8" s="54">
        <f t="shared" si="1"/>
        <v>0</v>
      </c>
      <c r="O8" s="2">
        <f>+VLOOKUP(B8,'Inventario Profit'!$A$2:F277,5,0)</f>
        <v>0</v>
      </c>
      <c r="P8" s="7">
        <f t="shared" si="4"/>
        <v>0</v>
      </c>
      <c r="Q8" s="61"/>
    </row>
    <row r="9" spans="2:19" s="11" customFormat="1" x14ac:dyDescent="0.3">
      <c r="B9" s="55" t="s">
        <v>38</v>
      </c>
      <c r="C9" s="2" t="s">
        <v>39</v>
      </c>
      <c r="D9" s="51" t="s">
        <v>12</v>
      </c>
      <c r="E9" s="2">
        <f>VLOOKUP(C9,'Recepcion de Producto'!$C$4:$HT$28,226,FALSE)</f>
        <v>0</v>
      </c>
      <c r="F9" s="2">
        <f>VLOOKUP(C9,'Salida de Producto'!$C$4:$UE$28,549,FALSE)</f>
        <v>0</v>
      </c>
      <c r="G9" s="49">
        <f t="shared" si="2"/>
        <v>0</v>
      </c>
      <c r="H9" s="49"/>
      <c r="I9" s="49"/>
      <c r="J9" s="49">
        <f t="shared" si="0"/>
        <v>0</v>
      </c>
      <c r="K9" s="52"/>
      <c r="L9" s="58">
        <f>+VLOOKUP(B9,'Inventario Profit'!$A$1:G299,6,0)</f>
        <v>0</v>
      </c>
      <c r="M9" s="58">
        <f t="shared" si="3"/>
        <v>0</v>
      </c>
      <c r="N9" s="54">
        <f t="shared" si="1"/>
        <v>0</v>
      </c>
      <c r="O9" s="2">
        <f>+VLOOKUP(B9,'Inventario Profit'!$A$2:F278,5,0)</f>
        <v>0</v>
      </c>
      <c r="P9" s="2">
        <f t="shared" si="4"/>
        <v>0</v>
      </c>
      <c r="Q9" s="61"/>
    </row>
    <row r="10" spans="2:19" s="11" customFormat="1" x14ac:dyDescent="0.3">
      <c r="B10" s="55" t="s">
        <v>16</v>
      </c>
      <c r="C10" s="2" t="s">
        <v>17</v>
      </c>
      <c r="D10" s="51" t="s">
        <v>58</v>
      </c>
      <c r="E10" s="2">
        <f>VLOOKUP(C10,'Recepcion de Producto'!$C$4:$HT$28,226,FALSE)</f>
        <v>0</v>
      </c>
      <c r="F10" s="2">
        <f>VLOOKUP(C10,'Salida de Producto'!$C$4:$UE$28,549,FALSE)</f>
        <v>0</v>
      </c>
      <c r="G10" s="49">
        <f t="shared" si="2"/>
        <v>0</v>
      </c>
      <c r="H10" s="49"/>
      <c r="I10" s="49"/>
      <c r="J10" s="49">
        <f t="shared" si="0"/>
        <v>0</v>
      </c>
      <c r="K10" s="52"/>
      <c r="L10" s="58">
        <f>+VLOOKUP(B10,'Inventario Profit'!$A$1:G300,6,0)</f>
        <v>0</v>
      </c>
      <c r="M10" s="58">
        <f t="shared" si="3"/>
        <v>0</v>
      </c>
      <c r="N10" s="54">
        <f t="shared" si="1"/>
        <v>0</v>
      </c>
      <c r="O10" s="2">
        <f>+VLOOKUP(B10,'Inventario Profit'!$A$2:F279,5,0)</f>
        <v>0</v>
      </c>
      <c r="P10" s="7">
        <f>+J10+K10-O10</f>
        <v>0</v>
      </c>
      <c r="Q10" s="61"/>
    </row>
    <row r="11" spans="2:19" s="11" customFormat="1" x14ac:dyDescent="0.3">
      <c r="B11" s="55" t="s">
        <v>18</v>
      </c>
      <c r="C11" s="2" t="s">
        <v>19</v>
      </c>
      <c r="D11" s="51" t="s">
        <v>263</v>
      </c>
      <c r="E11" s="2">
        <f>VLOOKUP(C11,'Recepcion de Producto'!$C$4:$HT$28,226,FALSE)</f>
        <v>0</v>
      </c>
      <c r="F11" s="2">
        <f>VLOOKUP(C11,'Salida de Producto'!$C$4:$UE$28,549,FALSE)</f>
        <v>0</v>
      </c>
      <c r="G11" s="49">
        <f t="shared" si="2"/>
        <v>0</v>
      </c>
      <c r="H11" s="49"/>
      <c r="I11" s="49"/>
      <c r="J11" s="49">
        <f t="shared" si="0"/>
        <v>0</v>
      </c>
      <c r="K11" s="52"/>
      <c r="L11" s="58">
        <f>+VLOOKUP(B11,'Inventario Profit'!$A$1:G301,6,0)</f>
        <v>0</v>
      </c>
      <c r="M11" s="58">
        <f t="shared" si="3"/>
        <v>0</v>
      </c>
      <c r="N11" s="54">
        <f t="shared" si="1"/>
        <v>0</v>
      </c>
      <c r="O11" s="2">
        <f>+VLOOKUP(B11,'Inventario Profit'!$A$2:F280,5,0)</f>
        <v>0</v>
      </c>
      <c r="P11" s="7">
        <f t="shared" si="4"/>
        <v>0</v>
      </c>
      <c r="Q11" s="61"/>
    </row>
    <row r="12" spans="2:19" s="11" customFormat="1" ht="32.25" customHeight="1" x14ac:dyDescent="0.3">
      <c r="B12" s="55" t="s">
        <v>20</v>
      </c>
      <c r="C12" s="2" t="s">
        <v>21</v>
      </c>
      <c r="D12" s="51" t="s">
        <v>12</v>
      </c>
      <c r="E12" s="2">
        <f>VLOOKUP(C12,'Recepcion de Producto'!$C$4:$HT$28,226,FALSE)</f>
        <v>0</v>
      </c>
      <c r="F12" s="2">
        <f>VLOOKUP(C12,'Salida de Producto'!$C$4:$UE$28,549,FALSE)</f>
        <v>0</v>
      </c>
      <c r="G12" s="49">
        <f t="shared" si="2"/>
        <v>0</v>
      </c>
      <c r="H12" s="49"/>
      <c r="I12" s="49"/>
      <c r="J12" s="49">
        <f t="shared" si="0"/>
        <v>0</v>
      </c>
      <c r="K12" s="52"/>
      <c r="L12" s="58">
        <f>+VLOOKUP(B12,'Inventario Profit'!$A$1:G302,6,0)</f>
        <v>0</v>
      </c>
      <c r="M12" s="58">
        <f t="shared" si="3"/>
        <v>0</v>
      </c>
      <c r="N12" s="54">
        <f t="shared" si="1"/>
        <v>0</v>
      </c>
      <c r="O12" s="2">
        <f>+VLOOKUP(B12,'Inventario Profit'!$A$2:F281,5,0)</f>
        <v>0</v>
      </c>
      <c r="P12" s="7">
        <f t="shared" si="4"/>
        <v>0</v>
      </c>
      <c r="Q12" s="61"/>
    </row>
    <row r="13" spans="2:19" s="11" customFormat="1" x14ac:dyDescent="0.3">
      <c r="B13" s="55" t="s">
        <v>14</v>
      </c>
      <c r="C13" s="2" t="s">
        <v>15</v>
      </c>
      <c r="D13" s="51" t="s">
        <v>12</v>
      </c>
      <c r="E13" s="2">
        <f>VLOOKUP(C13,'Recepcion de Producto'!$C$4:$HT$28,226,FALSE)</f>
        <v>0</v>
      </c>
      <c r="F13" s="2">
        <f>VLOOKUP(C13,'Salida de Producto'!$C$4:$UE$28,549,FALSE)</f>
        <v>0</v>
      </c>
      <c r="G13" s="49">
        <f t="shared" si="2"/>
        <v>0</v>
      </c>
      <c r="H13" s="49"/>
      <c r="I13" s="49"/>
      <c r="J13" s="49">
        <f t="shared" si="0"/>
        <v>0</v>
      </c>
      <c r="K13" s="52"/>
      <c r="L13" s="58">
        <f>+VLOOKUP(B13,'Inventario Profit'!$A$1:G303,6,0)</f>
        <v>0</v>
      </c>
      <c r="M13" s="58">
        <f t="shared" si="3"/>
        <v>0</v>
      </c>
      <c r="N13" s="54">
        <f t="shared" si="1"/>
        <v>0</v>
      </c>
      <c r="O13" s="2">
        <f>+VLOOKUP(B13,'Inventario Profit'!$A$2:F282,5,0)</f>
        <v>0</v>
      </c>
      <c r="P13" s="7">
        <f t="shared" si="4"/>
        <v>0</v>
      </c>
      <c r="Q13" s="61"/>
    </row>
    <row r="14" spans="2:19" s="11" customFormat="1" x14ac:dyDescent="0.3">
      <c r="B14" s="55" t="s">
        <v>48</v>
      </c>
      <c r="C14" s="2" t="s">
        <v>49</v>
      </c>
      <c r="D14" s="51" t="s">
        <v>58</v>
      </c>
      <c r="E14" s="2">
        <f>VLOOKUP(C14,'Recepcion de Producto'!$C$4:$HT$28,226,FALSE)</f>
        <v>0</v>
      </c>
      <c r="F14" s="2">
        <f>VLOOKUP(C14,'Salida de Producto'!$C$4:$UE$28,549,FALSE)</f>
        <v>0</v>
      </c>
      <c r="G14" s="49">
        <f t="shared" si="2"/>
        <v>0</v>
      </c>
      <c r="H14" s="49"/>
      <c r="I14" s="49"/>
      <c r="J14" s="49">
        <f t="shared" si="0"/>
        <v>0</v>
      </c>
      <c r="K14" s="52"/>
      <c r="L14" s="58">
        <f>+VLOOKUP(B14,'Inventario Profit'!$A$1:G304,6,0)</f>
        <v>0</v>
      </c>
      <c r="M14" s="58">
        <f t="shared" si="3"/>
        <v>0</v>
      </c>
      <c r="N14" s="54">
        <f t="shared" si="1"/>
        <v>0</v>
      </c>
      <c r="O14" s="2">
        <f>+VLOOKUP(B14,'Inventario Profit'!$A$2:F283,5,0)</f>
        <v>0</v>
      </c>
      <c r="P14" s="7">
        <f t="shared" si="4"/>
        <v>0</v>
      </c>
      <c r="Q14" s="61"/>
    </row>
    <row r="15" spans="2:19" s="11" customFormat="1" x14ac:dyDescent="0.3">
      <c r="B15" s="55" t="s">
        <v>50</v>
      </c>
      <c r="C15" s="2" t="s">
        <v>51</v>
      </c>
      <c r="D15" s="51" t="s">
        <v>263</v>
      </c>
      <c r="E15" s="2">
        <f>VLOOKUP(C15,'Recepcion de Producto'!$C$4:$HT$28,226,FALSE)</f>
        <v>0</v>
      </c>
      <c r="F15" s="2">
        <f>VLOOKUP(C15,'Salida de Producto'!$C$4:$UE$28,549,FALSE)</f>
        <v>0</v>
      </c>
      <c r="G15" s="49">
        <f t="shared" si="2"/>
        <v>0</v>
      </c>
      <c r="H15" s="49"/>
      <c r="I15" s="49"/>
      <c r="J15" s="49">
        <f t="shared" si="0"/>
        <v>0</v>
      </c>
      <c r="K15" s="52"/>
      <c r="L15" s="58">
        <f>+VLOOKUP(B15,'Inventario Profit'!$A$1:G305,6,0)</f>
        <v>0</v>
      </c>
      <c r="M15" s="58">
        <f t="shared" si="3"/>
        <v>0</v>
      </c>
      <c r="N15" s="54">
        <f t="shared" si="1"/>
        <v>0</v>
      </c>
      <c r="O15" s="2">
        <f>+VLOOKUP(B15,'Inventario Profit'!$A$2:F284,5,0)</f>
        <v>0</v>
      </c>
      <c r="P15" s="7">
        <f t="shared" si="4"/>
        <v>0</v>
      </c>
      <c r="Q15" s="61"/>
    </row>
    <row r="16" spans="2:19" s="11" customFormat="1" x14ac:dyDescent="0.3">
      <c r="B16" s="55" t="s">
        <v>52</v>
      </c>
      <c r="C16" s="2" t="s">
        <v>53</v>
      </c>
      <c r="D16" s="51" t="s">
        <v>12</v>
      </c>
      <c r="E16" s="2">
        <f>VLOOKUP(C16,'Recepcion de Producto'!$C$4:$HT$28,226,FALSE)</f>
        <v>0</v>
      </c>
      <c r="F16" s="2">
        <f>VLOOKUP(C16,'Salida de Producto'!$C$4:$UE$28,549,FALSE)</f>
        <v>0</v>
      </c>
      <c r="G16" s="49">
        <f t="shared" si="2"/>
        <v>0</v>
      </c>
      <c r="H16" s="49"/>
      <c r="I16" s="49"/>
      <c r="J16" s="49">
        <f t="shared" si="0"/>
        <v>0</v>
      </c>
      <c r="K16" s="52"/>
      <c r="L16" s="58">
        <f>+VLOOKUP(B16,'Inventario Profit'!$A$1:G306,6,0)</f>
        <v>0</v>
      </c>
      <c r="M16" s="58">
        <f t="shared" si="3"/>
        <v>0</v>
      </c>
      <c r="N16" s="54">
        <f t="shared" si="1"/>
        <v>0</v>
      </c>
      <c r="O16" s="2">
        <f>+VLOOKUP(B16,'Inventario Profit'!$A$2:F285,5,0)</f>
        <v>0</v>
      </c>
      <c r="P16" s="7">
        <f t="shared" si="4"/>
        <v>0</v>
      </c>
      <c r="Q16" s="61"/>
    </row>
    <row r="17" spans="1:19" s="11" customFormat="1" x14ac:dyDescent="0.3">
      <c r="B17" s="57" t="s">
        <v>280</v>
      </c>
      <c r="C17" s="2" t="s">
        <v>272</v>
      </c>
      <c r="D17" s="51" t="s">
        <v>12</v>
      </c>
      <c r="E17" s="2">
        <f>VLOOKUP(C17,'Recepcion de Producto'!$C$4:$HT$28,226,FALSE)</f>
        <v>0</v>
      </c>
      <c r="F17" s="2">
        <f>VLOOKUP(C17,'Salida de Producto'!$C$4:$UE$28,549,FALSE)</f>
        <v>0</v>
      </c>
      <c r="G17" s="49">
        <f t="shared" ref="G17" si="5">E17-F17</f>
        <v>0</v>
      </c>
      <c r="H17" s="49"/>
      <c r="I17" s="49"/>
      <c r="J17" s="49">
        <f t="shared" si="0"/>
        <v>0</v>
      </c>
      <c r="K17" s="52"/>
      <c r="L17" s="58">
        <f>+VLOOKUP(B17,'Inventario Profit'!$A$1:G307,6,0)</f>
        <v>0</v>
      </c>
      <c r="M17" s="58">
        <f t="shared" ref="M17" si="6">+K17-L17</f>
        <v>0</v>
      </c>
      <c r="N17" s="54">
        <f t="shared" si="1"/>
        <v>0</v>
      </c>
      <c r="O17" s="2">
        <f>+VLOOKUP(B17,'Inventario Profit'!$A$2:F286,5,0)</f>
        <v>0</v>
      </c>
      <c r="P17" s="7">
        <f t="shared" ref="P17" si="7">+J17+K17-O17</f>
        <v>0</v>
      </c>
      <c r="Q17" s="61"/>
    </row>
    <row r="18" spans="1:19" s="11" customFormat="1" x14ac:dyDescent="0.3">
      <c r="B18" s="55" t="s">
        <v>32</v>
      </c>
      <c r="C18" s="2" t="s">
        <v>33</v>
      </c>
      <c r="D18" s="51" t="s">
        <v>58</v>
      </c>
      <c r="E18" s="2">
        <f>VLOOKUP(C18,'Recepcion de Producto'!$C$4:$HT$28,226,FALSE)</f>
        <v>0</v>
      </c>
      <c r="F18" s="2">
        <f>VLOOKUP(C18,'Salida de Producto'!$C$4:$UE$28,549,FALSE)</f>
        <v>0</v>
      </c>
      <c r="G18" s="49">
        <f t="shared" si="2"/>
        <v>0</v>
      </c>
      <c r="H18" s="49"/>
      <c r="I18" s="49"/>
      <c r="J18" s="49">
        <f t="shared" si="0"/>
        <v>0</v>
      </c>
      <c r="K18" s="52"/>
      <c r="L18" s="58">
        <f>+VLOOKUP(B18,'Inventario Profit'!$A$1:G308,6,0)</f>
        <v>0</v>
      </c>
      <c r="M18" s="58">
        <f t="shared" si="3"/>
        <v>0</v>
      </c>
      <c r="N18" s="54">
        <f t="shared" si="1"/>
        <v>0</v>
      </c>
      <c r="O18" s="2">
        <f>+VLOOKUP(B18,'Inventario Profit'!$A$2:F287,5,0)</f>
        <v>0</v>
      </c>
      <c r="P18" s="7">
        <f t="shared" si="4"/>
        <v>0</v>
      </c>
      <c r="Q18" s="61"/>
    </row>
    <row r="19" spans="1:19" s="11" customFormat="1" x14ac:dyDescent="0.3">
      <c r="B19" s="55" t="s">
        <v>34</v>
      </c>
      <c r="C19" s="2" t="s">
        <v>35</v>
      </c>
      <c r="D19" s="51" t="s">
        <v>263</v>
      </c>
      <c r="E19" s="2">
        <f>VLOOKUP(C19,'Recepcion de Producto'!$C$4:$HT$28,226,FALSE)</f>
        <v>0</v>
      </c>
      <c r="F19" s="2">
        <f>VLOOKUP(C19,'Salida de Producto'!$C$4:$UE$28,549,FALSE)</f>
        <v>0</v>
      </c>
      <c r="G19" s="49">
        <f t="shared" si="2"/>
        <v>0</v>
      </c>
      <c r="H19" s="49"/>
      <c r="I19" s="49"/>
      <c r="J19" s="49">
        <f t="shared" si="0"/>
        <v>0</v>
      </c>
      <c r="K19" s="52"/>
      <c r="L19" s="58">
        <f>+VLOOKUP(B19,'Inventario Profit'!$A$1:G309,6,0)</f>
        <v>0</v>
      </c>
      <c r="M19" s="58">
        <f t="shared" si="3"/>
        <v>0</v>
      </c>
      <c r="N19" s="54">
        <f t="shared" si="1"/>
        <v>0</v>
      </c>
      <c r="O19" s="2">
        <f>+VLOOKUP(B19,'Inventario Profit'!$A$2:F288,5,0)</f>
        <v>0</v>
      </c>
      <c r="P19" s="7">
        <f t="shared" si="4"/>
        <v>0</v>
      </c>
      <c r="Q19" s="61"/>
    </row>
    <row r="20" spans="1:19" s="11" customFormat="1" x14ac:dyDescent="0.3">
      <c r="B20" s="55" t="s">
        <v>55</v>
      </c>
      <c r="C20" s="2" t="s">
        <v>56</v>
      </c>
      <c r="D20" s="51" t="s">
        <v>263</v>
      </c>
      <c r="E20" s="2">
        <f>VLOOKUP(C20,'Recepcion de Producto'!$C$4:$HT$28,226,FALSE)</f>
        <v>0</v>
      </c>
      <c r="F20" s="2">
        <f>VLOOKUP(C20,'Salida de Producto'!$C$4:$UE$28,549,FALSE)</f>
        <v>0</v>
      </c>
      <c r="G20" s="49">
        <f t="shared" si="2"/>
        <v>0</v>
      </c>
      <c r="H20" s="49"/>
      <c r="I20" s="49"/>
      <c r="J20" s="49">
        <f t="shared" si="0"/>
        <v>0</v>
      </c>
      <c r="K20" s="52"/>
      <c r="L20" s="58">
        <f>+VLOOKUP(B20,'Inventario Profit'!$A$1:G310,6,0)</f>
        <v>0</v>
      </c>
      <c r="M20" s="58">
        <f t="shared" si="3"/>
        <v>0</v>
      </c>
      <c r="N20" s="54">
        <f t="shared" si="1"/>
        <v>0</v>
      </c>
      <c r="O20" s="2">
        <f>+VLOOKUP(B20,'Inventario Profit'!$A$2:F289,5,0)</f>
        <v>0</v>
      </c>
      <c r="P20" s="7">
        <f t="shared" si="4"/>
        <v>0</v>
      </c>
      <c r="Q20" s="63"/>
    </row>
    <row r="21" spans="1:19" s="11" customFormat="1" x14ac:dyDescent="0.3">
      <c r="B21" s="55" t="s">
        <v>30</v>
      </c>
      <c r="C21" s="2" t="s">
        <v>31</v>
      </c>
      <c r="D21" s="51" t="s">
        <v>264</v>
      </c>
      <c r="E21" s="2">
        <f>VLOOKUP(C21,'Recepcion de Producto'!$C$4:$HT$28,226,FALSE)</f>
        <v>0</v>
      </c>
      <c r="F21" s="2">
        <f>VLOOKUP(C21,'Salida de Producto'!$C$4:$UE$28,549,FALSE)</f>
        <v>0</v>
      </c>
      <c r="G21" s="49">
        <f t="shared" si="2"/>
        <v>0</v>
      </c>
      <c r="H21" s="49"/>
      <c r="I21" s="49"/>
      <c r="J21" s="49">
        <f t="shared" si="0"/>
        <v>0</v>
      </c>
      <c r="K21" s="52"/>
      <c r="L21" s="58">
        <f>+VLOOKUP(B21,'Inventario Profit'!$A$1:G311,6,0)</f>
        <v>0</v>
      </c>
      <c r="M21" s="58">
        <f t="shared" si="3"/>
        <v>0</v>
      </c>
      <c r="N21" s="54">
        <f t="shared" si="1"/>
        <v>0</v>
      </c>
      <c r="O21" s="2">
        <f>+VLOOKUP(B21,'Inventario Profit'!$A$2:F290,5,0)</f>
        <v>0</v>
      </c>
      <c r="P21" s="7">
        <f t="shared" si="4"/>
        <v>0</v>
      </c>
      <c r="Q21" s="63"/>
    </row>
    <row r="22" spans="1:19" x14ac:dyDescent="0.3">
      <c r="B22" s="55" t="s">
        <v>22</v>
      </c>
      <c r="C22" s="2" t="s">
        <v>23</v>
      </c>
      <c r="D22" s="51" t="s">
        <v>265</v>
      </c>
      <c r="E22" s="2">
        <f>VLOOKUP(C22,'Recepcion de Producto'!$C$4:$HT$28,226,FALSE)</f>
        <v>3072</v>
      </c>
      <c r="F22" s="2">
        <f>VLOOKUP(C22,'Salida de Producto'!$C$4:$UE$28,549,FALSE)</f>
        <v>3072</v>
      </c>
      <c r="G22" s="49">
        <f t="shared" si="2"/>
        <v>0</v>
      </c>
      <c r="H22" s="49"/>
      <c r="I22" s="49"/>
      <c r="J22" s="49">
        <f t="shared" si="0"/>
        <v>0</v>
      </c>
      <c r="K22" s="52"/>
      <c r="L22" s="58">
        <f>+VLOOKUP(B22,'Inventario Profit'!$A$1:G312,6,0)</f>
        <v>0</v>
      </c>
      <c r="M22" s="58">
        <f t="shared" si="3"/>
        <v>0</v>
      </c>
      <c r="N22" s="54">
        <f t="shared" si="1"/>
        <v>0</v>
      </c>
      <c r="O22" s="2">
        <f>+VLOOKUP(B22,'Inventario Profit'!$A$2:F291,5,0)</f>
        <v>0</v>
      </c>
      <c r="P22" s="7">
        <f t="shared" si="4"/>
        <v>0</v>
      </c>
      <c r="Q22" s="62"/>
      <c r="R22" s="11"/>
      <c r="S22" s="11"/>
    </row>
    <row r="23" spans="1:19" s="5" customFormat="1" x14ac:dyDescent="0.3">
      <c r="A23" s="11"/>
      <c r="B23" s="55" t="s">
        <v>26</v>
      </c>
      <c r="C23" s="2" t="s">
        <v>27</v>
      </c>
      <c r="D23" s="51" t="s">
        <v>265</v>
      </c>
      <c r="E23" s="2">
        <f>VLOOKUP(C23,'Recepcion de Producto'!$C$4:$HT$28,226,FALSE)</f>
        <v>2304</v>
      </c>
      <c r="F23" s="2">
        <f>VLOOKUP(C23,'Salida de Producto'!$C$4:$UE$28,549,FALSE)</f>
        <v>2304</v>
      </c>
      <c r="G23" s="49">
        <f t="shared" si="2"/>
        <v>0</v>
      </c>
      <c r="H23" s="49"/>
      <c r="I23" s="49"/>
      <c r="J23" s="49">
        <f t="shared" si="0"/>
        <v>0</v>
      </c>
      <c r="K23" s="52"/>
      <c r="L23" s="58">
        <f>+VLOOKUP(B23,'Inventario Profit'!$A$1:G313,6,0)</f>
        <v>0</v>
      </c>
      <c r="M23" s="58">
        <f t="shared" si="3"/>
        <v>0</v>
      </c>
      <c r="N23" s="54">
        <f t="shared" si="1"/>
        <v>0</v>
      </c>
      <c r="O23" s="2">
        <f>+VLOOKUP(B23,'Inventario Profit'!$A$2:F292,5,0)</f>
        <v>0</v>
      </c>
      <c r="P23" s="7">
        <f t="shared" si="4"/>
        <v>0</v>
      </c>
      <c r="Q23" s="62"/>
      <c r="R23" s="11"/>
      <c r="S23" s="11"/>
    </row>
    <row r="24" spans="1:19" s="5" customFormat="1" ht="13.5" customHeight="1" x14ac:dyDescent="0.3">
      <c r="A24" s="11"/>
      <c r="B24" s="55" t="s">
        <v>24</v>
      </c>
      <c r="C24" s="2" t="s">
        <v>25</v>
      </c>
      <c r="D24" s="51" t="s">
        <v>266</v>
      </c>
      <c r="E24" s="2">
        <f>VLOOKUP(C24,'Recepcion de Producto'!$C$4:$HT$28,226,FALSE)</f>
        <v>0</v>
      </c>
      <c r="F24" s="2">
        <f>VLOOKUP(C24,'Salida de Producto'!$C$4:$UE$28,549,FALSE)</f>
        <v>0</v>
      </c>
      <c r="G24" s="49">
        <f t="shared" si="2"/>
        <v>0</v>
      </c>
      <c r="H24" s="49"/>
      <c r="I24" s="49"/>
      <c r="J24" s="49">
        <f t="shared" si="0"/>
        <v>0</v>
      </c>
      <c r="K24" s="52"/>
      <c r="L24" s="58">
        <f>+VLOOKUP(B24,'Inventario Profit'!$A$1:G314,6,0)</f>
        <v>0</v>
      </c>
      <c r="M24" s="58">
        <f t="shared" si="3"/>
        <v>0</v>
      </c>
      <c r="N24" s="54">
        <f t="shared" si="1"/>
        <v>0</v>
      </c>
      <c r="O24" s="2">
        <f>+VLOOKUP(B24,'Inventario Profit'!$A$2:F293,5,0)</f>
        <v>0</v>
      </c>
      <c r="P24" s="7">
        <f t="shared" si="4"/>
        <v>0</v>
      </c>
      <c r="Q24" s="61"/>
      <c r="R24" s="11"/>
      <c r="S24" s="11"/>
    </row>
    <row r="25" spans="1:19" s="11" customFormat="1" x14ac:dyDescent="0.3">
      <c r="B25" s="55" t="s">
        <v>28</v>
      </c>
      <c r="C25" s="2" t="s">
        <v>29</v>
      </c>
      <c r="D25" s="51" t="s">
        <v>266</v>
      </c>
      <c r="E25" s="2">
        <f>VLOOKUP(C25,'Recepcion de Producto'!$C$4:$HT$28,226,FALSE)</f>
        <v>0</v>
      </c>
      <c r="F25" s="2">
        <f>VLOOKUP(C25,'Salida de Producto'!$C$4:$UE$28,549,FALSE)</f>
        <v>0</v>
      </c>
      <c r="G25" s="49">
        <f t="shared" si="2"/>
        <v>0</v>
      </c>
      <c r="H25" s="49"/>
      <c r="I25" s="49"/>
      <c r="J25" s="49">
        <f t="shared" si="0"/>
        <v>0</v>
      </c>
      <c r="K25" s="52"/>
      <c r="L25" s="58">
        <f>+VLOOKUP(B25,'Inventario Profit'!$A$1:G315,6,0)</f>
        <v>0</v>
      </c>
      <c r="M25" s="58">
        <f t="shared" si="3"/>
        <v>0</v>
      </c>
      <c r="N25" s="54">
        <f t="shared" si="1"/>
        <v>0</v>
      </c>
      <c r="O25" s="2">
        <f>+VLOOKUP(B25,'Inventario Profit'!$A$2:F294,5,0)</f>
        <v>0</v>
      </c>
      <c r="P25" s="7">
        <f t="shared" si="4"/>
        <v>0</v>
      </c>
      <c r="Q25" s="61"/>
    </row>
    <row r="26" spans="1:19" x14ac:dyDescent="0.3">
      <c r="C26" s="11"/>
      <c r="P26" s="11"/>
      <c r="Q26" s="11"/>
      <c r="R26" s="11"/>
      <c r="S26" s="11"/>
    </row>
    <row r="27" spans="1:19" x14ac:dyDescent="0.3">
      <c r="J27" s="11"/>
      <c r="O27" s="11"/>
      <c r="P27" s="11"/>
      <c r="Q27" s="11"/>
      <c r="R27" s="11"/>
      <c r="S27" s="11"/>
    </row>
    <row r="28" spans="1:19" x14ac:dyDescent="0.3">
      <c r="J28" s="11"/>
      <c r="N28" s="11"/>
      <c r="O28" s="11"/>
      <c r="P28" s="11"/>
      <c r="Q28" s="11"/>
      <c r="R28" s="11"/>
      <c r="S28" s="11"/>
    </row>
    <row r="29" spans="1:19" x14ac:dyDescent="0.3">
      <c r="C29" s="19"/>
      <c r="J29" s="11"/>
      <c r="K29" s="11"/>
      <c r="P29" s="11"/>
      <c r="Q29" s="11"/>
      <c r="R29" s="11"/>
      <c r="S29" s="11"/>
    </row>
    <row r="30" spans="1:19" ht="31.2" x14ac:dyDescent="0.3">
      <c r="C30" s="24" t="s">
        <v>11</v>
      </c>
      <c r="G30" s="11"/>
      <c r="N30" s="11"/>
      <c r="P30" s="11"/>
      <c r="Q30" s="11"/>
      <c r="R30" s="11"/>
      <c r="S30" s="11"/>
    </row>
    <row r="31" spans="1:19" ht="15.6" x14ac:dyDescent="0.3">
      <c r="C31" s="25">
        <f>1-0/22</f>
        <v>1</v>
      </c>
      <c r="G31" s="11"/>
      <c r="J31" s="11"/>
      <c r="P31" s="11"/>
      <c r="Q31" s="11"/>
      <c r="R31" s="11"/>
      <c r="S31" s="11"/>
    </row>
    <row r="32" spans="1:19" ht="15.6" x14ac:dyDescent="0.3">
      <c r="D32" s="23"/>
      <c r="G32" s="21"/>
      <c r="J32" s="11"/>
      <c r="P32" s="11"/>
      <c r="Q32" s="11"/>
      <c r="R32" s="11"/>
      <c r="S32" s="11"/>
    </row>
    <row r="33" spans="4:19" ht="15.6" x14ac:dyDescent="0.3">
      <c r="D33" s="22"/>
      <c r="G33" s="21"/>
      <c r="J33" s="11"/>
      <c r="P33" s="11"/>
      <c r="Q33" s="11"/>
      <c r="R33" s="11"/>
      <c r="S33" s="11"/>
    </row>
    <row r="34" spans="4:19" x14ac:dyDescent="0.3">
      <c r="J34" s="11"/>
      <c r="P34" s="11"/>
      <c r="Q34" s="11"/>
      <c r="R34" s="11"/>
      <c r="S34" s="11"/>
    </row>
    <row r="35" spans="4:19" x14ac:dyDescent="0.3">
      <c r="P35" s="11"/>
      <c r="Q35" s="11"/>
      <c r="R35" s="11"/>
      <c r="S35" s="11"/>
    </row>
    <row r="36" spans="4:19" x14ac:dyDescent="0.3">
      <c r="E36" s="11"/>
      <c r="F36" s="11"/>
      <c r="G36" s="11"/>
      <c r="P36" s="11"/>
      <c r="Q36" s="11"/>
      <c r="R36" s="11"/>
      <c r="S36" s="11"/>
    </row>
    <row r="37" spans="4:19" x14ac:dyDescent="0.3">
      <c r="E37" s="11"/>
      <c r="F37" s="11"/>
      <c r="G37" s="11"/>
      <c r="P37" s="11"/>
      <c r="Q37" s="11"/>
      <c r="R37" s="11"/>
      <c r="S37" s="11"/>
    </row>
    <row r="38" spans="4:19" x14ac:dyDescent="0.3">
      <c r="E38" s="11"/>
      <c r="F38" s="11"/>
      <c r="G38" s="11"/>
      <c r="P38" s="11"/>
      <c r="Q38" s="11"/>
      <c r="R38" s="11"/>
      <c r="S38" s="11"/>
    </row>
    <row r="39" spans="4:19" x14ac:dyDescent="0.3">
      <c r="E39" s="11"/>
      <c r="F39" s="11"/>
      <c r="G39" s="11"/>
      <c r="P39" s="11"/>
      <c r="Q39" s="11"/>
      <c r="R39" s="11"/>
      <c r="S39" s="11"/>
    </row>
    <row r="40" spans="4:19" x14ac:dyDescent="0.3">
      <c r="E40" s="11"/>
      <c r="F40" s="11"/>
      <c r="G40" s="11"/>
    </row>
    <row r="41" spans="4:19" x14ac:dyDescent="0.3">
      <c r="E41" s="11"/>
      <c r="F41" s="11"/>
      <c r="G41" s="11"/>
    </row>
  </sheetData>
  <autoFilter ref="B3:Q25" xr:uid="{8E2EE78D-D932-4D76-95D2-A5D346CB60D2}"/>
  <conditionalFormatting sqref="N4:N25">
    <cfRule type="cellIs" dxfId="1" priority="27" operator="lessThan">
      <formula>0</formula>
    </cfRule>
    <cfRule type="cellIs" dxfId="0" priority="28" operator="greaterThan">
      <formula>0</formula>
    </cfRule>
  </conditionalFormatting>
  <pageMargins left="0" right="0" top="0" bottom="0" header="0" footer="0"/>
  <pageSetup scale="7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C36F-7999-4686-B690-D60BEBEB9BA1}">
  <dimension ref="A1:J589"/>
  <sheetViews>
    <sheetView workbookViewId="0">
      <selection activeCell="D10" sqref="D10"/>
    </sheetView>
  </sheetViews>
  <sheetFormatPr baseColWidth="10" defaultRowHeight="13.8" x14ac:dyDescent="0.3"/>
  <cols>
    <col min="1" max="1" width="11.33203125" style="57" bestFit="1" customWidth="1"/>
    <col min="2" max="2" width="12.44140625" style="57" bestFit="1" customWidth="1"/>
    <col min="3" max="3" width="17.44140625" style="57" bestFit="1" customWidth="1"/>
    <col min="4" max="4" width="24.77734375" style="57" bestFit="1" customWidth="1"/>
    <col min="5" max="5" width="17.5546875" style="57" bestFit="1" customWidth="1"/>
    <col min="6" max="6" width="23.6640625" style="57" bestFit="1" customWidth="1"/>
    <col min="7" max="7" width="17.5546875" style="57" bestFit="1" customWidth="1"/>
    <col min="8" max="8" width="16.33203125" style="57" bestFit="1" customWidth="1"/>
    <col min="9" max="9" width="21.5546875" style="57" bestFit="1" customWidth="1"/>
    <col min="10" max="10" width="23" style="57" bestFit="1" customWidth="1"/>
    <col min="11" max="16384" width="11.5546875" style="57"/>
  </cols>
  <sheetData>
    <row r="1" spans="1:10" ht="15.6" x14ac:dyDescent="0.3">
      <c r="A1" s="56" t="s">
        <v>258</v>
      </c>
      <c r="B1" s="56" t="s">
        <v>259</v>
      </c>
      <c r="C1" s="56" t="s">
        <v>327</v>
      </c>
      <c r="D1" s="56" t="s">
        <v>328</v>
      </c>
      <c r="E1" s="56" t="s">
        <v>329</v>
      </c>
      <c r="F1" s="56" t="s">
        <v>330</v>
      </c>
      <c r="G1" s="56" t="s">
        <v>331</v>
      </c>
      <c r="H1" s="56" t="s">
        <v>262</v>
      </c>
      <c r="I1" s="56" t="s">
        <v>332</v>
      </c>
      <c r="J1" s="56" t="s">
        <v>333</v>
      </c>
    </row>
    <row r="2" spans="1:10" x14ac:dyDescent="0.3">
      <c r="A2" s="70">
        <v>13239</v>
      </c>
      <c r="B2" s="57" t="s">
        <v>671</v>
      </c>
      <c r="C2" s="57" t="s">
        <v>292</v>
      </c>
      <c r="D2" s="71">
        <v>0</v>
      </c>
      <c r="E2" s="71">
        <v>0</v>
      </c>
      <c r="F2" s="71">
        <v>0</v>
      </c>
      <c r="G2" s="71">
        <v>0</v>
      </c>
      <c r="H2" s="71">
        <v>0</v>
      </c>
      <c r="I2" s="71">
        <v>0</v>
      </c>
      <c r="J2" s="71">
        <v>0</v>
      </c>
    </row>
    <row r="3" spans="1:10" x14ac:dyDescent="0.3">
      <c r="A3" s="70">
        <v>14970</v>
      </c>
      <c r="B3" s="57" t="s">
        <v>672</v>
      </c>
      <c r="C3" s="57" t="s">
        <v>292</v>
      </c>
      <c r="D3" s="71">
        <v>0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</row>
    <row r="4" spans="1:10" x14ac:dyDescent="0.3">
      <c r="A4" s="70">
        <v>14971</v>
      </c>
      <c r="B4" s="57" t="s">
        <v>673</v>
      </c>
      <c r="C4" s="57" t="s">
        <v>292</v>
      </c>
      <c r="D4" s="71">
        <v>0</v>
      </c>
      <c r="E4" s="71">
        <v>0</v>
      </c>
      <c r="F4" s="71">
        <v>0</v>
      </c>
      <c r="G4" s="71">
        <v>0</v>
      </c>
      <c r="H4" s="71">
        <v>0</v>
      </c>
      <c r="I4" s="71">
        <v>0</v>
      </c>
      <c r="J4" s="71">
        <v>0</v>
      </c>
    </row>
    <row r="5" spans="1:10" x14ac:dyDescent="0.3">
      <c r="A5" s="70">
        <v>14972</v>
      </c>
      <c r="B5" s="57" t="s">
        <v>674</v>
      </c>
      <c r="C5" s="57" t="s">
        <v>292</v>
      </c>
      <c r="D5" s="71">
        <v>0</v>
      </c>
      <c r="E5" s="71">
        <v>0</v>
      </c>
      <c r="F5" s="71">
        <v>0</v>
      </c>
      <c r="G5" s="71">
        <v>0</v>
      </c>
      <c r="H5" s="71">
        <v>0</v>
      </c>
      <c r="I5" s="71">
        <v>0</v>
      </c>
      <c r="J5" s="71">
        <v>0</v>
      </c>
    </row>
    <row r="6" spans="1:10" x14ac:dyDescent="0.3">
      <c r="A6" s="70">
        <v>14973</v>
      </c>
      <c r="B6" s="57" t="s">
        <v>675</v>
      </c>
      <c r="C6" s="57" t="s">
        <v>292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0</v>
      </c>
    </row>
    <row r="7" spans="1:10" x14ac:dyDescent="0.3">
      <c r="A7" s="70">
        <v>15010</v>
      </c>
      <c r="B7" s="57" t="s">
        <v>676</v>
      </c>
      <c r="C7" s="57" t="s">
        <v>292</v>
      </c>
      <c r="D7" s="71">
        <v>0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</row>
    <row r="8" spans="1:10" x14ac:dyDescent="0.3">
      <c r="A8" s="70">
        <v>16236</v>
      </c>
      <c r="B8" s="57" t="s">
        <v>677</v>
      </c>
      <c r="C8" s="57" t="s">
        <v>292</v>
      </c>
      <c r="D8" s="71">
        <v>0</v>
      </c>
      <c r="E8" s="71">
        <v>0</v>
      </c>
      <c r="F8" s="71">
        <v>0</v>
      </c>
      <c r="G8" s="71">
        <v>0</v>
      </c>
      <c r="H8" s="71">
        <v>0</v>
      </c>
      <c r="I8" s="71">
        <v>0</v>
      </c>
      <c r="J8" s="71">
        <v>0</v>
      </c>
    </row>
    <row r="9" spans="1:10" x14ac:dyDescent="0.3">
      <c r="A9" s="70">
        <v>17010</v>
      </c>
      <c r="B9" s="57" t="s">
        <v>678</v>
      </c>
      <c r="C9" s="57" t="s">
        <v>292</v>
      </c>
      <c r="D9" s="71">
        <v>0</v>
      </c>
      <c r="E9" s="71">
        <v>0</v>
      </c>
      <c r="F9" s="71">
        <v>0</v>
      </c>
      <c r="G9" s="71">
        <v>0</v>
      </c>
      <c r="H9" s="71">
        <v>0</v>
      </c>
      <c r="I9" s="71">
        <v>0</v>
      </c>
      <c r="J9" s="71">
        <v>0</v>
      </c>
    </row>
    <row r="10" spans="1:10" x14ac:dyDescent="0.3">
      <c r="A10" s="70">
        <v>17020</v>
      </c>
      <c r="B10" s="57" t="s">
        <v>679</v>
      </c>
      <c r="C10" s="57" t="s">
        <v>292</v>
      </c>
      <c r="D10" s="71">
        <v>0</v>
      </c>
      <c r="E10" s="71">
        <v>0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</row>
    <row r="11" spans="1:10" x14ac:dyDescent="0.3">
      <c r="A11" s="70">
        <v>19503</v>
      </c>
      <c r="B11" s="57" t="s">
        <v>680</v>
      </c>
      <c r="C11" s="57" t="s">
        <v>292</v>
      </c>
      <c r="D11" s="71">
        <v>0</v>
      </c>
      <c r="E11" s="71">
        <v>0</v>
      </c>
      <c r="F11" s="71">
        <v>0</v>
      </c>
      <c r="G11" s="71">
        <v>0</v>
      </c>
      <c r="H11" s="71">
        <v>0</v>
      </c>
      <c r="I11" s="71">
        <v>0</v>
      </c>
      <c r="J11" s="71">
        <v>0</v>
      </c>
    </row>
    <row r="12" spans="1:10" x14ac:dyDescent="0.3">
      <c r="A12" s="70">
        <v>20032</v>
      </c>
      <c r="B12" s="57" t="s">
        <v>681</v>
      </c>
      <c r="C12" s="57" t="s">
        <v>292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</row>
    <row r="13" spans="1:10" x14ac:dyDescent="0.3">
      <c r="A13" s="70">
        <v>20034</v>
      </c>
      <c r="B13" s="57" t="s">
        <v>681</v>
      </c>
      <c r="C13" s="57" t="s">
        <v>292</v>
      </c>
      <c r="D13" s="71">
        <v>0</v>
      </c>
      <c r="E13" s="71">
        <v>0</v>
      </c>
      <c r="F13" s="71">
        <v>0</v>
      </c>
      <c r="G13" s="71">
        <v>0</v>
      </c>
      <c r="H13" s="71">
        <v>0</v>
      </c>
      <c r="I13" s="71">
        <v>0</v>
      </c>
      <c r="J13" s="71">
        <v>0</v>
      </c>
    </row>
    <row r="14" spans="1:10" x14ac:dyDescent="0.3">
      <c r="A14" s="70">
        <v>20333</v>
      </c>
      <c r="B14" s="57" t="s">
        <v>682</v>
      </c>
      <c r="C14" s="57" t="s">
        <v>292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1">
        <v>0</v>
      </c>
      <c r="J14" s="71">
        <v>0</v>
      </c>
    </row>
    <row r="15" spans="1:10" x14ac:dyDescent="0.3">
      <c r="A15" s="70">
        <v>21746</v>
      </c>
      <c r="B15" s="57" t="s">
        <v>683</v>
      </c>
      <c r="C15" s="57" t="s">
        <v>292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</row>
    <row r="16" spans="1:10" x14ac:dyDescent="0.3">
      <c r="A16" s="70">
        <v>21748</v>
      </c>
      <c r="B16" s="57" t="s">
        <v>684</v>
      </c>
      <c r="C16" s="57" t="s">
        <v>292</v>
      </c>
      <c r="D16" s="71">
        <v>0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1">
        <v>0</v>
      </c>
    </row>
    <row r="17" spans="1:10" x14ac:dyDescent="0.3">
      <c r="A17" s="70">
        <v>27771</v>
      </c>
      <c r="B17" s="57" t="s">
        <v>685</v>
      </c>
      <c r="C17" s="57" t="s">
        <v>292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</row>
    <row r="18" spans="1:10" x14ac:dyDescent="0.3">
      <c r="A18" s="70">
        <v>27774</v>
      </c>
      <c r="B18" s="57" t="s">
        <v>686</v>
      </c>
      <c r="C18" s="57" t="s">
        <v>292</v>
      </c>
      <c r="D18" s="71">
        <v>0</v>
      </c>
      <c r="E18" s="71">
        <v>0</v>
      </c>
      <c r="F18" s="71">
        <v>0</v>
      </c>
      <c r="G18" s="71">
        <v>0</v>
      </c>
      <c r="H18" s="71">
        <v>0</v>
      </c>
      <c r="I18" s="71">
        <v>0</v>
      </c>
      <c r="J18" s="71">
        <v>0</v>
      </c>
    </row>
    <row r="19" spans="1:10" x14ac:dyDescent="0.3">
      <c r="A19" s="70">
        <v>27812</v>
      </c>
      <c r="B19" s="57" t="s">
        <v>687</v>
      </c>
      <c r="C19" s="57" t="s">
        <v>292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</row>
    <row r="20" spans="1:10" x14ac:dyDescent="0.3">
      <c r="A20" s="70">
        <v>34951</v>
      </c>
      <c r="B20" s="57" t="s">
        <v>688</v>
      </c>
      <c r="C20" s="57" t="s">
        <v>292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</row>
    <row r="21" spans="1:10" x14ac:dyDescent="0.3">
      <c r="A21" s="70">
        <v>40926905</v>
      </c>
      <c r="B21" s="57" t="s">
        <v>334</v>
      </c>
      <c r="C21" s="57" t="s">
        <v>291</v>
      </c>
      <c r="D21" s="71">
        <v>0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1">
        <v>1</v>
      </c>
    </row>
    <row r="22" spans="1:10" x14ac:dyDescent="0.3">
      <c r="A22" s="70">
        <v>41051905</v>
      </c>
      <c r="B22" s="57" t="s">
        <v>335</v>
      </c>
      <c r="C22" s="57" t="s">
        <v>291</v>
      </c>
      <c r="D22" s="71">
        <v>0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1">
        <v>1</v>
      </c>
    </row>
    <row r="23" spans="1:10" x14ac:dyDescent="0.3">
      <c r="A23" s="70">
        <v>41068905</v>
      </c>
      <c r="B23" s="57" t="s">
        <v>336</v>
      </c>
      <c r="C23" s="57" t="s">
        <v>291</v>
      </c>
      <c r="D23" s="71">
        <v>0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1</v>
      </c>
    </row>
    <row r="24" spans="1:10" x14ac:dyDescent="0.3">
      <c r="A24" s="70">
        <v>43509809</v>
      </c>
      <c r="B24" s="57" t="s">
        <v>337</v>
      </c>
      <c r="C24" s="57" t="s">
        <v>338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</row>
    <row r="25" spans="1:10" x14ac:dyDescent="0.3">
      <c r="A25" s="70">
        <v>43509905</v>
      </c>
      <c r="B25" s="57" t="s">
        <v>339</v>
      </c>
      <c r="C25" s="57" t="s">
        <v>291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1</v>
      </c>
    </row>
    <row r="26" spans="1:10" x14ac:dyDescent="0.3">
      <c r="A26" s="70">
        <v>43512905</v>
      </c>
      <c r="B26" s="57" t="s">
        <v>339</v>
      </c>
      <c r="C26" s="57" t="s">
        <v>291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1</v>
      </c>
    </row>
    <row r="27" spans="1:10" x14ac:dyDescent="0.3">
      <c r="A27" s="70">
        <v>43592855</v>
      </c>
      <c r="B27" s="57" t="s">
        <v>340</v>
      </c>
      <c r="C27" s="57" t="s">
        <v>341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</row>
    <row r="28" spans="1:10" x14ac:dyDescent="0.3">
      <c r="A28" s="70">
        <v>44243809</v>
      </c>
      <c r="B28" s="57" t="s">
        <v>342</v>
      </c>
      <c r="C28" s="57" t="s">
        <v>338</v>
      </c>
      <c r="D28" s="71">
        <v>28</v>
      </c>
      <c r="E28" s="71">
        <v>28</v>
      </c>
      <c r="F28" s="71">
        <v>0</v>
      </c>
      <c r="G28" s="71">
        <v>0</v>
      </c>
      <c r="H28" s="71">
        <v>28</v>
      </c>
      <c r="I28" s="71">
        <v>28</v>
      </c>
      <c r="J28" s="71">
        <v>0</v>
      </c>
    </row>
    <row r="29" spans="1:10" x14ac:dyDescent="0.3">
      <c r="A29" s="70">
        <v>44243855</v>
      </c>
      <c r="B29" s="57" t="s">
        <v>343</v>
      </c>
      <c r="C29" s="57" t="s">
        <v>341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</row>
    <row r="30" spans="1:10" x14ac:dyDescent="0.3">
      <c r="A30" s="70">
        <v>44245809</v>
      </c>
      <c r="B30" s="57" t="s">
        <v>344</v>
      </c>
      <c r="C30" s="57" t="s">
        <v>338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</row>
    <row r="31" spans="1:10" x14ac:dyDescent="0.3">
      <c r="A31" s="70">
        <v>44245855</v>
      </c>
      <c r="B31" s="57" t="s">
        <v>345</v>
      </c>
      <c r="C31" s="57" t="s">
        <v>341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</row>
    <row r="32" spans="1:10" x14ac:dyDescent="0.3">
      <c r="A32" s="70">
        <v>44414855</v>
      </c>
      <c r="B32" s="57" t="s">
        <v>346</v>
      </c>
      <c r="C32" s="57" t="s">
        <v>341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</row>
    <row r="33" spans="1:10" x14ac:dyDescent="0.3">
      <c r="A33" s="70">
        <v>44774905</v>
      </c>
      <c r="B33" s="57" t="s">
        <v>347</v>
      </c>
      <c r="C33" s="57" t="s">
        <v>291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1</v>
      </c>
    </row>
    <row r="34" spans="1:10" x14ac:dyDescent="0.3">
      <c r="A34" s="70">
        <v>45312905</v>
      </c>
      <c r="B34" s="57" t="s">
        <v>348</v>
      </c>
      <c r="C34" s="57" t="s">
        <v>291</v>
      </c>
      <c r="D34" s="71">
        <v>0</v>
      </c>
      <c r="E34" s="71">
        <v>0</v>
      </c>
      <c r="F34" s="71">
        <v>0</v>
      </c>
      <c r="G34" s="71">
        <v>0</v>
      </c>
      <c r="H34" s="71">
        <v>0</v>
      </c>
      <c r="I34" s="71">
        <v>0</v>
      </c>
      <c r="J34" s="71">
        <v>1</v>
      </c>
    </row>
    <row r="35" spans="1:10" x14ac:dyDescent="0.3">
      <c r="A35" s="70">
        <v>45372809</v>
      </c>
      <c r="B35" s="57" t="s">
        <v>349</v>
      </c>
      <c r="C35" s="57" t="s">
        <v>338</v>
      </c>
      <c r="D35" s="71">
        <v>0</v>
      </c>
      <c r="E35" s="71">
        <v>0</v>
      </c>
      <c r="F35" s="71">
        <v>0</v>
      </c>
      <c r="G35" s="71">
        <v>0</v>
      </c>
      <c r="H35" s="71">
        <v>0</v>
      </c>
      <c r="I35" s="71">
        <v>0</v>
      </c>
      <c r="J35" s="71">
        <v>0</v>
      </c>
    </row>
    <row r="36" spans="1:10" x14ac:dyDescent="0.3">
      <c r="A36" s="70">
        <v>45372855</v>
      </c>
      <c r="B36" s="57" t="s">
        <v>350</v>
      </c>
      <c r="C36" s="57" t="s">
        <v>341</v>
      </c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</row>
    <row r="37" spans="1:10" x14ac:dyDescent="0.3">
      <c r="A37" s="70">
        <v>45372905</v>
      </c>
      <c r="B37" s="57" t="s">
        <v>351</v>
      </c>
      <c r="C37" s="57" t="s">
        <v>291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1</v>
      </c>
    </row>
    <row r="38" spans="1:10" x14ac:dyDescent="0.3">
      <c r="A38" s="70">
        <v>45387905</v>
      </c>
      <c r="B38" s="57" t="s">
        <v>352</v>
      </c>
      <c r="C38" s="57" t="s">
        <v>291</v>
      </c>
      <c r="D38" s="71">
        <v>0</v>
      </c>
      <c r="E38" s="71">
        <v>0</v>
      </c>
      <c r="F38" s="71">
        <v>0</v>
      </c>
      <c r="G38" s="71">
        <v>0</v>
      </c>
      <c r="H38" s="71">
        <v>0</v>
      </c>
      <c r="I38" s="71">
        <v>0</v>
      </c>
      <c r="J38" s="71">
        <v>1</v>
      </c>
    </row>
    <row r="39" spans="1:10" x14ac:dyDescent="0.3">
      <c r="A39" s="70">
        <v>45657855</v>
      </c>
      <c r="B39" s="57" t="s">
        <v>353</v>
      </c>
      <c r="C39" s="57" t="s">
        <v>341</v>
      </c>
      <c r="D39" s="71">
        <v>0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1">
        <v>0</v>
      </c>
    </row>
    <row r="40" spans="1:10" x14ac:dyDescent="0.3">
      <c r="A40" s="70">
        <v>45659855</v>
      </c>
      <c r="B40" s="57" t="s">
        <v>354</v>
      </c>
      <c r="C40" s="57" t="s">
        <v>341</v>
      </c>
      <c r="D40" s="71">
        <v>0</v>
      </c>
      <c r="E40" s="71">
        <v>0</v>
      </c>
      <c r="F40" s="71">
        <v>0</v>
      </c>
      <c r="G40" s="71">
        <v>0</v>
      </c>
      <c r="H40" s="71">
        <v>0</v>
      </c>
      <c r="I40" s="71">
        <v>0</v>
      </c>
      <c r="J40" s="71">
        <v>0</v>
      </c>
    </row>
    <row r="41" spans="1:10" x14ac:dyDescent="0.3">
      <c r="A41" s="70">
        <v>45660855</v>
      </c>
      <c r="B41" s="57" t="s">
        <v>355</v>
      </c>
      <c r="C41" s="57" t="s">
        <v>341</v>
      </c>
      <c r="D41" s="71">
        <v>0</v>
      </c>
      <c r="E41" s="71">
        <v>0</v>
      </c>
      <c r="F41" s="71">
        <v>0</v>
      </c>
      <c r="G41" s="71">
        <v>0</v>
      </c>
      <c r="H41" s="71">
        <v>0</v>
      </c>
      <c r="I41" s="71">
        <v>0</v>
      </c>
      <c r="J41" s="71">
        <v>0</v>
      </c>
    </row>
    <row r="42" spans="1:10" x14ac:dyDescent="0.3">
      <c r="A42" s="70">
        <v>45683809</v>
      </c>
      <c r="B42" s="57" t="s">
        <v>356</v>
      </c>
      <c r="C42" s="57" t="s">
        <v>338</v>
      </c>
      <c r="D42" s="71">
        <v>0</v>
      </c>
      <c r="E42" s="71">
        <v>0</v>
      </c>
      <c r="F42" s="71">
        <v>0</v>
      </c>
      <c r="G42" s="71">
        <v>0</v>
      </c>
      <c r="H42" s="71">
        <v>0</v>
      </c>
      <c r="I42" s="71">
        <v>0</v>
      </c>
      <c r="J42" s="71">
        <v>0</v>
      </c>
    </row>
    <row r="43" spans="1:10" x14ac:dyDescent="0.3">
      <c r="A43" s="70">
        <v>45684809</v>
      </c>
      <c r="B43" s="57" t="s">
        <v>357</v>
      </c>
      <c r="C43" s="57" t="s">
        <v>338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</row>
    <row r="44" spans="1:10" x14ac:dyDescent="0.3">
      <c r="A44" s="70">
        <v>45685855</v>
      </c>
      <c r="B44" s="57" t="s">
        <v>358</v>
      </c>
      <c r="C44" s="57" t="s">
        <v>341</v>
      </c>
      <c r="D44" s="71">
        <v>0</v>
      </c>
      <c r="E44" s="71">
        <v>0</v>
      </c>
      <c r="F44" s="71">
        <v>0</v>
      </c>
      <c r="G44" s="71">
        <v>0</v>
      </c>
      <c r="H44" s="71">
        <v>0</v>
      </c>
      <c r="I44" s="71">
        <v>0</v>
      </c>
      <c r="J44" s="71">
        <v>0</v>
      </c>
    </row>
    <row r="45" spans="1:10" x14ac:dyDescent="0.3">
      <c r="A45" s="70">
        <v>500000214</v>
      </c>
      <c r="B45" s="57" t="s">
        <v>359</v>
      </c>
      <c r="C45" s="57" t="s">
        <v>360</v>
      </c>
      <c r="D45" s="71">
        <v>0</v>
      </c>
      <c r="E45" s="71">
        <v>0</v>
      </c>
      <c r="F45" s="71">
        <v>0</v>
      </c>
      <c r="G45" s="71">
        <v>0</v>
      </c>
      <c r="H45" s="71">
        <v>0</v>
      </c>
      <c r="I45" s="71">
        <v>0</v>
      </c>
      <c r="J45" s="71">
        <v>0</v>
      </c>
    </row>
    <row r="46" spans="1:10" x14ac:dyDescent="0.3">
      <c r="A46" s="70">
        <v>550014136</v>
      </c>
      <c r="B46" s="57" t="s">
        <v>361</v>
      </c>
      <c r="C46" s="57" t="s">
        <v>338</v>
      </c>
      <c r="D46" s="71">
        <v>0</v>
      </c>
      <c r="E46" s="71">
        <v>0</v>
      </c>
      <c r="F46" s="71">
        <v>0</v>
      </c>
      <c r="G46" s="71">
        <v>0</v>
      </c>
      <c r="H46" s="71">
        <v>0</v>
      </c>
      <c r="I46" s="71">
        <v>0</v>
      </c>
      <c r="J46" s="71">
        <v>0</v>
      </c>
    </row>
    <row r="47" spans="1:10" x14ac:dyDescent="0.3">
      <c r="A47" s="70">
        <v>550022409</v>
      </c>
      <c r="B47" s="57" t="s">
        <v>518</v>
      </c>
      <c r="C47" s="57" t="s">
        <v>338</v>
      </c>
      <c r="D47" s="71">
        <v>0</v>
      </c>
      <c r="E47" s="71">
        <v>0</v>
      </c>
      <c r="F47" s="71">
        <v>0</v>
      </c>
      <c r="G47" s="71">
        <v>0</v>
      </c>
      <c r="H47" s="71">
        <v>0</v>
      </c>
      <c r="I47" s="71">
        <v>0</v>
      </c>
      <c r="J47" s="71">
        <v>0</v>
      </c>
    </row>
    <row r="48" spans="1:10" x14ac:dyDescent="0.3">
      <c r="A48" s="70">
        <v>550022488</v>
      </c>
      <c r="B48" s="57" t="s">
        <v>362</v>
      </c>
      <c r="C48" s="57" t="s">
        <v>338</v>
      </c>
      <c r="D48" s="71">
        <v>0</v>
      </c>
      <c r="E48" s="71">
        <v>0</v>
      </c>
      <c r="F48" s="71">
        <v>0</v>
      </c>
      <c r="G48" s="71">
        <v>0</v>
      </c>
      <c r="H48" s="71">
        <v>0</v>
      </c>
      <c r="I48" s="71">
        <v>0</v>
      </c>
      <c r="J48" s="71">
        <v>0</v>
      </c>
    </row>
    <row r="49" spans="1:10" x14ac:dyDescent="0.3">
      <c r="A49" s="70">
        <v>550025692</v>
      </c>
      <c r="B49" s="57" t="s">
        <v>363</v>
      </c>
      <c r="C49" s="57" t="s">
        <v>341</v>
      </c>
      <c r="D49" s="71">
        <v>0</v>
      </c>
      <c r="E49" s="71">
        <v>0</v>
      </c>
      <c r="F49" s="71">
        <v>0</v>
      </c>
      <c r="G49" s="71">
        <v>0</v>
      </c>
      <c r="H49" s="71">
        <v>0</v>
      </c>
      <c r="I49" s="71">
        <v>0</v>
      </c>
      <c r="J49" s="71">
        <v>0</v>
      </c>
    </row>
    <row r="50" spans="1:10" x14ac:dyDescent="0.3">
      <c r="A50" s="70">
        <v>550025702</v>
      </c>
      <c r="B50" s="57" t="s">
        <v>364</v>
      </c>
      <c r="C50" s="57" t="s">
        <v>341</v>
      </c>
      <c r="D50" s="71">
        <v>0</v>
      </c>
      <c r="E50" s="71">
        <v>0</v>
      </c>
      <c r="F50" s="71">
        <v>0</v>
      </c>
      <c r="G50" s="71">
        <v>0</v>
      </c>
      <c r="H50" s="71">
        <v>0</v>
      </c>
      <c r="I50" s="71">
        <v>0</v>
      </c>
      <c r="J50" s="71">
        <v>0</v>
      </c>
    </row>
    <row r="51" spans="1:10" x14ac:dyDescent="0.3">
      <c r="A51" s="70">
        <v>550025731</v>
      </c>
      <c r="B51" s="57" t="s">
        <v>365</v>
      </c>
      <c r="C51" s="57" t="s">
        <v>338</v>
      </c>
      <c r="D51" s="71">
        <v>0</v>
      </c>
      <c r="E51" s="71">
        <v>0</v>
      </c>
      <c r="F51" s="71">
        <v>0</v>
      </c>
      <c r="G51" s="71">
        <v>0</v>
      </c>
      <c r="H51" s="71">
        <v>0</v>
      </c>
      <c r="I51" s="71">
        <v>0</v>
      </c>
      <c r="J51" s="71">
        <v>0</v>
      </c>
    </row>
    <row r="52" spans="1:10" x14ac:dyDescent="0.3">
      <c r="A52" s="70">
        <v>550026300</v>
      </c>
      <c r="B52" s="57" t="s">
        <v>366</v>
      </c>
      <c r="C52" s="57" t="s">
        <v>341</v>
      </c>
      <c r="D52" s="71">
        <v>0</v>
      </c>
      <c r="E52" s="71">
        <v>0</v>
      </c>
      <c r="F52" s="71">
        <v>0</v>
      </c>
      <c r="G52" s="71">
        <v>0</v>
      </c>
      <c r="H52" s="71">
        <v>0</v>
      </c>
      <c r="I52" s="71">
        <v>0</v>
      </c>
      <c r="J52" s="71">
        <v>0</v>
      </c>
    </row>
    <row r="53" spans="1:10" x14ac:dyDescent="0.3">
      <c r="A53" s="70">
        <v>550026301</v>
      </c>
      <c r="B53" s="57" t="s">
        <v>367</v>
      </c>
      <c r="C53" s="57" t="s">
        <v>341</v>
      </c>
      <c r="D53" s="71">
        <v>0</v>
      </c>
      <c r="E53" s="71">
        <v>0</v>
      </c>
      <c r="F53" s="71">
        <v>0</v>
      </c>
      <c r="G53" s="71">
        <v>0</v>
      </c>
      <c r="H53" s="71">
        <v>0</v>
      </c>
      <c r="I53" s="71">
        <v>0</v>
      </c>
      <c r="J53" s="71">
        <v>0</v>
      </c>
    </row>
    <row r="54" spans="1:10" x14ac:dyDescent="0.3">
      <c r="A54" s="70">
        <v>550026697</v>
      </c>
      <c r="B54" s="57" t="s">
        <v>368</v>
      </c>
      <c r="C54" s="57" t="s">
        <v>341</v>
      </c>
      <c r="D54" s="71">
        <v>0</v>
      </c>
      <c r="E54" s="71">
        <v>0</v>
      </c>
      <c r="F54" s="71">
        <v>0</v>
      </c>
      <c r="G54" s="71">
        <v>0</v>
      </c>
      <c r="H54" s="71">
        <v>0</v>
      </c>
      <c r="I54" s="71">
        <v>0</v>
      </c>
      <c r="J54" s="71">
        <v>0</v>
      </c>
    </row>
    <row r="55" spans="1:10" x14ac:dyDescent="0.3">
      <c r="A55" s="70">
        <v>550026699</v>
      </c>
      <c r="B55" s="57" t="s">
        <v>369</v>
      </c>
      <c r="C55" s="57" t="s">
        <v>338</v>
      </c>
      <c r="D55" s="71">
        <v>0</v>
      </c>
      <c r="E55" s="71">
        <v>0</v>
      </c>
      <c r="F55" s="71">
        <v>0</v>
      </c>
      <c r="G55" s="71">
        <v>0</v>
      </c>
      <c r="H55" s="71">
        <v>0</v>
      </c>
      <c r="I55" s="71">
        <v>0</v>
      </c>
      <c r="J55" s="71">
        <v>0</v>
      </c>
    </row>
    <row r="56" spans="1:10" x14ac:dyDescent="0.3">
      <c r="A56" s="70">
        <v>550026700</v>
      </c>
      <c r="B56" s="57" t="s">
        <v>370</v>
      </c>
      <c r="C56" s="57" t="s">
        <v>341</v>
      </c>
      <c r="D56" s="71">
        <v>0</v>
      </c>
      <c r="E56" s="71">
        <v>0</v>
      </c>
      <c r="F56" s="71">
        <v>0</v>
      </c>
      <c r="G56" s="71">
        <v>0</v>
      </c>
      <c r="H56" s="71">
        <v>0</v>
      </c>
      <c r="I56" s="71">
        <v>0</v>
      </c>
      <c r="J56" s="71">
        <v>0</v>
      </c>
    </row>
    <row r="57" spans="1:10" x14ac:dyDescent="0.3">
      <c r="A57" s="70">
        <v>550026710</v>
      </c>
      <c r="B57" s="57" t="s">
        <v>371</v>
      </c>
      <c r="C57" s="57" t="s">
        <v>338</v>
      </c>
      <c r="D57" s="71">
        <v>0</v>
      </c>
      <c r="E57" s="71">
        <v>0</v>
      </c>
      <c r="F57" s="71">
        <v>0</v>
      </c>
      <c r="G57" s="71">
        <v>0</v>
      </c>
      <c r="H57" s="71">
        <v>0</v>
      </c>
      <c r="I57" s="71">
        <v>0</v>
      </c>
      <c r="J57" s="71">
        <v>0</v>
      </c>
    </row>
    <row r="58" spans="1:10" x14ac:dyDescent="0.3">
      <c r="A58" s="70">
        <v>550026834</v>
      </c>
      <c r="B58" s="57" t="s">
        <v>372</v>
      </c>
      <c r="C58" s="57" t="s">
        <v>338</v>
      </c>
      <c r="D58" s="71">
        <v>0</v>
      </c>
      <c r="E58" s="71">
        <v>0</v>
      </c>
      <c r="F58" s="71">
        <v>0</v>
      </c>
      <c r="G58" s="71">
        <v>0</v>
      </c>
      <c r="H58" s="71">
        <v>0</v>
      </c>
      <c r="I58" s="71">
        <v>0</v>
      </c>
      <c r="J58" s="71">
        <v>0</v>
      </c>
    </row>
    <row r="59" spans="1:10" x14ac:dyDescent="0.3">
      <c r="A59" s="70">
        <v>550026891</v>
      </c>
      <c r="B59" s="57" t="s">
        <v>373</v>
      </c>
      <c r="C59" s="57" t="s">
        <v>341</v>
      </c>
      <c r="D59" s="71">
        <v>0</v>
      </c>
      <c r="E59" s="71">
        <v>0</v>
      </c>
      <c r="F59" s="71">
        <v>0</v>
      </c>
      <c r="G59" s="71">
        <v>0</v>
      </c>
      <c r="H59" s="71">
        <v>0</v>
      </c>
      <c r="I59" s="71">
        <v>0</v>
      </c>
      <c r="J59" s="71">
        <v>0</v>
      </c>
    </row>
    <row r="60" spans="1:10" x14ac:dyDescent="0.3">
      <c r="A60" s="70">
        <v>550026900</v>
      </c>
      <c r="B60" s="57" t="s">
        <v>374</v>
      </c>
      <c r="C60" s="57" t="s">
        <v>338</v>
      </c>
      <c r="D60" s="71">
        <v>0</v>
      </c>
      <c r="E60" s="71">
        <v>0</v>
      </c>
      <c r="F60" s="71">
        <v>0</v>
      </c>
      <c r="G60" s="71">
        <v>0</v>
      </c>
      <c r="H60" s="71">
        <v>0</v>
      </c>
      <c r="I60" s="71">
        <v>0</v>
      </c>
      <c r="J60" s="71">
        <v>0</v>
      </c>
    </row>
    <row r="61" spans="1:10" x14ac:dyDescent="0.3">
      <c r="A61" s="70">
        <v>550026902</v>
      </c>
      <c r="B61" s="57" t="s">
        <v>375</v>
      </c>
      <c r="C61" s="57" t="s">
        <v>338</v>
      </c>
      <c r="D61" s="71">
        <v>0</v>
      </c>
      <c r="E61" s="71">
        <v>0</v>
      </c>
      <c r="F61" s="71">
        <v>0</v>
      </c>
      <c r="G61" s="71">
        <v>0</v>
      </c>
      <c r="H61" s="71">
        <v>0</v>
      </c>
      <c r="I61" s="71">
        <v>0</v>
      </c>
      <c r="J61" s="71">
        <v>0</v>
      </c>
    </row>
    <row r="62" spans="1:10" x14ac:dyDescent="0.3">
      <c r="A62" s="70">
        <v>550026907</v>
      </c>
      <c r="B62" s="57" t="s">
        <v>376</v>
      </c>
      <c r="C62" s="57" t="s">
        <v>338</v>
      </c>
      <c r="D62" s="71">
        <v>0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1">
        <v>0</v>
      </c>
    </row>
    <row r="63" spans="1:10" x14ac:dyDescent="0.3">
      <c r="A63" s="70">
        <v>550026919</v>
      </c>
      <c r="B63" s="57" t="s">
        <v>377</v>
      </c>
      <c r="C63" s="57" t="s">
        <v>338</v>
      </c>
      <c r="D63" s="71">
        <v>0</v>
      </c>
      <c r="E63" s="71">
        <v>0</v>
      </c>
      <c r="F63" s="71">
        <v>0</v>
      </c>
      <c r="G63" s="71">
        <v>0</v>
      </c>
      <c r="H63" s="71">
        <v>0</v>
      </c>
      <c r="I63" s="71">
        <v>0</v>
      </c>
      <c r="J63" s="71">
        <v>0</v>
      </c>
    </row>
    <row r="64" spans="1:10" x14ac:dyDescent="0.3">
      <c r="A64" s="70">
        <v>550027265</v>
      </c>
      <c r="B64" s="57" t="s">
        <v>378</v>
      </c>
      <c r="C64" s="57" t="s">
        <v>341</v>
      </c>
      <c r="D64" s="71">
        <v>0</v>
      </c>
      <c r="E64" s="71">
        <v>0</v>
      </c>
      <c r="F64" s="71">
        <v>0</v>
      </c>
      <c r="G64" s="71">
        <v>0</v>
      </c>
      <c r="H64" s="71">
        <v>0</v>
      </c>
      <c r="I64" s="71">
        <v>0</v>
      </c>
      <c r="J64" s="71">
        <v>0</v>
      </c>
    </row>
    <row r="65" spans="1:10" x14ac:dyDescent="0.3">
      <c r="A65" s="70">
        <v>550027631</v>
      </c>
      <c r="B65" s="57" t="s">
        <v>379</v>
      </c>
      <c r="C65" s="57" t="s">
        <v>291</v>
      </c>
      <c r="D65" s="71">
        <v>0</v>
      </c>
      <c r="E65" s="71">
        <v>0</v>
      </c>
      <c r="F65" s="71">
        <v>0</v>
      </c>
      <c r="G65" s="71">
        <v>0</v>
      </c>
      <c r="H65" s="71">
        <v>0</v>
      </c>
      <c r="I65" s="71">
        <v>0</v>
      </c>
      <c r="J65" s="71">
        <v>1</v>
      </c>
    </row>
    <row r="66" spans="1:10" x14ac:dyDescent="0.3">
      <c r="A66" s="70">
        <v>550027680</v>
      </c>
      <c r="B66" s="57" t="s">
        <v>380</v>
      </c>
      <c r="C66" s="57" t="s">
        <v>338</v>
      </c>
      <c r="D66" s="71">
        <v>0</v>
      </c>
      <c r="E66" s="71">
        <v>0</v>
      </c>
      <c r="F66" s="71">
        <v>0</v>
      </c>
      <c r="G66" s="71">
        <v>0</v>
      </c>
      <c r="H66" s="71">
        <v>0</v>
      </c>
      <c r="I66" s="71">
        <v>0</v>
      </c>
      <c r="J66" s="71">
        <v>0</v>
      </c>
    </row>
    <row r="67" spans="1:10" x14ac:dyDescent="0.3">
      <c r="A67" s="70">
        <v>550029925</v>
      </c>
      <c r="B67" s="57" t="s">
        <v>381</v>
      </c>
      <c r="C67" s="57" t="s">
        <v>338</v>
      </c>
      <c r="D67" s="71">
        <v>0</v>
      </c>
      <c r="E67" s="71">
        <v>0</v>
      </c>
      <c r="F67" s="71">
        <v>0</v>
      </c>
      <c r="G67" s="71">
        <v>0</v>
      </c>
      <c r="H67" s="71">
        <v>0</v>
      </c>
      <c r="I67" s="71">
        <v>0</v>
      </c>
      <c r="J67" s="71">
        <v>0</v>
      </c>
    </row>
    <row r="68" spans="1:10" x14ac:dyDescent="0.3">
      <c r="A68" s="70">
        <v>550032121</v>
      </c>
      <c r="B68" s="57" t="s">
        <v>382</v>
      </c>
      <c r="C68" s="57" t="s">
        <v>338</v>
      </c>
      <c r="D68" s="71">
        <v>0</v>
      </c>
      <c r="E68" s="71">
        <v>0</v>
      </c>
      <c r="F68" s="71">
        <v>0</v>
      </c>
      <c r="G68" s="71">
        <v>0</v>
      </c>
      <c r="H68" s="71">
        <v>0</v>
      </c>
      <c r="I68" s="71">
        <v>0</v>
      </c>
      <c r="J68" s="71">
        <v>0</v>
      </c>
    </row>
    <row r="69" spans="1:10" x14ac:dyDescent="0.3">
      <c r="A69" s="70">
        <v>550036183</v>
      </c>
      <c r="B69" s="57" t="s">
        <v>383</v>
      </c>
      <c r="C69" s="57" t="s">
        <v>338</v>
      </c>
      <c r="D69" s="71">
        <v>0</v>
      </c>
      <c r="E69" s="71">
        <v>0</v>
      </c>
      <c r="F69" s="71">
        <v>0</v>
      </c>
      <c r="G69" s="71">
        <v>0</v>
      </c>
      <c r="H69" s="71">
        <v>0</v>
      </c>
      <c r="I69" s="71">
        <v>0</v>
      </c>
      <c r="J69" s="71">
        <v>0</v>
      </c>
    </row>
    <row r="70" spans="1:10" x14ac:dyDescent="0.3">
      <c r="A70" s="70">
        <v>550036571</v>
      </c>
      <c r="B70" s="57" t="s">
        <v>384</v>
      </c>
      <c r="C70" s="57" t="s">
        <v>338</v>
      </c>
      <c r="D70" s="71">
        <v>0</v>
      </c>
      <c r="E70" s="71">
        <v>0</v>
      </c>
      <c r="F70" s="71">
        <v>0</v>
      </c>
      <c r="G70" s="71">
        <v>0</v>
      </c>
      <c r="H70" s="71">
        <v>0</v>
      </c>
      <c r="I70" s="71">
        <v>0</v>
      </c>
      <c r="J70" s="71">
        <v>0</v>
      </c>
    </row>
    <row r="71" spans="1:10" x14ac:dyDescent="0.3">
      <c r="A71" s="70">
        <v>550038020</v>
      </c>
      <c r="B71" s="57" t="s">
        <v>342</v>
      </c>
      <c r="C71" s="57" t="s">
        <v>338</v>
      </c>
      <c r="D71" s="71">
        <v>0</v>
      </c>
      <c r="E71" s="71">
        <v>0</v>
      </c>
      <c r="F71" s="71">
        <v>0</v>
      </c>
      <c r="G71" s="71">
        <v>0</v>
      </c>
      <c r="H71" s="71">
        <v>0</v>
      </c>
      <c r="I71" s="71">
        <v>0</v>
      </c>
      <c r="J71" s="71">
        <v>0</v>
      </c>
    </row>
    <row r="72" spans="1:10" x14ac:dyDescent="0.3">
      <c r="A72" s="70">
        <v>550043380</v>
      </c>
      <c r="B72" s="57" t="s">
        <v>385</v>
      </c>
      <c r="C72" s="57" t="s">
        <v>338</v>
      </c>
      <c r="D72" s="71">
        <v>0</v>
      </c>
      <c r="E72" s="71">
        <v>0</v>
      </c>
      <c r="F72" s="71">
        <v>0</v>
      </c>
      <c r="G72" s="71">
        <v>0</v>
      </c>
      <c r="H72" s="71">
        <v>0</v>
      </c>
      <c r="I72" s="71">
        <v>0</v>
      </c>
      <c r="J72" s="71">
        <v>0</v>
      </c>
    </row>
    <row r="73" spans="1:10" x14ac:dyDescent="0.3">
      <c r="A73" s="70">
        <v>550044601</v>
      </c>
      <c r="B73" s="57" t="s">
        <v>386</v>
      </c>
      <c r="C73" s="57" t="s">
        <v>338</v>
      </c>
      <c r="D73" s="71">
        <v>0</v>
      </c>
      <c r="E73" s="71">
        <v>0</v>
      </c>
      <c r="F73" s="71">
        <v>0</v>
      </c>
      <c r="G73" s="71">
        <v>0</v>
      </c>
      <c r="H73" s="71">
        <v>0</v>
      </c>
      <c r="I73" s="71">
        <v>0</v>
      </c>
      <c r="J73" s="71">
        <v>0</v>
      </c>
    </row>
    <row r="74" spans="1:10" x14ac:dyDescent="0.3">
      <c r="A74" s="70">
        <v>550045415</v>
      </c>
      <c r="B74" s="57" t="s">
        <v>387</v>
      </c>
      <c r="C74" s="57" t="s">
        <v>341</v>
      </c>
      <c r="D74" s="71">
        <v>0</v>
      </c>
      <c r="E74" s="71">
        <v>0</v>
      </c>
      <c r="F74" s="71">
        <v>0</v>
      </c>
      <c r="G74" s="71">
        <v>0</v>
      </c>
      <c r="H74" s="71">
        <v>0</v>
      </c>
      <c r="I74" s="71">
        <v>0</v>
      </c>
      <c r="J74" s="71">
        <v>0</v>
      </c>
    </row>
    <row r="75" spans="1:10" x14ac:dyDescent="0.3">
      <c r="A75" s="70">
        <v>550045436</v>
      </c>
      <c r="B75" s="57" t="s">
        <v>388</v>
      </c>
      <c r="C75" s="57" t="s">
        <v>291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1">
        <v>0</v>
      </c>
      <c r="J75" s="71">
        <v>1</v>
      </c>
    </row>
    <row r="76" spans="1:10" x14ac:dyDescent="0.3">
      <c r="A76" s="70">
        <v>550045438</v>
      </c>
      <c r="B76" s="57" t="s">
        <v>389</v>
      </c>
      <c r="C76" s="57" t="s">
        <v>291</v>
      </c>
      <c r="D76" s="71">
        <v>0</v>
      </c>
      <c r="E76" s="71">
        <v>0</v>
      </c>
      <c r="F76" s="71">
        <v>0</v>
      </c>
      <c r="G76" s="71">
        <v>0</v>
      </c>
      <c r="H76" s="71">
        <v>0</v>
      </c>
      <c r="I76" s="71">
        <v>0</v>
      </c>
      <c r="J76" s="71">
        <v>1</v>
      </c>
    </row>
    <row r="77" spans="1:10" x14ac:dyDescent="0.3">
      <c r="A77" s="70">
        <v>550045838</v>
      </c>
      <c r="B77" s="57" t="s">
        <v>390</v>
      </c>
      <c r="C77" s="57" t="s">
        <v>291</v>
      </c>
      <c r="D77" s="71">
        <v>0</v>
      </c>
      <c r="E77" s="71">
        <v>0</v>
      </c>
      <c r="F77" s="71">
        <v>8</v>
      </c>
      <c r="G77" s="71">
        <v>8</v>
      </c>
      <c r="H77" s="71">
        <v>8</v>
      </c>
      <c r="I77" s="71">
        <v>8</v>
      </c>
      <c r="J77" s="71">
        <v>1</v>
      </c>
    </row>
    <row r="78" spans="1:10" x14ac:dyDescent="0.3">
      <c r="A78" s="70">
        <v>550045853</v>
      </c>
      <c r="B78" s="57" t="s">
        <v>391</v>
      </c>
      <c r="C78" s="57" t="s">
        <v>291</v>
      </c>
      <c r="D78" s="71">
        <v>0</v>
      </c>
      <c r="E78" s="71">
        <v>0</v>
      </c>
      <c r="F78" s="71">
        <v>0</v>
      </c>
      <c r="G78" s="71">
        <v>0</v>
      </c>
      <c r="H78" s="71">
        <v>0</v>
      </c>
      <c r="I78" s="71">
        <v>0</v>
      </c>
      <c r="J78" s="71">
        <v>1</v>
      </c>
    </row>
    <row r="79" spans="1:10" x14ac:dyDescent="0.3">
      <c r="A79" s="70">
        <v>550045885</v>
      </c>
      <c r="B79" s="57" t="s">
        <v>392</v>
      </c>
      <c r="C79" s="57" t="s">
        <v>291</v>
      </c>
      <c r="D79" s="71">
        <v>0</v>
      </c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1</v>
      </c>
    </row>
    <row r="80" spans="1:10" x14ac:dyDescent="0.3">
      <c r="A80" s="70">
        <v>550045901</v>
      </c>
      <c r="B80" s="57" t="s">
        <v>393</v>
      </c>
      <c r="C80" s="57" t="s">
        <v>291</v>
      </c>
      <c r="D80" s="71">
        <v>0</v>
      </c>
      <c r="E80" s="71">
        <v>0</v>
      </c>
      <c r="F80" s="71">
        <v>0</v>
      </c>
      <c r="G80" s="71">
        <v>0</v>
      </c>
      <c r="H80" s="71">
        <v>0</v>
      </c>
      <c r="I80" s="71">
        <v>0</v>
      </c>
      <c r="J80" s="71">
        <v>1</v>
      </c>
    </row>
    <row r="81" spans="1:10" x14ac:dyDescent="0.3">
      <c r="A81" s="70">
        <v>550045905</v>
      </c>
      <c r="B81" s="57" t="s">
        <v>394</v>
      </c>
      <c r="C81" s="57" t="s">
        <v>291</v>
      </c>
      <c r="D81" s="71">
        <v>0</v>
      </c>
      <c r="E81" s="71">
        <v>0</v>
      </c>
      <c r="F81" s="71">
        <v>0</v>
      </c>
      <c r="G81" s="71">
        <v>0</v>
      </c>
      <c r="H81" s="71">
        <v>0</v>
      </c>
      <c r="I81" s="71">
        <v>0</v>
      </c>
      <c r="J81" s="71">
        <v>1</v>
      </c>
    </row>
    <row r="82" spans="1:10" x14ac:dyDescent="0.3">
      <c r="A82" s="70">
        <v>550047075</v>
      </c>
      <c r="B82" s="57" t="s">
        <v>395</v>
      </c>
      <c r="C82" s="57" t="s">
        <v>338</v>
      </c>
      <c r="D82" s="71">
        <v>0</v>
      </c>
      <c r="E82" s="71">
        <v>0</v>
      </c>
      <c r="F82" s="71">
        <v>0</v>
      </c>
      <c r="G82" s="71">
        <v>0</v>
      </c>
      <c r="H82" s="71">
        <v>0</v>
      </c>
      <c r="I82" s="71">
        <v>0</v>
      </c>
      <c r="J82" s="71">
        <v>0</v>
      </c>
    </row>
    <row r="83" spans="1:10" x14ac:dyDescent="0.3">
      <c r="A83" s="70">
        <v>550047079</v>
      </c>
      <c r="B83" s="57" t="s">
        <v>396</v>
      </c>
      <c r="C83" s="57" t="s">
        <v>338</v>
      </c>
      <c r="D83" s="71">
        <v>0</v>
      </c>
      <c r="E83" s="71">
        <v>0</v>
      </c>
      <c r="F83" s="71">
        <v>0</v>
      </c>
      <c r="G83" s="71">
        <v>0</v>
      </c>
      <c r="H83" s="71">
        <v>0</v>
      </c>
      <c r="I83" s="71">
        <v>0</v>
      </c>
      <c r="J83" s="71">
        <v>0</v>
      </c>
    </row>
    <row r="84" spans="1:10" x14ac:dyDescent="0.3">
      <c r="A84" s="70">
        <v>550047182</v>
      </c>
      <c r="B84" s="57" t="s">
        <v>666</v>
      </c>
      <c r="C84" s="57" t="s">
        <v>338</v>
      </c>
      <c r="D84" s="71">
        <v>0</v>
      </c>
      <c r="E84" s="71">
        <v>0</v>
      </c>
      <c r="F84" s="71">
        <v>0</v>
      </c>
      <c r="G84" s="71">
        <v>0</v>
      </c>
      <c r="H84" s="71">
        <v>0</v>
      </c>
      <c r="I84" s="71">
        <v>0</v>
      </c>
      <c r="J84" s="71">
        <v>0</v>
      </c>
    </row>
    <row r="85" spans="1:10" x14ac:dyDescent="0.3">
      <c r="A85" s="70">
        <v>550047184</v>
      </c>
      <c r="B85" s="57" t="s">
        <v>530</v>
      </c>
      <c r="C85" s="57" t="s">
        <v>338</v>
      </c>
      <c r="D85" s="71">
        <v>0</v>
      </c>
      <c r="E85" s="71">
        <v>0</v>
      </c>
      <c r="F85" s="71">
        <v>0</v>
      </c>
      <c r="G85" s="71">
        <v>0</v>
      </c>
      <c r="H85" s="71">
        <v>0</v>
      </c>
      <c r="I85" s="71">
        <v>0</v>
      </c>
      <c r="J85" s="71">
        <v>0</v>
      </c>
    </row>
    <row r="86" spans="1:10" x14ac:dyDescent="0.3">
      <c r="A86" s="70">
        <v>550047744</v>
      </c>
      <c r="B86" s="57" t="s">
        <v>531</v>
      </c>
      <c r="C86" s="57" t="s">
        <v>397</v>
      </c>
      <c r="D86" s="71">
        <v>0</v>
      </c>
      <c r="E86" s="71">
        <v>0</v>
      </c>
      <c r="F86" s="71">
        <v>0</v>
      </c>
      <c r="G86" s="71">
        <v>0</v>
      </c>
      <c r="H86" s="71">
        <v>0</v>
      </c>
      <c r="I86" s="71">
        <v>0</v>
      </c>
      <c r="J86" s="71">
        <v>0</v>
      </c>
    </row>
    <row r="87" spans="1:10" x14ac:dyDescent="0.3">
      <c r="A87" s="70">
        <v>550049041</v>
      </c>
      <c r="B87" s="57" t="s">
        <v>398</v>
      </c>
      <c r="C87" s="57" t="s">
        <v>291</v>
      </c>
      <c r="D87" s="71">
        <v>0</v>
      </c>
      <c r="E87" s="71">
        <v>0</v>
      </c>
      <c r="F87" s="71">
        <v>0</v>
      </c>
      <c r="G87" s="71">
        <v>0</v>
      </c>
      <c r="H87" s="71">
        <v>0</v>
      </c>
      <c r="I87" s="71">
        <v>0</v>
      </c>
      <c r="J87" s="71">
        <v>1</v>
      </c>
    </row>
    <row r="88" spans="1:10" x14ac:dyDescent="0.3">
      <c r="A88" s="70">
        <v>550049771</v>
      </c>
      <c r="B88" s="57" t="s">
        <v>399</v>
      </c>
      <c r="C88" s="57" t="s">
        <v>291</v>
      </c>
      <c r="D88" s="71">
        <v>0</v>
      </c>
      <c r="E88" s="71">
        <v>0</v>
      </c>
      <c r="F88" s="71">
        <v>0</v>
      </c>
      <c r="G88" s="71">
        <v>0</v>
      </c>
      <c r="H88" s="71">
        <v>0</v>
      </c>
      <c r="I88" s="71">
        <v>0</v>
      </c>
      <c r="J88" s="71">
        <v>1</v>
      </c>
    </row>
    <row r="89" spans="1:10" x14ac:dyDescent="0.3">
      <c r="A89" s="70">
        <v>550049811</v>
      </c>
      <c r="B89" s="57" t="s">
        <v>400</v>
      </c>
      <c r="C89" s="57" t="s">
        <v>291</v>
      </c>
      <c r="D89" s="71">
        <v>0</v>
      </c>
      <c r="E89" s="71">
        <v>0</v>
      </c>
      <c r="F89" s="71">
        <v>0</v>
      </c>
      <c r="G89" s="71">
        <v>0</v>
      </c>
      <c r="H89" s="71">
        <v>0</v>
      </c>
      <c r="I89" s="71">
        <v>0</v>
      </c>
      <c r="J89" s="71">
        <v>1</v>
      </c>
    </row>
    <row r="90" spans="1:10" x14ac:dyDescent="0.3">
      <c r="A90" s="70">
        <v>550049812</v>
      </c>
      <c r="B90" s="57" t="s">
        <v>401</v>
      </c>
      <c r="C90" s="57" t="s">
        <v>291</v>
      </c>
      <c r="D90" s="71">
        <v>0</v>
      </c>
      <c r="E90" s="71">
        <v>0</v>
      </c>
      <c r="F90" s="71">
        <v>0</v>
      </c>
      <c r="G90" s="71">
        <v>0</v>
      </c>
      <c r="H90" s="71">
        <v>0</v>
      </c>
      <c r="I90" s="71">
        <v>0</v>
      </c>
      <c r="J90" s="71">
        <v>1</v>
      </c>
    </row>
    <row r="91" spans="1:10" x14ac:dyDescent="0.3">
      <c r="A91" s="70">
        <v>550049814</v>
      </c>
      <c r="B91" s="57" t="s">
        <v>402</v>
      </c>
      <c r="C91" s="57" t="s">
        <v>291</v>
      </c>
      <c r="D91" s="71">
        <v>0</v>
      </c>
      <c r="E91" s="71">
        <v>0</v>
      </c>
      <c r="F91" s="71">
        <v>0</v>
      </c>
      <c r="G91" s="71">
        <v>0</v>
      </c>
      <c r="H91" s="71">
        <v>0</v>
      </c>
      <c r="I91" s="71">
        <v>0</v>
      </c>
      <c r="J91" s="71">
        <v>1</v>
      </c>
    </row>
    <row r="92" spans="1:10" x14ac:dyDescent="0.3">
      <c r="A92" s="70">
        <v>550050052</v>
      </c>
      <c r="B92" s="57" t="s">
        <v>403</v>
      </c>
      <c r="C92" s="57" t="s">
        <v>291</v>
      </c>
      <c r="D92" s="71">
        <v>0</v>
      </c>
      <c r="E92" s="71">
        <v>0</v>
      </c>
      <c r="F92" s="71">
        <v>0</v>
      </c>
      <c r="G92" s="71">
        <v>0</v>
      </c>
      <c r="H92" s="71">
        <v>0</v>
      </c>
      <c r="I92" s="71">
        <v>0</v>
      </c>
      <c r="J92" s="71">
        <v>1</v>
      </c>
    </row>
    <row r="93" spans="1:10" x14ac:dyDescent="0.3">
      <c r="A93" s="70">
        <v>550050102</v>
      </c>
      <c r="B93" s="57" t="s">
        <v>404</v>
      </c>
      <c r="C93" s="57" t="s">
        <v>291</v>
      </c>
      <c r="D93" s="71">
        <v>0</v>
      </c>
      <c r="E93" s="71">
        <v>0</v>
      </c>
      <c r="F93" s="71">
        <v>0</v>
      </c>
      <c r="G93" s="71">
        <v>0</v>
      </c>
      <c r="H93" s="71">
        <v>0</v>
      </c>
      <c r="I93" s="71">
        <v>0</v>
      </c>
      <c r="J93" s="71">
        <v>1</v>
      </c>
    </row>
    <row r="94" spans="1:10" x14ac:dyDescent="0.3">
      <c r="A94" s="70">
        <v>550050706</v>
      </c>
      <c r="B94" s="57" t="s">
        <v>405</v>
      </c>
      <c r="C94" s="57" t="s">
        <v>341</v>
      </c>
      <c r="D94" s="71">
        <v>0</v>
      </c>
      <c r="E94" s="71">
        <v>0</v>
      </c>
      <c r="F94" s="71">
        <v>0</v>
      </c>
      <c r="G94" s="71">
        <v>0</v>
      </c>
      <c r="H94" s="71">
        <v>0</v>
      </c>
      <c r="I94" s="71">
        <v>0</v>
      </c>
      <c r="J94" s="71">
        <v>0</v>
      </c>
    </row>
    <row r="95" spans="1:10" x14ac:dyDescent="0.3">
      <c r="A95" s="70">
        <v>550050708</v>
      </c>
      <c r="B95" s="57" t="s">
        <v>406</v>
      </c>
      <c r="C95" s="57" t="s">
        <v>341</v>
      </c>
      <c r="D95" s="71">
        <v>0</v>
      </c>
      <c r="E95" s="71">
        <v>0</v>
      </c>
      <c r="F95" s="71">
        <v>0</v>
      </c>
      <c r="G95" s="71">
        <v>0</v>
      </c>
      <c r="H95" s="71">
        <v>0</v>
      </c>
      <c r="I95" s="71">
        <v>0</v>
      </c>
      <c r="J95" s="71">
        <v>0</v>
      </c>
    </row>
    <row r="96" spans="1:10" x14ac:dyDescent="0.3">
      <c r="A96" s="70">
        <v>550052035</v>
      </c>
      <c r="B96" s="57" t="s">
        <v>407</v>
      </c>
      <c r="C96" s="57" t="s">
        <v>291</v>
      </c>
      <c r="D96" s="71">
        <v>0</v>
      </c>
      <c r="E96" s="71">
        <v>0</v>
      </c>
      <c r="F96" s="71">
        <v>0</v>
      </c>
      <c r="G96" s="71">
        <v>0</v>
      </c>
      <c r="H96" s="71">
        <v>0</v>
      </c>
      <c r="I96" s="71">
        <v>0</v>
      </c>
      <c r="J96" s="71">
        <v>1</v>
      </c>
    </row>
    <row r="97" spans="1:10" x14ac:dyDescent="0.3">
      <c r="A97" s="70">
        <v>550052038</v>
      </c>
      <c r="B97" s="57" t="s">
        <v>408</v>
      </c>
      <c r="C97" s="57" t="s">
        <v>291</v>
      </c>
      <c r="D97" s="71">
        <v>0</v>
      </c>
      <c r="E97" s="71">
        <v>0</v>
      </c>
      <c r="F97" s="71">
        <v>0</v>
      </c>
      <c r="G97" s="71">
        <v>0</v>
      </c>
      <c r="H97" s="71">
        <v>0</v>
      </c>
      <c r="I97" s="71">
        <v>0</v>
      </c>
      <c r="J97" s="71">
        <v>1</v>
      </c>
    </row>
    <row r="98" spans="1:10" x14ac:dyDescent="0.3">
      <c r="A98" s="70">
        <v>550052219</v>
      </c>
      <c r="B98" s="57" t="s">
        <v>409</v>
      </c>
      <c r="C98" s="57" t="s">
        <v>338</v>
      </c>
      <c r="D98" s="71">
        <v>0</v>
      </c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</row>
    <row r="99" spans="1:10" x14ac:dyDescent="0.3">
      <c r="A99" s="70">
        <v>550052774</v>
      </c>
      <c r="B99" s="57" t="s">
        <v>410</v>
      </c>
      <c r="C99" s="57" t="s">
        <v>338</v>
      </c>
      <c r="D99" s="71">
        <v>0</v>
      </c>
      <c r="E99" s="71">
        <v>0</v>
      </c>
      <c r="F99" s="71">
        <v>0</v>
      </c>
      <c r="G99" s="71">
        <v>0</v>
      </c>
      <c r="H99" s="71">
        <v>0</v>
      </c>
      <c r="I99" s="71">
        <v>0</v>
      </c>
      <c r="J99" s="71">
        <v>0</v>
      </c>
    </row>
    <row r="100" spans="1:10" x14ac:dyDescent="0.3">
      <c r="A100" s="70">
        <v>550052775</v>
      </c>
      <c r="B100" s="57" t="s">
        <v>411</v>
      </c>
      <c r="C100" s="57" t="s">
        <v>338</v>
      </c>
      <c r="D100" s="71">
        <v>0</v>
      </c>
      <c r="E100" s="71">
        <v>0</v>
      </c>
      <c r="F100" s="71">
        <v>0</v>
      </c>
      <c r="G100" s="71">
        <v>0</v>
      </c>
      <c r="H100" s="71">
        <v>0</v>
      </c>
      <c r="I100" s="71">
        <v>0</v>
      </c>
      <c r="J100" s="71">
        <v>0</v>
      </c>
    </row>
    <row r="101" spans="1:10" x14ac:dyDescent="0.3">
      <c r="A101" s="70">
        <v>550053426</v>
      </c>
      <c r="B101" s="57" t="s">
        <v>412</v>
      </c>
      <c r="C101" s="57" t="s">
        <v>338</v>
      </c>
      <c r="D101" s="71">
        <v>0</v>
      </c>
      <c r="E101" s="71">
        <v>0</v>
      </c>
      <c r="F101" s="71">
        <v>0</v>
      </c>
      <c r="G101" s="71">
        <v>0</v>
      </c>
      <c r="H101" s="71">
        <v>0</v>
      </c>
      <c r="I101" s="71">
        <v>0</v>
      </c>
      <c r="J101" s="71">
        <v>0</v>
      </c>
    </row>
    <row r="102" spans="1:10" x14ac:dyDescent="0.3">
      <c r="A102" s="70">
        <v>550053587</v>
      </c>
      <c r="B102" s="57" t="s">
        <v>413</v>
      </c>
      <c r="C102" s="57" t="s">
        <v>291</v>
      </c>
      <c r="D102" s="71">
        <v>0</v>
      </c>
      <c r="E102" s="71">
        <v>0</v>
      </c>
      <c r="F102" s="71">
        <v>0</v>
      </c>
      <c r="G102" s="71">
        <v>0</v>
      </c>
      <c r="H102" s="71">
        <v>0</v>
      </c>
      <c r="I102" s="71">
        <v>0</v>
      </c>
      <c r="J102" s="71">
        <v>1</v>
      </c>
    </row>
    <row r="103" spans="1:10" x14ac:dyDescent="0.3">
      <c r="A103" s="70">
        <v>550054282</v>
      </c>
      <c r="B103" s="57" t="s">
        <v>414</v>
      </c>
      <c r="C103" s="57" t="s">
        <v>341</v>
      </c>
      <c r="D103" s="71">
        <v>0</v>
      </c>
      <c r="E103" s="71">
        <v>0</v>
      </c>
      <c r="F103" s="71">
        <v>0</v>
      </c>
      <c r="G103" s="71">
        <v>0</v>
      </c>
      <c r="H103" s="71">
        <v>0</v>
      </c>
      <c r="I103" s="71">
        <v>0</v>
      </c>
      <c r="J103" s="71">
        <v>0</v>
      </c>
    </row>
    <row r="104" spans="1:10" x14ac:dyDescent="0.3">
      <c r="A104" s="70">
        <v>550054547</v>
      </c>
      <c r="B104" s="57" t="s">
        <v>415</v>
      </c>
      <c r="C104" s="57" t="s">
        <v>338</v>
      </c>
      <c r="D104" s="71">
        <v>0</v>
      </c>
      <c r="E104" s="71">
        <v>0</v>
      </c>
      <c r="F104" s="71">
        <v>0</v>
      </c>
      <c r="G104" s="71">
        <v>0</v>
      </c>
      <c r="H104" s="71">
        <v>0</v>
      </c>
      <c r="I104" s="71">
        <v>0</v>
      </c>
      <c r="J104" s="71">
        <v>0</v>
      </c>
    </row>
    <row r="105" spans="1:10" x14ac:dyDescent="0.3">
      <c r="A105" s="70">
        <v>550056833</v>
      </c>
      <c r="B105" s="57" t="s">
        <v>519</v>
      </c>
      <c r="C105" s="57" t="s">
        <v>291</v>
      </c>
      <c r="D105" s="71">
        <v>0</v>
      </c>
      <c r="E105" s="71">
        <v>0</v>
      </c>
      <c r="F105" s="71">
        <v>0</v>
      </c>
      <c r="G105" s="71">
        <v>0</v>
      </c>
      <c r="H105" s="71">
        <v>0</v>
      </c>
      <c r="I105" s="71">
        <v>0</v>
      </c>
      <c r="J105" s="71">
        <v>1</v>
      </c>
    </row>
    <row r="106" spans="1:10" x14ac:dyDescent="0.3">
      <c r="A106" s="70">
        <v>550057742</v>
      </c>
      <c r="B106" s="57" t="s">
        <v>416</v>
      </c>
      <c r="C106" s="57" t="s">
        <v>291</v>
      </c>
      <c r="D106" s="71">
        <v>0</v>
      </c>
      <c r="E106" s="71">
        <v>0</v>
      </c>
      <c r="F106" s="71">
        <v>0</v>
      </c>
      <c r="G106" s="71">
        <v>0</v>
      </c>
      <c r="H106" s="71">
        <v>0</v>
      </c>
      <c r="I106" s="71">
        <v>0</v>
      </c>
      <c r="J106" s="71">
        <v>1</v>
      </c>
    </row>
    <row r="107" spans="1:10" x14ac:dyDescent="0.3">
      <c r="A107" s="70">
        <v>550057747</v>
      </c>
      <c r="B107" s="57" t="s">
        <v>417</v>
      </c>
      <c r="C107" s="57" t="s">
        <v>338</v>
      </c>
      <c r="D107" s="71">
        <v>0</v>
      </c>
      <c r="E107" s="71">
        <v>0</v>
      </c>
      <c r="F107" s="71">
        <v>0</v>
      </c>
      <c r="G107" s="71">
        <v>0</v>
      </c>
      <c r="H107" s="71">
        <v>0</v>
      </c>
      <c r="I107" s="71">
        <v>0</v>
      </c>
      <c r="J107" s="71">
        <v>0</v>
      </c>
    </row>
    <row r="108" spans="1:10" x14ac:dyDescent="0.3">
      <c r="A108" s="70">
        <v>550057749</v>
      </c>
      <c r="B108" s="57" t="s">
        <v>290</v>
      </c>
      <c r="C108" s="57" t="s">
        <v>291</v>
      </c>
      <c r="D108" s="71">
        <v>0</v>
      </c>
      <c r="E108" s="71">
        <v>0</v>
      </c>
      <c r="F108" s="71">
        <v>0</v>
      </c>
      <c r="G108" s="71">
        <v>0</v>
      </c>
      <c r="H108" s="71">
        <v>0</v>
      </c>
      <c r="I108" s="71">
        <v>0</v>
      </c>
      <c r="J108" s="71">
        <v>1</v>
      </c>
    </row>
    <row r="109" spans="1:10" x14ac:dyDescent="0.3">
      <c r="A109" s="70">
        <v>550057751</v>
      </c>
      <c r="B109" s="57" t="s">
        <v>691</v>
      </c>
      <c r="C109" s="57" t="s">
        <v>291</v>
      </c>
      <c r="D109" s="71">
        <v>0</v>
      </c>
      <c r="E109" s="71">
        <v>0</v>
      </c>
      <c r="F109" s="71">
        <v>0</v>
      </c>
      <c r="G109" s="71">
        <v>0</v>
      </c>
      <c r="H109" s="71">
        <v>0</v>
      </c>
      <c r="I109" s="71">
        <v>0</v>
      </c>
      <c r="J109" s="71">
        <v>1</v>
      </c>
    </row>
    <row r="110" spans="1:10" x14ac:dyDescent="0.3">
      <c r="A110" s="70">
        <v>550057767</v>
      </c>
      <c r="B110" s="57" t="s">
        <v>418</v>
      </c>
      <c r="C110" s="57" t="s">
        <v>291</v>
      </c>
      <c r="D110" s="71">
        <v>0</v>
      </c>
      <c r="E110" s="71">
        <v>0</v>
      </c>
      <c r="F110" s="71">
        <v>0</v>
      </c>
      <c r="G110" s="71">
        <v>0</v>
      </c>
      <c r="H110" s="71">
        <v>0</v>
      </c>
      <c r="I110" s="71">
        <v>0</v>
      </c>
      <c r="J110" s="71">
        <v>1</v>
      </c>
    </row>
    <row r="111" spans="1:10" x14ac:dyDescent="0.3">
      <c r="A111" s="70">
        <v>550059865</v>
      </c>
      <c r="B111" s="57" t="s">
        <v>419</v>
      </c>
      <c r="C111" s="57" t="s">
        <v>291</v>
      </c>
      <c r="D111" s="71">
        <v>0</v>
      </c>
      <c r="E111" s="71">
        <v>0</v>
      </c>
      <c r="F111" s="71">
        <v>0</v>
      </c>
      <c r="G111" s="71">
        <v>0</v>
      </c>
      <c r="H111" s="71">
        <v>0</v>
      </c>
      <c r="I111" s="71">
        <v>0</v>
      </c>
      <c r="J111" s="71">
        <v>1</v>
      </c>
    </row>
    <row r="112" spans="1:10" x14ac:dyDescent="0.3">
      <c r="A112" s="70">
        <v>550059866</v>
      </c>
      <c r="B112" s="57" t="s">
        <v>420</v>
      </c>
      <c r="C112" s="57" t="s">
        <v>291</v>
      </c>
      <c r="D112" s="71">
        <v>0</v>
      </c>
      <c r="E112" s="71">
        <v>0</v>
      </c>
      <c r="F112" s="71">
        <v>0</v>
      </c>
      <c r="G112" s="71">
        <v>0</v>
      </c>
      <c r="H112" s="71">
        <v>0</v>
      </c>
      <c r="I112" s="71">
        <v>0</v>
      </c>
      <c r="J112" s="71">
        <v>1</v>
      </c>
    </row>
    <row r="113" spans="1:10" x14ac:dyDescent="0.3">
      <c r="A113" s="70">
        <v>6560200055</v>
      </c>
      <c r="B113" s="57" t="s">
        <v>421</v>
      </c>
      <c r="C113" s="57" t="s">
        <v>338</v>
      </c>
      <c r="D113" s="71">
        <v>0</v>
      </c>
      <c r="E113" s="71">
        <v>0</v>
      </c>
      <c r="F113" s="71">
        <v>0</v>
      </c>
      <c r="G113" s="71">
        <v>0</v>
      </c>
      <c r="H113" s="71">
        <v>0</v>
      </c>
      <c r="I113" s="71">
        <v>0</v>
      </c>
      <c r="J113" s="71">
        <v>0</v>
      </c>
    </row>
    <row r="114" spans="1:10" x14ac:dyDescent="0.3">
      <c r="A114" s="70">
        <v>6560300055</v>
      </c>
      <c r="B114" s="57" t="s">
        <v>422</v>
      </c>
      <c r="C114" s="57" t="s">
        <v>338</v>
      </c>
      <c r="D114" s="71">
        <v>0</v>
      </c>
      <c r="E114" s="71">
        <v>0</v>
      </c>
      <c r="F114" s="71">
        <v>0</v>
      </c>
      <c r="G114" s="71">
        <v>0</v>
      </c>
      <c r="H114" s="71">
        <v>0</v>
      </c>
      <c r="I114" s="71">
        <v>0</v>
      </c>
      <c r="J114" s="71">
        <v>0</v>
      </c>
    </row>
    <row r="115" spans="1:10" x14ac:dyDescent="0.3">
      <c r="A115" s="70">
        <v>6560500055</v>
      </c>
      <c r="B115" s="57" t="s">
        <v>423</v>
      </c>
      <c r="C115" s="57" t="s">
        <v>338</v>
      </c>
      <c r="D115" s="71">
        <v>0</v>
      </c>
      <c r="E115" s="71">
        <v>0</v>
      </c>
      <c r="F115" s="71">
        <v>0</v>
      </c>
      <c r="G115" s="71">
        <v>0</v>
      </c>
      <c r="H115" s="71">
        <v>0</v>
      </c>
      <c r="I115" s="71">
        <v>0</v>
      </c>
      <c r="J115" s="71">
        <v>0</v>
      </c>
    </row>
    <row r="116" spans="1:10" x14ac:dyDescent="0.3">
      <c r="A116" s="70">
        <v>83290</v>
      </c>
      <c r="B116" s="57" t="s">
        <v>689</v>
      </c>
      <c r="C116" s="57" t="s">
        <v>292</v>
      </c>
      <c r="D116" s="71">
        <v>0</v>
      </c>
      <c r="E116" s="71">
        <v>0</v>
      </c>
      <c r="F116" s="71">
        <v>0</v>
      </c>
      <c r="G116" s="71">
        <v>0</v>
      </c>
      <c r="H116" s="71">
        <v>0</v>
      </c>
      <c r="I116" s="71">
        <v>0</v>
      </c>
      <c r="J116" s="71">
        <v>0</v>
      </c>
    </row>
    <row r="117" spans="1:10" x14ac:dyDescent="0.3">
      <c r="A117" s="70">
        <v>83380</v>
      </c>
      <c r="B117" s="57" t="s">
        <v>690</v>
      </c>
      <c r="C117" s="57" t="s">
        <v>292</v>
      </c>
      <c r="D117" s="71">
        <v>0</v>
      </c>
      <c r="E117" s="71">
        <v>0</v>
      </c>
      <c r="F117" s="71">
        <v>0</v>
      </c>
      <c r="G117" s="71">
        <v>0</v>
      </c>
      <c r="H117" s="71">
        <v>0</v>
      </c>
      <c r="I117" s="71">
        <v>0</v>
      </c>
      <c r="J117" s="71">
        <v>0</v>
      </c>
    </row>
    <row r="118" spans="1:10" x14ac:dyDescent="0.3">
      <c r="A118" s="57" t="s">
        <v>273</v>
      </c>
      <c r="B118" s="57" t="s">
        <v>281</v>
      </c>
      <c r="C118" s="57" t="s">
        <v>292</v>
      </c>
      <c r="D118" s="71">
        <v>136</v>
      </c>
      <c r="E118" s="71">
        <v>136</v>
      </c>
      <c r="F118" s="71">
        <v>3</v>
      </c>
      <c r="G118" s="71">
        <v>3</v>
      </c>
      <c r="H118" s="71">
        <v>139</v>
      </c>
      <c r="I118" s="71">
        <v>139</v>
      </c>
      <c r="J118" s="71">
        <v>0</v>
      </c>
    </row>
    <row r="119" spans="1:10" x14ac:dyDescent="0.3">
      <c r="A119" s="57" t="s">
        <v>274</v>
      </c>
      <c r="B119" s="57" t="s">
        <v>282</v>
      </c>
      <c r="C119" s="57" t="s">
        <v>292</v>
      </c>
      <c r="D119" s="71">
        <v>2</v>
      </c>
      <c r="E119" s="71">
        <v>2</v>
      </c>
      <c r="F119" s="71">
        <v>1</v>
      </c>
      <c r="G119" s="71">
        <v>1</v>
      </c>
      <c r="H119" s="71">
        <v>3</v>
      </c>
      <c r="I119" s="71">
        <v>3</v>
      </c>
      <c r="J119" s="71">
        <v>0</v>
      </c>
    </row>
    <row r="120" spans="1:10" x14ac:dyDescent="0.3">
      <c r="A120" s="57" t="s">
        <v>275</v>
      </c>
      <c r="B120" s="57" t="s">
        <v>283</v>
      </c>
      <c r="C120" s="57" t="s">
        <v>292</v>
      </c>
      <c r="D120" s="71">
        <v>0</v>
      </c>
      <c r="E120" s="71">
        <v>0</v>
      </c>
      <c r="F120" s="71">
        <v>0</v>
      </c>
      <c r="G120" s="71">
        <v>0</v>
      </c>
      <c r="H120" s="71">
        <v>0</v>
      </c>
      <c r="I120" s="71">
        <v>0</v>
      </c>
      <c r="J120" s="71">
        <v>0</v>
      </c>
    </row>
    <row r="121" spans="1:10" x14ac:dyDescent="0.3">
      <c r="A121" s="57" t="s">
        <v>424</v>
      </c>
      <c r="B121" s="57" t="s">
        <v>532</v>
      </c>
      <c r="C121" s="57" t="s">
        <v>292</v>
      </c>
      <c r="D121" s="71">
        <v>0</v>
      </c>
      <c r="E121" s="71">
        <v>0</v>
      </c>
      <c r="F121" s="71">
        <v>0</v>
      </c>
      <c r="G121" s="71">
        <v>0</v>
      </c>
      <c r="H121" s="71">
        <v>0</v>
      </c>
      <c r="I121" s="71">
        <v>0</v>
      </c>
      <c r="J121" s="71">
        <v>24</v>
      </c>
    </row>
    <row r="122" spans="1:10" x14ac:dyDescent="0.3">
      <c r="A122" s="57" t="s">
        <v>425</v>
      </c>
      <c r="B122" s="57" t="s">
        <v>533</v>
      </c>
      <c r="C122" s="57" t="s">
        <v>292</v>
      </c>
      <c r="D122" s="71">
        <v>0</v>
      </c>
      <c r="E122" s="71">
        <v>0</v>
      </c>
      <c r="F122" s="71">
        <v>0</v>
      </c>
      <c r="G122" s="71">
        <v>0</v>
      </c>
      <c r="H122" s="71">
        <v>0</v>
      </c>
      <c r="I122" s="71">
        <v>0</v>
      </c>
      <c r="J122" s="71">
        <v>24</v>
      </c>
    </row>
    <row r="123" spans="1:10" x14ac:dyDescent="0.3">
      <c r="A123" s="57" t="s">
        <v>426</v>
      </c>
      <c r="B123" s="57" t="s">
        <v>534</v>
      </c>
      <c r="C123" s="57" t="s">
        <v>292</v>
      </c>
      <c r="D123" s="71">
        <v>0</v>
      </c>
      <c r="E123" s="71">
        <v>0</v>
      </c>
      <c r="F123" s="71">
        <v>0</v>
      </c>
      <c r="G123" s="71">
        <v>0</v>
      </c>
      <c r="H123" s="71">
        <v>0</v>
      </c>
      <c r="I123" s="71">
        <v>0</v>
      </c>
      <c r="J123" s="71">
        <v>24</v>
      </c>
    </row>
    <row r="124" spans="1:10" x14ac:dyDescent="0.3">
      <c r="A124" s="57" t="s">
        <v>427</v>
      </c>
      <c r="B124" s="57" t="s">
        <v>535</v>
      </c>
      <c r="C124" s="57" t="s">
        <v>292</v>
      </c>
      <c r="D124" s="71">
        <v>0</v>
      </c>
      <c r="E124" s="71">
        <v>0</v>
      </c>
      <c r="F124" s="71">
        <v>0</v>
      </c>
      <c r="G124" s="71">
        <v>0</v>
      </c>
      <c r="H124" s="71">
        <v>0</v>
      </c>
      <c r="I124" s="71">
        <v>0</v>
      </c>
      <c r="J124" s="71">
        <v>24</v>
      </c>
    </row>
    <row r="125" spans="1:10" x14ac:dyDescent="0.3">
      <c r="A125" s="57" t="s">
        <v>428</v>
      </c>
      <c r="B125" s="57" t="s">
        <v>536</v>
      </c>
      <c r="C125" s="57" t="s">
        <v>292</v>
      </c>
      <c r="D125" s="71">
        <v>0</v>
      </c>
      <c r="E125" s="71">
        <v>0</v>
      </c>
      <c r="F125" s="71">
        <v>0</v>
      </c>
      <c r="G125" s="71">
        <v>0</v>
      </c>
      <c r="H125" s="71">
        <v>0</v>
      </c>
      <c r="I125" s="71">
        <v>0</v>
      </c>
      <c r="J125" s="71">
        <v>24</v>
      </c>
    </row>
    <row r="126" spans="1:10" x14ac:dyDescent="0.3">
      <c r="A126" s="57" t="s">
        <v>429</v>
      </c>
      <c r="B126" s="57" t="s">
        <v>537</v>
      </c>
      <c r="C126" s="57" t="s">
        <v>292</v>
      </c>
      <c r="D126" s="71">
        <v>0</v>
      </c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24</v>
      </c>
    </row>
    <row r="127" spans="1:10" x14ac:dyDescent="0.3">
      <c r="A127" s="57" t="s">
        <v>430</v>
      </c>
      <c r="B127" s="57" t="s">
        <v>538</v>
      </c>
      <c r="C127" s="57" t="s">
        <v>292</v>
      </c>
      <c r="D127" s="71">
        <v>0</v>
      </c>
      <c r="E127" s="71">
        <v>0</v>
      </c>
      <c r="F127" s="71">
        <v>0</v>
      </c>
      <c r="G127" s="71">
        <v>0</v>
      </c>
      <c r="H127" s="71">
        <v>0</v>
      </c>
      <c r="I127" s="71">
        <v>0</v>
      </c>
      <c r="J127" s="71">
        <v>24</v>
      </c>
    </row>
    <row r="128" spans="1:10" x14ac:dyDescent="0.3">
      <c r="A128" s="57" t="s">
        <v>431</v>
      </c>
      <c r="B128" s="57" t="s">
        <v>539</v>
      </c>
      <c r="C128" s="57" t="s">
        <v>292</v>
      </c>
      <c r="D128" s="71">
        <v>0</v>
      </c>
      <c r="E128" s="71">
        <v>0</v>
      </c>
      <c r="F128" s="71">
        <v>0</v>
      </c>
      <c r="G128" s="71">
        <v>0</v>
      </c>
      <c r="H128" s="71">
        <v>0</v>
      </c>
      <c r="I128" s="71">
        <v>0</v>
      </c>
      <c r="J128" s="71">
        <v>24</v>
      </c>
    </row>
    <row r="129" spans="1:10" x14ac:dyDescent="0.3">
      <c r="A129" s="57" t="s">
        <v>432</v>
      </c>
      <c r="B129" s="57" t="s">
        <v>540</v>
      </c>
      <c r="C129" s="57" t="s">
        <v>292</v>
      </c>
      <c r="D129" s="71">
        <v>0</v>
      </c>
      <c r="E129" s="71">
        <v>0</v>
      </c>
      <c r="F129" s="71">
        <v>0</v>
      </c>
      <c r="G129" s="71">
        <v>0</v>
      </c>
      <c r="H129" s="71">
        <v>0</v>
      </c>
      <c r="I129" s="71">
        <v>0</v>
      </c>
      <c r="J129" s="71">
        <v>24</v>
      </c>
    </row>
    <row r="130" spans="1:10" x14ac:dyDescent="0.3">
      <c r="A130" s="57" t="s">
        <v>541</v>
      </c>
      <c r="B130" s="57" t="s">
        <v>542</v>
      </c>
      <c r="C130" s="57" t="s">
        <v>292</v>
      </c>
      <c r="D130" s="71">
        <v>0</v>
      </c>
      <c r="E130" s="71">
        <v>0</v>
      </c>
      <c r="F130" s="71">
        <v>0</v>
      </c>
      <c r="G130" s="71">
        <v>0</v>
      </c>
      <c r="H130" s="71">
        <v>0</v>
      </c>
      <c r="I130" s="71">
        <v>0</v>
      </c>
      <c r="J130" s="71">
        <v>12</v>
      </c>
    </row>
    <row r="131" spans="1:10" x14ac:dyDescent="0.3">
      <c r="A131" s="57" t="s">
        <v>543</v>
      </c>
      <c r="B131" s="57" t="s">
        <v>544</v>
      </c>
      <c r="C131" s="57" t="s">
        <v>292</v>
      </c>
      <c r="D131" s="71">
        <v>0</v>
      </c>
      <c r="E131" s="71">
        <v>0</v>
      </c>
      <c r="F131" s="71">
        <v>0</v>
      </c>
      <c r="G131" s="71">
        <v>0</v>
      </c>
      <c r="H131" s="71">
        <v>0</v>
      </c>
      <c r="I131" s="71">
        <v>0</v>
      </c>
      <c r="J131" s="71">
        <v>4</v>
      </c>
    </row>
    <row r="132" spans="1:10" x14ac:dyDescent="0.3">
      <c r="A132" s="57" t="s">
        <v>433</v>
      </c>
      <c r="B132" s="57" t="s">
        <v>545</v>
      </c>
      <c r="C132" s="57" t="s">
        <v>292</v>
      </c>
      <c r="D132" s="71">
        <v>0</v>
      </c>
      <c r="E132" s="71">
        <v>0</v>
      </c>
      <c r="F132" s="71">
        <v>0</v>
      </c>
      <c r="G132" s="71">
        <v>0</v>
      </c>
      <c r="H132" s="71">
        <v>0</v>
      </c>
      <c r="I132" s="71">
        <v>0</v>
      </c>
      <c r="J132" s="71">
        <v>24</v>
      </c>
    </row>
    <row r="133" spans="1:10" x14ac:dyDescent="0.3">
      <c r="A133" s="57" t="s">
        <v>434</v>
      </c>
      <c r="B133" s="57" t="s">
        <v>546</v>
      </c>
      <c r="C133" s="57" t="s">
        <v>292</v>
      </c>
      <c r="D133" s="71">
        <v>0</v>
      </c>
      <c r="E133" s="71">
        <v>0</v>
      </c>
      <c r="F133" s="71">
        <v>0</v>
      </c>
      <c r="G133" s="71">
        <v>0</v>
      </c>
      <c r="H133" s="71">
        <v>0</v>
      </c>
      <c r="I133" s="71">
        <v>0</v>
      </c>
      <c r="J133" s="71">
        <v>24</v>
      </c>
    </row>
    <row r="134" spans="1:10" x14ac:dyDescent="0.3">
      <c r="A134" s="57" t="s">
        <v>435</v>
      </c>
      <c r="B134" s="57" t="s">
        <v>547</v>
      </c>
      <c r="C134" s="57" t="s">
        <v>292</v>
      </c>
      <c r="D134" s="71">
        <v>0</v>
      </c>
      <c r="E134" s="71">
        <v>0</v>
      </c>
      <c r="F134" s="71">
        <v>0</v>
      </c>
      <c r="G134" s="71">
        <v>0</v>
      </c>
      <c r="H134" s="71">
        <v>0</v>
      </c>
      <c r="I134" s="71">
        <v>0</v>
      </c>
      <c r="J134" s="71">
        <v>24</v>
      </c>
    </row>
    <row r="135" spans="1:10" x14ac:dyDescent="0.3">
      <c r="A135" s="57" t="s">
        <v>436</v>
      </c>
      <c r="B135" s="57" t="s">
        <v>548</v>
      </c>
      <c r="C135" s="57" t="s">
        <v>292</v>
      </c>
      <c r="D135" s="71">
        <v>0</v>
      </c>
      <c r="E135" s="71">
        <v>0</v>
      </c>
      <c r="F135" s="71">
        <v>0</v>
      </c>
      <c r="G135" s="71">
        <v>0</v>
      </c>
      <c r="H135" s="71">
        <v>0</v>
      </c>
      <c r="I135" s="71">
        <v>0</v>
      </c>
      <c r="J135" s="71">
        <v>12</v>
      </c>
    </row>
    <row r="136" spans="1:10" x14ac:dyDescent="0.3">
      <c r="A136" s="57" t="s">
        <v>437</v>
      </c>
      <c r="B136" s="57" t="s">
        <v>549</v>
      </c>
      <c r="C136" s="57" t="s">
        <v>292</v>
      </c>
      <c r="D136" s="71">
        <v>0</v>
      </c>
      <c r="E136" s="71">
        <v>0</v>
      </c>
      <c r="F136" s="71">
        <v>0</v>
      </c>
      <c r="G136" s="71">
        <v>0</v>
      </c>
      <c r="H136" s="71">
        <v>0</v>
      </c>
      <c r="I136" s="71">
        <v>0</v>
      </c>
      <c r="J136" s="71">
        <v>24</v>
      </c>
    </row>
    <row r="137" spans="1:10" x14ac:dyDescent="0.3">
      <c r="A137" s="57" t="s">
        <v>667</v>
      </c>
      <c r="B137" s="57" t="s">
        <v>668</v>
      </c>
      <c r="C137" s="57" t="s">
        <v>292</v>
      </c>
      <c r="D137" s="71">
        <v>0</v>
      </c>
      <c r="E137" s="71">
        <v>0</v>
      </c>
      <c r="F137" s="71">
        <v>0</v>
      </c>
      <c r="G137" s="71">
        <v>0</v>
      </c>
      <c r="H137" s="71">
        <v>0</v>
      </c>
      <c r="I137" s="71">
        <v>0</v>
      </c>
      <c r="J137" s="71">
        <v>24</v>
      </c>
    </row>
    <row r="138" spans="1:10" x14ac:dyDescent="0.3">
      <c r="A138" s="57" t="s">
        <v>438</v>
      </c>
      <c r="B138" s="57" t="s">
        <v>550</v>
      </c>
      <c r="C138" s="57" t="s">
        <v>292</v>
      </c>
      <c r="D138" s="71">
        <v>0</v>
      </c>
      <c r="E138" s="71">
        <v>0</v>
      </c>
      <c r="F138" s="71">
        <v>0</v>
      </c>
      <c r="G138" s="71">
        <v>0</v>
      </c>
      <c r="H138" s="71">
        <v>0</v>
      </c>
      <c r="I138" s="71">
        <v>0</v>
      </c>
      <c r="J138" s="71">
        <v>24</v>
      </c>
    </row>
    <row r="139" spans="1:10" x14ac:dyDescent="0.3">
      <c r="A139" s="57" t="s">
        <v>439</v>
      </c>
      <c r="B139" s="57" t="s">
        <v>551</v>
      </c>
      <c r="C139" s="57" t="s">
        <v>292</v>
      </c>
      <c r="D139" s="71">
        <v>0</v>
      </c>
      <c r="E139" s="71">
        <v>0</v>
      </c>
      <c r="F139" s="71">
        <v>0</v>
      </c>
      <c r="G139" s="71">
        <v>0</v>
      </c>
      <c r="H139" s="71">
        <v>0</v>
      </c>
      <c r="I139" s="71">
        <v>0</v>
      </c>
      <c r="J139" s="71">
        <v>24</v>
      </c>
    </row>
    <row r="140" spans="1:10" x14ac:dyDescent="0.3">
      <c r="A140" s="57" t="s">
        <v>440</v>
      </c>
      <c r="B140" s="57" t="s">
        <v>552</v>
      </c>
      <c r="C140" s="57" t="s">
        <v>292</v>
      </c>
      <c r="D140" s="71">
        <v>0</v>
      </c>
      <c r="E140" s="71">
        <v>0</v>
      </c>
      <c r="F140" s="71">
        <v>0</v>
      </c>
      <c r="G140" s="71">
        <v>0</v>
      </c>
      <c r="H140" s="71">
        <v>0</v>
      </c>
      <c r="I140" s="71">
        <v>0</v>
      </c>
      <c r="J140" s="71">
        <v>24</v>
      </c>
    </row>
    <row r="141" spans="1:10" x14ac:dyDescent="0.3">
      <c r="A141" s="57" t="s">
        <v>441</v>
      </c>
      <c r="B141" s="57" t="s">
        <v>553</v>
      </c>
      <c r="C141" s="57" t="s">
        <v>292</v>
      </c>
      <c r="D141" s="71">
        <v>0</v>
      </c>
      <c r="E141" s="71">
        <v>0</v>
      </c>
      <c r="F141" s="71">
        <v>0</v>
      </c>
      <c r="G141" s="71">
        <v>0</v>
      </c>
      <c r="H141" s="71">
        <v>0</v>
      </c>
      <c r="I141" s="71">
        <v>0</v>
      </c>
      <c r="J141" s="71">
        <v>24</v>
      </c>
    </row>
    <row r="142" spans="1:10" x14ac:dyDescent="0.3">
      <c r="A142" s="57" t="s">
        <v>442</v>
      </c>
      <c r="B142" s="57" t="s">
        <v>554</v>
      </c>
      <c r="C142" s="57" t="s">
        <v>292</v>
      </c>
      <c r="D142" s="71">
        <v>0</v>
      </c>
      <c r="E142" s="71">
        <v>0</v>
      </c>
      <c r="F142" s="71">
        <v>0</v>
      </c>
      <c r="G142" s="71">
        <v>0</v>
      </c>
      <c r="H142" s="71">
        <v>0</v>
      </c>
      <c r="I142" s="71">
        <v>0</v>
      </c>
      <c r="J142" s="71">
        <v>24</v>
      </c>
    </row>
    <row r="143" spans="1:10" x14ac:dyDescent="0.3">
      <c r="A143" s="57" t="s">
        <v>443</v>
      </c>
      <c r="B143" s="57" t="s">
        <v>555</v>
      </c>
      <c r="C143" s="57" t="s">
        <v>292</v>
      </c>
      <c r="D143" s="71">
        <v>0</v>
      </c>
      <c r="E143" s="71">
        <v>0</v>
      </c>
      <c r="F143" s="71">
        <v>0</v>
      </c>
      <c r="G143" s="71">
        <v>0</v>
      </c>
      <c r="H143" s="71">
        <v>0</v>
      </c>
      <c r="I143" s="71">
        <v>0</v>
      </c>
      <c r="J143" s="71">
        <v>24</v>
      </c>
    </row>
    <row r="144" spans="1:10" x14ac:dyDescent="0.3">
      <c r="A144" s="57" t="s">
        <v>293</v>
      </c>
      <c r="B144" s="57" t="s">
        <v>294</v>
      </c>
      <c r="C144" s="57" t="s">
        <v>292</v>
      </c>
      <c r="D144" s="71">
        <v>8</v>
      </c>
      <c r="E144" s="71">
        <v>8</v>
      </c>
      <c r="F144" s="71">
        <v>0</v>
      </c>
      <c r="G144" s="71">
        <v>0</v>
      </c>
      <c r="H144" s="71">
        <v>8</v>
      </c>
      <c r="I144" s="71">
        <v>8</v>
      </c>
      <c r="J144" s="71">
        <v>0</v>
      </c>
    </row>
    <row r="145" spans="1:10" x14ac:dyDescent="0.3">
      <c r="A145" s="57" t="s">
        <v>295</v>
      </c>
      <c r="B145" s="57" t="s">
        <v>296</v>
      </c>
      <c r="C145" s="57" t="s">
        <v>292</v>
      </c>
      <c r="D145" s="71">
        <v>20</v>
      </c>
      <c r="E145" s="71">
        <v>20</v>
      </c>
      <c r="F145" s="71">
        <v>0</v>
      </c>
      <c r="G145" s="71">
        <v>0</v>
      </c>
      <c r="H145" s="71">
        <v>20</v>
      </c>
      <c r="I145" s="71">
        <v>20</v>
      </c>
      <c r="J145" s="71">
        <v>0</v>
      </c>
    </row>
    <row r="146" spans="1:10" x14ac:dyDescent="0.3">
      <c r="A146" s="57" t="s">
        <v>297</v>
      </c>
      <c r="B146" s="57" t="s">
        <v>298</v>
      </c>
      <c r="C146" s="57" t="s">
        <v>292</v>
      </c>
      <c r="D146" s="71">
        <v>28</v>
      </c>
      <c r="E146" s="71">
        <v>28</v>
      </c>
      <c r="F146" s="71">
        <v>0</v>
      </c>
      <c r="G146" s="71">
        <v>0</v>
      </c>
      <c r="H146" s="71">
        <v>28</v>
      </c>
      <c r="I146" s="71">
        <v>28</v>
      </c>
      <c r="J146" s="71">
        <v>0</v>
      </c>
    </row>
    <row r="147" spans="1:10" x14ac:dyDescent="0.3">
      <c r="A147" s="57" t="s">
        <v>299</v>
      </c>
      <c r="B147" s="57" t="s">
        <v>300</v>
      </c>
      <c r="C147" s="57" t="s">
        <v>292</v>
      </c>
      <c r="D147" s="71">
        <v>19</v>
      </c>
      <c r="E147" s="71">
        <v>19</v>
      </c>
      <c r="F147" s="71">
        <v>0</v>
      </c>
      <c r="G147" s="71">
        <v>0</v>
      </c>
      <c r="H147" s="71">
        <v>19</v>
      </c>
      <c r="I147" s="71">
        <v>19</v>
      </c>
      <c r="J147" s="71">
        <v>0</v>
      </c>
    </row>
    <row r="148" spans="1:10" x14ac:dyDescent="0.3">
      <c r="A148" s="57" t="s">
        <v>301</v>
      </c>
      <c r="B148" s="57" t="s">
        <v>302</v>
      </c>
      <c r="C148" s="57" t="s">
        <v>292</v>
      </c>
      <c r="D148" s="71">
        <v>34</v>
      </c>
      <c r="E148" s="71">
        <v>34</v>
      </c>
      <c r="F148" s="71">
        <v>0</v>
      </c>
      <c r="G148" s="71">
        <v>0</v>
      </c>
      <c r="H148" s="71">
        <v>34</v>
      </c>
      <c r="I148" s="71">
        <v>34</v>
      </c>
      <c r="J148" s="71">
        <v>0</v>
      </c>
    </row>
    <row r="149" spans="1:10" x14ac:dyDescent="0.3">
      <c r="A149" s="57" t="s">
        <v>55</v>
      </c>
      <c r="B149" s="57" t="s">
        <v>56</v>
      </c>
      <c r="C149" s="57" t="s">
        <v>291</v>
      </c>
      <c r="D149" s="71">
        <v>0</v>
      </c>
      <c r="E149" s="71">
        <v>0</v>
      </c>
      <c r="F149" s="71">
        <v>0</v>
      </c>
      <c r="G149" s="71">
        <v>0</v>
      </c>
      <c r="H149" s="71">
        <v>0</v>
      </c>
      <c r="I149" s="71">
        <v>0</v>
      </c>
      <c r="J149" s="71">
        <v>1</v>
      </c>
    </row>
    <row r="150" spans="1:10" x14ac:dyDescent="0.3">
      <c r="A150" s="57" t="s">
        <v>303</v>
      </c>
      <c r="B150" s="57" t="s">
        <v>304</v>
      </c>
      <c r="C150" s="57" t="s">
        <v>292</v>
      </c>
      <c r="D150" s="71">
        <v>1</v>
      </c>
      <c r="E150" s="71">
        <v>1</v>
      </c>
      <c r="F150" s="71">
        <v>0</v>
      </c>
      <c r="G150" s="71">
        <v>0</v>
      </c>
      <c r="H150" s="71">
        <v>1</v>
      </c>
      <c r="I150" s="71">
        <v>1</v>
      </c>
      <c r="J150" s="71">
        <v>0</v>
      </c>
    </row>
    <row r="151" spans="1:10" x14ac:dyDescent="0.3">
      <c r="A151" s="57" t="s">
        <v>305</v>
      </c>
      <c r="B151" s="57" t="s">
        <v>306</v>
      </c>
      <c r="C151" s="57" t="s">
        <v>292</v>
      </c>
      <c r="D151" s="71">
        <v>1</v>
      </c>
      <c r="E151" s="71">
        <v>1</v>
      </c>
      <c r="F151" s="71">
        <v>0</v>
      </c>
      <c r="G151" s="71">
        <v>0</v>
      </c>
      <c r="H151" s="71">
        <v>1</v>
      </c>
      <c r="I151" s="71">
        <v>1</v>
      </c>
      <c r="J151" s="71">
        <v>0</v>
      </c>
    </row>
    <row r="152" spans="1:10" x14ac:dyDescent="0.3">
      <c r="A152" s="57" t="s">
        <v>307</v>
      </c>
      <c r="B152" s="57" t="s">
        <v>308</v>
      </c>
      <c r="C152" s="57" t="s">
        <v>292</v>
      </c>
      <c r="D152" s="71">
        <v>0</v>
      </c>
      <c r="E152" s="71">
        <v>0</v>
      </c>
      <c r="F152" s="71">
        <v>0</v>
      </c>
      <c r="G152" s="71">
        <v>0</v>
      </c>
      <c r="H152" s="71">
        <v>0</v>
      </c>
      <c r="I152" s="71">
        <v>0</v>
      </c>
      <c r="J152" s="71">
        <v>0</v>
      </c>
    </row>
    <row r="153" spans="1:10" x14ac:dyDescent="0.3">
      <c r="A153" s="57" t="s">
        <v>309</v>
      </c>
      <c r="B153" s="57" t="s">
        <v>310</v>
      </c>
      <c r="C153" s="57" t="s">
        <v>292</v>
      </c>
      <c r="D153" s="71">
        <v>0</v>
      </c>
      <c r="E153" s="71">
        <v>0</v>
      </c>
      <c r="F153" s="71">
        <v>0</v>
      </c>
      <c r="G153" s="71">
        <v>0</v>
      </c>
      <c r="H153" s="71">
        <v>0</v>
      </c>
      <c r="I153" s="71">
        <v>0</v>
      </c>
      <c r="J153" s="71">
        <v>0</v>
      </c>
    </row>
    <row r="154" spans="1:10" x14ac:dyDescent="0.3">
      <c r="A154" s="57" t="s">
        <v>311</v>
      </c>
      <c r="B154" s="57" t="s">
        <v>312</v>
      </c>
      <c r="C154" s="57" t="s">
        <v>292</v>
      </c>
      <c r="D154" s="71">
        <v>16</v>
      </c>
      <c r="E154" s="71">
        <v>16</v>
      </c>
      <c r="F154" s="71">
        <v>0</v>
      </c>
      <c r="G154" s="71">
        <v>0</v>
      </c>
      <c r="H154" s="71">
        <v>16</v>
      </c>
      <c r="I154" s="71">
        <v>16</v>
      </c>
      <c r="J154" s="71">
        <v>0</v>
      </c>
    </row>
    <row r="155" spans="1:10" x14ac:dyDescent="0.3">
      <c r="A155" s="57" t="s">
        <v>313</v>
      </c>
      <c r="B155" s="57" t="s">
        <v>314</v>
      </c>
      <c r="C155" s="57" t="s">
        <v>292</v>
      </c>
      <c r="D155" s="71">
        <v>6</v>
      </c>
      <c r="E155" s="71">
        <v>6</v>
      </c>
      <c r="F155" s="71">
        <v>0</v>
      </c>
      <c r="G155" s="71">
        <v>0</v>
      </c>
      <c r="H155" s="71">
        <v>6</v>
      </c>
      <c r="I155" s="71">
        <v>6</v>
      </c>
      <c r="J155" s="71">
        <v>0</v>
      </c>
    </row>
    <row r="156" spans="1:10" x14ac:dyDescent="0.3">
      <c r="A156" s="57" t="s">
        <v>315</v>
      </c>
      <c r="B156" s="57" t="s">
        <v>316</v>
      </c>
      <c r="C156" s="57" t="s">
        <v>292</v>
      </c>
      <c r="D156" s="71">
        <v>20</v>
      </c>
      <c r="E156" s="71">
        <v>20</v>
      </c>
      <c r="F156" s="71">
        <v>0</v>
      </c>
      <c r="G156" s="71">
        <v>0</v>
      </c>
      <c r="H156" s="71">
        <v>20</v>
      </c>
      <c r="I156" s="71">
        <v>20</v>
      </c>
      <c r="J156" s="71">
        <v>0</v>
      </c>
    </row>
    <row r="157" spans="1:10" x14ac:dyDescent="0.3">
      <c r="A157" s="57" t="s">
        <v>317</v>
      </c>
      <c r="B157" s="57" t="s">
        <v>318</v>
      </c>
      <c r="C157" s="57" t="s">
        <v>292</v>
      </c>
      <c r="D157" s="71">
        <v>36</v>
      </c>
      <c r="E157" s="71">
        <v>36</v>
      </c>
      <c r="F157" s="71">
        <v>0</v>
      </c>
      <c r="G157" s="71">
        <v>0</v>
      </c>
      <c r="H157" s="71">
        <v>36</v>
      </c>
      <c r="I157" s="71">
        <v>36</v>
      </c>
      <c r="J157" s="71">
        <v>0</v>
      </c>
    </row>
    <row r="158" spans="1:10" x14ac:dyDescent="0.3">
      <c r="A158" s="57" t="s">
        <v>444</v>
      </c>
      <c r="B158" s="57" t="s">
        <v>445</v>
      </c>
      <c r="C158" s="57" t="s">
        <v>292</v>
      </c>
      <c r="D158" s="71">
        <v>0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</row>
    <row r="159" spans="1:10" x14ac:dyDescent="0.3">
      <c r="A159" s="57" t="s">
        <v>520</v>
      </c>
      <c r="B159" s="57" t="s">
        <v>521</v>
      </c>
      <c r="C159" s="57" t="s">
        <v>292</v>
      </c>
      <c r="D159" s="71">
        <v>0</v>
      </c>
      <c r="E159" s="71">
        <v>0</v>
      </c>
      <c r="F159" s="71">
        <v>0</v>
      </c>
      <c r="G159" s="71">
        <v>0</v>
      </c>
      <c r="H159" s="71">
        <v>0</v>
      </c>
      <c r="I159" s="71">
        <v>0</v>
      </c>
      <c r="J159" s="71">
        <v>0</v>
      </c>
    </row>
    <row r="160" spans="1:10" x14ac:dyDescent="0.3">
      <c r="A160" s="57" t="s">
        <v>276</v>
      </c>
      <c r="B160" s="57" t="s">
        <v>284</v>
      </c>
      <c r="C160" s="57" t="s">
        <v>292</v>
      </c>
      <c r="D160" s="71">
        <v>0</v>
      </c>
      <c r="E160" s="71">
        <v>0</v>
      </c>
      <c r="F160" s="71">
        <v>3</v>
      </c>
      <c r="G160" s="71">
        <v>3</v>
      </c>
      <c r="H160" s="71">
        <v>3</v>
      </c>
      <c r="I160" s="71">
        <v>3</v>
      </c>
      <c r="J160" s="71">
        <v>0</v>
      </c>
    </row>
    <row r="161" spans="1:10" x14ac:dyDescent="0.3">
      <c r="A161" s="57" t="s">
        <v>277</v>
      </c>
      <c r="B161" s="57" t="s">
        <v>285</v>
      </c>
      <c r="C161" s="57" t="s">
        <v>292</v>
      </c>
      <c r="D161" s="71">
        <v>118</v>
      </c>
      <c r="E161" s="71">
        <v>118</v>
      </c>
      <c r="F161" s="71">
        <v>1</v>
      </c>
      <c r="G161" s="71">
        <v>1</v>
      </c>
      <c r="H161" s="71">
        <v>119</v>
      </c>
      <c r="I161" s="71">
        <v>119</v>
      </c>
      <c r="J161" s="71">
        <v>0</v>
      </c>
    </row>
    <row r="162" spans="1:10" x14ac:dyDescent="0.3">
      <c r="A162" s="57" t="s">
        <v>446</v>
      </c>
      <c r="B162" s="57" t="s">
        <v>556</v>
      </c>
      <c r="C162" s="57" t="s">
        <v>292</v>
      </c>
      <c r="D162" s="71">
        <v>0</v>
      </c>
      <c r="E162" s="71">
        <v>0</v>
      </c>
      <c r="F162" s="71">
        <v>0</v>
      </c>
      <c r="G162" s="71">
        <v>0</v>
      </c>
      <c r="H162" s="71">
        <v>0</v>
      </c>
      <c r="I162" s="71">
        <v>0</v>
      </c>
      <c r="J162" s="71">
        <v>50</v>
      </c>
    </row>
    <row r="163" spans="1:10" x14ac:dyDescent="0.3">
      <c r="A163" s="57" t="s">
        <v>447</v>
      </c>
      <c r="B163" s="57" t="s">
        <v>557</v>
      </c>
      <c r="C163" s="57" t="s">
        <v>292</v>
      </c>
      <c r="D163" s="71">
        <v>0</v>
      </c>
      <c r="E163" s="71">
        <v>0</v>
      </c>
      <c r="F163" s="71">
        <v>0</v>
      </c>
      <c r="G163" s="71">
        <v>0</v>
      </c>
      <c r="H163" s="71">
        <v>0</v>
      </c>
      <c r="I163" s="71">
        <v>0</v>
      </c>
      <c r="J163" s="71">
        <v>50</v>
      </c>
    </row>
    <row r="164" spans="1:10" x14ac:dyDescent="0.3">
      <c r="A164" s="57" t="s">
        <v>448</v>
      </c>
      <c r="B164" s="57" t="s">
        <v>558</v>
      </c>
      <c r="C164" s="57" t="s">
        <v>292</v>
      </c>
      <c r="D164" s="71">
        <v>0</v>
      </c>
      <c r="E164" s="71">
        <v>0</v>
      </c>
      <c r="F164" s="71">
        <v>0</v>
      </c>
      <c r="G164" s="71">
        <v>0</v>
      </c>
      <c r="H164" s="71">
        <v>0</v>
      </c>
      <c r="I164" s="71">
        <v>0</v>
      </c>
      <c r="J164" s="71">
        <v>50</v>
      </c>
    </row>
    <row r="165" spans="1:10" x14ac:dyDescent="0.3">
      <c r="A165" s="57" t="s">
        <v>449</v>
      </c>
      <c r="B165" s="57" t="s">
        <v>559</v>
      </c>
      <c r="C165" s="57" t="s">
        <v>292</v>
      </c>
      <c r="D165" s="71">
        <v>0</v>
      </c>
      <c r="E165" s="71">
        <v>0</v>
      </c>
      <c r="F165" s="71">
        <v>0</v>
      </c>
      <c r="G165" s="71">
        <v>0</v>
      </c>
      <c r="H165" s="71">
        <v>0</v>
      </c>
      <c r="I165" s="71">
        <v>0</v>
      </c>
      <c r="J165" s="71">
        <v>50</v>
      </c>
    </row>
    <row r="166" spans="1:10" x14ac:dyDescent="0.3">
      <c r="A166" s="57" t="s">
        <v>450</v>
      </c>
      <c r="B166" s="57" t="s">
        <v>560</v>
      </c>
      <c r="C166" s="57" t="s">
        <v>292</v>
      </c>
      <c r="D166" s="71">
        <v>0</v>
      </c>
      <c r="E166" s="71">
        <v>0</v>
      </c>
      <c r="F166" s="71">
        <v>0</v>
      </c>
      <c r="G166" s="71">
        <v>0</v>
      </c>
      <c r="H166" s="71">
        <v>0</v>
      </c>
      <c r="I166" s="71">
        <v>0</v>
      </c>
      <c r="J166" s="71">
        <v>50</v>
      </c>
    </row>
    <row r="167" spans="1:10" x14ac:dyDescent="0.3">
      <c r="A167" s="57" t="s">
        <v>451</v>
      </c>
      <c r="B167" s="57" t="s">
        <v>561</v>
      </c>
      <c r="C167" s="57" t="s">
        <v>292</v>
      </c>
      <c r="D167" s="71">
        <v>0</v>
      </c>
      <c r="E167" s="71">
        <v>0</v>
      </c>
      <c r="F167" s="71">
        <v>0</v>
      </c>
      <c r="G167" s="71">
        <v>0</v>
      </c>
      <c r="H167" s="71">
        <v>0</v>
      </c>
      <c r="I167" s="71">
        <v>0</v>
      </c>
      <c r="J167" s="71">
        <v>100</v>
      </c>
    </row>
    <row r="168" spans="1:10" x14ac:dyDescent="0.3">
      <c r="A168" s="57" t="s">
        <v>452</v>
      </c>
      <c r="B168" s="57" t="s">
        <v>562</v>
      </c>
      <c r="C168" s="57" t="s">
        <v>292</v>
      </c>
      <c r="D168" s="71">
        <v>0</v>
      </c>
      <c r="E168" s="71">
        <v>0</v>
      </c>
      <c r="F168" s="71">
        <v>0</v>
      </c>
      <c r="G168" s="71">
        <v>0</v>
      </c>
      <c r="H168" s="71">
        <v>0</v>
      </c>
      <c r="I168" s="71">
        <v>0</v>
      </c>
      <c r="J168" s="71">
        <v>50</v>
      </c>
    </row>
    <row r="169" spans="1:10" x14ac:dyDescent="0.3">
      <c r="A169" s="57" t="s">
        <v>453</v>
      </c>
      <c r="B169" s="57" t="s">
        <v>563</v>
      </c>
      <c r="C169" s="57" t="s">
        <v>292</v>
      </c>
      <c r="D169" s="71">
        <v>0</v>
      </c>
      <c r="E169" s="71">
        <v>0</v>
      </c>
      <c r="F169" s="71">
        <v>0</v>
      </c>
      <c r="G169" s="71">
        <v>0</v>
      </c>
      <c r="H169" s="71">
        <v>0</v>
      </c>
      <c r="I169" s="71">
        <v>0</v>
      </c>
      <c r="J169" s="71">
        <v>50</v>
      </c>
    </row>
    <row r="170" spans="1:10" x14ac:dyDescent="0.3">
      <c r="A170" s="57" t="s">
        <v>454</v>
      </c>
      <c r="B170" s="57" t="s">
        <v>564</v>
      </c>
      <c r="C170" s="57" t="s">
        <v>292</v>
      </c>
      <c r="D170" s="71">
        <v>0</v>
      </c>
      <c r="E170" s="71">
        <v>0</v>
      </c>
      <c r="F170" s="71">
        <v>0</v>
      </c>
      <c r="G170" s="71">
        <v>0</v>
      </c>
      <c r="H170" s="71">
        <v>0</v>
      </c>
      <c r="I170" s="71">
        <v>0</v>
      </c>
      <c r="J170" s="71">
        <v>50</v>
      </c>
    </row>
    <row r="171" spans="1:10" x14ac:dyDescent="0.3">
      <c r="A171" s="57" t="s">
        <v>455</v>
      </c>
      <c r="B171" s="57" t="s">
        <v>565</v>
      </c>
      <c r="C171" s="57" t="s">
        <v>292</v>
      </c>
      <c r="D171" s="71">
        <v>0</v>
      </c>
      <c r="E171" s="71">
        <v>0</v>
      </c>
      <c r="F171" s="71">
        <v>0</v>
      </c>
      <c r="G171" s="71">
        <v>0</v>
      </c>
      <c r="H171" s="71">
        <v>0</v>
      </c>
      <c r="I171" s="71">
        <v>0</v>
      </c>
      <c r="J171" s="71">
        <v>50</v>
      </c>
    </row>
    <row r="172" spans="1:10" x14ac:dyDescent="0.3">
      <c r="A172" s="57" t="s">
        <v>456</v>
      </c>
      <c r="B172" s="57" t="s">
        <v>566</v>
      </c>
      <c r="C172" s="57" t="s">
        <v>292</v>
      </c>
      <c r="D172" s="71">
        <v>0</v>
      </c>
      <c r="E172" s="71">
        <v>0</v>
      </c>
      <c r="F172" s="71">
        <v>0</v>
      </c>
      <c r="G172" s="71">
        <v>0</v>
      </c>
      <c r="H172" s="71">
        <v>0</v>
      </c>
      <c r="I172" s="71">
        <v>0</v>
      </c>
      <c r="J172" s="71">
        <v>50</v>
      </c>
    </row>
    <row r="173" spans="1:10" x14ac:dyDescent="0.3">
      <c r="A173" s="57" t="s">
        <v>457</v>
      </c>
      <c r="B173" s="57" t="s">
        <v>567</v>
      </c>
      <c r="C173" s="57" t="s">
        <v>292</v>
      </c>
      <c r="D173" s="71">
        <v>0</v>
      </c>
      <c r="E173" s="71">
        <v>0</v>
      </c>
      <c r="F173" s="71">
        <v>0</v>
      </c>
      <c r="G173" s="71">
        <v>0</v>
      </c>
      <c r="H173" s="71">
        <v>0</v>
      </c>
      <c r="I173" s="71">
        <v>0</v>
      </c>
      <c r="J173" s="71">
        <v>100</v>
      </c>
    </row>
    <row r="174" spans="1:10" x14ac:dyDescent="0.3">
      <c r="A174" s="57" t="s">
        <v>458</v>
      </c>
      <c r="B174" s="57" t="s">
        <v>568</v>
      </c>
      <c r="C174" s="57" t="s">
        <v>292</v>
      </c>
      <c r="D174" s="71">
        <v>0</v>
      </c>
      <c r="E174" s="71">
        <v>0</v>
      </c>
      <c r="F174" s="71">
        <v>0</v>
      </c>
      <c r="G174" s="71">
        <v>0</v>
      </c>
      <c r="H174" s="71">
        <v>0</v>
      </c>
      <c r="I174" s="71">
        <v>0</v>
      </c>
      <c r="J174" s="71">
        <v>50</v>
      </c>
    </row>
    <row r="175" spans="1:10" x14ac:dyDescent="0.3">
      <c r="A175" s="57" t="s">
        <v>459</v>
      </c>
      <c r="B175" s="57" t="s">
        <v>569</v>
      </c>
      <c r="C175" s="57" t="s">
        <v>292</v>
      </c>
      <c r="D175" s="71">
        <v>0</v>
      </c>
      <c r="E175" s="71">
        <v>0</v>
      </c>
      <c r="F175" s="71">
        <v>0</v>
      </c>
      <c r="G175" s="71">
        <v>0</v>
      </c>
      <c r="H175" s="71">
        <v>0</v>
      </c>
      <c r="I175" s="71">
        <v>0</v>
      </c>
      <c r="J175" s="71">
        <v>50</v>
      </c>
    </row>
    <row r="176" spans="1:10" x14ac:dyDescent="0.3">
      <c r="A176" s="57" t="s">
        <v>460</v>
      </c>
      <c r="B176" s="57" t="s">
        <v>570</v>
      </c>
      <c r="C176" s="57" t="s">
        <v>292</v>
      </c>
      <c r="D176" s="71">
        <v>0</v>
      </c>
      <c r="E176" s="71">
        <v>0</v>
      </c>
      <c r="F176" s="71">
        <v>0</v>
      </c>
      <c r="G176" s="71">
        <v>0</v>
      </c>
      <c r="H176" s="71">
        <v>0</v>
      </c>
      <c r="I176" s="71">
        <v>0</v>
      </c>
      <c r="J176" s="71">
        <v>50</v>
      </c>
    </row>
    <row r="177" spans="1:10" x14ac:dyDescent="0.3">
      <c r="A177" s="57" t="s">
        <v>461</v>
      </c>
      <c r="B177" s="57" t="s">
        <v>571</v>
      </c>
      <c r="C177" s="57" t="s">
        <v>292</v>
      </c>
      <c r="D177" s="71">
        <v>0</v>
      </c>
      <c r="E177" s="71">
        <v>0</v>
      </c>
      <c r="F177" s="71">
        <v>0</v>
      </c>
      <c r="G177" s="71">
        <v>0</v>
      </c>
      <c r="H177" s="71">
        <v>0</v>
      </c>
      <c r="I177" s="71">
        <v>0</v>
      </c>
      <c r="J177" s="71">
        <v>50</v>
      </c>
    </row>
    <row r="178" spans="1:10" x14ac:dyDescent="0.3">
      <c r="A178" s="57" t="s">
        <v>462</v>
      </c>
      <c r="B178" s="57" t="s">
        <v>572</v>
      </c>
      <c r="C178" s="57" t="s">
        <v>292</v>
      </c>
      <c r="D178" s="71">
        <v>0</v>
      </c>
      <c r="E178" s="71">
        <v>0</v>
      </c>
      <c r="F178" s="71">
        <v>0</v>
      </c>
      <c r="G178" s="71">
        <v>0</v>
      </c>
      <c r="H178" s="71">
        <v>0</v>
      </c>
      <c r="I178" s="71">
        <v>0</v>
      </c>
      <c r="J178" s="71">
        <v>50</v>
      </c>
    </row>
    <row r="179" spans="1:10" x14ac:dyDescent="0.3">
      <c r="A179" s="57" t="s">
        <v>463</v>
      </c>
      <c r="B179" s="57" t="s">
        <v>573</v>
      </c>
      <c r="C179" s="57" t="s">
        <v>292</v>
      </c>
      <c r="D179" s="71">
        <v>0</v>
      </c>
      <c r="E179" s="71">
        <v>0</v>
      </c>
      <c r="F179" s="71">
        <v>0</v>
      </c>
      <c r="G179" s="71">
        <v>0</v>
      </c>
      <c r="H179" s="71">
        <v>0</v>
      </c>
      <c r="I179" s="71">
        <v>0</v>
      </c>
      <c r="J179" s="71">
        <v>50</v>
      </c>
    </row>
    <row r="180" spans="1:10" x14ac:dyDescent="0.3">
      <c r="A180" s="57" t="s">
        <v>464</v>
      </c>
      <c r="B180" s="57" t="s">
        <v>574</v>
      </c>
      <c r="C180" s="57" t="s">
        <v>292</v>
      </c>
      <c r="D180" s="71">
        <v>0</v>
      </c>
      <c r="E180" s="71">
        <v>0</v>
      </c>
      <c r="F180" s="71">
        <v>0</v>
      </c>
      <c r="G180" s="71">
        <v>0</v>
      </c>
      <c r="H180" s="71">
        <v>0</v>
      </c>
      <c r="I180" s="71">
        <v>0</v>
      </c>
      <c r="J180" s="71">
        <v>50</v>
      </c>
    </row>
    <row r="181" spans="1:10" x14ac:dyDescent="0.3">
      <c r="A181" s="57" t="s">
        <v>465</v>
      </c>
      <c r="B181" s="57" t="s">
        <v>575</v>
      </c>
      <c r="C181" s="57" t="s">
        <v>292</v>
      </c>
      <c r="D181" s="71">
        <v>0</v>
      </c>
      <c r="E181" s="71">
        <v>0</v>
      </c>
      <c r="F181" s="71">
        <v>0</v>
      </c>
      <c r="G181" s="71">
        <v>0</v>
      </c>
      <c r="H181" s="71">
        <v>0</v>
      </c>
      <c r="I181" s="71">
        <v>0</v>
      </c>
      <c r="J181" s="71">
        <v>50</v>
      </c>
    </row>
    <row r="182" spans="1:10" x14ac:dyDescent="0.3">
      <c r="A182" s="57" t="s">
        <v>466</v>
      </c>
      <c r="B182" s="57" t="s">
        <v>576</v>
      </c>
      <c r="C182" s="57" t="s">
        <v>292</v>
      </c>
      <c r="D182" s="71">
        <v>0</v>
      </c>
      <c r="E182" s="71">
        <v>0</v>
      </c>
      <c r="F182" s="71">
        <v>0</v>
      </c>
      <c r="G182" s="71">
        <v>0</v>
      </c>
      <c r="H182" s="71">
        <v>0</v>
      </c>
      <c r="I182" s="71">
        <v>0</v>
      </c>
      <c r="J182" s="71">
        <v>50</v>
      </c>
    </row>
    <row r="183" spans="1:10" x14ac:dyDescent="0.3">
      <c r="A183" s="57" t="s">
        <v>467</v>
      </c>
      <c r="B183" s="57" t="s">
        <v>577</v>
      </c>
      <c r="C183" s="57" t="s">
        <v>292</v>
      </c>
      <c r="D183" s="71">
        <v>0</v>
      </c>
      <c r="E183" s="71">
        <v>0</v>
      </c>
      <c r="F183" s="71">
        <v>0</v>
      </c>
      <c r="G183" s="71">
        <v>0</v>
      </c>
      <c r="H183" s="71">
        <v>0</v>
      </c>
      <c r="I183" s="71">
        <v>0</v>
      </c>
      <c r="J183" s="71">
        <v>50</v>
      </c>
    </row>
    <row r="184" spans="1:10" x14ac:dyDescent="0.3">
      <c r="A184" s="57" t="s">
        <v>468</v>
      </c>
      <c r="B184" s="57" t="s">
        <v>578</v>
      </c>
      <c r="C184" s="57" t="s">
        <v>292</v>
      </c>
      <c r="D184" s="71">
        <v>0</v>
      </c>
      <c r="E184" s="71">
        <v>0</v>
      </c>
      <c r="F184" s="71">
        <v>0</v>
      </c>
      <c r="G184" s="71">
        <v>0</v>
      </c>
      <c r="H184" s="71">
        <v>0</v>
      </c>
      <c r="I184" s="71">
        <v>0</v>
      </c>
      <c r="J184" s="71">
        <v>50</v>
      </c>
    </row>
    <row r="185" spans="1:10" x14ac:dyDescent="0.3">
      <c r="A185" s="57" t="s">
        <v>469</v>
      </c>
      <c r="B185" s="57" t="s">
        <v>579</v>
      </c>
      <c r="C185" s="57" t="s">
        <v>292</v>
      </c>
      <c r="D185" s="71">
        <v>0</v>
      </c>
      <c r="E185" s="71">
        <v>0</v>
      </c>
      <c r="F185" s="71">
        <v>0</v>
      </c>
      <c r="G185" s="71">
        <v>0</v>
      </c>
      <c r="H185" s="71">
        <v>0</v>
      </c>
      <c r="I185" s="71">
        <v>0</v>
      </c>
      <c r="J185" s="71">
        <v>50</v>
      </c>
    </row>
    <row r="186" spans="1:10" x14ac:dyDescent="0.3">
      <c r="A186" s="57" t="s">
        <v>470</v>
      </c>
      <c r="B186" s="57" t="s">
        <v>580</v>
      </c>
      <c r="C186" s="57" t="s">
        <v>292</v>
      </c>
      <c r="D186" s="71">
        <v>0</v>
      </c>
      <c r="E186" s="71">
        <v>0</v>
      </c>
      <c r="F186" s="71">
        <v>0</v>
      </c>
      <c r="G186" s="71">
        <v>0</v>
      </c>
      <c r="H186" s="71">
        <v>0</v>
      </c>
      <c r="I186" s="71">
        <v>0</v>
      </c>
      <c r="J186" s="71">
        <v>50</v>
      </c>
    </row>
    <row r="187" spans="1:10" x14ac:dyDescent="0.3">
      <c r="A187" s="57" t="s">
        <v>471</v>
      </c>
      <c r="B187" s="57" t="s">
        <v>581</v>
      </c>
      <c r="C187" s="57" t="s">
        <v>292</v>
      </c>
      <c r="D187" s="71">
        <v>0</v>
      </c>
      <c r="E187" s="71">
        <v>0</v>
      </c>
      <c r="F187" s="71">
        <v>0</v>
      </c>
      <c r="G187" s="71">
        <v>0</v>
      </c>
      <c r="H187" s="71">
        <v>0</v>
      </c>
      <c r="I187" s="71">
        <v>0</v>
      </c>
      <c r="J187" s="71">
        <v>50</v>
      </c>
    </row>
    <row r="188" spans="1:10" x14ac:dyDescent="0.3">
      <c r="A188" s="57" t="s">
        <v>319</v>
      </c>
      <c r="B188" s="57" t="s">
        <v>320</v>
      </c>
      <c r="C188" s="57" t="s">
        <v>292</v>
      </c>
      <c r="D188" s="71">
        <v>1</v>
      </c>
      <c r="E188" s="71">
        <v>1</v>
      </c>
      <c r="F188" s="71">
        <v>0</v>
      </c>
      <c r="G188" s="71">
        <v>0</v>
      </c>
      <c r="H188" s="71">
        <v>1</v>
      </c>
      <c r="I188" s="71">
        <v>1</v>
      </c>
      <c r="J188" s="71">
        <v>0</v>
      </c>
    </row>
    <row r="189" spans="1:10" x14ac:dyDescent="0.3">
      <c r="A189" s="57" t="s">
        <v>321</v>
      </c>
      <c r="B189" s="57" t="s">
        <v>322</v>
      </c>
      <c r="C189" s="57" t="s">
        <v>292</v>
      </c>
      <c r="D189" s="71">
        <v>0</v>
      </c>
      <c r="E189" s="71">
        <v>0</v>
      </c>
      <c r="F189" s="71">
        <v>18</v>
      </c>
      <c r="G189" s="71">
        <v>18</v>
      </c>
      <c r="H189" s="71">
        <v>18</v>
      </c>
      <c r="I189" s="71">
        <v>18</v>
      </c>
      <c r="J189" s="71">
        <v>0</v>
      </c>
    </row>
    <row r="190" spans="1:10" x14ac:dyDescent="0.3">
      <c r="A190" s="57" t="s">
        <v>582</v>
      </c>
      <c r="B190" s="57" t="s">
        <v>583</v>
      </c>
      <c r="C190" s="57" t="s">
        <v>292</v>
      </c>
      <c r="D190" s="71">
        <v>0</v>
      </c>
      <c r="E190" s="71">
        <v>0</v>
      </c>
      <c r="F190" s="71">
        <v>0</v>
      </c>
      <c r="G190" s="71">
        <v>0</v>
      </c>
      <c r="H190" s="71">
        <v>0</v>
      </c>
      <c r="I190" s="71">
        <v>0</v>
      </c>
      <c r="J190" s="71">
        <v>48</v>
      </c>
    </row>
    <row r="191" spans="1:10" x14ac:dyDescent="0.3">
      <c r="A191" s="57" t="s">
        <v>584</v>
      </c>
      <c r="B191" s="57" t="s">
        <v>585</v>
      </c>
      <c r="C191" s="57" t="s">
        <v>292</v>
      </c>
      <c r="D191" s="71">
        <v>0</v>
      </c>
      <c r="E191" s="71">
        <v>0</v>
      </c>
      <c r="F191" s="71">
        <v>0</v>
      </c>
      <c r="G191" s="71">
        <v>0</v>
      </c>
      <c r="H191" s="71">
        <v>0</v>
      </c>
      <c r="I191" s="71">
        <v>0</v>
      </c>
      <c r="J191" s="71">
        <v>48</v>
      </c>
    </row>
    <row r="192" spans="1:10" x14ac:dyDescent="0.3">
      <c r="A192" s="57" t="s">
        <v>586</v>
      </c>
      <c r="B192" s="57" t="s">
        <v>587</v>
      </c>
      <c r="C192" s="57" t="s">
        <v>292</v>
      </c>
      <c r="D192" s="71">
        <v>0</v>
      </c>
      <c r="E192" s="71">
        <v>0</v>
      </c>
      <c r="F192" s="71">
        <v>0</v>
      </c>
      <c r="G192" s="71">
        <v>0</v>
      </c>
      <c r="H192" s="71">
        <v>0</v>
      </c>
      <c r="I192" s="71">
        <v>0</v>
      </c>
      <c r="J192" s="71">
        <v>24</v>
      </c>
    </row>
    <row r="193" spans="1:10" x14ac:dyDescent="0.3">
      <c r="A193" s="57" t="s">
        <v>588</v>
      </c>
      <c r="B193" s="57" t="s">
        <v>589</v>
      </c>
      <c r="C193" s="57" t="s">
        <v>292</v>
      </c>
      <c r="D193" s="71">
        <v>0</v>
      </c>
      <c r="E193" s="71">
        <v>0</v>
      </c>
      <c r="F193" s="71">
        <v>0</v>
      </c>
      <c r="G193" s="71">
        <v>0</v>
      </c>
      <c r="H193" s="71">
        <v>0</v>
      </c>
      <c r="I193" s="71">
        <v>0</v>
      </c>
      <c r="J193" s="71">
        <v>24</v>
      </c>
    </row>
    <row r="194" spans="1:10" x14ac:dyDescent="0.3">
      <c r="A194" s="57" t="s">
        <v>590</v>
      </c>
      <c r="B194" s="57" t="s">
        <v>591</v>
      </c>
      <c r="C194" s="57" t="s">
        <v>292</v>
      </c>
      <c r="D194" s="71">
        <v>0</v>
      </c>
      <c r="E194" s="71">
        <v>0</v>
      </c>
      <c r="F194" s="71">
        <v>0</v>
      </c>
      <c r="G194" s="71">
        <v>0</v>
      </c>
      <c r="H194" s="71">
        <v>0</v>
      </c>
      <c r="I194" s="71">
        <v>0</v>
      </c>
      <c r="J194" s="71">
        <v>24</v>
      </c>
    </row>
    <row r="195" spans="1:10" x14ac:dyDescent="0.3">
      <c r="A195" s="57" t="s">
        <v>592</v>
      </c>
      <c r="B195" s="57" t="s">
        <v>593</v>
      </c>
      <c r="C195" s="57" t="s">
        <v>292</v>
      </c>
      <c r="D195" s="71">
        <v>0</v>
      </c>
      <c r="E195" s="71">
        <v>0</v>
      </c>
      <c r="F195" s="71">
        <v>0</v>
      </c>
      <c r="G195" s="71">
        <v>0</v>
      </c>
      <c r="H195" s="71">
        <v>0</v>
      </c>
      <c r="I195" s="71">
        <v>0</v>
      </c>
      <c r="J195" s="71">
        <v>40</v>
      </c>
    </row>
    <row r="196" spans="1:10" x14ac:dyDescent="0.3">
      <c r="A196" s="57" t="s">
        <v>594</v>
      </c>
      <c r="B196" s="57" t="s">
        <v>595</v>
      </c>
      <c r="C196" s="57" t="s">
        <v>292</v>
      </c>
      <c r="D196" s="71">
        <v>0</v>
      </c>
      <c r="E196" s="71">
        <v>0</v>
      </c>
      <c r="F196" s="71">
        <v>0</v>
      </c>
      <c r="G196" s="71">
        <v>0</v>
      </c>
      <c r="H196" s="71">
        <v>0</v>
      </c>
      <c r="I196" s="71">
        <v>0</v>
      </c>
      <c r="J196" s="71">
        <v>12</v>
      </c>
    </row>
    <row r="197" spans="1:10" x14ac:dyDescent="0.3">
      <c r="A197" s="57" t="s">
        <v>596</v>
      </c>
      <c r="B197" s="57" t="s">
        <v>597</v>
      </c>
      <c r="C197" s="57" t="s">
        <v>292</v>
      </c>
      <c r="D197" s="71">
        <v>0</v>
      </c>
      <c r="E197" s="71">
        <v>0</v>
      </c>
      <c r="F197" s="71">
        <v>0</v>
      </c>
      <c r="G197" s="71">
        <v>0</v>
      </c>
      <c r="H197" s="71">
        <v>0</v>
      </c>
      <c r="I197" s="71">
        <v>0</v>
      </c>
      <c r="J197" s="71">
        <v>12</v>
      </c>
    </row>
    <row r="198" spans="1:10" x14ac:dyDescent="0.3">
      <c r="A198" s="57" t="s">
        <v>598</v>
      </c>
      <c r="B198" s="57" t="s">
        <v>599</v>
      </c>
      <c r="C198" s="57" t="s">
        <v>292</v>
      </c>
      <c r="D198" s="71">
        <v>0</v>
      </c>
      <c r="E198" s="71">
        <v>0</v>
      </c>
      <c r="F198" s="71">
        <v>0</v>
      </c>
      <c r="G198" s="71">
        <v>0</v>
      </c>
      <c r="H198" s="71">
        <v>0</v>
      </c>
      <c r="I198" s="71">
        <v>0</v>
      </c>
      <c r="J198" s="71">
        <v>12</v>
      </c>
    </row>
    <row r="199" spans="1:10" x14ac:dyDescent="0.3">
      <c r="A199" s="57" t="s">
        <v>600</v>
      </c>
      <c r="B199" s="57" t="s">
        <v>601</v>
      </c>
      <c r="C199" s="57" t="s">
        <v>292</v>
      </c>
      <c r="D199" s="71">
        <v>0</v>
      </c>
      <c r="E199" s="71">
        <v>0</v>
      </c>
      <c r="F199" s="71">
        <v>0</v>
      </c>
      <c r="G199" s="71">
        <v>0</v>
      </c>
      <c r="H199" s="71">
        <v>0</v>
      </c>
      <c r="I199" s="71">
        <v>0</v>
      </c>
      <c r="J199" s="71">
        <v>40</v>
      </c>
    </row>
    <row r="200" spans="1:10" x14ac:dyDescent="0.3">
      <c r="A200" s="57" t="s">
        <v>602</v>
      </c>
      <c r="B200" s="57" t="s">
        <v>603</v>
      </c>
      <c r="C200" s="57" t="s">
        <v>292</v>
      </c>
      <c r="D200" s="71">
        <v>0</v>
      </c>
      <c r="E200" s="71">
        <v>0</v>
      </c>
      <c r="F200" s="71">
        <v>0</v>
      </c>
      <c r="G200" s="71">
        <v>0</v>
      </c>
      <c r="H200" s="71">
        <v>0</v>
      </c>
      <c r="I200" s="71">
        <v>0</v>
      </c>
      <c r="J200" s="71">
        <v>24</v>
      </c>
    </row>
    <row r="201" spans="1:10" x14ac:dyDescent="0.3">
      <c r="A201" s="57" t="s">
        <v>604</v>
      </c>
      <c r="B201" s="57" t="s">
        <v>605</v>
      </c>
      <c r="C201" s="57" t="s">
        <v>292</v>
      </c>
      <c r="D201" s="71">
        <v>0</v>
      </c>
      <c r="E201" s="71">
        <v>0</v>
      </c>
      <c r="F201" s="71">
        <v>0</v>
      </c>
      <c r="G201" s="71">
        <v>0</v>
      </c>
      <c r="H201" s="71">
        <v>0</v>
      </c>
      <c r="I201" s="71">
        <v>0</v>
      </c>
      <c r="J201" s="71">
        <v>24</v>
      </c>
    </row>
    <row r="202" spans="1:10" x14ac:dyDescent="0.3">
      <c r="A202" s="57" t="s">
        <v>606</v>
      </c>
      <c r="B202" s="57" t="s">
        <v>607</v>
      </c>
      <c r="C202" s="57" t="s">
        <v>292</v>
      </c>
      <c r="D202" s="71">
        <v>0</v>
      </c>
      <c r="E202" s="71">
        <v>0</v>
      </c>
      <c r="F202" s="71">
        <v>0</v>
      </c>
      <c r="G202" s="71">
        <v>0</v>
      </c>
      <c r="H202" s="71">
        <v>0</v>
      </c>
      <c r="I202" s="71">
        <v>0</v>
      </c>
      <c r="J202" s="71">
        <v>24</v>
      </c>
    </row>
    <row r="203" spans="1:10" x14ac:dyDescent="0.3">
      <c r="A203" s="57" t="s">
        <v>608</v>
      </c>
      <c r="B203" s="57" t="s">
        <v>609</v>
      </c>
      <c r="C203" s="57" t="s">
        <v>292</v>
      </c>
      <c r="D203" s="71">
        <v>0</v>
      </c>
      <c r="E203" s="71">
        <v>0</v>
      </c>
      <c r="F203" s="71">
        <v>0</v>
      </c>
      <c r="G203" s="71">
        <v>0</v>
      </c>
      <c r="H203" s="71">
        <v>0</v>
      </c>
      <c r="I203" s="71">
        <v>0</v>
      </c>
      <c r="J203" s="71">
        <v>12</v>
      </c>
    </row>
    <row r="204" spans="1:10" x14ac:dyDescent="0.3">
      <c r="A204" s="57" t="s">
        <v>610</v>
      </c>
      <c r="B204" s="57" t="s">
        <v>609</v>
      </c>
      <c r="C204" s="57" t="s">
        <v>292</v>
      </c>
      <c r="D204" s="71">
        <v>0</v>
      </c>
      <c r="E204" s="71">
        <v>0</v>
      </c>
      <c r="F204" s="71">
        <v>0</v>
      </c>
      <c r="G204" s="71">
        <v>0</v>
      </c>
      <c r="H204" s="71">
        <v>0</v>
      </c>
      <c r="I204" s="71">
        <v>0</v>
      </c>
      <c r="J204" s="71">
        <v>12</v>
      </c>
    </row>
    <row r="205" spans="1:10" x14ac:dyDescent="0.3">
      <c r="A205" s="57" t="s">
        <v>611</v>
      </c>
      <c r="B205" s="57" t="s">
        <v>612</v>
      </c>
      <c r="C205" s="57" t="s">
        <v>292</v>
      </c>
      <c r="D205" s="71">
        <v>0</v>
      </c>
      <c r="E205" s="71">
        <v>0</v>
      </c>
      <c r="F205" s="71">
        <v>0</v>
      </c>
      <c r="G205" s="71">
        <v>0</v>
      </c>
      <c r="H205" s="71">
        <v>0</v>
      </c>
      <c r="I205" s="71">
        <v>0</v>
      </c>
      <c r="J205" s="71">
        <v>24</v>
      </c>
    </row>
    <row r="206" spans="1:10" x14ac:dyDescent="0.3">
      <c r="A206" s="57" t="s">
        <v>613</v>
      </c>
      <c r="B206" s="57" t="s">
        <v>614</v>
      </c>
      <c r="C206" s="57" t="s">
        <v>292</v>
      </c>
      <c r="D206" s="71">
        <v>0</v>
      </c>
      <c r="E206" s="71">
        <v>0</v>
      </c>
      <c r="F206" s="71">
        <v>0</v>
      </c>
      <c r="G206" s="71">
        <v>0</v>
      </c>
      <c r="H206" s="71">
        <v>0</v>
      </c>
      <c r="I206" s="71">
        <v>0</v>
      </c>
      <c r="J206" s="71">
        <v>24</v>
      </c>
    </row>
    <row r="207" spans="1:10" x14ac:dyDescent="0.3">
      <c r="A207" s="57" t="s">
        <v>472</v>
      </c>
      <c r="B207" s="57" t="s">
        <v>603</v>
      </c>
      <c r="C207" s="57" t="s">
        <v>292</v>
      </c>
      <c r="D207" s="71">
        <v>0</v>
      </c>
      <c r="E207" s="71">
        <v>0</v>
      </c>
      <c r="F207" s="71">
        <v>0</v>
      </c>
      <c r="G207" s="71">
        <v>0</v>
      </c>
      <c r="H207" s="71">
        <v>0</v>
      </c>
      <c r="I207" s="71">
        <v>0</v>
      </c>
      <c r="J207" s="71">
        <v>24</v>
      </c>
    </row>
    <row r="208" spans="1:10" x14ac:dyDescent="0.3">
      <c r="A208" s="57" t="s">
        <v>473</v>
      </c>
      <c r="B208" s="57" t="s">
        <v>605</v>
      </c>
      <c r="C208" s="57" t="s">
        <v>292</v>
      </c>
      <c r="D208" s="71">
        <v>0</v>
      </c>
      <c r="E208" s="71">
        <v>0</v>
      </c>
      <c r="F208" s="71">
        <v>0</v>
      </c>
      <c r="G208" s="71">
        <v>0</v>
      </c>
      <c r="H208" s="71">
        <v>0</v>
      </c>
      <c r="I208" s="71">
        <v>0</v>
      </c>
      <c r="J208" s="71">
        <v>24</v>
      </c>
    </row>
    <row r="209" spans="1:10" x14ac:dyDescent="0.3">
      <c r="A209" s="57" t="s">
        <v>615</v>
      </c>
      <c r="B209" s="57" t="s">
        <v>616</v>
      </c>
      <c r="C209" s="57" t="s">
        <v>292</v>
      </c>
      <c r="D209" s="71">
        <v>0</v>
      </c>
      <c r="E209" s="71">
        <v>0</v>
      </c>
      <c r="F209" s="71">
        <v>0</v>
      </c>
      <c r="G209" s="71">
        <v>0</v>
      </c>
      <c r="H209" s="71">
        <v>0</v>
      </c>
      <c r="I209" s="71">
        <v>0</v>
      </c>
      <c r="J209" s="71">
        <v>48</v>
      </c>
    </row>
    <row r="210" spans="1:10" x14ac:dyDescent="0.3">
      <c r="A210" s="57" t="s">
        <v>14</v>
      </c>
      <c r="B210" s="57" t="s">
        <v>15</v>
      </c>
      <c r="C210" s="57" t="s">
        <v>338</v>
      </c>
      <c r="D210" s="71">
        <v>0</v>
      </c>
      <c r="E210" s="71">
        <v>0</v>
      </c>
      <c r="F210" s="71">
        <v>0</v>
      </c>
      <c r="G210" s="71">
        <v>0</v>
      </c>
      <c r="H210" s="71">
        <v>0</v>
      </c>
      <c r="I210" s="71">
        <v>0</v>
      </c>
      <c r="J210" s="71">
        <v>0</v>
      </c>
    </row>
    <row r="211" spans="1:10" x14ac:dyDescent="0.3">
      <c r="A211" s="57" t="s">
        <v>16</v>
      </c>
      <c r="B211" s="57" t="s">
        <v>17</v>
      </c>
      <c r="C211" s="57" t="s">
        <v>291</v>
      </c>
      <c r="D211" s="71">
        <v>0</v>
      </c>
      <c r="E211" s="71">
        <v>0</v>
      </c>
      <c r="F211" s="71">
        <v>0</v>
      </c>
      <c r="G211" s="71">
        <v>0</v>
      </c>
      <c r="H211" s="71">
        <v>0</v>
      </c>
      <c r="I211" s="71">
        <v>0</v>
      </c>
      <c r="J211" s="71">
        <v>1</v>
      </c>
    </row>
    <row r="212" spans="1:10" x14ac:dyDescent="0.3">
      <c r="A212" s="57" t="s">
        <v>18</v>
      </c>
      <c r="B212" s="57" t="s">
        <v>19</v>
      </c>
      <c r="C212" s="57" t="s">
        <v>291</v>
      </c>
      <c r="D212" s="71">
        <v>0</v>
      </c>
      <c r="E212" s="71">
        <v>0</v>
      </c>
      <c r="F212" s="71">
        <v>0</v>
      </c>
      <c r="G212" s="71">
        <v>0</v>
      </c>
      <c r="H212" s="71">
        <v>0</v>
      </c>
      <c r="I212" s="71">
        <v>0</v>
      </c>
      <c r="J212" s="71">
        <v>1</v>
      </c>
    </row>
    <row r="213" spans="1:10" x14ac:dyDescent="0.3">
      <c r="A213" s="57" t="s">
        <v>20</v>
      </c>
      <c r="B213" s="57" t="s">
        <v>21</v>
      </c>
      <c r="C213" s="57" t="s">
        <v>338</v>
      </c>
      <c r="D213" s="71">
        <v>0</v>
      </c>
      <c r="E213" s="71">
        <v>0</v>
      </c>
      <c r="F213" s="71">
        <v>0</v>
      </c>
      <c r="G213" s="71">
        <v>0</v>
      </c>
      <c r="H213" s="71">
        <v>0</v>
      </c>
      <c r="I213" s="71">
        <v>0</v>
      </c>
      <c r="J213" s="71">
        <v>0</v>
      </c>
    </row>
    <row r="214" spans="1:10" x14ac:dyDescent="0.3">
      <c r="A214" s="57" t="s">
        <v>22</v>
      </c>
      <c r="B214" s="57" t="s">
        <v>23</v>
      </c>
      <c r="C214" s="57" t="s">
        <v>291</v>
      </c>
      <c r="D214" s="71">
        <v>0</v>
      </c>
      <c r="E214" s="71">
        <v>0</v>
      </c>
      <c r="F214" s="71">
        <v>0</v>
      </c>
      <c r="G214" s="71">
        <v>0</v>
      </c>
      <c r="H214" s="71">
        <v>0</v>
      </c>
      <c r="I214" s="71">
        <v>0</v>
      </c>
      <c r="J214" s="71">
        <v>1</v>
      </c>
    </row>
    <row r="215" spans="1:10" x14ac:dyDescent="0.3">
      <c r="A215" s="57" t="s">
        <v>24</v>
      </c>
      <c r="B215" s="57" t="s">
        <v>25</v>
      </c>
      <c r="C215" s="57" t="s">
        <v>291</v>
      </c>
      <c r="D215" s="71">
        <v>0</v>
      </c>
      <c r="E215" s="71">
        <v>0</v>
      </c>
      <c r="F215" s="71">
        <v>0</v>
      </c>
      <c r="G215" s="71">
        <v>0</v>
      </c>
      <c r="H215" s="71">
        <v>0</v>
      </c>
      <c r="I215" s="71">
        <v>0</v>
      </c>
      <c r="J215" s="71">
        <v>1</v>
      </c>
    </row>
    <row r="216" spans="1:10" x14ac:dyDescent="0.3">
      <c r="A216" s="57" t="s">
        <v>26</v>
      </c>
      <c r="B216" s="57" t="s">
        <v>27</v>
      </c>
      <c r="C216" s="57" t="s">
        <v>291</v>
      </c>
      <c r="D216" s="71">
        <v>0</v>
      </c>
      <c r="E216" s="71">
        <v>0</v>
      </c>
      <c r="F216" s="71">
        <v>0</v>
      </c>
      <c r="G216" s="71">
        <v>0</v>
      </c>
      <c r="H216" s="71">
        <v>0</v>
      </c>
      <c r="I216" s="71">
        <v>0</v>
      </c>
      <c r="J216" s="71">
        <v>1</v>
      </c>
    </row>
    <row r="217" spans="1:10" x14ac:dyDescent="0.3">
      <c r="A217" s="57" t="s">
        <v>28</v>
      </c>
      <c r="B217" s="57" t="s">
        <v>29</v>
      </c>
      <c r="C217" s="57" t="s">
        <v>291</v>
      </c>
      <c r="D217" s="71">
        <v>0</v>
      </c>
      <c r="E217" s="71">
        <v>0</v>
      </c>
      <c r="F217" s="71">
        <v>0</v>
      </c>
      <c r="G217" s="71">
        <v>0</v>
      </c>
      <c r="H217" s="71">
        <v>0</v>
      </c>
      <c r="I217" s="71">
        <v>0</v>
      </c>
      <c r="J217" s="71">
        <v>1</v>
      </c>
    </row>
    <row r="218" spans="1:10" x14ac:dyDescent="0.3">
      <c r="A218" s="57" t="s">
        <v>30</v>
      </c>
      <c r="B218" s="57" t="s">
        <v>31</v>
      </c>
      <c r="C218" s="57" t="s">
        <v>291</v>
      </c>
      <c r="D218" s="71">
        <v>0</v>
      </c>
      <c r="E218" s="71">
        <v>0</v>
      </c>
      <c r="F218" s="71">
        <v>0</v>
      </c>
      <c r="G218" s="71">
        <v>0</v>
      </c>
      <c r="H218" s="71">
        <v>0</v>
      </c>
      <c r="I218" s="71">
        <v>0</v>
      </c>
      <c r="J218" s="71">
        <v>1</v>
      </c>
    </row>
    <row r="219" spans="1:10" x14ac:dyDescent="0.3">
      <c r="A219" s="57" t="s">
        <v>692</v>
      </c>
      <c r="B219" s="57" t="s">
        <v>693</v>
      </c>
      <c r="C219" s="57" t="s">
        <v>292</v>
      </c>
      <c r="D219" s="71">
        <v>0</v>
      </c>
      <c r="E219" s="71">
        <v>0</v>
      </c>
      <c r="F219" s="71">
        <v>0</v>
      </c>
      <c r="G219" s="71">
        <v>0</v>
      </c>
      <c r="H219" s="71">
        <v>0</v>
      </c>
      <c r="I219" s="71">
        <v>0</v>
      </c>
      <c r="J219" s="71">
        <v>0</v>
      </c>
    </row>
    <row r="220" spans="1:10" x14ac:dyDescent="0.3">
      <c r="A220" s="57" t="s">
        <v>32</v>
      </c>
      <c r="B220" s="57" t="s">
        <v>33</v>
      </c>
      <c r="C220" s="57" t="s">
        <v>291</v>
      </c>
      <c r="D220" s="71">
        <v>0</v>
      </c>
      <c r="E220" s="71">
        <v>0</v>
      </c>
      <c r="F220" s="71">
        <v>0</v>
      </c>
      <c r="G220" s="71">
        <v>0</v>
      </c>
      <c r="H220" s="71">
        <v>0</v>
      </c>
      <c r="I220" s="71">
        <v>0</v>
      </c>
      <c r="J220" s="71">
        <v>1</v>
      </c>
    </row>
    <row r="221" spans="1:10" x14ac:dyDescent="0.3">
      <c r="A221" s="57" t="s">
        <v>34</v>
      </c>
      <c r="B221" s="57" t="s">
        <v>35</v>
      </c>
      <c r="C221" s="57" t="s">
        <v>291</v>
      </c>
      <c r="D221" s="71">
        <v>0</v>
      </c>
      <c r="E221" s="71">
        <v>0</v>
      </c>
      <c r="F221" s="71">
        <v>0</v>
      </c>
      <c r="G221" s="71">
        <v>0</v>
      </c>
      <c r="H221" s="71">
        <v>0</v>
      </c>
      <c r="I221" s="71">
        <v>0</v>
      </c>
      <c r="J221" s="71">
        <v>1</v>
      </c>
    </row>
    <row r="222" spans="1:10" x14ac:dyDescent="0.3">
      <c r="A222" s="57" t="s">
        <v>280</v>
      </c>
      <c r="B222" s="57" t="s">
        <v>474</v>
      </c>
      <c r="C222" s="57" t="s">
        <v>338</v>
      </c>
      <c r="D222" s="71">
        <v>0</v>
      </c>
      <c r="E222" s="71">
        <v>0</v>
      </c>
      <c r="F222" s="71">
        <v>0</v>
      </c>
      <c r="G222" s="71">
        <v>0</v>
      </c>
      <c r="H222" s="71">
        <v>0</v>
      </c>
      <c r="I222" s="71">
        <v>0</v>
      </c>
      <c r="J222" s="71">
        <v>0</v>
      </c>
    </row>
    <row r="223" spans="1:10" x14ac:dyDescent="0.3">
      <c r="A223" s="57" t="s">
        <v>475</v>
      </c>
      <c r="B223" s="57" t="s">
        <v>617</v>
      </c>
      <c r="C223" s="57" t="s">
        <v>292</v>
      </c>
      <c r="D223" s="71">
        <v>0</v>
      </c>
      <c r="E223" s="71">
        <v>0</v>
      </c>
      <c r="F223" s="71">
        <v>0</v>
      </c>
      <c r="G223" s="71">
        <v>0</v>
      </c>
      <c r="H223" s="71">
        <v>0</v>
      </c>
      <c r="I223" s="71">
        <v>0</v>
      </c>
      <c r="J223" s="71">
        <v>24</v>
      </c>
    </row>
    <row r="224" spans="1:10" x14ac:dyDescent="0.3">
      <c r="A224" s="57" t="s">
        <v>476</v>
      </c>
      <c r="B224" s="57" t="s">
        <v>618</v>
      </c>
      <c r="C224" s="57" t="s">
        <v>292</v>
      </c>
      <c r="D224" s="71">
        <v>0</v>
      </c>
      <c r="E224" s="71">
        <v>0</v>
      </c>
      <c r="F224" s="71">
        <v>0</v>
      </c>
      <c r="G224" s="71">
        <v>0</v>
      </c>
      <c r="H224" s="71">
        <v>0</v>
      </c>
      <c r="I224" s="71">
        <v>0</v>
      </c>
      <c r="J224" s="71">
        <v>48</v>
      </c>
    </row>
    <row r="225" spans="1:10" x14ac:dyDescent="0.3">
      <c r="A225" s="57" t="s">
        <v>669</v>
      </c>
      <c r="B225" s="57" t="s">
        <v>670</v>
      </c>
      <c r="C225" s="57" t="s">
        <v>292</v>
      </c>
      <c r="D225" s="71">
        <v>0</v>
      </c>
      <c r="E225" s="71">
        <v>0</v>
      </c>
      <c r="F225" s="71">
        <v>0</v>
      </c>
      <c r="G225" s="71">
        <v>0</v>
      </c>
      <c r="H225" s="71">
        <v>0</v>
      </c>
      <c r="I225" s="71">
        <v>0</v>
      </c>
      <c r="J225" s="71">
        <v>48</v>
      </c>
    </row>
    <row r="226" spans="1:10" x14ac:dyDescent="0.3">
      <c r="A226" s="57" t="s">
        <v>477</v>
      </c>
      <c r="B226" s="57" t="s">
        <v>619</v>
      </c>
      <c r="C226" s="57" t="s">
        <v>292</v>
      </c>
      <c r="D226" s="71">
        <v>0</v>
      </c>
      <c r="E226" s="71">
        <v>0</v>
      </c>
      <c r="F226" s="71">
        <v>0</v>
      </c>
      <c r="G226" s="71">
        <v>0</v>
      </c>
      <c r="H226" s="71">
        <v>0</v>
      </c>
      <c r="I226" s="71">
        <v>0</v>
      </c>
      <c r="J226" s="71">
        <v>48</v>
      </c>
    </row>
    <row r="227" spans="1:10" x14ac:dyDescent="0.3">
      <c r="A227" s="57" t="s">
        <v>478</v>
      </c>
      <c r="B227" s="57" t="s">
        <v>620</v>
      </c>
      <c r="C227" s="57" t="s">
        <v>292</v>
      </c>
      <c r="D227" s="71">
        <v>0</v>
      </c>
      <c r="E227" s="71">
        <v>0</v>
      </c>
      <c r="F227" s="71">
        <v>0</v>
      </c>
      <c r="G227" s="71">
        <v>0</v>
      </c>
      <c r="H227" s="71">
        <v>0</v>
      </c>
      <c r="I227" s="71">
        <v>0</v>
      </c>
      <c r="J227" s="71">
        <v>48</v>
      </c>
    </row>
    <row r="228" spans="1:10" x14ac:dyDescent="0.3">
      <c r="A228" s="57" t="s">
        <v>479</v>
      </c>
      <c r="B228" s="57" t="s">
        <v>621</v>
      </c>
      <c r="C228" s="57" t="s">
        <v>292</v>
      </c>
      <c r="D228" s="71">
        <v>0</v>
      </c>
      <c r="E228" s="71">
        <v>0</v>
      </c>
      <c r="F228" s="71">
        <v>0</v>
      </c>
      <c r="G228" s="71">
        <v>0</v>
      </c>
      <c r="H228" s="71">
        <v>0</v>
      </c>
      <c r="I228" s="71">
        <v>0</v>
      </c>
      <c r="J228" s="71">
        <v>24</v>
      </c>
    </row>
    <row r="229" spans="1:10" x14ac:dyDescent="0.3">
      <c r="A229" s="57" t="s">
        <v>480</v>
      </c>
      <c r="B229" s="57" t="s">
        <v>622</v>
      </c>
      <c r="C229" s="57" t="s">
        <v>292</v>
      </c>
      <c r="D229" s="71">
        <v>0</v>
      </c>
      <c r="E229" s="71">
        <v>0</v>
      </c>
      <c r="F229" s="71">
        <v>0</v>
      </c>
      <c r="G229" s="71">
        <v>0</v>
      </c>
      <c r="H229" s="71">
        <v>0</v>
      </c>
      <c r="I229" s="71">
        <v>0</v>
      </c>
      <c r="J229" s="71">
        <v>24</v>
      </c>
    </row>
    <row r="230" spans="1:10" x14ac:dyDescent="0.3">
      <c r="A230" s="57" t="s">
        <v>481</v>
      </c>
      <c r="B230" s="57" t="s">
        <v>623</v>
      </c>
      <c r="C230" s="57" t="s">
        <v>292</v>
      </c>
      <c r="D230" s="71">
        <v>0</v>
      </c>
      <c r="E230" s="71">
        <v>0</v>
      </c>
      <c r="F230" s="71">
        <v>0</v>
      </c>
      <c r="G230" s="71">
        <v>0</v>
      </c>
      <c r="H230" s="71">
        <v>0</v>
      </c>
      <c r="I230" s="71">
        <v>0</v>
      </c>
      <c r="J230" s="71">
        <v>24</v>
      </c>
    </row>
    <row r="231" spans="1:10" x14ac:dyDescent="0.3">
      <c r="A231" s="57" t="s">
        <v>482</v>
      </c>
      <c r="B231" s="57" t="s">
        <v>624</v>
      </c>
      <c r="C231" s="57" t="s">
        <v>292</v>
      </c>
      <c r="D231" s="71">
        <v>0</v>
      </c>
      <c r="E231" s="71">
        <v>0</v>
      </c>
      <c r="F231" s="71">
        <v>0</v>
      </c>
      <c r="G231" s="71">
        <v>0</v>
      </c>
      <c r="H231" s="71">
        <v>0</v>
      </c>
      <c r="I231" s="71">
        <v>0</v>
      </c>
      <c r="J231" s="71">
        <v>24</v>
      </c>
    </row>
    <row r="232" spans="1:10" x14ac:dyDescent="0.3">
      <c r="A232" s="57" t="s">
        <v>483</v>
      </c>
      <c r="B232" s="57" t="s">
        <v>625</v>
      </c>
      <c r="C232" s="57" t="s">
        <v>292</v>
      </c>
      <c r="D232" s="71">
        <v>0</v>
      </c>
      <c r="E232" s="71">
        <v>0</v>
      </c>
      <c r="F232" s="71">
        <v>0</v>
      </c>
      <c r="G232" s="71">
        <v>0</v>
      </c>
      <c r="H232" s="71">
        <v>0</v>
      </c>
      <c r="I232" s="71">
        <v>0</v>
      </c>
      <c r="J232" s="71">
        <v>24</v>
      </c>
    </row>
    <row r="233" spans="1:10" x14ac:dyDescent="0.3">
      <c r="A233" s="57" t="s">
        <v>484</v>
      </c>
      <c r="B233" s="57" t="s">
        <v>626</v>
      </c>
      <c r="C233" s="57" t="s">
        <v>292</v>
      </c>
      <c r="D233" s="71">
        <v>0</v>
      </c>
      <c r="E233" s="71">
        <v>0</v>
      </c>
      <c r="F233" s="71">
        <v>0</v>
      </c>
      <c r="G233" s="71">
        <v>0</v>
      </c>
      <c r="H233" s="71">
        <v>0</v>
      </c>
      <c r="I233" s="71">
        <v>0</v>
      </c>
      <c r="J233" s="71">
        <v>24</v>
      </c>
    </row>
    <row r="234" spans="1:10" x14ac:dyDescent="0.3">
      <c r="A234" s="57" t="s">
        <v>485</v>
      </c>
      <c r="B234" s="57" t="s">
        <v>627</v>
      </c>
      <c r="C234" s="57" t="s">
        <v>292</v>
      </c>
      <c r="D234" s="71">
        <v>0</v>
      </c>
      <c r="E234" s="71">
        <v>0</v>
      </c>
      <c r="F234" s="71">
        <v>0</v>
      </c>
      <c r="G234" s="71">
        <v>0</v>
      </c>
      <c r="H234" s="71">
        <v>0</v>
      </c>
      <c r="I234" s="71">
        <v>0</v>
      </c>
      <c r="J234" s="71">
        <v>24</v>
      </c>
    </row>
    <row r="235" spans="1:10" x14ac:dyDescent="0.3">
      <c r="A235" s="57" t="s">
        <v>486</v>
      </c>
      <c r="B235" s="57" t="s">
        <v>628</v>
      </c>
      <c r="C235" s="57" t="s">
        <v>292</v>
      </c>
      <c r="D235" s="71">
        <v>0</v>
      </c>
      <c r="E235" s="71">
        <v>0</v>
      </c>
      <c r="F235" s="71">
        <v>0</v>
      </c>
      <c r="G235" s="71">
        <v>0</v>
      </c>
      <c r="H235" s="71">
        <v>0</v>
      </c>
      <c r="I235" s="71">
        <v>0</v>
      </c>
      <c r="J235" s="71">
        <v>24</v>
      </c>
    </row>
    <row r="236" spans="1:10" x14ac:dyDescent="0.3">
      <c r="A236" s="57" t="s">
        <v>487</v>
      </c>
      <c r="B236" s="57" t="s">
        <v>605</v>
      </c>
      <c r="C236" s="57" t="s">
        <v>292</v>
      </c>
      <c r="D236" s="71">
        <v>0</v>
      </c>
      <c r="E236" s="71">
        <v>0</v>
      </c>
      <c r="F236" s="71">
        <v>0</v>
      </c>
      <c r="G236" s="71">
        <v>0</v>
      </c>
      <c r="H236" s="71">
        <v>0</v>
      </c>
      <c r="I236" s="71">
        <v>0</v>
      </c>
      <c r="J236" s="71">
        <v>12</v>
      </c>
    </row>
    <row r="237" spans="1:10" x14ac:dyDescent="0.3">
      <c r="A237" s="57" t="s">
        <v>488</v>
      </c>
      <c r="B237" s="57" t="s">
        <v>629</v>
      </c>
      <c r="C237" s="57" t="s">
        <v>292</v>
      </c>
      <c r="D237" s="71">
        <v>0</v>
      </c>
      <c r="E237" s="71">
        <v>0</v>
      </c>
      <c r="F237" s="71">
        <v>0</v>
      </c>
      <c r="G237" s="71">
        <v>0</v>
      </c>
      <c r="H237" s="71">
        <v>0</v>
      </c>
      <c r="I237" s="71">
        <v>0</v>
      </c>
      <c r="J237" s="71">
        <v>24</v>
      </c>
    </row>
    <row r="238" spans="1:10" x14ac:dyDescent="0.3">
      <c r="A238" s="57" t="s">
        <v>489</v>
      </c>
      <c r="B238" s="57" t="s">
        <v>630</v>
      </c>
      <c r="C238" s="57" t="s">
        <v>292</v>
      </c>
      <c r="D238" s="71">
        <v>0</v>
      </c>
      <c r="E238" s="71">
        <v>0</v>
      </c>
      <c r="F238" s="71">
        <v>0</v>
      </c>
      <c r="G238" s="71">
        <v>0</v>
      </c>
      <c r="H238" s="71">
        <v>0</v>
      </c>
      <c r="I238" s="71">
        <v>0</v>
      </c>
      <c r="J238" s="71">
        <v>24</v>
      </c>
    </row>
    <row r="239" spans="1:10" x14ac:dyDescent="0.3">
      <c r="A239" s="57" t="s">
        <v>490</v>
      </c>
      <c r="B239" s="57" t="s">
        <v>631</v>
      </c>
      <c r="C239" s="57" t="s">
        <v>292</v>
      </c>
      <c r="D239" s="71">
        <v>0</v>
      </c>
      <c r="E239" s="71">
        <v>0</v>
      </c>
      <c r="F239" s="71">
        <v>0</v>
      </c>
      <c r="G239" s="71">
        <v>0</v>
      </c>
      <c r="H239" s="71">
        <v>0</v>
      </c>
      <c r="I239" s="71">
        <v>0</v>
      </c>
      <c r="J239" s="71">
        <v>24</v>
      </c>
    </row>
    <row r="240" spans="1:10" x14ac:dyDescent="0.3">
      <c r="A240" s="57" t="s">
        <v>491</v>
      </c>
      <c r="B240" s="57" t="s">
        <v>632</v>
      </c>
      <c r="C240" s="57" t="s">
        <v>292</v>
      </c>
      <c r="D240" s="71">
        <v>0</v>
      </c>
      <c r="E240" s="71">
        <v>0</v>
      </c>
      <c r="F240" s="71">
        <v>0</v>
      </c>
      <c r="G240" s="71">
        <v>0</v>
      </c>
      <c r="H240" s="71">
        <v>0</v>
      </c>
      <c r="I240" s="71">
        <v>0</v>
      </c>
      <c r="J240" s="71">
        <v>24</v>
      </c>
    </row>
    <row r="241" spans="1:10" x14ac:dyDescent="0.3">
      <c r="A241" s="57" t="s">
        <v>492</v>
      </c>
      <c r="B241" s="57" t="s">
        <v>633</v>
      </c>
      <c r="C241" s="57" t="s">
        <v>292</v>
      </c>
      <c r="D241" s="71">
        <v>0</v>
      </c>
      <c r="E241" s="71">
        <v>0</v>
      </c>
      <c r="F241" s="71">
        <v>0</v>
      </c>
      <c r="G241" s="71">
        <v>0</v>
      </c>
      <c r="H241" s="71">
        <v>0</v>
      </c>
      <c r="I241" s="71">
        <v>0</v>
      </c>
      <c r="J241" s="71">
        <v>24</v>
      </c>
    </row>
    <row r="242" spans="1:10" x14ac:dyDescent="0.3">
      <c r="A242" s="57" t="s">
        <v>493</v>
      </c>
      <c r="B242" s="57" t="s">
        <v>634</v>
      </c>
      <c r="C242" s="57" t="s">
        <v>292</v>
      </c>
      <c r="D242" s="71">
        <v>0</v>
      </c>
      <c r="E242" s="71">
        <v>0</v>
      </c>
      <c r="F242" s="71">
        <v>0</v>
      </c>
      <c r="G242" s="71">
        <v>0</v>
      </c>
      <c r="H242" s="71">
        <v>0</v>
      </c>
      <c r="I242" s="71">
        <v>0</v>
      </c>
      <c r="J242" s="71">
        <v>24</v>
      </c>
    </row>
    <row r="243" spans="1:10" x14ac:dyDescent="0.3">
      <c r="A243" s="57" t="s">
        <v>635</v>
      </c>
      <c r="B243" s="57" t="s">
        <v>636</v>
      </c>
      <c r="C243" s="57" t="s">
        <v>292</v>
      </c>
      <c r="D243" s="71">
        <v>0</v>
      </c>
      <c r="E243" s="71">
        <v>0</v>
      </c>
      <c r="F243" s="71">
        <v>0</v>
      </c>
      <c r="G243" s="71">
        <v>0</v>
      </c>
      <c r="H243" s="71">
        <v>0</v>
      </c>
      <c r="I243" s="71">
        <v>0</v>
      </c>
      <c r="J243" s="71">
        <v>12</v>
      </c>
    </row>
    <row r="244" spans="1:10" x14ac:dyDescent="0.3">
      <c r="A244" s="57" t="s">
        <v>637</v>
      </c>
      <c r="B244" s="57" t="s">
        <v>638</v>
      </c>
      <c r="C244" s="57" t="s">
        <v>292</v>
      </c>
      <c r="D244" s="71">
        <v>0</v>
      </c>
      <c r="E244" s="71">
        <v>0</v>
      </c>
      <c r="F244" s="71">
        <v>0</v>
      </c>
      <c r="G244" s="71">
        <v>0</v>
      </c>
      <c r="H244" s="71">
        <v>0</v>
      </c>
      <c r="I244" s="71">
        <v>0</v>
      </c>
      <c r="J244" s="71">
        <v>24</v>
      </c>
    </row>
    <row r="245" spans="1:10" x14ac:dyDescent="0.3">
      <c r="A245" s="57" t="s">
        <v>639</v>
      </c>
      <c r="B245" s="57" t="s">
        <v>640</v>
      </c>
      <c r="C245" s="57" t="s">
        <v>292</v>
      </c>
      <c r="D245" s="71">
        <v>0</v>
      </c>
      <c r="E245" s="71">
        <v>0</v>
      </c>
      <c r="F245" s="71">
        <v>0</v>
      </c>
      <c r="G245" s="71">
        <v>0</v>
      </c>
      <c r="H245" s="71">
        <v>0</v>
      </c>
      <c r="I245" s="71">
        <v>0</v>
      </c>
      <c r="J245" s="71">
        <v>24</v>
      </c>
    </row>
    <row r="246" spans="1:10" x14ac:dyDescent="0.3">
      <c r="A246" s="57" t="s">
        <v>641</v>
      </c>
      <c r="B246" s="57" t="s">
        <v>642</v>
      </c>
      <c r="C246" s="57" t="s">
        <v>292</v>
      </c>
      <c r="D246" s="71">
        <v>0</v>
      </c>
      <c r="E246" s="71">
        <v>0</v>
      </c>
      <c r="F246" s="71">
        <v>0</v>
      </c>
      <c r="G246" s="71">
        <v>0</v>
      </c>
      <c r="H246" s="71">
        <v>0</v>
      </c>
      <c r="I246" s="71">
        <v>0</v>
      </c>
      <c r="J246" s="71">
        <v>12</v>
      </c>
    </row>
    <row r="247" spans="1:10" x14ac:dyDescent="0.3">
      <c r="A247" s="57" t="s">
        <v>643</v>
      </c>
      <c r="B247" s="57" t="s">
        <v>644</v>
      </c>
      <c r="C247" s="57" t="s">
        <v>292</v>
      </c>
      <c r="D247" s="71">
        <v>0</v>
      </c>
      <c r="E247" s="71">
        <v>0</v>
      </c>
      <c r="F247" s="71">
        <v>0</v>
      </c>
      <c r="G247" s="71">
        <v>0</v>
      </c>
      <c r="H247" s="71">
        <v>0</v>
      </c>
      <c r="I247" s="71">
        <v>0</v>
      </c>
      <c r="J247" s="71">
        <v>12</v>
      </c>
    </row>
    <row r="248" spans="1:10" x14ac:dyDescent="0.3">
      <c r="A248" s="57" t="s">
        <v>645</v>
      </c>
      <c r="B248" s="57" t="s">
        <v>646</v>
      </c>
      <c r="C248" s="57" t="s">
        <v>292</v>
      </c>
      <c r="D248" s="71">
        <v>0</v>
      </c>
      <c r="E248" s="71">
        <v>0</v>
      </c>
      <c r="F248" s="71">
        <v>0</v>
      </c>
      <c r="G248" s="71">
        <v>0</v>
      </c>
      <c r="H248" s="71">
        <v>0</v>
      </c>
      <c r="I248" s="71">
        <v>0</v>
      </c>
      <c r="J248" s="71">
        <v>12</v>
      </c>
    </row>
    <row r="249" spans="1:10" x14ac:dyDescent="0.3">
      <c r="A249" s="57" t="s">
        <v>647</v>
      </c>
      <c r="B249" s="57" t="s">
        <v>607</v>
      </c>
      <c r="C249" s="57" t="s">
        <v>292</v>
      </c>
      <c r="D249" s="71">
        <v>0</v>
      </c>
      <c r="E249" s="71">
        <v>0</v>
      </c>
      <c r="F249" s="71">
        <v>0</v>
      </c>
      <c r="G249" s="71">
        <v>0</v>
      </c>
      <c r="H249" s="71">
        <v>0</v>
      </c>
      <c r="I249" s="71">
        <v>0</v>
      </c>
      <c r="J249" s="71">
        <v>24</v>
      </c>
    </row>
    <row r="250" spans="1:10" x14ac:dyDescent="0.3">
      <c r="A250" s="57" t="s">
        <v>648</v>
      </c>
      <c r="B250" s="57" t="s">
        <v>649</v>
      </c>
      <c r="C250" s="57" t="s">
        <v>292</v>
      </c>
      <c r="D250" s="71">
        <v>0</v>
      </c>
      <c r="E250" s="71">
        <v>0</v>
      </c>
      <c r="F250" s="71">
        <v>0</v>
      </c>
      <c r="G250" s="71">
        <v>0</v>
      </c>
      <c r="H250" s="71">
        <v>0</v>
      </c>
      <c r="I250" s="71">
        <v>0</v>
      </c>
      <c r="J250" s="71">
        <v>12</v>
      </c>
    </row>
    <row r="251" spans="1:10" x14ac:dyDescent="0.3">
      <c r="A251" s="57" t="s">
        <v>650</v>
      </c>
      <c r="B251" s="57" t="s">
        <v>651</v>
      </c>
      <c r="C251" s="57" t="s">
        <v>292</v>
      </c>
      <c r="D251" s="71">
        <v>0</v>
      </c>
      <c r="E251" s="71">
        <v>0</v>
      </c>
      <c r="F251" s="71">
        <v>0</v>
      </c>
      <c r="G251" s="71">
        <v>0</v>
      </c>
      <c r="H251" s="71">
        <v>0</v>
      </c>
      <c r="I251" s="71">
        <v>0</v>
      </c>
      <c r="J251" s="71">
        <v>12</v>
      </c>
    </row>
    <row r="252" spans="1:10" x14ac:dyDescent="0.3">
      <c r="A252" s="57" t="s">
        <v>652</v>
      </c>
      <c r="B252" s="57" t="s">
        <v>653</v>
      </c>
      <c r="C252" s="57" t="s">
        <v>292</v>
      </c>
      <c r="D252" s="71">
        <v>0</v>
      </c>
      <c r="E252" s="71">
        <v>0</v>
      </c>
      <c r="F252" s="71">
        <v>0</v>
      </c>
      <c r="G252" s="71">
        <v>0</v>
      </c>
      <c r="H252" s="71">
        <v>0</v>
      </c>
      <c r="I252" s="71">
        <v>0</v>
      </c>
      <c r="J252" s="71">
        <v>12</v>
      </c>
    </row>
    <row r="253" spans="1:10" x14ac:dyDescent="0.3">
      <c r="A253" s="57" t="s">
        <v>654</v>
      </c>
      <c r="B253" s="57" t="s">
        <v>605</v>
      </c>
      <c r="C253" s="57" t="s">
        <v>292</v>
      </c>
      <c r="D253" s="71">
        <v>0</v>
      </c>
      <c r="E253" s="71">
        <v>0</v>
      </c>
      <c r="F253" s="71">
        <v>0</v>
      </c>
      <c r="G253" s="71">
        <v>0</v>
      </c>
      <c r="H253" s="71">
        <v>0</v>
      </c>
      <c r="I253" s="71">
        <v>0</v>
      </c>
      <c r="J253" s="71">
        <v>12</v>
      </c>
    </row>
    <row r="254" spans="1:10" x14ac:dyDescent="0.3">
      <c r="A254" s="57" t="s">
        <v>655</v>
      </c>
      <c r="B254" s="57" t="s">
        <v>656</v>
      </c>
      <c r="C254" s="57" t="s">
        <v>292</v>
      </c>
      <c r="D254" s="71">
        <v>0</v>
      </c>
      <c r="E254" s="71">
        <v>0</v>
      </c>
      <c r="F254" s="71">
        <v>0</v>
      </c>
      <c r="G254" s="71">
        <v>0</v>
      </c>
      <c r="H254" s="71">
        <v>0</v>
      </c>
      <c r="I254" s="71">
        <v>0</v>
      </c>
      <c r="J254" s="71">
        <v>12</v>
      </c>
    </row>
    <row r="255" spans="1:10" x14ac:dyDescent="0.3">
      <c r="A255" s="57" t="s">
        <v>657</v>
      </c>
      <c r="B255" s="57" t="s">
        <v>658</v>
      </c>
      <c r="C255" s="57" t="s">
        <v>292</v>
      </c>
      <c r="D255" s="71">
        <v>0</v>
      </c>
      <c r="E255" s="71">
        <v>0</v>
      </c>
      <c r="F255" s="71">
        <v>0</v>
      </c>
      <c r="G255" s="71">
        <v>0</v>
      </c>
      <c r="H255" s="71">
        <v>0</v>
      </c>
      <c r="I255" s="71">
        <v>0</v>
      </c>
      <c r="J255" s="71">
        <v>12</v>
      </c>
    </row>
    <row r="256" spans="1:10" x14ac:dyDescent="0.3">
      <c r="A256" s="57" t="s">
        <v>494</v>
      </c>
      <c r="B256" s="57" t="s">
        <v>659</v>
      </c>
      <c r="C256" s="57" t="s">
        <v>292</v>
      </c>
      <c r="D256" s="71">
        <v>0</v>
      </c>
      <c r="E256" s="71">
        <v>0</v>
      </c>
      <c r="F256" s="71">
        <v>0</v>
      </c>
      <c r="G256" s="71">
        <v>0</v>
      </c>
      <c r="H256" s="71">
        <v>0</v>
      </c>
      <c r="I256" s="71">
        <v>0</v>
      </c>
      <c r="J256" s="71">
        <v>24</v>
      </c>
    </row>
    <row r="257" spans="1:10" x14ac:dyDescent="0.3">
      <c r="A257" s="57" t="s">
        <v>660</v>
      </c>
      <c r="B257" s="57" t="s">
        <v>661</v>
      </c>
      <c r="C257" s="57" t="s">
        <v>292</v>
      </c>
      <c r="D257" s="71">
        <v>0</v>
      </c>
      <c r="E257" s="71">
        <v>0</v>
      </c>
      <c r="F257" s="71">
        <v>0</v>
      </c>
      <c r="G257" s="71">
        <v>0</v>
      </c>
      <c r="H257" s="71">
        <v>0</v>
      </c>
      <c r="I257" s="71">
        <v>0</v>
      </c>
      <c r="J257" s="71">
        <v>12</v>
      </c>
    </row>
    <row r="258" spans="1:10" x14ac:dyDescent="0.3">
      <c r="A258" s="57" t="s">
        <v>495</v>
      </c>
      <c r="B258" s="57" t="s">
        <v>662</v>
      </c>
      <c r="C258" s="57" t="s">
        <v>292</v>
      </c>
      <c r="D258" s="71">
        <v>0</v>
      </c>
      <c r="E258" s="71">
        <v>0</v>
      </c>
      <c r="F258" s="71">
        <v>0</v>
      </c>
      <c r="G258" s="71">
        <v>0</v>
      </c>
      <c r="H258" s="71">
        <v>0</v>
      </c>
      <c r="I258" s="71">
        <v>0</v>
      </c>
      <c r="J258" s="71">
        <v>24</v>
      </c>
    </row>
    <row r="259" spans="1:10" x14ac:dyDescent="0.3">
      <c r="A259" s="57" t="s">
        <v>496</v>
      </c>
      <c r="B259" s="57" t="s">
        <v>663</v>
      </c>
      <c r="C259" s="57" t="s">
        <v>292</v>
      </c>
      <c r="D259" s="71">
        <v>0</v>
      </c>
      <c r="E259" s="71">
        <v>0</v>
      </c>
      <c r="F259" s="71">
        <v>0</v>
      </c>
      <c r="G259" s="71">
        <v>0</v>
      </c>
      <c r="H259" s="71">
        <v>0</v>
      </c>
      <c r="I259" s="71">
        <v>0</v>
      </c>
      <c r="J259" s="71">
        <v>24</v>
      </c>
    </row>
    <row r="260" spans="1:10" x14ac:dyDescent="0.3">
      <c r="A260" s="57" t="s">
        <v>497</v>
      </c>
      <c r="B260" s="57" t="s">
        <v>664</v>
      </c>
      <c r="C260" s="57" t="s">
        <v>292</v>
      </c>
      <c r="D260" s="71">
        <v>0</v>
      </c>
      <c r="E260" s="71">
        <v>0</v>
      </c>
      <c r="F260" s="71">
        <v>0</v>
      </c>
      <c r="G260" s="71">
        <v>0</v>
      </c>
      <c r="H260" s="71">
        <v>0</v>
      </c>
      <c r="I260" s="71">
        <v>0</v>
      </c>
      <c r="J260" s="71">
        <v>24</v>
      </c>
    </row>
    <row r="261" spans="1:10" x14ac:dyDescent="0.3">
      <c r="A261" s="57" t="s">
        <v>498</v>
      </c>
      <c r="B261" s="57" t="s">
        <v>665</v>
      </c>
      <c r="C261" s="57" t="s">
        <v>292</v>
      </c>
      <c r="D261" s="71">
        <v>0</v>
      </c>
      <c r="E261" s="71">
        <v>0</v>
      </c>
      <c r="F261" s="71">
        <v>0</v>
      </c>
      <c r="G261" s="71">
        <v>0</v>
      </c>
      <c r="H261" s="71">
        <v>0</v>
      </c>
      <c r="I261" s="71">
        <v>0</v>
      </c>
      <c r="J261" s="71">
        <v>48</v>
      </c>
    </row>
    <row r="262" spans="1:10" x14ac:dyDescent="0.3">
      <c r="A262" s="57" t="s">
        <v>323</v>
      </c>
      <c r="B262" s="57" t="s">
        <v>324</v>
      </c>
      <c r="C262" s="57" t="s">
        <v>292</v>
      </c>
      <c r="D262" s="71">
        <v>0</v>
      </c>
      <c r="E262" s="71">
        <v>0</v>
      </c>
      <c r="F262" s="71">
        <v>0</v>
      </c>
      <c r="G262" s="71">
        <v>0</v>
      </c>
      <c r="H262" s="71">
        <v>0</v>
      </c>
      <c r="I262" s="71">
        <v>0</v>
      </c>
      <c r="J262" s="71">
        <v>0</v>
      </c>
    </row>
    <row r="263" spans="1:10" x14ac:dyDescent="0.3">
      <c r="A263" s="57" t="s">
        <v>36</v>
      </c>
      <c r="B263" s="57" t="s">
        <v>37</v>
      </c>
      <c r="C263" s="57" t="s">
        <v>291</v>
      </c>
      <c r="D263" s="71">
        <v>0</v>
      </c>
      <c r="E263" s="71">
        <v>0</v>
      </c>
      <c r="F263" s="71">
        <v>0</v>
      </c>
      <c r="G263" s="71">
        <v>0</v>
      </c>
      <c r="H263" s="71">
        <v>0</v>
      </c>
      <c r="I263" s="71">
        <v>0</v>
      </c>
      <c r="J263" s="71">
        <v>1</v>
      </c>
    </row>
    <row r="264" spans="1:10" x14ac:dyDescent="0.3">
      <c r="A264" s="57" t="s">
        <v>522</v>
      </c>
      <c r="B264" s="57" t="s">
        <v>523</v>
      </c>
      <c r="C264" s="57" t="s">
        <v>291</v>
      </c>
      <c r="D264" s="71">
        <v>0</v>
      </c>
      <c r="E264" s="71">
        <v>0</v>
      </c>
      <c r="F264" s="71">
        <v>0</v>
      </c>
      <c r="G264" s="71">
        <v>0</v>
      </c>
      <c r="H264" s="71">
        <v>0</v>
      </c>
      <c r="I264" s="71">
        <v>0</v>
      </c>
      <c r="J264" s="71">
        <v>1</v>
      </c>
    </row>
    <row r="265" spans="1:10" x14ac:dyDescent="0.3">
      <c r="A265" s="57" t="s">
        <v>38</v>
      </c>
      <c r="B265" s="57" t="s">
        <v>39</v>
      </c>
      <c r="C265" s="57" t="s">
        <v>338</v>
      </c>
      <c r="D265" s="71">
        <v>0</v>
      </c>
      <c r="E265" s="71">
        <v>0</v>
      </c>
      <c r="F265" s="71">
        <v>0</v>
      </c>
      <c r="G265" s="71">
        <v>0</v>
      </c>
      <c r="H265" s="71">
        <v>0</v>
      </c>
      <c r="I265" s="71">
        <v>0</v>
      </c>
      <c r="J265" s="71">
        <v>0</v>
      </c>
    </row>
    <row r="266" spans="1:10" x14ac:dyDescent="0.3">
      <c r="A266" s="57" t="s">
        <v>40</v>
      </c>
      <c r="B266" s="57" t="s">
        <v>41</v>
      </c>
      <c r="C266" s="57" t="s">
        <v>291</v>
      </c>
      <c r="D266" s="71">
        <v>0</v>
      </c>
      <c r="E266" s="71">
        <v>0</v>
      </c>
      <c r="F266" s="71">
        <v>0</v>
      </c>
      <c r="G266" s="71">
        <v>0</v>
      </c>
      <c r="H266" s="71">
        <v>0</v>
      </c>
      <c r="I266" s="71">
        <v>0</v>
      </c>
      <c r="J266" s="71">
        <v>1</v>
      </c>
    </row>
    <row r="267" spans="1:10" x14ac:dyDescent="0.3">
      <c r="A267" s="57" t="s">
        <v>524</v>
      </c>
      <c r="B267" s="57" t="s">
        <v>525</v>
      </c>
      <c r="C267" s="57" t="s">
        <v>291</v>
      </c>
      <c r="D267" s="71">
        <v>0</v>
      </c>
      <c r="E267" s="71">
        <v>0</v>
      </c>
      <c r="F267" s="71">
        <v>0</v>
      </c>
      <c r="G267" s="71">
        <v>0</v>
      </c>
      <c r="H267" s="71">
        <v>0</v>
      </c>
      <c r="I267" s="71">
        <v>0</v>
      </c>
      <c r="J267" s="71">
        <v>1</v>
      </c>
    </row>
    <row r="268" spans="1:10" x14ac:dyDescent="0.3">
      <c r="A268" s="57" t="s">
        <v>42</v>
      </c>
      <c r="B268" s="57" t="s">
        <v>43</v>
      </c>
      <c r="C268" s="57" t="s">
        <v>338</v>
      </c>
      <c r="D268" s="71">
        <v>0</v>
      </c>
      <c r="E268" s="71">
        <v>0</v>
      </c>
      <c r="F268" s="71">
        <v>0</v>
      </c>
      <c r="G268" s="71">
        <v>0</v>
      </c>
      <c r="H268" s="71">
        <v>0</v>
      </c>
      <c r="I268" s="71">
        <v>0</v>
      </c>
      <c r="J268" s="71">
        <v>0</v>
      </c>
    </row>
    <row r="269" spans="1:10" x14ac:dyDescent="0.3">
      <c r="A269" s="57" t="s">
        <v>44</v>
      </c>
      <c r="B269" s="57" t="s">
        <v>45</v>
      </c>
      <c r="C269" s="57" t="s">
        <v>291</v>
      </c>
      <c r="D269" s="71">
        <v>0</v>
      </c>
      <c r="E269" s="71">
        <v>0</v>
      </c>
      <c r="F269" s="71">
        <v>0</v>
      </c>
      <c r="G269" s="71">
        <v>0</v>
      </c>
      <c r="H269" s="71">
        <v>0</v>
      </c>
      <c r="I269" s="71">
        <v>0</v>
      </c>
      <c r="J269" s="71">
        <v>1</v>
      </c>
    </row>
    <row r="270" spans="1:10" x14ac:dyDescent="0.3">
      <c r="A270" s="57" t="s">
        <v>46</v>
      </c>
      <c r="B270" s="57" t="s">
        <v>47</v>
      </c>
      <c r="C270" s="57" t="s">
        <v>338</v>
      </c>
      <c r="D270" s="71">
        <v>0</v>
      </c>
      <c r="E270" s="71">
        <v>0</v>
      </c>
      <c r="F270" s="71">
        <v>0</v>
      </c>
      <c r="G270" s="71">
        <v>0</v>
      </c>
      <c r="H270" s="71">
        <v>0</v>
      </c>
      <c r="I270" s="71">
        <v>0</v>
      </c>
      <c r="J270" s="71">
        <v>0</v>
      </c>
    </row>
    <row r="271" spans="1:10" x14ac:dyDescent="0.3">
      <c r="A271" s="57" t="s">
        <v>526</v>
      </c>
      <c r="B271" s="57" t="s">
        <v>527</v>
      </c>
      <c r="C271" s="57" t="s">
        <v>291</v>
      </c>
      <c r="D271" s="71">
        <v>0</v>
      </c>
      <c r="E271" s="71">
        <v>0</v>
      </c>
      <c r="F271" s="71">
        <v>0</v>
      </c>
      <c r="G271" s="71">
        <v>0</v>
      </c>
      <c r="H271" s="71">
        <v>0</v>
      </c>
      <c r="I271" s="71">
        <v>0</v>
      </c>
      <c r="J271" s="71">
        <v>1</v>
      </c>
    </row>
    <row r="272" spans="1:10" x14ac:dyDescent="0.3">
      <c r="A272" s="57" t="s">
        <v>528</v>
      </c>
      <c r="B272" s="57" t="s">
        <v>529</v>
      </c>
      <c r="C272" s="57" t="s">
        <v>338</v>
      </c>
      <c r="D272" s="71">
        <v>0</v>
      </c>
      <c r="E272" s="71">
        <v>0</v>
      </c>
      <c r="F272" s="71">
        <v>0</v>
      </c>
      <c r="G272" s="71">
        <v>0</v>
      </c>
      <c r="H272" s="71">
        <v>0</v>
      </c>
      <c r="I272" s="71">
        <v>0</v>
      </c>
      <c r="J272" s="71">
        <v>0</v>
      </c>
    </row>
    <row r="273" spans="1:10" x14ac:dyDescent="0.3">
      <c r="A273" s="57" t="s">
        <v>48</v>
      </c>
      <c r="B273" s="57" t="s">
        <v>49</v>
      </c>
      <c r="C273" s="57" t="s">
        <v>291</v>
      </c>
      <c r="D273" s="71">
        <v>0</v>
      </c>
      <c r="E273" s="71">
        <v>0</v>
      </c>
      <c r="F273" s="71">
        <v>0</v>
      </c>
      <c r="G273" s="71">
        <v>0</v>
      </c>
      <c r="H273" s="71">
        <v>0</v>
      </c>
      <c r="I273" s="71">
        <v>0</v>
      </c>
      <c r="J273" s="71">
        <v>1</v>
      </c>
    </row>
    <row r="274" spans="1:10" x14ac:dyDescent="0.3">
      <c r="A274" s="57" t="s">
        <v>50</v>
      </c>
      <c r="B274" s="57" t="s">
        <v>51</v>
      </c>
      <c r="C274" s="57" t="s">
        <v>291</v>
      </c>
      <c r="D274" s="71">
        <v>0</v>
      </c>
      <c r="E274" s="71">
        <v>0</v>
      </c>
      <c r="F274" s="71">
        <v>0</v>
      </c>
      <c r="G274" s="71">
        <v>0</v>
      </c>
      <c r="H274" s="71">
        <v>0</v>
      </c>
      <c r="I274" s="71">
        <v>0</v>
      </c>
      <c r="J274" s="71">
        <v>1</v>
      </c>
    </row>
    <row r="275" spans="1:10" x14ac:dyDescent="0.3">
      <c r="A275" s="57" t="s">
        <v>52</v>
      </c>
      <c r="B275" s="57" t="s">
        <v>53</v>
      </c>
      <c r="C275" s="57" t="s">
        <v>338</v>
      </c>
      <c r="D275" s="71">
        <v>0</v>
      </c>
      <c r="E275" s="71">
        <v>0</v>
      </c>
      <c r="F275" s="71">
        <v>0</v>
      </c>
      <c r="G275" s="71">
        <v>0</v>
      </c>
      <c r="H275" s="71">
        <v>0</v>
      </c>
      <c r="I275" s="71">
        <v>0</v>
      </c>
      <c r="J275" s="71">
        <v>0</v>
      </c>
    </row>
    <row r="276" spans="1:10" x14ac:dyDescent="0.3">
      <c r="A276" s="57" t="s">
        <v>325</v>
      </c>
      <c r="B276" s="57" t="s">
        <v>326</v>
      </c>
      <c r="C276" s="57" t="s">
        <v>292</v>
      </c>
      <c r="D276" s="71">
        <v>840</v>
      </c>
      <c r="E276" s="71">
        <v>840</v>
      </c>
      <c r="F276" s="71">
        <v>0</v>
      </c>
      <c r="G276" s="71">
        <v>0</v>
      </c>
      <c r="H276" s="71">
        <v>840</v>
      </c>
      <c r="I276" s="71">
        <v>840</v>
      </c>
      <c r="J276" s="71">
        <v>0</v>
      </c>
    </row>
    <row r="277" spans="1:10" x14ac:dyDescent="0.3">
      <c r="A277" s="57" t="s">
        <v>278</v>
      </c>
      <c r="B277" s="57" t="s">
        <v>286</v>
      </c>
      <c r="C277" s="57" t="s">
        <v>292</v>
      </c>
      <c r="D277" s="71">
        <v>299</v>
      </c>
      <c r="E277" s="71">
        <v>299</v>
      </c>
      <c r="F277" s="71">
        <v>9</v>
      </c>
      <c r="G277" s="71">
        <v>9</v>
      </c>
      <c r="H277" s="71">
        <v>308</v>
      </c>
      <c r="I277" s="71">
        <v>308</v>
      </c>
      <c r="J277" s="71">
        <v>0</v>
      </c>
    </row>
    <row r="278" spans="1:10" x14ac:dyDescent="0.3">
      <c r="A278" s="57" t="s">
        <v>279</v>
      </c>
      <c r="B278" s="57" t="s">
        <v>288</v>
      </c>
      <c r="C278" s="57" t="s">
        <v>292</v>
      </c>
      <c r="D278" s="71">
        <v>380</v>
      </c>
      <c r="E278" s="71">
        <v>380</v>
      </c>
      <c r="F278" s="71">
        <v>1</v>
      </c>
      <c r="G278" s="71">
        <v>1</v>
      </c>
      <c r="H278" s="71">
        <v>381</v>
      </c>
      <c r="I278" s="71">
        <v>381</v>
      </c>
      <c r="J278" s="71">
        <v>0</v>
      </c>
    </row>
    <row r="279" spans="1:10" x14ac:dyDescent="0.3">
      <c r="A279" s="57" t="s">
        <v>499</v>
      </c>
      <c r="B279" s="57" t="s">
        <v>500</v>
      </c>
      <c r="C279" s="57" t="s">
        <v>292</v>
      </c>
      <c r="D279" s="71">
        <v>0</v>
      </c>
      <c r="E279" s="71">
        <v>0</v>
      </c>
      <c r="F279" s="71">
        <v>0</v>
      </c>
      <c r="G279" s="71">
        <v>0</v>
      </c>
      <c r="H279" s="71">
        <v>0</v>
      </c>
      <c r="I279" s="71">
        <v>0</v>
      </c>
      <c r="J279" s="71">
        <v>0</v>
      </c>
    </row>
    <row r="280" spans="1:10" x14ac:dyDescent="0.3">
      <c r="A280" s="57" t="s">
        <v>501</v>
      </c>
      <c r="B280" s="57" t="s">
        <v>220</v>
      </c>
      <c r="C280" s="57" t="s">
        <v>292</v>
      </c>
      <c r="D280" s="71">
        <v>0</v>
      </c>
      <c r="E280" s="71">
        <v>0</v>
      </c>
      <c r="F280" s="71">
        <v>0</v>
      </c>
      <c r="G280" s="71">
        <v>0</v>
      </c>
      <c r="H280" s="71">
        <v>0</v>
      </c>
      <c r="I280" s="71">
        <v>0</v>
      </c>
      <c r="J280" s="71">
        <v>0</v>
      </c>
    </row>
    <row r="281" spans="1:10" x14ac:dyDescent="0.3">
      <c r="A281" s="57" t="s">
        <v>502</v>
      </c>
      <c r="B281" s="57" t="s">
        <v>222</v>
      </c>
      <c r="C281" s="57" t="s">
        <v>292</v>
      </c>
      <c r="D281" s="71">
        <v>0</v>
      </c>
      <c r="E281" s="71">
        <v>0</v>
      </c>
      <c r="F281" s="71">
        <v>0</v>
      </c>
      <c r="G281" s="71">
        <v>0</v>
      </c>
      <c r="H281" s="71">
        <v>0</v>
      </c>
      <c r="I281" s="71">
        <v>0</v>
      </c>
      <c r="J281" s="71">
        <v>0</v>
      </c>
    </row>
    <row r="282" spans="1:10" x14ac:dyDescent="0.3">
      <c r="A282" s="57" t="s">
        <v>503</v>
      </c>
      <c r="B282" s="57" t="s">
        <v>224</v>
      </c>
      <c r="C282" s="57" t="s">
        <v>292</v>
      </c>
      <c r="D282" s="71">
        <v>0</v>
      </c>
      <c r="E282" s="71">
        <v>0</v>
      </c>
      <c r="F282" s="71">
        <v>0</v>
      </c>
      <c r="G282" s="71">
        <v>0</v>
      </c>
      <c r="H282" s="71">
        <v>0</v>
      </c>
      <c r="I282" s="71">
        <v>0</v>
      </c>
      <c r="J282" s="71">
        <v>0</v>
      </c>
    </row>
    <row r="283" spans="1:10" x14ac:dyDescent="0.3">
      <c r="A283" s="57" t="s">
        <v>504</v>
      </c>
      <c r="B283" s="57" t="s">
        <v>226</v>
      </c>
      <c r="C283" s="57" t="s">
        <v>292</v>
      </c>
      <c r="D283" s="71">
        <v>0</v>
      </c>
      <c r="E283" s="71">
        <v>0</v>
      </c>
      <c r="F283" s="71">
        <v>0</v>
      </c>
      <c r="G283" s="71">
        <v>0</v>
      </c>
      <c r="H283" s="71">
        <v>0</v>
      </c>
      <c r="I283" s="71">
        <v>0</v>
      </c>
      <c r="J283" s="71">
        <v>0</v>
      </c>
    </row>
    <row r="284" spans="1:10" x14ac:dyDescent="0.3">
      <c r="A284" s="57" t="s">
        <v>505</v>
      </c>
      <c r="B284" s="57" t="s">
        <v>228</v>
      </c>
      <c r="C284" s="57" t="s">
        <v>292</v>
      </c>
      <c r="D284" s="71">
        <v>0</v>
      </c>
      <c r="E284" s="71">
        <v>0</v>
      </c>
      <c r="F284" s="71">
        <v>0</v>
      </c>
      <c r="G284" s="71">
        <v>0</v>
      </c>
      <c r="H284" s="71">
        <v>0</v>
      </c>
      <c r="I284" s="71">
        <v>0</v>
      </c>
      <c r="J284" s="71">
        <v>0</v>
      </c>
    </row>
    <row r="285" spans="1:10" x14ac:dyDescent="0.3">
      <c r="A285" s="57" t="s">
        <v>506</v>
      </c>
      <c r="B285" s="57" t="s">
        <v>230</v>
      </c>
      <c r="C285" s="57" t="s">
        <v>292</v>
      </c>
      <c r="D285" s="71">
        <v>0</v>
      </c>
      <c r="E285" s="71">
        <v>0</v>
      </c>
      <c r="F285" s="71">
        <v>0</v>
      </c>
      <c r="G285" s="71">
        <v>0</v>
      </c>
      <c r="H285" s="71">
        <v>0</v>
      </c>
      <c r="I285" s="71">
        <v>0</v>
      </c>
      <c r="J285" s="71">
        <v>0</v>
      </c>
    </row>
    <row r="286" spans="1:10" x14ac:dyDescent="0.3">
      <c r="A286" s="57" t="s">
        <v>507</v>
      </c>
      <c r="B286" s="57" t="s">
        <v>232</v>
      </c>
      <c r="C286" s="57" t="s">
        <v>292</v>
      </c>
      <c r="D286" s="71">
        <v>0</v>
      </c>
      <c r="E286" s="71">
        <v>0</v>
      </c>
      <c r="F286" s="71">
        <v>0</v>
      </c>
      <c r="G286" s="71">
        <v>0</v>
      </c>
      <c r="H286" s="71">
        <v>0</v>
      </c>
      <c r="I286" s="71">
        <v>0</v>
      </c>
      <c r="J286" s="71">
        <v>0</v>
      </c>
    </row>
    <row r="287" spans="1:10" x14ac:dyDescent="0.3">
      <c r="A287" s="57" t="s">
        <v>508</v>
      </c>
      <c r="B287" s="57" t="s">
        <v>234</v>
      </c>
      <c r="C287" s="57" t="s">
        <v>292</v>
      </c>
      <c r="D287" s="71">
        <v>0</v>
      </c>
      <c r="E287" s="71">
        <v>0</v>
      </c>
      <c r="F287" s="71">
        <v>0</v>
      </c>
      <c r="G287" s="71">
        <v>0</v>
      </c>
      <c r="H287" s="71">
        <v>0</v>
      </c>
      <c r="I287" s="71">
        <v>0</v>
      </c>
      <c r="J287" s="71">
        <v>0</v>
      </c>
    </row>
    <row r="288" spans="1:10" x14ac:dyDescent="0.3">
      <c r="A288" s="57" t="s">
        <v>509</v>
      </c>
      <c r="B288" s="57" t="s">
        <v>236</v>
      </c>
      <c r="C288" s="57" t="s">
        <v>292</v>
      </c>
      <c r="D288" s="71">
        <v>0</v>
      </c>
      <c r="E288" s="71">
        <v>0</v>
      </c>
      <c r="F288" s="71">
        <v>0</v>
      </c>
      <c r="G288" s="71">
        <v>0</v>
      </c>
      <c r="H288" s="71">
        <v>0</v>
      </c>
      <c r="I288" s="71">
        <v>0</v>
      </c>
      <c r="J288" s="71">
        <v>0</v>
      </c>
    </row>
    <row r="289" spans="1:10" x14ac:dyDescent="0.3">
      <c r="A289" s="57" t="s">
        <v>510</v>
      </c>
      <c r="B289" s="57" t="s">
        <v>238</v>
      </c>
      <c r="C289" s="57" t="s">
        <v>292</v>
      </c>
      <c r="D289" s="71">
        <v>0</v>
      </c>
      <c r="E289" s="71">
        <v>0</v>
      </c>
      <c r="F289" s="71">
        <v>0</v>
      </c>
      <c r="G289" s="71">
        <v>0</v>
      </c>
      <c r="H289" s="71">
        <v>0</v>
      </c>
      <c r="I289" s="71">
        <v>0</v>
      </c>
      <c r="J289" s="71">
        <v>0</v>
      </c>
    </row>
    <row r="290" spans="1:10" x14ac:dyDescent="0.3">
      <c r="A290" s="57" t="s">
        <v>511</v>
      </c>
      <c r="B290" s="57" t="s">
        <v>240</v>
      </c>
      <c r="C290" s="57" t="s">
        <v>292</v>
      </c>
      <c r="D290" s="71">
        <v>0</v>
      </c>
      <c r="E290" s="71">
        <v>0</v>
      </c>
      <c r="F290" s="71">
        <v>0</v>
      </c>
      <c r="G290" s="71">
        <v>0</v>
      </c>
      <c r="H290" s="71">
        <v>0</v>
      </c>
      <c r="I290" s="71">
        <v>0</v>
      </c>
      <c r="J290" s="71">
        <v>0</v>
      </c>
    </row>
    <row r="291" spans="1:10" x14ac:dyDescent="0.3">
      <c r="A291" s="57" t="s">
        <v>512</v>
      </c>
      <c r="B291" s="57" t="s">
        <v>242</v>
      </c>
      <c r="C291" s="57" t="s">
        <v>292</v>
      </c>
      <c r="D291" s="71">
        <v>0</v>
      </c>
      <c r="E291" s="71">
        <v>0</v>
      </c>
      <c r="F291" s="71">
        <v>0</v>
      </c>
      <c r="G291" s="71">
        <v>0</v>
      </c>
      <c r="H291" s="71">
        <v>0</v>
      </c>
      <c r="I291" s="71">
        <v>0</v>
      </c>
      <c r="J291" s="71">
        <v>0</v>
      </c>
    </row>
    <row r="292" spans="1:10" x14ac:dyDescent="0.3">
      <c r="A292" s="57" t="s">
        <v>513</v>
      </c>
      <c r="B292" s="57" t="s">
        <v>244</v>
      </c>
      <c r="C292" s="57" t="s">
        <v>292</v>
      </c>
      <c r="D292" s="71">
        <v>0</v>
      </c>
      <c r="E292" s="71">
        <v>0</v>
      </c>
      <c r="F292" s="71">
        <v>0</v>
      </c>
      <c r="G292" s="71">
        <v>0</v>
      </c>
      <c r="H292" s="71">
        <v>0</v>
      </c>
      <c r="I292" s="71">
        <v>0</v>
      </c>
      <c r="J292" s="71">
        <v>0</v>
      </c>
    </row>
    <row r="293" spans="1:10" x14ac:dyDescent="0.3">
      <c r="A293" s="57" t="s">
        <v>514</v>
      </c>
      <c r="B293" s="57" t="s">
        <v>246</v>
      </c>
      <c r="C293" s="57" t="s">
        <v>292</v>
      </c>
      <c r="D293" s="71">
        <v>0</v>
      </c>
      <c r="E293" s="71">
        <v>0</v>
      </c>
      <c r="F293" s="71">
        <v>0</v>
      </c>
      <c r="G293" s="71">
        <v>0</v>
      </c>
      <c r="H293" s="71">
        <v>0</v>
      </c>
      <c r="I293" s="71">
        <v>0</v>
      </c>
      <c r="J293" s="71">
        <v>0</v>
      </c>
    </row>
    <row r="294" spans="1:10" x14ac:dyDescent="0.3">
      <c r="A294" s="57" t="s">
        <v>515</v>
      </c>
      <c r="B294" s="57" t="s">
        <v>248</v>
      </c>
      <c r="C294" s="57" t="s">
        <v>292</v>
      </c>
      <c r="D294" s="71">
        <v>0</v>
      </c>
      <c r="E294" s="71">
        <v>0</v>
      </c>
      <c r="F294" s="71">
        <v>0</v>
      </c>
      <c r="G294" s="71">
        <v>0</v>
      </c>
      <c r="H294" s="71">
        <v>0</v>
      </c>
      <c r="I294" s="71">
        <v>0</v>
      </c>
      <c r="J294" s="71">
        <v>0</v>
      </c>
    </row>
    <row r="295" spans="1:10" x14ac:dyDescent="0.3">
      <c r="A295" s="57" t="s">
        <v>516</v>
      </c>
      <c r="B295" s="57" t="s">
        <v>517</v>
      </c>
      <c r="C295" s="57" t="s">
        <v>292</v>
      </c>
      <c r="D295" s="71">
        <v>0</v>
      </c>
      <c r="E295" s="71">
        <v>0</v>
      </c>
      <c r="F295" s="71">
        <v>0</v>
      </c>
      <c r="G295" s="71">
        <v>0</v>
      </c>
      <c r="H295" s="71">
        <v>0</v>
      </c>
      <c r="I295" s="71">
        <v>0</v>
      </c>
      <c r="J295" s="71">
        <v>0</v>
      </c>
    </row>
    <row r="296" spans="1:10" x14ac:dyDescent="0.3">
      <c r="D296" s="71"/>
      <c r="E296" s="71"/>
      <c r="F296" s="71"/>
      <c r="G296" s="71"/>
      <c r="H296" s="71"/>
      <c r="I296" s="71"/>
      <c r="J296" s="71"/>
    </row>
    <row r="297" spans="1:10" x14ac:dyDescent="0.3">
      <c r="D297" s="71"/>
      <c r="E297" s="71"/>
      <c r="F297" s="71"/>
      <c r="G297" s="71"/>
      <c r="H297" s="71"/>
      <c r="I297" s="71"/>
      <c r="J297" s="71"/>
    </row>
    <row r="298" spans="1:10" x14ac:dyDescent="0.3">
      <c r="D298" s="71"/>
      <c r="E298" s="71"/>
      <c r="F298" s="71"/>
      <c r="G298" s="71"/>
      <c r="H298" s="71"/>
      <c r="I298" s="71"/>
      <c r="J298" s="71"/>
    </row>
    <row r="299" spans="1:10" x14ac:dyDescent="0.3">
      <c r="D299" s="71"/>
      <c r="E299" s="71"/>
      <c r="F299" s="71"/>
      <c r="G299" s="71"/>
      <c r="H299" s="71"/>
      <c r="I299" s="71"/>
      <c r="J299" s="71"/>
    </row>
    <row r="300" spans="1:10" x14ac:dyDescent="0.3">
      <c r="D300" s="71"/>
      <c r="E300" s="71"/>
      <c r="F300" s="71"/>
      <c r="G300" s="71"/>
      <c r="H300" s="71"/>
      <c r="I300" s="71"/>
      <c r="J300" s="71"/>
    </row>
    <row r="301" spans="1:10" x14ac:dyDescent="0.3">
      <c r="D301" s="71"/>
      <c r="E301" s="71"/>
      <c r="F301" s="71"/>
      <c r="G301" s="71"/>
      <c r="H301" s="71"/>
      <c r="I301" s="71"/>
      <c r="J301" s="71"/>
    </row>
    <row r="302" spans="1:10" x14ac:dyDescent="0.3">
      <c r="D302" s="71"/>
      <c r="E302" s="71"/>
      <c r="F302" s="71"/>
      <c r="G302" s="71"/>
      <c r="H302" s="71"/>
      <c r="I302" s="71"/>
      <c r="J302" s="71"/>
    </row>
    <row r="303" spans="1:10" x14ac:dyDescent="0.3">
      <c r="D303" s="71"/>
      <c r="E303" s="71"/>
      <c r="F303" s="71"/>
      <c r="G303" s="71"/>
      <c r="H303" s="71"/>
      <c r="I303" s="71"/>
      <c r="J303" s="71"/>
    </row>
    <row r="304" spans="1:10" x14ac:dyDescent="0.3">
      <c r="D304" s="71"/>
      <c r="E304" s="71"/>
      <c r="F304" s="71"/>
      <c r="G304" s="71"/>
      <c r="H304" s="71"/>
      <c r="I304" s="71"/>
      <c r="J304" s="71"/>
    </row>
    <row r="305" spans="4:10" x14ac:dyDescent="0.3">
      <c r="D305" s="71"/>
      <c r="E305" s="71"/>
      <c r="F305" s="71"/>
      <c r="G305" s="71"/>
      <c r="H305" s="71"/>
      <c r="I305" s="71"/>
      <c r="J305" s="71"/>
    </row>
    <row r="306" spans="4:10" x14ac:dyDescent="0.3">
      <c r="D306" s="71"/>
      <c r="E306" s="71"/>
      <c r="F306" s="71"/>
      <c r="G306" s="71"/>
      <c r="H306" s="71"/>
      <c r="I306" s="71"/>
      <c r="J306" s="71"/>
    </row>
    <row r="307" spans="4:10" x14ac:dyDescent="0.3">
      <c r="D307" s="71"/>
      <c r="E307" s="71"/>
      <c r="F307" s="71"/>
      <c r="G307" s="71"/>
      <c r="H307" s="71"/>
      <c r="I307" s="71"/>
      <c r="J307" s="71"/>
    </row>
    <row r="308" spans="4:10" x14ac:dyDescent="0.3">
      <c r="D308" s="71"/>
      <c r="E308" s="71"/>
      <c r="F308" s="71"/>
      <c r="G308" s="71"/>
      <c r="H308" s="71"/>
      <c r="I308" s="71"/>
      <c r="J308" s="71"/>
    </row>
    <row r="309" spans="4:10" x14ac:dyDescent="0.3">
      <c r="D309" s="71"/>
      <c r="E309" s="71"/>
      <c r="F309" s="71"/>
      <c r="G309" s="71"/>
      <c r="H309" s="71"/>
      <c r="I309" s="71"/>
      <c r="J309" s="71"/>
    </row>
    <row r="310" spans="4:10" x14ac:dyDescent="0.3">
      <c r="D310" s="71"/>
      <c r="E310" s="71"/>
      <c r="F310" s="71"/>
      <c r="G310" s="71"/>
      <c r="H310" s="71"/>
      <c r="I310" s="71"/>
      <c r="J310" s="71"/>
    </row>
    <row r="311" spans="4:10" x14ac:dyDescent="0.3">
      <c r="D311" s="71"/>
      <c r="E311" s="71"/>
      <c r="F311" s="71"/>
      <c r="G311" s="71"/>
      <c r="H311" s="71"/>
      <c r="I311" s="71"/>
      <c r="J311" s="71"/>
    </row>
    <row r="312" spans="4:10" x14ac:dyDescent="0.3">
      <c r="D312" s="71"/>
      <c r="E312" s="71"/>
      <c r="F312" s="71"/>
      <c r="G312" s="71"/>
      <c r="H312" s="71"/>
      <c r="I312" s="71"/>
      <c r="J312" s="71"/>
    </row>
    <row r="313" spans="4:10" x14ac:dyDescent="0.3">
      <c r="D313" s="71"/>
      <c r="E313" s="71"/>
      <c r="F313" s="71"/>
      <c r="G313" s="71"/>
      <c r="H313" s="71"/>
      <c r="I313" s="71"/>
      <c r="J313" s="71"/>
    </row>
    <row r="314" spans="4:10" x14ac:dyDescent="0.3">
      <c r="D314" s="71"/>
      <c r="E314" s="71"/>
      <c r="F314" s="71"/>
      <c r="G314" s="71"/>
      <c r="H314" s="71"/>
      <c r="I314" s="71"/>
      <c r="J314" s="71"/>
    </row>
    <row r="315" spans="4:10" x14ac:dyDescent="0.3">
      <c r="D315" s="71"/>
      <c r="E315" s="71"/>
      <c r="F315" s="71"/>
      <c r="G315" s="71"/>
      <c r="H315" s="71"/>
      <c r="I315" s="71"/>
      <c r="J315" s="71"/>
    </row>
    <row r="316" spans="4:10" x14ac:dyDescent="0.3">
      <c r="D316" s="71"/>
      <c r="E316" s="71"/>
      <c r="F316" s="71"/>
      <c r="G316" s="71"/>
      <c r="H316" s="71"/>
      <c r="I316" s="71"/>
      <c r="J316" s="71"/>
    </row>
    <row r="317" spans="4:10" x14ac:dyDescent="0.3">
      <c r="D317" s="71"/>
      <c r="E317" s="71"/>
      <c r="F317" s="71"/>
      <c r="G317" s="71"/>
      <c r="H317" s="71"/>
      <c r="I317" s="71"/>
      <c r="J317" s="71"/>
    </row>
    <row r="318" spans="4:10" x14ac:dyDescent="0.3">
      <c r="D318" s="71"/>
      <c r="E318" s="71"/>
      <c r="F318" s="71"/>
      <c r="G318" s="71"/>
      <c r="H318" s="71"/>
      <c r="I318" s="71"/>
      <c r="J318" s="71"/>
    </row>
    <row r="319" spans="4:10" x14ac:dyDescent="0.3">
      <c r="D319" s="71"/>
      <c r="E319" s="71"/>
      <c r="F319" s="71"/>
      <c r="G319" s="71"/>
      <c r="H319" s="71"/>
      <c r="I319" s="71"/>
      <c r="J319" s="71"/>
    </row>
    <row r="320" spans="4:10" x14ac:dyDescent="0.3">
      <c r="D320" s="71"/>
      <c r="E320" s="71"/>
      <c r="F320" s="71"/>
      <c r="G320" s="71"/>
      <c r="H320" s="71"/>
      <c r="I320" s="71"/>
      <c r="J320" s="71"/>
    </row>
    <row r="321" spans="4:10" x14ac:dyDescent="0.3">
      <c r="D321" s="71"/>
      <c r="E321" s="71"/>
      <c r="F321" s="71"/>
      <c r="G321" s="71"/>
      <c r="H321" s="71"/>
      <c r="I321" s="71"/>
      <c r="J321" s="71"/>
    </row>
    <row r="322" spans="4:10" x14ac:dyDescent="0.3">
      <c r="D322" s="71"/>
      <c r="E322" s="71"/>
      <c r="F322" s="71"/>
      <c r="G322" s="71"/>
      <c r="H322" s="71"/>
      <c r="I322" s="71"/>
      <c r="J322" s="71"/>
    </row>
    <row r="323" spans="4:10" x14ac:dyDescent="0.3">
      <c r="D323" s="71"/>
      <c r="E323" s="71"/>
      <c r="F323" s="71"/>
      <c r="G323" s="71"/>
      <c r="H323" s="71"/>
      <c r="I323" s="71"/>
      <c r="J323" s="71"/>
    </row>
    <row r="324" spans="4:10" x14ac:dyDescent="0.3">
      <c r="D324" s="71"/>
      <c r="E324" s="71"/>
      <c r="F324" s="71"/>
      <c r="G324" s="71"/>
      <c r="H324" s="71"/>
      <c r="I324" s="71"/>
      <c r="J324" s="71"/>
    </row>
    <row r="325" spans="4:10" x14ac:dyDescent="0.3">
      <c r="D325" s="71"/>
      <c r="E325" s="71"/>
      <c r="F325" s="71"/>
      <c r="G325" s="71"/>
      <c r="H325" s="71"/>
      <c r="I325" s="71"/>
      <c r="J325" s="71"/>
    </row>
    <row r="326" spans="4:10" x14ac:dyDescent="0.3">
      <c r="D326" s="71"/>
      <c r="E326" s="71"/>
      <c r="F326" s="71"/>
      <c r="G326" s="71"/>
      <c r="H326" s="71"/>
      <c r="I326" s="71"/>
      <c r="J326" s="71"/>
    </row>
    <row r="327" spans="4:10" x14ac:dyDescent="0.3">
      <c r="D327" s="71"/>
      <c r="E327" s="71"/>
      <c r="F327" s="71"/>
      <c r="G327" s="71"/>
      <c r="H327" s="71"/>
      <c r="I327" s="71"/>
      <c r="J327" s="71"/>
    </row>
    <row r="328" spans="4:10" x14ac:dyDescent="0.3">
      <c r="D328" s="71"/>
      <c r="E328" s="71"/>
      <c r="F328" s="71"/>
      <c r="G328" s="71"/>
      <c r="H328" s="71"/>
      <c r="I328" s="71"/>
      <c r="J328" s="71"/>
    </row>
    <row r="329" spans="4:10" x14ac:dyDescent="0.3">
      <c r="D329" s="71"/>
      <c r="E329" s="71"/>
      <c r="F329" s="71"/>
      <c r="G329" s="71"/>
      <c r="H329" s="71"/>
      <c r="I329" s="71"/>
      <c r="J329" s="71"/>
    </row>
    <row r="330" spans="4:10" x14ac:dyDescent="0.3">
      <c r="D330" s="71"/>
      <c r="E330" s="71"/>
      <c r="F330" s="71"/>
      <c r="G330" s="71"/>
      <c r="H330" s="71"/>
      <c r="I330" s="71"/>
      <c r="J330" s="71"/>
    </row>
    <row r="331" spans="4:10" x14ac:dyDescent="0.3">
      <c r="D331" s="71"/>
      <c r="E331" s="71"/>
      <c r="F331" s="71"/>
      <c r="G331" s="71"/>
      <c r="H331" s="71"/>
      <c r="I331" s="71"/>
      <c r="J331" s="71"/>
    </row>
    <row r="332" spans="4:10" x14ac:dyDescent="0.3">
      <c r="D332" s="71"/>
      <c r="E332" s="71"/>
      <c r="F332" s="71"/>
      <c r="G332" s="71"/>
      <c r="H332" s="71"/>
      <c r="I332" s="71"/>
      <c r="J332" s="71"/>
    </row>
    <row r="333" spans="4:10" x14ac:dyDescent="0.3">
      <c r="D333" s="71"/>
      <c r="E333" s="71"/>
      <c r="F333" s="71"/>
      <c r="G333" s="71"/>
      <c r="H333" s="71"/>
      <c r="I333" s="71"/>
      <c r="J333" s="71"/>
    </row>
    <row r="334" spans="4:10" x14ac:dyDescent="0.3">
      <c r="D334" s="71"/>
      <c r="E334" s="71"/>
      <c r="F334" s="71"/>
      <c r="G334" s="71"/>
      <c r="H334" s="71"/>
      <c r="I334" s="71"/>
      <c r="J334" s="71"/>
    </row>
    <row r="335" spans="4:10" x14ac:dyDescent="0.3">
      <c r="D335" s="71"/>
      <c r="E335" s="71"/>
      <c r="F335" s="71"/>
      <c r="G335" s="71"/>
      <c r="H335" s="71"/>
      <c r="I335" s="71"/>
      <c r="J335" s="71"/>
    </row>
    <row r="336" spans="4:10" x14ac:dyDescent="0.3">
      <c r="D336" s="71"/>
      <c r="E336" s="71"/>
      <c r="F336" s="71"/>
      <c r="G336" s="71"/>
      <c r="H336" s="71"/>
      <c r="I336" s="71"/>
      <c r="J336" s="71"/>
    </row>
    <row r="337" spans="4:10" x14ac:dyDescent="0.3">
      <c r="D337" s="71"/>
      <c r="E337" s="71"/>
      <c r="F337" s="71"/>
      <c r="G337" s="71"/>
      <c r="H337" s="71"/>
      <c r="I337" s="71"/>
      <c r="J337" s="71"/>
    </row>
    <row r="338" spans="4:10" x14ac:dyDescent="0.3">
      <c r="D338" s="71"/>
      <c r="E338" s="71"/>
      <c r="F338" s="71"/>
      <c r="G338" s="71"/>
      <c r="H338" s="71"/>
      <c r="I338" s="71"/>
      <c r="J338" s="71"/>
    </row>
    <row r="339" spans="4:10" x14ac:dyDescent="0.3">
      <c r="D339" s="71"/>
      <c r="E339" s="71"/>
      <c r="F339" s="71"/>
      <c r="G339" s="71"/>
      <c r="H339" s="71"/>
      <c r="I339" s="71"/>
      <c r="J339" s="71"/>
    </row>
    <row r="340" spans="4:10" x14ac:dyDescent="0.3">
      <c r="D340" s="71"/>
      <c r="E340" s="71"/>
      <c r="F340" s="71"/>
      <c r="G340" s="71"/>
      <c r="H340" s="71"/>
      <c r="I340" s="71"/>
      <c r="J340" s="71"/>
    </row>
    <row r="341" spans="4:10" x14ac:dyDescent="0.3">
      <c r="D341" s="71"/>
      <c r="E341" s="71"/>
      <c r="F341" s="71"/>
      <c r="G341" s="71"/>
      <c r="H341" s="71"/>
      <c r="I341" s="71"/>
      <c r="J341" s="71"/>
    </row>
    <row r="342" spans="4:10" x14ac:dyDescent="0.3">
      <c r="D342" s="71"/>
      <c r="E342" s="71"/>
      <c r="F342" s="71"/>
      <c r="G342" s="71"/>
      <c r="H342" s="71"/>
      <c r="I342" s="71"/>
      <c r="J342" s="71"/>
    </row>
    <row r="343" spans="4:10" x14ac:dyDescent="0.3">
      <c r="D343" s="71"/>
      <c r="E343" s="71"/>
      <c r="F343" s="71"/>
      <c r="G343" s="71"/>
      <c r="H343" s="71"/>
      <c r="I343" s="71"/>
      <c r="J343" s="71"/>
    </row>
    <row r="344" spans="4:10" x14ac:dyDescent="0.3">
      <c r="D344" s="71"/>
      <c r="E344" s="71"/>
      <c r="F344" s="71"/>
      <c r="G344" s="71"/>
      <c r="H344" s="71"/>
      <c r="I344" s="71"/>
      <c r="J344" s="71"/>
    </row>
    <row r="345" spans="4:10" x14ac:dyDescent="0.3">
      <c r="D345" s="71"/>
      <c r="E345" s="71"/>
      <c r="F345" s="71"/>
      <c r="G345" s="71"/>
      <c r="H345" s="71"/>
      <c r="I345" s="71"/>
      <c r="J345" s="71"/>
    </row>
    <row r="346" spans="4:10" x14ac:dyDescent="0.3">
      <c r="D346" s="71"/>
      <c r="E346" s="71"/>
      <c r="F346" s="71"/>
      <c r="G346" s="71"/>
      <c r="H346" s="71"/>
      <c r="I346" s="71"/>
      <c r="J346" s="71"/>
    </row>
    <row r="347" spans="4:10" x14ac:dyDescent="0.3">
      <c r="D347" s="71"/>
      <c r="E347" s="71"/>
      <c r="F347" s="71"/>
      <c r="G347" s="71"/>
      <c r="H347" s="71"/>
      <c r="I347" s="71"/>
      <c r="J347" s="71"/>
    </row>
    <row r="348" spans="4:10" x14ac:dyDescent="0.3">
      <c r="D348" s="71"/>
      <c r="E348" s="71"/>
      <c r="F348" s="71"/>
      <c r="G348" s="71"/>
      <c r="H348" s="71"/>
      <c r="I348" s="71"/>
      <c r="J348" s="71"/>
    </row>
    <row r="349" spans="4:10" x14ac:dyDescent="0.3">
      <c r="D349" s="71"/>
      <c r="E349" s="71"/>
      <c r="F349" s="71"/>
      <c r="G349" s="71"/>
      <c r="H349" s="71"/>
      <c r="I349" s="71"/>
      <c r="J349" s="71"/>
    </row>
    <row r="350" spans="4:10" x14ac:dyDescent="0.3">
      <c r="D350" s="71"/>
      <c r="E350" s="71"/>
      <c r="F350" s="71"/>
      <c r="G350" s="71"/>
      <c r="H350" s="71"/>
      <c r="I350" s="71"/>
      <c r="J350" s="71"/>
    </row>
    <row r="351" spans="4:10" x14ac:dyDescent="0.3">
      <c r="D351" s="71"/>
      <c r="E351" s="71"/>
      <c r="F351" s="71"/>
      <c r="G351" s="71"/>
      <c r="H351" s="71"/>
      <c r="I351" s="71"/>
      <c r="J351" s="71"/>
    </row>
    <row r="352" spans="4:10" x14ac:dyDescent="0.3">
      <c r="D352" s="71"/>
      <c r="E352" s="71"/>
      <c r="F352" s="71"/>
      <c r="G352" s="71"/>
      <c r="H352" s="71"/>
      <c r="I352" s="71"/>
      <c r="J352" s="71"/>
    </row>
    <row r="353" spans="4:10" x14ac:dyDescent="0.3">
      <c r="D353" s="71"/>
      <c r="E353" s="71"/>
      <c r="F353" s="71"/>
      <c r="G353" s="71"/>
      <c r="H353" s="71"/>
      <c r="I353" s="71"/>
      <c r="J353" s="71"/>
    </row>
    <row r="354" spans="4:10" x14ac:dyDescent="0.3">
      <c r="D354" s="71"/>
      <c r="E354" s="71"/>
      <c r="F354" s="71"/>
      <c r="G354" s="71"/>
      <c r="H354" s="71"/>
      <c r="I354" s="71"/>
      <c r="J354" s="71"/>
    </row>
    <row r="355" spans="4:10" x14ac:dyDescent="0.3">
      <c r="D355" s="71"/>
      <c r="E355" s="71"/>
      <c r="F355" s="71"/>
      <c r="G355" s="71"/>
      <c r="H355" s="71"/>
      <c r="I355" s="71"/>
      <c r="J355" s="71"/>
    </row>
    <row r="356" spans="4:10" x14ac:dyDescent="0.3">
      <c r="D356" s="71"/>
      <c r="E356" s="71"/>
      <c r="F356" s="71"/>
      <c r="G356" s="71"/>
      <c r="H356" s="71"/>
      <c r="I356" s="71"/>
      <c r="J356" s="71"/>
    </row>
    <row r="357" spans="4:10" x14ac:dyDescent="0.3">
      <c r="D357" s="71"/>
      <c r="E357" s="71"/>
      <c r="F357" s="71"/>
      <c r="G357" s="71"/>
      <c r="H357" s="71"/>
      <c r="I357" s="71"/>
      <c r="J357" s="71"/>
    </row>
    <row r="358" spans="4:10" x14ac:dyDescent="0.3">
      <c r="D358" s="71"/>
      <c r="E358" s="71"/>
      <c r="F358" s="71"/>
      <c r="G358" s="71"/>
      <c r="H358" s="71"/>
      <c r="I358" s="71"/>
      <c r="J358" s="71"/>
    </row>
    <row r="359" spans="4:10" x14ac:dyDescent="0.3">
      <c r="D359" s="71"/>
      <c r="E359" s="71"/>
      <c r="F359" s="71"/>
      <c r="G359" s="71"/>
      <c r="H359" s="71"/>
      <c r="I359" s="71"/>
      <c r="J359" s="71"/>
    </row>
    <row r="360" spans="4:10" x14ac:dyDescent="0.3">
      <c r="D360" s="71"/>
      <c r="E360" s="71"/>
      <c r="F360" s="71"/>
      <c r="G360" s="71"/>
      <c r="H360" s="71"/>
      <c r="I360" s="71"/>
      <c r="J360" s="71"/>
    </row>
    <row r="361" spans="4:10" x14ac:dyDescent="0.3">
      <c r="D361" s="71"/>
      <c r="E361" s="71"/>
      <c r="F361" s="71"/>
      <c r="G361" s="71"/>
      <c r="H361" s="71"/>
      <c r="I361" s="71"/>
      <c r="J361" s="71"/>
    </row>
    <row r="362" spans="4:10" x14ac:dyDescent="0.3">
      <c r="D362" s="71"/>
      <c r="E362" s="71"/>
      <c r="F362" s="71"/>
      <c r="G362" s="71"/>
      <c r="H362" s="71"/>
      <c r="I362" s="71"/>
      <c r="J362" s="71"/>
    </row>
    <row r="363" spans="4:10" x14ac:dyDescent="0.3">
      <c r="D363" s="71"/>
      <c r="E363" s="71"/>
      <c r="F363" s="71"/>
      <c r="G363" s="71"/>
      <c r="H363" s="71"/>
      <c r="I363" s="71"/>
      <c r="J363" s="71"/>
    </row>
    <row r="364" spans="4:10" x14ac:dyDescent="0.3">
      <c r="D364" s="71"/>
      <c r="E364" s="71"/>
      <c r="F364" s="71"/>
      <c r="G364" s="71"/>
      <c r="H364" s="71"/>
      <c r="I364" s="71"/>
      <c r="J364" s="71"/>
    </row>
    <row r="365" spans="4:10" x14ac:dyDescent="0.3">
      <c r="D365" s="71"/>
      <c r="E365" s="71"/>
      <c r="F365" s="71"/>
      <c r="G365" s="71"/>
      <c r="H365" s="71"/>
      <c r="I365" s="71"/>
      <c r="J365" s="71"/>
    </row>
    <row r="366" spans="4:10" x14ac:dyDescent="0.3">
      <c r="D366" s="71"/>
      <c r="E366" s="71"/>
      <c r="F366" s="71"/>
      <c r="G366" s="71"/>
      <c r="H366" s="71"/>
      <c r="I366" s="71"/>
      <c r="J366" s="71"/>
    </row>
    <row r="367" spans="4:10" x14ac:dyDescent="0.3">
      <c r="D367" s="71"/>
      <c r="E367" s="71"/>
      <c r="F367" s="71"/>
      <c r="G367" s="71"/>
      <c r="H367" s="71"/>
      <c r="I367" s="71"/>
      <c r="J367" s="71"/>
    </row>
    <row r="368" spans="4:10" x14ac:dyDescent="0.3">
      <c r="D368" s="71"/>
      <c r="E368" s="71"/>
      <c r="F368" s="71"/>
      <c r="G368" s="71"/>
      <c r="H368" s="71"/>
      <c r="I368" s="71"/>
      <c r="J368" s="71"/>
    </row>
    <row r="369" spans="4:10" x14ac:dyDescent="0.3">
      <c r="D369" s="71"/>
      <c r="E369" s="71"/>
      <c r="F369" s="71"/>
      <c r="G369" s="71"/>
      <c r="H369" s="71"/>
      <c r="I369" s="71"/>
      <c r="J369" s="71"/>
    </row>
    <row r="370" spans="4:10" x14ac:dyDescent="0.3">
      <c r="D370" s="71"/>
      <c r="E370" s="71"/>
      <c r="F370" s="71"/>
      <c r="G370" s="71"/>
      <c r="H370" s="71"/>
      <c r="I370" s="71"/>
      <c r="J370" s="71"/>
    </row>
    <row r="371" spans="4:10" x14ac:dyDescent="0.3">
      <c r="D371" s="71"/>
      <c r="E371" s="71"/>
      <c r="F371" s="71"/>
      <c r="G371" s="71"/>
      <c r="H371" s="71"/>
      <c r="I371" s="71"/>
      <c r="J371" s="71"/>
    </row>
    <row r="372" spans="4:10" x14ac:dyDescent="0.3">
      <c r="D372" s="71"/>
      <c r="E372" s="71"/>
      <c r="F372" s="71"/>
      <c r="G372" s="71"/>
      <c r="H372" s="71"/>
      <c r="I372" s="71"/>
      <c r="J372" s="71"/>
    </row>
    <row r="373" spans="4:10" x14ac:dyDescent="0.3">
      <c r="D373" s="71"/>
      <c r="E373" s="71"/>
      <c r="F373" s="71"/>
      <c r="G373" s="71"/>
      <c r="H373" s="71"/>
      <c r="I373" s="71"/>
      <c r="J373" s="71"/>
    </row>
    <row r="374" spans="4:10" x14ac:dyDescent="0.3">
      <c r="D374" s="71"/>
      <c r="E374" s="71"/>
      <c r="F374" s="71"/>
      <c r="G374" s="71"/>
      <c r="H374" s="71"/>
      <c r="I374" s="71"/>
      <c r="J374" s="71"/>
    </row>
    <row r="375" spans="4:10" x14ac:dyDescent="0.3">
      <c r="D375" s="71"/>
      <c r="E375" s="71"/>
      <c r="F375" s="71"/>
      <c r="G375" s="71"/>
      <c r="H375" s="71"/>
      <c r="I375" s="71"/>
      <c r="J375" s="71"/>
    </row>
    <row r="376" spans="4:10" x14ac:dyDescent="0.3">
      <c r="D376" s="71"/>
      <c r="E376" s="71"/>
      <c r="F376" s="71"/>
      <c r="G376" s="71"/>
      <c r="H376" s="71"/>
      <c r="I376" s="71"/>
      <c r="J376" s="71"/>
    </row>
    <row r="377" spans="4:10" x14ac:dyDescent="0.3">
      <c r="D377" s="71"/>
      <c r="E377" s="71"/>
      <c r="F377" s="71"/>
      <c r="G377" s="71"/>
      <c r="H377" s="71"/>
      <c r="I377" s="71"/>
      <c r="J377" s="71"/>
    </row>
    <row r="378" spans="4:10" x14ac:dyDescent="0.3">
      <c r="D378" s="71"/>
      <c r="E378" s="71"/>
      <c r="F378" s="71"/>
      <c r="G378" s="71"/>
      <c r="H378" s="71"/>
      <c r="I378" s="71"/>
      <c r="J378" s="71"/>
    </row>
    <row r="379" spans="4:10" x14ac:dyDescent="0.3">
      <c r="D379" s="71"/>
      <c r="E379" s="71"/>
      <c r="F379" s="71"/>
      <c r="G379" s="71"/>
      <c r="H379" s="71"/>
      <c r="I379" s="71"/>
      <c r="J379" s="71"/>
    </row>
    <row r="380" spans="4:10" x14ac:dyDescent="0.3">
      <c r="D380" s="71"/>
      <c r="E380" s="71"/>
      <c r="F380" s="71"/>
      <c r="G380" s="71"/>
      <c r="H380" s="71"/>
      <c r="I380" s="71"/>
      <c r="J380" s="71"/>
    </row>
    <row r="381" spans="4:10" x14ac:dyDescent="0.3">
      <c r="D381" s="71"/>
      <c r="E381" s="71"/>
      <c r="F381" s="71"/>
      <c r="G381" s="71"/>
      <c r="H381" s="71"/>
      <c r="I381" s="71"/>
      <c r="J381" s="71"/>
    </row>
    <row r="382" spans="4:10" x14ac:dyDescent="0.3">
      <c r="D382" s="71"/>
      <c r="E382" s="71"/>
      <c r="F382" s="71"/>
      <c r="G382" s="71"/>
      <c r="H382" s="71"/>
      <c r="I382" s="71"/>
      <c r="J382" s="71"/>
    </row>
    <row r="383" spans="4:10" x14ac:dyDescent="0.3">
      <c r="D383" s="71"/>
      <c r="E383" s="71"/>
      <c r="F383" s="71"/>
      <c r="G383" s="71"/>
      <c r="H383" s="71"/>
      <c r="I383" s="71"/>
      <c r="J383" s="71"/>
    </row>
    <row r="384" spans="4:10" x14ac:dyDescent="0.3">
      <c r="D384" s="71"/>
      <c r="E384" s="71"/>
      <c r="F384" s="71"/>
      <c r="G384" s="71"/>
      <c r="H384" s="71"/>
      <c r="I384" s="71"/>
      <c r="J384" s="71"/>
    </row>
    <row r="385" spans="4:10" x14ac:dyDescent="0.3">
      <c r="D385" s="71"/>
      <c r="E385" s="71"/>
      <c r="F385" s="71"/>
      <c r="G385" s="71"/>
      <c r="H385" s="71"/>
      <c r="I385" s="71"/>
      <c r="J385" s="71"/>
    </row>
    <row r="386" spans="4:10" x14ac:dyDescent="0.3">
      <c r="D386" s="71"/>
      <c r="E386" s="71"/>
      <c r="F386" s="71"/>
      <c r="G386" s="71"/>
      <c r="H386" s="71"/>
      <c r="I386" s="71"/>
      <c r="J386" s="71"/>
    </row>
    <row r="387" spans="4:10" x14ac:dyDescent="0.3">
      <c r="D387" s="71"/>
      <c r="E387" s="71"/>
      <c r="F387" s="71"/>
      <c r="G387" s="71"/>
      <c r="H387" s="71"/>
      <c r="I387" s="71"/>
      <c r="J387" s="71"/>
    </row>
    <row r="388" spans="4:10" x14ac:dyDescent="0.3">
      <c r="D388" s="71"/>
      <c r="E388" s="71"/>
      <c r="F388" s="71"/>
      <c r="G388" s="71"/>
      <c r="H388" s="71"/>
      <c r="I388" s="71"/>
      <c r="J388" s="71"/>
    </row>
    <row r="389" spans="4:10" x14ac:dyDescent="0.3">
      <c r="D389" s="71"/>
      <c r="E389" s="71"/>
      <c r="F389" s="71"/>
      <c r="G389" s="71"/>
      <c r="H389" s="71"/>
      <c r="I389" s="71"/>
      <c r="J389" s="71"/>
    </row>
    <row r="390" spans="4:10" x14ac:dyDescent="0.3">
      <c r="D390" s="71"/>
      <c r="E390" s="71"/>
      <c r="F390" s="71"/>
      <c r="G390" s="71"/>
      <c r="H390" s="71"/>
      <c r="I390" s="71"/>
      <c r="J390" s="71"/>
    </row>
    <row r="391" spans="4:10" x14ac:dyDescent="0.3">
      <c r="D391" s="71"/>
      <c r="E391" s="71"/>
      <c r="F391" s="71"/>
      <c r="G391" s="71"/>
      <c r="H391" s="71"/>
      <c r="I391" s="71"/>
      <c r="J391" s="71"/>
    </row>
    <row r="392" spans="4:10" x14ac:dyDescent="0.3">
      <c r="D392" s="71"/>
      <c r="E392" s="71"/>
      <c r="F392" s="71"/>
      <c r="G392" s="71"/>
      <c r="H392" s="71"/>
      <c r="I392" s="71"/>
      <c r="J392" s="71"/>
    </row>
    <row r="393" spans="4:10" x14ac:dyDescent="0.3">
      <c r="D393" s="71"/>
      <c r="E393" s="71"/>
      <c r="F393" s="71"/>
      <c r="G393" s="71"/>
      <c r="H393" s="71"/>
      <c r="I393" s="71"/>
      <c r="J393" s="71"/>
    </row>
    <row r="394" spans="4:10" x14ac:dyDescent="0.3">
      <c r="D394" s="71"/>
      <c r="E394" s="71"/>
      <c r="F394" s="71"/>
      <c r="G394" s="71"/>
      <c r="H394" s="71"/>
      <c r="I394" s="71"/>
      <c r="J394" s="71"/>
    </row>
    <row r="395" spans="4:10" x14ac:dyDescent="0.3">
      <c r="D395" s="71"/>
      <c r="E395" s="71"/>
      <c r="F395" s="71"/>
      <c r="G395" s="71"/>
      <c r="H395" s="71"/>
      <c r="I395" s="71"/>
      <c r="J395" s="71"/>
    </row>
    <row r="396" spans="4:10" x14ac:dyDescent="0.3">
      <c r="D396" s="71"/>
      <c r="E396" s="71"/>
      <c r="F396" s="71"/>
      <c r="G396" s="71"/>
      <c r="H396" s="71"/>
      <c r="I396" s="71"/>
      <c r="J396" s="71"/>
    </row>
    <row r="397" spans="4:10" x14ac:dyDescent="0.3">
      <c r="D397" s="71"/>
      <c r="E397" s="71"/>
      <c r="F397" s="71"/>
      <c r="G397" s="71"/>
      <c r="H397" s="71"/>
      <c r="I397" s="71"/>
      <c r="J397" s="71"/>
    </row>
    <row r="398" spans="4:10" x14ac:dyDescent="0.3">
      <c r="D398" s="71"/>
      <c r="E398" s="71"/>
      <c r="F398" s="71"/>
      <c r="G398" s="71"/>
      <c r="H398" s="71"/>
      <c r="I398" s="71"/>
      <c r="J398" s="71"/>
    </row>
    <row r="399" spans="4:10" x14ac:dyDescent="0.3">
      <c r="D399" s="71"/>
      <c r="E399" s="71"/>
      <c r="F399" s="71"/>
      <c r="G399" s="71"/>
      <c r="H399" s="71"/>
      <c r="I399" s="71"/>
      <c r="J399" s="71"/>
    </row>
    <row r="400" spans="4:10" x14ac:dyDescent="0.3">
      <c r="D400" s="71"/>
      <c r="E400" s="71"/>
      <c r="F400" s="71"/>
      <c r="G400" s="71"/>
      <c r="H400" s="71"/>
      <c r="I400" s="71"/>
      <c r="J400" s="71"/>
    </row>
    <row r="401" spans="4:10" x14ac:dyDescent="0.3">
      <c r="D401" s="71"/>
      <c r="E401" s="71"/>
      <c r="F401" s="71"/>
      <c r="G401" s="71"/>
      <c r="H401" s="71"/>
      <c r="I401" s="71"/>
      <c r="J401" s="71"/>
    </row>
    <row r="402" spans="4:10" x14ac:dyDescent="0.3">
      <c r="D402" s="71"/>
      <c r="E402" s="71"/>
      <c r="F402" s="71"/>
      <c r="G402" s="71"/>
      <c r="H402" s="71"/>
      <c r="I402" s="71"/>
      <c r="J402" s="71"/>
    </row>
    <row r="403" spans="4:10" x14ac:dyDescent="0.3">
      <c r="D403" s="71"/>
      <c r="E403" s="71"/>
      <c r="F403" s="71"/>
      <c r="G403" s="71"/>
      <c r="H403" s="71"/>
      <c r="I403" s="71"/>
      <c r="J403" s="71"/>
    </row>
    <row r="404" spans="4:10" x14ac:dyDescent="0.3">
      <c r="D404" s="71"/>
      <c r="E404" s="71"/>
      <c r="F404" s="71"/>
      <c r="G404" s="71"/>
      <c r="H404" s="71"/>
      <c r="I404" s="71"/>
      <c r="J404" s="71"/>
    </row>
    <row r="405" spans="4:10" x14ac:dyDescent="0.3">
      <c r="D405" s="71"/>
      <c r="E405" s="71"/>
      <c r="F405" s="71"/>
      <c r="G405" s="71"/>
      <c r="H405" s="71"/>
      <c r="I405" s="71"/>
      <c r="J405" s="71"/>
    </row>
    <row r="406" spans="4:10" x14ac:dyDescent="0.3">
      <c r="D406" s="71"/>
      <c r="E406" s="71"/>
      <c r="F406" s="71"/>
      <c r="G406" s="71"/>
      <c r="H406" s="71"/>
      <c r="I406" s="71"/>
      <c r="J406" s="71"/>
    </row>
    <row r="407" spans="4:10" x14ac:dyDescent="0.3">
      <c r="D407" s="71"/>
      <c r="E407" s="71"/>
      <c r="F407" s="71"/>
      <c r="G407" s="71"/>
      <c r="H407" s="71"/>
      <c r="I407" s="71"/>
      <c r="J407" s="71"/>
    </row>
    <row r="408" spans="4:10" x14ac:dyDescent="0.3">
      <c r="D408" s="71"/>
      <c r="E408" s="71"/>
      <c r="F408" s="71"/>
      <c r="G408" s="71"/>
      <c r="H408" s="71"/>
      <c r="I408" s="71"/>
      <c r="J408" s="71"/>
    </row>
    <row r="409" spans="4:10" x14ac:dyDescent="0.3">
      <c r="D409" s="71"/>
      <c r="E409" s="71"/>
      <c r="F409" s="71"/>
      <c r="G409" s="71"/>
      <c r="H409" s="71"/>
      <c r="I409" s="71"/>
      <c r="J409" s="71"/>
    </row>
    <row r="410" spans="4:10" x14ac:dyDescent="0.3">
      <c r="D410" s="71"/>
      <c r="E410" s="71"/>
      <c r="F410" s="71"/>
      <c r="G410" s="71"/>
      <c r="H410" s="71"/>
      <c r="I410" s="71"/>
      <c r="J410" s="71"/>
    </row>
    <row r="411" spans="4:10" x14ac:dyDescent="0.3">
      <c r="D411" s="71"/>
      <c r="E411" s="71"/>
      <c r="F411" s="71"/>
      <c r="G411" s="71"/>
      <c r="H411" s="71"/>
      <c r="I411" s="71"/>
      <c r="J411" s="71"/>
    </row>
    <row r="412" spans="4:10" x14ac:dyDescent="0.3">
      <c r="D412" s="71"/>
      <c r="E412" s="71"/>
      <c r="F412" s="71"/>
      <c r="G412" s="71"/>
      <c r="H412" s="71"/>
      <c r="I412" s="71"/>
      <c r="J412" s="71"/>
    </row>
    <row r="413" spans="4:10" x14ac:dyDescent="0.3">
      <c r="D413" s="71"/>
      <c r="E413" s="71"/>
      <c r="F413" s="71"/>
      <c r="G413" s="71"/>
      <c r="H413" s="71"/>
      <c r="I413" s="71"/>
      <c r="J413" s="71"/>
    </row>
    <row r="414" spans="4:10" x14ac:dyDescent="0.3">
      <c r="D414" s="71"/>
      <c r="E414" s="71"/>
      <c r="F414" s="71"/>
      <c r="G414" s="71"/>
      <c r="H414" s="71"/>
      <c r="I414" s="71"/>
      <c r="J414" s="71"/>
    </row>
    <row r="415" spans="4:10" x14ac:dyDescent="0.3">
      <c r="D415" s="71"/>
      <c r="E415" s="71"/>
      <c r="F415" s="71"/>
      <c r="G415" s="71"/>
      <c r="H415" s="71"/>
      <c r="I415" s="71"/>
      <c r="J415" s="71"/>
    </row>
    <row r="416" spans="4:10" x14ac:dyDescent="0.3">
      <c r="D416" s="71"/>
      <c r="E416" s="71"/>
      <c r="F416" s="71"/>
      <c r="G416" s="71"/>
      <c r="H416" s="71"/>
      <c r="I416" s="71"/>
      <c r="J416" s="71"/>
    </row>
    <row r="417" spans="4:10" x14ac:dyDescent="0.3">
      <c r="D417" s="71"/>
      <c r="E417" s="71"/>
      <c r="F417" s="71"/>
      <c r="G417" s="71"/>
      <c r="H417" s="71"/>
      <c r="I417" s="71"/>
      <c r="J417" s="71"/>
    </row>
    <row r="418" spans="4:10" x14ac:dyDescent="0.3">
      <c r="D418" s="71"/>
      <c r="E418" s="71"/>
      <c r="F418" s="71"/>
      <c r="G418" s="71"/>
      <c r="H418" s="71"/>
      <c r="I418" s="71"/>
      <c r="J418" s="71"/>
    </row>
    <row r="419" spans="4:10" x14ac:dyDescent="0.3">
      <c r="D419" s="71"/>
      <c r="E419" s="71"/>
      <c r="F419" s="71"/>
      <c r="G419" s="71"/>
      <c r="H419" s="71"/>
      <c r="I419" s="71"/>
      <c r="J419" s="71"/>
    </row>
    <row r="420" spans="4:10" x14ac:dyDescent="0.3">
      <c r="D420" s="71"/>
      <c r="E420" s="71"/>
      <c r="F420" s="71"/>
      <c r="G420" s="71"/>
      <c r="H420" s="71"/>
      <c r="I420" s="71"/>
      <c r="J420" s="71"/>
    </row>
    <row r="421" spans="4:10" x14ac:dyDescent="0.3">
      <c r="D421" s="71"/>
      <c r="E421" s="71"/>
      <c r="F421" s="71"/>
      <c r="G421" s="71"/>
      <c r="H421" s="71"/>
      <c r="I421" s="71"/>
      <c r="J421" s="71"/>
    </row>
    <row r="422" spans="4:10" x14ac:dyDescent="0.3">
      <c r="D422" s="71"/>
      <c r="E422" s="71"/>
      <c r="F422" s="71"/>
      <c r="G422" s="71"/>
      <c r="H422" s="71"/>
      <c r="I422" s="71"/>
      <c r="J422" s="71"/>
    </row>
    <row r="423" spans="4:10" x14ac:dyDescent="0.3">
      <c r="D423" s="71"/>
      <c r="E423" s="71"/>
      <c r="F423" s="71"/>
      <c r="G423" s="71"/>
      <c r="H423" s="71"/>
      <c r="I423" s="71"/>
      <c r="J423" s="71"/>
    </row>
    <row r="424" spans="4:10" x14ac:dyDescent="0.3">
      <c r="D424" s="71"/>
      <c r="E424" s="71"/>
      <c r="F424" s="71"/>
      <c r="G424" s="71"/>
      <c r="H424" s="71"/>
      <c r="I424" s="71"/>
      <c r="J424" s="71"/>
    </row>
    <row r="425" spans="4:10" x14ac:dyDescent="0.3">
      <c r="D425" s="71"/>
      <c r="E425" s="71"/>
      <c r="F425" s="71"/>
      <c r="G425" s="71"/>
      <c r="H425" s="71"/>
      <c r="I425" s="71"/>
      <c r="J425" s="71"/>
    </row>
    <row r="426" spans="4:10" x14ac:dyDescent="0.3">
      <c r="D426" s="71"/>
      <c r="E426" s="71"/>
      <c r="F426" s="71"/>
      <c r="G426" s="71"/>
      <c r="H426" s="71"/>
      <c r="I426" s="71"/>
      <c r="J426" s="71"/>
    </row>
    <row r="427" spans="4:10" x14ac:dyDescent="0.3">
      <c r="D427" s="71"/>
      <c r="E427" s="71"/>
      <c r="F427" s="71"/>
      <c r="G427" s="71"/>
      <c r="H427" s="71"/>
      <c r="I427" s="71"/>
      <c r="J427" s="71"/>
    </row>
    <row r="428" spans="4:10" x14ac:dyDescent="0.3">
      <c r="D428" s="71"/>
      <c r="E428" s="71"/>
      <c r="F428" s="71"/>
      <c r="G428" s="71"/>
      <c r="H428" s="71"/>
      <c r="I428" s="71"/>
      <c r="J428" s="71"/>
    </row>
    <row r="429" spans="4:10" x14ac:dyDescent="0.3">
      <c r="D429" s="71"/>
      <c r="E429" s="71"/>
      <c r="F429" s="71"/>
      <c r="G429" s="71"/>
      <c r="H429" s="71"/>
      <c r="I429" s="71"/>
      <c r="J429" s="71"/>
    </row>
    <row r="430" spans="4:10" x14ac:dyDescent="0.3">
      <c r="D430" s="71"/>
      <c r="E430" s="71"/>
      <c r="F430" s="71"/>
      <c r="G430" s="71"/>
      <c r="H430" s="71"/>
      <c r="I430" s="71"/>
      <c r="J430" s="71"/>
    </row>
    <row r="431" spans="4:10" x14ac:dyDescent="0.3">
      <c r="D431" s="71"/>
      <c r="E431" s="71"/>
      <c r="F431" s="71"/>
      <c r="G431" s="71"/>
      <c r="H431" s="71"/>
      <c r="I431" s="71"/>
      <c r="J431" s="71"/>
    </row>
    <row r="432" spans="4:10" x14ac:dyDescent="0.3">
      <c r="D432" s="71"/>
      <c r="E432" s="71"/>
      <c r="F432" s="71"/>
      <c r="G432" s="71"/>
      <c r="H432" s="71"/>
      <c r="I432" s="71"/>
      <c r="J432" s="71"/>
    </row>
    <row r="433" spans="4:10" x14ac:dyDescent="0.3">
      <c r="D433" s="71"/>
      <c r="E433" s="71"/>
      <c r="F433" s="71"/>
      <c r="G433" s="71"/>
      <c r="H433" s="71"/>
      <c r="I433" s="71"/>
      <c r="J433" s="71"/>
    </row>
    <row r="434" spans="4:10" x14ac:dyDescent="0.3">
      <c r="D434" s="71"/>
      <c r="E434" s="71"/>
      <c r="F434" s="71"/>
      <c r="G434" s="71"/>
      <c r="H434" s="71"/>
      <c r="I434" s="71"/>
      <c r="J434" s="71"/>
    </row>
    <row r="435" spans="4:10" x14ac:dyDescent="0.3">
      <c r="D435" s="71"/>
      <c r="E435" s="71"/>
      <c r="F435" s="71"/>
      <c r="G435" s="71"/>
      <c r="H435" s="71"/>
      <c r="I435" s="71"/>
      <c r="J435" s="71"/>
    </row>
    <row r="436" spans="4:10" x14ac:dyDescent="0.3">
      <c r="D436" s="71"/>
      <c r="E436" s="71"/>
      <c r="F436" s="71"/>
      <c r="G436" s="71"/>
      <c r="H436" s="71"/>
      <c r="I436" s="71"/>
      <c r="J436" s="71"/>
    </row>
    <row r="437" spans="4:10" x14ac:dyDescent="0.3">
      <c r="D437" s="71"/>
      <c r="E437" s="71"/>
      <c r="F437" s="71"/>
      <c r="G437" s="71"/>
      <c r="H437" s="71"/>
      <c r="I437" s="71"/>
      <c r="J437" s="71"/>
    </row>
    <row r="438" spans="4:10" x14ac:dyDescent="0.3">
      <c r="D438" s="71"/>
      <c r="E438" s="71"/>
      <c r="F438" s="71"/>
      <c r="G438" s="71"/>
      <c r="H438" s="71"/>
      <c r="I438" s="71"/>
      <c r="J438" s="71"/>
    </row>
    <row r="439" spans="4:10" x14ac:dyDescent="0.3">
      <c r="D439" s="71"/>
      <c r="E439" s="71"/>
      <c r="F439" s="71"/>
      <c r="G439" s="71"/>
      <c r="H439" s="71"/>
      <c r="I439" s="71"/>
      <c r="J439" s="71"/>
    </row>
    <row r="440" spans="4:10" x14ac:dyDescent="0.3">
      <c r="D440" s="71"/>
      <c r="E440" s="71"/>
      <c r="F440" s="71"/>
      <c r="G440" s="71"/>
      <c r="H440" s="71"/>
      <c r="I440" s="71"/>
      <c r="J440" s="71"/>
    </row>
    <row r="441" spans="4:10" x14ac:dyDescent="0.3">
      <c r="D441" s="71"/>
      <c r="E441" s="71"/>
      <c r="F441" s="71"/>
      <c r="G441" s="71"/>
      <c r="H441" s="71"/>
      <c r="I441" s="71"/>
      <c r="J441" s="71"/>
    </row>
    <row r="442" spans="4:10" x14ac:dyDescent="0.3">
      <c r="D442" s="71"/>
      <c r="E442" s="71"/>
      <c r="F442" s="71"/>
      <c r="G442" s="71"/>
      <c r="H442" s="71"/>
      <c r="I442" s="71"/>
      <c r="J442" s="71"/>
    </row>
    <row r="443" spans="4:10" x14ac:dyDescent="0.3">
      <c r="D443" s="71"/>
      <c r="E443" s="71"/>
      <c r="F443" s="71"/>
      <c r="G443" s="71"/>
      <c r="H443" s="71"/>
      <c r="I443" s="71"/>
      <c r="J443" s="71"/>
    </row>
    <row r="444" spans="4:10" x14ac:dyDescent="0.3">
      <c r="D444" s="71"/>
      <c r="E444" s="71"/>
      <c r="F444" s="71"/>
      <c r="G444" s="71"/>
      <c r="H444" s="71"/>
      <c r="I444" s="71"/>
      <c r="J444" s="71"/>
    </row>
    <row r="445" spans="4:10" x14ac:dyDescent="0.3">
      <c r="D445" s="71"/>
      <c r="E445" s="71"/>
      <c r="F445" s="71"/>
      <c r="G445" s="71"/>
      <c r="H445" s="71"/>
      <c r="I445" s="71"/>
      <c r="J445" s="71"/>
    </row>
    <row r="446" spans="4:10" x14ac:dyDescent="0.3">
      <c r="D446" s="71"/>
      <c r="E446" s="71"/>
      <c r="F446" s="71"/>
      <c r="G446" s="71"/>
      <c r="H446" s="71"/>
      <c r="I446" s="71"/>
      <c r="J446" s="71"/>
    </row>
    <row r="447" spans="4:10" x14ac:dyDescent="0.3">
      <c r="D447" s="71"/>
      <c r="E447" s="71"/>
      <c r="F447" s="71"/>
      <c r="G447" s="71"/>
      <c r="H447" s="71"/>
      <c r="I447" s="71"/>
      <c r="J447" s="71"/>
    </row>
    <row r="448" spans="4:10" x14ac:dyDescent="0.3">
      <c r="D448" s="71"/>
      <c r="E448" s="71"/>
      <c r="F448" s="71"/>
      <c r="G448" s="71"/>
      <c r="H448" s="71"/>
      <c r="I448" s="71"/>
      <c r="J448" s="71"/>
    </row>
    <row r="449" spans="4:10" x14ac:dyDescent="0.3">
      <c r="D449" s="71"/>
      <c r="E449" s="71"/>
      <c r="F449" s="71"/>
      <c r="G449" s="71"/>
      <c r="H449" s="71"/>
      <c r="I449" s="71"/>
      <c r="J449" s="71"/>
    </row>
    <row r="450" spans="4:10" x14ac:dyDescent="0.3">
      <c r="D450" s="71"/>
      <c r="E450" s="71"/>
      <c r="F450" s="71"/>
      <c r="G450" s="71"/>
      <c r="H450" s="71"/>
      <c r="I450" s="71"/>
      <c r="J450" s="71"/>
    </row>
    <row r="451" spans="4:10" x14ac:dyDescent="0.3">
      <c r="D451" s="71"/>
      <c r="E451" s="71"/>
      <c r="F451" s="71"/>
      <c r="G451" s="71"/>
      <c r="H451" s="71"/>
      <c r="I451" s="71"/>
      <c r="J451" s="71"/>
    </row>
    <row r="452" spans="4:10" x14ac:dyDescent="0.3">
      <c r="D452" s="71"/>
      <c r="E452" s="71"/>
      <c r="F452" s="71"/>
      <c r="G452" s="71"/>
      <c r="H452" s="71"/>
      <c r="I452" s="71"/>
      <c r="J452" s="71"/>
    </row>
    <row r="453" spans="4:10" x14ac:dyDescent="0.3">
      <c r="D453" s="71"/>
      <c r="E453" s="71"/>
      <c r="F453" s="71"/>
      <c r="G453" s="71"/>
      <c r="H453" s="71"/>
      <c r="I453" s="71"/>
      <c r="J453" s="71"/>
    </row>
    <row r="454" spans="4:10" x14ac:dyDescent="0.3">
      <c r="D454" s="71"/>
      <c r="E454" s="71"/>
      <c r="F454" s="71"/>
      <c r="G454" s="71"/>
      <c r="H454" s="71"/>
      <c r="I454" s="71"/>
      <c r="J454" s="71"/>
    </row>
    <row r="455" spans="4:10" x14ac:dyDescent="0.3">
      <c r="D455" s="71"/>
      <c r="E455" s="71"/>
      <c r="F455" s="71"/>
      <c r="G455" s="71"/>
      <c r="H455" s="71"/>
      <c r="I455" s="71"/>
      <c r="J455" s="71"/>
    </row>
    <row r="456" spans="4:10" x14ac:dyDescent="0.3">
      <c r="D456" s="71"/>
      <c r="E456" s="71"/>
      <c r="F456" s="71"/>
      <c r="G456" s="71"/>
      <c r="H456" s="71"/>
      <c r="I456" s="71"/>
      <c r="J456" s="71"/>
    </row>
    <row r="457" spans="4:10" x14ac:dyDescent="0.3">
      <c r="D457" s="71"/>
      <c r="E457" s="71"/>
      <c r="F457" s="71"/>
      <c r="G457" s="71"/>
      <c r="H457" s="71"/>
      <c r="I457" s="71"/>
      <c r="J457" s="71"/>
    </row>
    <row r="458" spans="4:10" x14ac:dyDescent="0.3">
      <c r="D458" s="71"/>
      <c r="E458" s="71"/>
      <c r="F458" s="71"/>
      <c r="G458" s="71"/>
      <c r="H458" s="71"/>
      <c r="I458" s="71"/>
      <c r="J458" s="71"/>
    </row>
    <row r="459" spans="4:10" x14ac:dyDescent="0.3">
      <c r="D459" s="71"/>
      <c r="E459" s="71"/>
      <c r="F459" s="71"/>
      <c r="G459" s="71"/>
      <c r="H459" s="71"/>
      <c r="I459" s="71"/>
      <c r="J459" s="71"/>
    </row>
    <row r="460" spans="4:10" x14ac:dyDescent="0.3">
      <c r="D460" s="71"/>
      <c r="E460" s="71"/>
      <c r="F460" s="71"/>
      <c r="G460" s="71"/>
      <c r="H460" s="71"/>
      <c r="I460" s="71"/>
      <c r="J460" s="71"/>
    </row>
    <row r="461" spans="4:10" x14ac:dyDescent="0.3">
      <c r="D461" s="71"/>
      <c r="E461" s="71"/>
      <c r="F461" s="71"/>
      <c r="G461" s="71"/>
      <c r="H461" s="71"/>
      <c r="I461" s="71"/>
      <c r="J461" s="71"/>
    </row>
    <row r="462" spans="4:10" x14ac:dyDescent="0.3">
      <c r="D462" s="71"/>
      <c r="E462" s="71"/>
      <c r="F462" s="71"/>
      <c r="G462" s="71"/>
      <c r="H462" s="71"/>
      <c r="I462" s="71"/>
      <c r="J462" s="71"/>
    </row>
    <row r="463" spans="4:10" x14ac:dyDescent="0.3">
      <c r="D463" s="71"/>
      <c r="E463" s="71"/>
      <c r="F463" s="71"/>
      <c r="G463" s="71"/>
      <c r="H463" s="71"/>
      <c r="I463" s="71"/>
      <c r="J463" s="71"/>
    </row>
    <row r="464" spans="4:10" x14ac:dyDescent="0.3">
      <c r="D464" s="71"/>
      <c r="E464" s="71"/>
      <c r="F464" s="71"/>
      <c r="G464" s="71"/>
      <c r="H464" s="71"/>
      <c r="I464" s="71"/>
      <c r="J464" s="71"/>
    </row>
    <row r="465" spans="4:10" x14ac:dyDescent="0.3">
      <c r="D465" s="71"/>
      <c r="E465" s="71"/>
      <c r="F465" s="71"/>
      <c r="G465" s="71"/>
      <c r="H465" s="71"/>
      <c r="I465" s="71"/>
      <c r="J465" s="71"/>
    </row>
    <row r="466" spans="4:10" x14ac:dyDescent="0.3">
      <c r="D466" s="71"/>
      <c r="E466" s="71"/>
      <c r="F466" s="71"/>
      <c r="G466" s="71"/>
      <c r="H466" s="71"/>
      <c r="I466" s="71"/>
      <c r="J466" s="71"/>
    </row>
    <row r="467" spans="4:10" x14ac:dyDescent="0.3">
      <c r="D467" s="71"/>
      <c r="E467" s="71"/>
      <c r="F467" s="71"/>
      <c r="G467" s="71"/>
      <c r="H467" s="71"/>
      <c r="I467" s="71"/>
      <c r="J467" s="71"/>
    </row>
    <row r="468" spans="4:10" x14ac:dyDescent="0.3">
      <c r="D468" s="71"/>
      <c r="E468" s="71"/>
      <c r="F468" s="71"/>
      <c r="G468" s="71"/>
      <c r="H468" s="71"/>
      <c r="I468" s="71"/>
      <c r="J468" s="71"/>
    </row>
    <row r="469" spans="4:10" x14ac:dyDescent="0.3">
      <c r="D469" s="71"/>
      <c r="E469" s="71"/>
      <c r="F469" s="71"/>
      <c r="G469" s="71"/>
      <c r="H469" s="71"/>
      <c r="I469" s="71"/>
      <c r="J469" s="71"/>
    </row>
    <row r="470" spans="4:10" x14ac:dyDescent="0.3">
      <c r="D470" s="71"/>
      <c r="E470" s="71"/>
      <c r="F470" s="71"/>
      <c r="G470" s="71"/>
      <c r="H470" s="71"/>
      <c r="I470" s="71"/>
      <c r="J470" s="71"/>
    </row>
    <row r="471" spans="4:10" x14ac:dyDescent="0.3">
      <c r="D471" s="71"/>
      <c r="E471" s="71"/>
      <c r="F471" s="71"/>
      <c r="G471" s="71"/>
      <c r="H471" s="71"/>
      <c r="I471" s="71"/>
      <c r="J471" s="71"/>
    </row>
    <row r="472" spans="4:10" x14ac:dyDescent="0.3">
      <c r="D472" s="71"/>
      <c r="E472" s="71"/>
      <c r="F472" s="71"/>
      <c r="G472" s="71"/>
      <c r="H472" s="71"/>
      <c r="I472" s="71"/>
      <c r="J472" s="71"/>
    </row>
    <row r="473" spans="4:10" x14ac:dyDescent="0.3">
      <c r="D473" s="71"/>
      <c r="E473" s="71"/>
      <c r="F473" s="71"/>
      <c r="G473" s="71"/>
      <c r="H473" s="71"/>
      <c r="I473" s="71"/>
      <c r="J473" s="71"/>
    </row>
    <row r="474" spans="4:10" x14ac:dyDescent="0.3">
      <c r="D474" s="71"/>
      <c r="E474" s="71"/>
      <c r="F474" s="71"/>
      <c r="G474" s="71"/>
      <c r="H474" s="71"/>
      <c r="I474" s="71"/>
      <c r="J474" s="71"/>
    </row>
    <row r="475" spans="4:10" x14ac:dyDescent="0.3">
      <c r="D475" s="71"/>
      <c r="E475" s="71"/>
      <c r="F475" s="71"/>
      <c r="G475" s="71"/>
      <c r="H475" s="71"/>
      <c r="I475" s="71"/>
      <c r="J475" s="71"/>
    </row>
    <row r="476" spans="4:10" x14ac:dyDescent="0.3">
      <c r="D476" s="71"/>
      <c r="E476" s="71"/>
      <c r="F476" s="71"/>
      <c r="G476" s="71"/>
      <c r="H476" s="71"/>
      <c r="I476" s="71"/>
      <c r="J476" s="71"/>
    </row>
    <row r="477" spans="4:10" x14ac:dyDescent="0.3">
      <c r="D477" s="71"/>
      <c r="E477" s="71"/>
      <c r="F477" s="71"/>
      <c r="G477" s="71"/>
      <c r="H477" s="71"/>
      <c r="I477" s="71"/>
      <c r="J477" s="71"/>
    </row>
    <row r="478" spans="4:10" x14ac:dyDescent="0.3">
      <c r="D478" s="71"/>
      <c r="E478" s="71"/>
      <c r="F478" s="71"/>
      <c r="G478" s="71"/>
      <c r="H478" s="71"/>
      <c r="I478" s="71"/>
      <c r="J478" s="71"/>
    </row>
    <row r="479" spans="4:10" x14ac:dyDescent="0.3">
      <c r="D479" s="71"/>
      <c r="E479" s="71"/>
      <c r="F479" s="71"/>
      <c r="G479" s="71"/>
      <c r="H479" s="71"/>
      <c r="I479" s="71"/>
      <c r="J479" s="71"/>
    </row>
    <row r="480" spans="4:10" x14ac:dyDescent="0.3">
      <c r="D480" s="71"/>
      <c r="E480" s="71"/>
      <c r="F480" s="71"/>
      <c r="G480" s="71"/>
      <c r="H480" s="71"/>
      <c r="I480" s="71"/>
      <c r="J480" s="71"/>
    </row>
    <row r="481" spans="4:10" x14ac:dyDescent="0.3">
      <c r="D481" s="71"/>
      <c r="E481" s="71"/>
      <c r="F481" s="71"/>
      <c r="G481" s="71"/>
      <c r="H481" s="71"/>
      <c r="I481" s="71"/>
      <c r="J481" s="71"/>
    </row>
    <row r="482" spans="4:10" x14ac:dyDescent="0.3">
      <c r="D482" s="71"/>
      <c r="E482" s="71"/>
      <c r="F482" s="71"/>
      <c r="G482" s="71"/>
      <c r="H482" s="71"/>
      <c r="I482" s="71"/>
      <c r="J482" s="71"/>
    </row>
    <row r="483" spans="4:10" x14ac:dyDescent="0.3">
      <c r="D483" s="71"/>
      <c r="E483" s="71"/>
      <c r="F483" s="71"/>
      <c r="G483" s="71"/>
      <c r="H483" s="71"/>
      <c r="I483" s="71"/>
      <c r="J483" s="71"/>
    </row>
    <row r="484" spans="4:10" x14ac:dyDescent="0.3">
      <c r="D484" s="71"/>
      <c r="E484" s="71"/>
      <c r="F484" s="71"/>
      <c r="G484" s="71"/>
      <c r="H484" s="71"/>
      <c r="I484" s="71"/>
      <c r="J484" s="71"/>
    </row>
    <row r="485" spans="4:10" x14ac:dyDescent="0.3">
      <c r="D485" s="71"/>
      <c r="E485" s="71"/>
      <c r="F485" s="71"/>
      <c r="G485" s="71"/>
      <c r="H485" s="71"/>
      <c r="I485" s="71"/>
      <c r="J485" s="71"/>
    </row>
    <row r="486" spans="4:10" x14ac:dyDescent="0.3">
      <c r="D486" s="71"/>
      <c r="E486" s="71"/>
      <c r="F486" s="71"/>
      <c r="G486" s="71"/>
      <c r="H486" s="71"/>
      <c r="I486" s="71"/>
      <c r="J486" s="71"/>
    </row>
    <row r="487" spans="4:10" x14ac:dyDescent="0.3">
      <c r="D487" s="71"/>
      <c r="E487" s="71"/>
      <c r="F487" s="71"/>
      <c r="G487" s="71"/>
      <c r="H487" s="71"/>
      <c r="I487" s="71"/>
      <c r="J487" s="71"/>
    </row>
    <row r="488" spans="4:10" x14ac:dyDescent="0.3">
      <c r="D488" s="71"/>
      <c r="E488" s="71"/>
      <c r="F488" s="71"/>
      <c r="G488" s="71"/>
      <c r="H488" s="71"/>
      <c r="I488" s="71"/>
      <c r="J488" s="71"/>
    </row>
    <row r="489" spans="4:10" x14ac:dyDescent="0.3">
      <c r="D489" s="71"/>
      <c r="E489" s="71"/>
      <c r="F489" s="71"/>
      <c r="G489" s="71"/>
      <c r="H489" s="71"/>
      <c r="I489" s="71"/>
      <c r="J489" s="71"/>
    </row>
    <row r="490" spans="4:10" x14ac:dyDescent="0.3">
      <c r="D490" s="71"/>
      <c r="E490" s="71"/>
      <c r="F490" s="71"/>
      <c r="G490" s="71"/>
      <c r="H490" s="71"/>
      <c r="I490" s="71"/>
      <c r="J490" s="71"/>
    </row>
    <row r="491" spans="4:10" x14ac:dyDescent="0.3">
      <c r="D491" s="71"/>
      <c r="E491" s="71"/>
      <c r="F491" s="71"/>
      <c r="G491" s="71"/>
      <c r="H491" s="71"/>
      <c r="I491" s="71"/>
      <c r="J491" s="71"/>
    </row>
    <row r="492" spans="4:10" x14ac:dyDescent="0.3">
      <c r="D492" s="71"/>
      <c r="E492" s="71"/>
      <c r="F492" s="71"/>
      <c r="G492" s="71"/>
      <c r="H492" s="71"/>
      <c r="I492" s="71"/>
      <c r="J492" s="71"/>
    </row>
    <row r="493" spans="4:10" x14ac:dyDescent="0.3">
      <c r="D493" s="71"/>
      <c r="E493" s="71"/>
      <c r="F493" s="71"/>
      <c r="G493" s="71"/>
      <c r="H493" s="71"/>
      <c r="I493" s="71"/>
      <c r="J493" s="71"/>
    </row>
    <row r="494" spans="4:10" x14ac:dyDescent="0.3">
      <c r="D494" s="71"/>
      <c r="E494" s="71"/>
      <c r="F494" s="71"/>
      <c r="G494" s="71"/>
      <c r="H494" s="71"/>
      <c r="I494" s="71"/>
      <c r="J494" s="71"/>
    </row>
    <row r="495" spans="4:10" x14ac:dyDescent="0.3">
      <c r="D495" s="71"/>
      <c r="E495" s="71"/>
      <c r="F495" s="71"/>
      <c r="G495" s="71"/>
      <c r="H495" s="71"/>
      <c r="I495" s="71"/>
      <c r="J495" s="71"/>
    </row>
    <row r="496" spans="4:10" x14ac:dyDescent="0.3">
      <c r="D496" s="71"/>
      <c r="E496" s="71"/>
      <c r="F496" s="71"/>
      <c r="G496" s="71"/>
      <c r="H496" s="71"/>
      <c r="I496" s="71"/>
      <c r="J496" s="71"/>
    </row>
    <row r="497" spans="4:10" x14ac:dyDescent="0.3">
      <c r="D497" s="71"/>
      <c r="E497" s="71"/>
      <c r="F497" s="71"/>
      <c r="G497" s="71"/>
      <c r="H497" s="71"/>
      <c r="I497" s="71"/>
      <c r="J497" s="71"/>
    </row>
    <row r="498" spans="4:10" x14ac:dyDescent="0.3">
      <c r="D498" s="71"/>
      <c r="E498" s="71"/>
      <c r="F498" s="71"/>
      <c r="G498" s="71"/>
      <c r="H498" s="71"/>
      <c r="I498" s="71"/>
      <c r="J498" s="71"/>
    </row>
    <row r="499" spans="4:10" x14ac:dyDescent="0.3">
      <c r="D499" s="71"/>
      <c r="E499" s="71"/>
      <c r="F499" s="71"/>
      <c r="G499" s="71"/>
      <c r="H499" s="71"/>
      <c r="I499" s="71"/>
      <c r="J499" s="71"/>
    </row>
    <row r="500" spans="4:10" x14ac:dyDescent="0.3">
      <c r="D500" s="71"/>
      <c r="E500" s="71"/>
      <c r="F500" s="71"/>
      <c r="G500" s="71"/>
      <c r="H500" s="71"/>
      <c r="I500" s="71"/>
      <c r="J500" s="71"/>
    </row>
    <row r="501" spans="4:10" x14ac:dyDescent="0.3">
      <c r="D501" s="71"/>
      <c r="E501" s="71"/>
      <c r="F501" s="71"/>
      <c r="G501" s="71"/>
      <c r="H501" s="71"/>
      <c r="I501" s="71"/>
      <c r="J501" s="71"/>
    </row>
    <row r="502" spans="4:10" x14ac:dyDescent="0.3">
      <c r="D502" s="71"/>
      <c r="E502" s="71"/>
      <c r="F502" s="71"/>
      <c r="G502" s="71"/>
      <c r="H502" s="71"/>
      <c r="I502" s="71"/>
      <c r="J502" s="71"/>
    </row>
    <row r="503" spans="4:10" x14ac:dyDescent="0.3">
      <c r="D503" s="71"/>
      <c r="E503" s="71"/>
      <c r="F503" s="71"/>
      <c r="G503" s="71"/>
      <c r="H503" s="71"/>
      <c r="I503" s="71"/>
      <c r="J503" s="71"/>
    </row>
    <row r="504" spans="4:10" x14ac:dyDescent="0.3">
      <c r="D504" s="71"/>
      <c r="E504" s="71"/>
      <c r="F504" s="71"/>
      <c r="G504" s="71"/>
      <c r="H504" s="71"/>
      <c r="I504" s="71"/>
      <c r="J504" s="71"/>
    </row>
    <row r="505" spans="4:10" x14ac:dyDescent="0.3">
      <c r="D505" s="71"/>
      <c r="E505" s="71"/>
      <c r="F505" s="71"/>
      <c r="G505" s="71"/>
      <c r="H505" s="71"/>
      <c r="I505" s="71"/>
      <c r="J505" s="71"/>
    </row>
    <row r="506" spans="4:10" x14ac:dyDescent="0.3">
      <c r="D506" s="71"/>
      <c r="E506" s="71"/>
      <c r="F506" s="71"/>
      <c r="G506" s="71"/>
      <c r="H506" s="71"/>
      <c r="I506" s="71"/>
      <c r="J506" s="71"/>
    </row>
    <row r="507" spans="4:10" x14ac:dyDescent="0.3">
      <c r="D507" s="71"/>
      <c r="E507" s="71"/>
      <c r="F507" s="71"/>
      <c r="G507" s="71"/>
      <c r="H507" s="71"/>
      <c r="I507" s="71"/>
      <c r="J507" s="71"/>
    </row>
    <row r="508" spans="4:10" x14ac:dyDescent="0.3">
      <c r="D508" s="71"/>
      <c r="E508" s="71"/>
      <c r="F508" s="71"/>
      <c r="G508" s="71"/>
      <c r="H508" s="71"/>
      <c r="I508" s="71"/>
      <c r="J508" s="71"/>
    </row>
    <row r="509" spans="4:10" x14ac:dyDescent="0.3">
      <c r="D509" s="71"/>
      <c r="E509" s="71"/>
      <c r="F509" s="71"/>
      <c r="G509" s="71"/>
      <c r="H509" s="71"/>
      <c r="I509" s="71"/>
      <c r="J509" s="71"/>
    </row>
    <row r="510" spans="4:10" x14ac:dyDescent="0.3">
      <c r="D510" s="71"/>
      <c r="E510" s="71"/>
      <c r="F510" s="71"/>
      <c r="G510" s="71"/>
      <c r="H510" s="71"/>
      <c r="I510" s="71"/>
      <c r="J510" s="71"/>
    </row>
    <row r="511" spans="4:10" x14ac:dyDescent="0.3">
      <c r="D511" s="71"/>
      <c r="E511" s="71"/>
      <c r="F511" s="71"/>
      <c r="G511" s="71"/>
      <c r="H511" s="71"/>
      <c r="I511" s="71"/>
      <c r="J511" s="71"/>
    </row>
    <row r="512" spans="4:10" x14ac:dyDescent="0.3">
      <c r="D512" s="71"/>
      <c r="E512" s="71"/>
      <c r="F512" s="71"/>
      <c r="G512" s="71"/>
      <c r="H512" s="71"/>
      <c r="I512" s="71"/>
      <c r="J512" s="71"/>
    </row>
    <row r="513" spans="4:10" x14ac:dyDescent="0.3">
      <c r="D513" s="71"/>
      <c r="E513" s="71"/>
      <c r="F513" s="71"/>
      <c r="G513" s="71"/>
      <c r="H513" s="71"/>
      <c r="I513" s="71"/>
      <c r="J513" s="71"/>
    </row>
    <row r="514" spans="4:10" x14ac:dyDescent="0.3">
      <c r="D514" s="71"/>
      <c r="E514" s="71"/>
      <c r="F514" s="71"/>
      <c r="G514" s="71"/>
      <c r="H514" s="71"/>
      <c r="I514" s="71"/>
      <c r="J514" s="71"/>
    </row>
    <row r="515" spans="4:10" x14ac:dyDescent="0.3">
      <c r="D515" s="71"/>
      <c r="E515" s="71"/>
      <c r="F515" s="71"/>
      <c r="G515" s="71"/>
      <c r="H515" s="71"/>
      <c r="I515" s="71"/>
      <c r="J515" s="71"/>
    </row>
    <row r="516" spans="4:10" x14ac:dyDescent="0.3">
      <c r="D516" s="71"/>
      <c r="E516" s="71"/>
      <c r="F516" s="71"/>
      <c r="G516" s="71"/>
      <c r="H516" s="71"/>
      <c r="I516" s="71"/>
      <c r="J516" s="71"/>
    </row>
    <row r="517" spans="4:10" x14ac:dyDescent="0.3">
      <c r="D517" s="71"/>
      <c r="E517" s="71"/>
      <c r="F517" s="71"/>
      <c r="G517" s="71"/>
      <c r="H517" s="71"/>
      <c r="I517" s="71"/>
      <c r="J517" s="71"/>
    </row>
    <row r="518" spans="4:10" x14ac:dyDescent="0.3">
      <c r="D518" s="71"/>
      <c r="E518" s="71"/>
      <c r="F518" s="71"/>
      <c r="G518" s="71"/>
      <c r="H518" s="71"/>
      <c r="I518" s="71"/>
      <c r="J518" s="71"/>
    </row>
    <row r="519" spans="4:10" x14ac:dyDescent="0.3">
      <c r="D519" s="71"/>
      <c r="E519" s="71"/>
      <c r="F519" s="71"/>
      <c r="G519" s="71"/>
      <c r="H519" s="71"/>
      <c r="I519" s="71"/>
      <c r="J519" s="71"/>
    </row>
    <row r="520" spans="4:10" x14ac:dyDescent="0.3">
      <c r="D520" s="71"/>
      <c r="E520" s="71"/>
      <c r="F520" s="71"/>
      <c r="G520" s="71"/>
      <c r="H520" s="71"/>
      <c r="I520" s="71"/>
      <c r="J520" s="71"/>
    </row>
    <row r="521" spans="4:10" x14ac:dyDescent="0.3">
      <c r="D521" s="71"/>
      <c r="E521" s="71"/>
      <c r="F521" s="71"/>
      <c r="G521" s="71"/>
      <c r="H521" s="71"/>
      <c r="I521" s="71"/>
      <c r="J521" s="71"/>
    </row>
    <row r="522" spans="4:10" x14ac:dyDescent="0.3">
      <c r="D522" s="71"/>
      <c r="E522" s="71"/>
      <c r="F522" s="71"/>
      <c r="G522" s="71"/>
      <c r="H522" s="71"/>
      <c r="I522" s="71"/>
      <c r="J522" s="71"/>
    </row>
    <row r="523" spans="4:10" x14ac:dyDescent="0.3">
      <c r="D523" s="71"/>
      <c r="E523" s="71"/>
      <c r="F523" s="71"/>
      <c r="G523" s="71"/>
      <c r="H523" s="71"/>
      <c r="I523" s="71"/>
      <c r="J523" s="71"/>
    </row>
    <row r="524" spans="4:10" x14ac:dyDescent="0.3">
      <c r="D524" s="71"/>
      <c r="E524" s="71"/>
      <c r="F524" s="71"/>
      <c r="G524" s="71"/>
      <c r="H524" s="71"/>
      <c r="I524" s="71"/>
      <c r="J524" s="71"/>
    </row>
    <row r="525" spans="4:10" x14ac:dyDescent="0.3">
      <c r="D525" s="71"/>
      <c r="E525" s="71"/>
      <c r="F525" s="71"/>
      <c r="G525" s="71"/>
      <c r="H525" s="71"/>
      <c r="I525" s="71"/>
      <c r="J525" s="71"/>
    </row>
    <row r="526" spans="4:10" x14ac:dyDescent="0.3">
      <c r="D526" s="71"/>
      <c r="E526" s="71"/>
      <c r="F526" s="71"/>
      <c r="G526" s="71"/>
      <c r="H526" s="71"/>
      <c r="I526" s="71"/>
      <c r="J526" s="71"/>
    </row>
    <row r="527" spans="4:10" x14ac:dyDescent="0.3">
      <c r="D527" s="71"/>
      <c r="E527" s="71"/>
      <c r="F527" s="71"/>
      <c r="G527" s="71"/>
      <c r="H527" s="71"/>
      <c r="I527" s="71"/>
      <c r="J527" s="71"/>
    </row>
    <row r="528" spans="4:10" x14ac:dyDescent="0.3">
      <c r="D528" s="71"/>
      <c r="E528" s="71"/>
      <c r="F528" s="71"/>
      <c r="G528" s="71"/>
      <c r="H528" s="71"/>
      <c r="I528" s="71"/>
      <c r="J528" s="71"/>
    </row>
    <row r="529" spans="4:10" x14ac:dyDescent="0.3">
      <c r="D529" s="71"/>
      <c r="E529" s="71"/>
      <c r="F529" s="71"/>
      <c r="G529" s="71"/>
      <c r="H529" s="71"/>
      <c r="I529" s="71"/>
      <c r="J529" s="71"/>
    </row>
    <row r="530" spans="4:10" x14ac:dyDescent="0.3">
      <c r="D530" s="71"/>
      <c r="E530" s="71"/>
      <c r="F530" s="71"/>
      <c r="G530" s="71"/>
      <c r="H530" s="71"/>
      <c r="I530" s="71"/>
      <c r="J530" s="71"/>
    </row>
    <row r="531" spans="4:10" x14ac:dyDescent="0.3">
      <c r="D531" s="71"/>
      <c r="E531" s="71"/>
      <c r="F531" s="71"/>
      <c r="G531" s="71"/>
      <c r="H531" s="71"/>
      <c r="I531" s="71"/>
      <c r="J531" s="71"/>
    </row>
    <row r="532" spans="4:10" x14ac:dyDescent="0.3">
      <c r="D532" s="71"/>
      <c r="E532" s="71"/>
      <c r="F532" s="71"/>
      <c r="G532" s="71"/>
      <c r="H532" s="71"/>
      <c r="I532" s="71"/>
      <c r="J532" s="71"/>
    </row>
    <row r="533" spans="4:10" x14ac:dyDescent="0.3">
      <c r="D533" s="71"/>
      <c r="E533" s="71"/>
      <c r="F533" s="71"/>
      <c r="G533" s="71"/>
      <c r="H533" s="71"/>
      <c r="I533" s="71"/>
      <c r="J533" s="71"/>
    </row>
    <row r="534" spans="4:10" x14ac:dyDescent="0.3">
      <c r="D534" s="71"/>
      <c r="E534" s="71"/>
      <c r="F534" s="71"/>
      <c r="G534" s="71"/>
      <c r="H534" s="71"/>
      <c r="I534" s="71"/>
      <c r="J534" s="71"/>
    </row>
    <row r="535" spans="4:10" x14ac:dyDescent="0.3">
      <c r="D535" s="71"/>
      <c r="E535" s="71"/>
      <c r="F535" s="71"/>
      <c r="G535" s="71"/>
      <c r="H535" s="71"/>
      <c r="I535" s="71"/>
      <c r="J535" s="71"/>
    </row>
    <row r="536" spans="4:10" x14ac:dyDescent="0.3">
      <c r="D536" s="71"/>
      <c r="E536" s="71"/>
      <c r="F536" s="71"/>
      <c r="G536" s="71"/>
      <c r="H536" s="71"/>
      <c r="I536" s="71"/>
      <c r="J536" s="71"/>
    </row>
    <row r="537" spans="4:10" x14ac:dyDescent="0.3">
      <c r="D537" s="71"/>
      <c r="E537" s="71"/>
      <c r="F537" s="71"/>
      <c r="G537" s="71"/>
      <c r="H537" s="71"/>
      <c r="I537" s="71"/>
      <c r="J537" s="71"/>
    </row>
    <row r="538" spans="4:10" x14ac:dyDescent="0.3">
      <c r="D538" s="71"/>
      <c r="E538" s="71"/>
      <c r="F538" s="71"/>
      <c r="G538" s="71"/>
      <c r="H538" s="71"/>
      <c r="I538" s="71"/>
      <c r="J538" s="71"/>
    </row>
    <row r="539" spans="4:10" x14ac:dyDescent="0.3">
      <c r="D539" s="71"/>
      <c r="E539" s="71"/>
      <c r="F539" s="71"/>
      <c r="G539" s="71"/>
      <c r="H539" s="71"/>
      <c r="I539" s="71"/>
      <c r="J539" s="71"/>
    </row>
    <row r="540" spans="4:10" x14ac:dyDescent="0.3">
      <c r="D540" s="71"/>
      <c r="E540" s="71"/>
      <c r="F540" s="71"/>
      <c r="G540" s="71"/>
      <c r="H540" s="71"/>
      <c r="I540" s="71"/>
      <c r="J540" s="71"/>
    </row>
    <row r="541" spans="4:10" x14ac:dyDescent="0.3">
      <c r="D541" s="71"/>
      <c r="E541" s="71"/>
      <c r="F541" s="71"/>
      <c r="G541" s="71"/>
      <c r="H541" s="71"/>
      <c r="I541" s="71"/>
      <c r="J541" s="71"/>
    </row>
    <row r="542" spans="4:10" x14ac:dyDescent="0.3">
      <c r="D542" s="71"/>
      <c r="E542" s="71"/>
      <c r="F542" s="71"/>
      <c r="G542" s="71"/>
      <c r="H542" s="71"/>
      <c r="I542" s="71"/>
      <c r="J542" s="71"/>
    </row>
    <row r="543" spans="4:10" x14ac:dyDescent="0.3">
      <c r="D543" s="71"/>
      <c r="E543" s="71"/>
      <c r="F543" s="71"/>
      <c r="G543" s="71"/>
      <c r="H543" s="71"/>
      <c r="I543" s="71"/>
      <c r="J543" s="71"/>
    </row>
    <row r="544" spans="4:10" x14ac:dyDescent="0.3">
      <c r="D544" s="71"/>
      <c r="E544" s="71"/>
      <c r="F544" s="71"/>
      <c r="G544" s="71"/>
      <c r="H544" s="71"/>
      <c r="I544" s="71"/>
      <c r="J544" s="71"/>
    </row>
    <row r="545" spans="4:10" x14ac:dyDescent="0.3">
      <c r="D545" s="71"/>
      <c r="E545" s="71"/>
      <c r="F545" s="71"/>
      <c r="G545" s="71"/>
      <c r="H545" s="71"/>
      <c r="I545" s="71"/>
      <c r="J545" s="71"/>
    </row>
    <row r="546" spans="4:10" x14ac:dyDescent="0.3">
      <c r="D546" s="71"/>
      <c r="E546" s="71"/>
      <c r="F546" s="71"/>
      <c r="G546" s="71"/>
      <c r="H546" s="71"/>
      <c r="I546" s="71"/>
      <c r="J546" s="71"/>
    </row>
    <row r="547" spans="4:10" x14ac:dyDescent="0.3">
      <c r="D547" s="71"/>
      <c r="E547" s="71"/>
      <c r="F547" s="71"/>
      <c r="G547" s="71"/>
      <c r="H547" s="71"/>
      <c r="I547" s="71"/>
      <c r="J547" s="71"/>
    </row>
    <row r="548" spans="4:10" x14ac:dyDescent="0.3">
      <c r="D548" s="71"/>
      <c r="E548" s="71"/>
      <c r="F548" s="71"/>
      <c r="G548" s="71"/>
      <c r="H548" s="71"/>
      <c r="I548" s="71"/>
      <c r="J548" s="71"/>
    </row>
    <row r="549" spans="4:10" x14ac:dyDescent="0.3">
      <c r="D549" s="71"/>
      <c r="E549" s="71"/>
      <c r="F549" s="71"/>
      <c r="G549" s="71"/>
      <c r="H549" s="71"/>
      <c r="I549" s="71"/>
      <c r="J549" s="71"/>
    </row>
    <row r="550" spans="4:10" x14ac:dyDescent="0.3">
      <c r="D550" s="71"/>
      <c r="E550" s="71"/>
      <c r="F550" s="71"/>
      <c r="G550" s="71"/>
      <c r="H550" s="71"/>
      <c r="I550" s="71"/>
      <c r="J550" s="71"/>
    </row>
    <row r="551" spans="4:10" x14ac:dyDescent="0.3">
      <c r="D551" s="71"/>
      <c r="E551" s="71"/>
      <c r="F551" s="71"/>
      <c r="G551" s="71"/>
      <c r="H551" s="71"/>
      <c r="I551" s="71"/>
      <c r="J551" s="71"/>
    </row>
    <row r="552" spans="4:10" x14ac:dyDescent="0.3">
      <c r="D552" s="71"/>
      <c r="E552" s="71"/>
      <c r="F552" s="71"/>
      <c r="G552" s="71"/>
      <c r="H552" s="71"/>
      <c r="I552" s="71"/>
      <c r="J552" s="71"/>
    </row>
    <row r="553" spans="4:10" x14ac:dyDescent="0.3">
      <c r="D553" s="71"/>
      <c r="E553" s="71"/>
      <c r="F553" s="71"/>
      <c r="G553" s="71"/>
      <c r="H553" s="71"/>
      <c r="I553" s="71"/>
      <c r="J553" s="71"/>
    </row>
    <row r="554" spans="4:10" x14ac:dyDescent="0.3">
      <c r="D554" s="71"/>
      <c r="E554" s="71"/>
      <c r="F554" s="71"/>
      <c r="G554" s="71"/>
      <c r="H554" s="71"/>
      <c r="I554" s="71"/>
      <c r="J554" s="71"/>
    </row>
    <row r="555" spans="4:10" x14ac:dyDescent="0.3">
      <c r="D555" s="71"/>
      <c r="E555" s="71"/>
      <c r="F555" s="71"/>
      <c r="G555" s="71"/>
      <c r="H555" s="71"/>
      <c r="I555" s="71"/>
      <c r="J555" s="71"/>
    </row>
    <row r="556" spans="4:10" x14ac:dyDescent="0.3">
      <c r="D556" s="71"/>
      <c r="E556" s="71"/>
      <c r="F556" s="71"/>
      <c r="G556" s="71"/>
      <c r="H556" s="71"/>
      <c r="I556" s="71"/>
      <c r="J556" s="71"/>
    </row>
    <row r="557" spans="4:10" x14ac:dyDescent="0.3">
      <c r="D557" s="71"/>
      <c r="E557" s="71"/>
      <c r="F557" s="71"/>
      <c r="G557" s="71"/>
      <c r="H557" s="71"/>
      <c r="I557" s="71"/>
      <c r="J557" s="71"/>
    </row>
    <row r="558" spans="4:10" x14ac:dyDescent="0.3">
      <c r="D558" s="71"/>
      <c r="E558" s="71"/>
      <c r="F558" s="71"/>
      <c r="G558" s="71"/>
      <c r="H558" s="71"/>
      <c r="I558" s="71"/>
      <c r="J558" s="71"/>
    </row>
    <row r="559" spans="4:10" x14ac:dyDescent="0.3">
      <c r="D559" s="71"/>
      <c r="E559" s="71"/>
      <c r="F559" s="71"/>
      <c r="G559" s="71"/>
      <c r="H559" s="71"/>
      <c r="I559" s="71"/>
      <c r="J559" s="71"/>
    </row>
    <row r="560" spans="4:10" x14ac:dyDescent="0.3">
      <c r="D560" s="71"/>
      <c r="E560" s="71"/>
      <c r="F560" s="71"/>
      <c r="G560" s="71"/>
      <c r="H560" s="71"/>
      <c r="I560" s="71"/>
      <c r="J560" s="71"/>
    </row>
    <row r="561" spans="4:10" x14ac:dyDescent="0.3">
      <c r="D561" s="71"/>
      <c r="E561" s="71"/>
      <c r="F561" s="71"/>
      <c r="G561" s="71"/>
      <c r="H561" s="71"/>
      <c r="I561" s="71"/>
      <c r="J561" s="71"/>
    </row>
    <row r="562" spans="4:10" x14ac:dyDescent="0.3">
      <c r="D562" s="71"/>
      <c r="E562" s="71"/>
      <c r="F562" s="71"/>
      <c r="G562" s="71"/>
      <c r="H562" s="71"/>
      <c r="I562" s="71"/>
      <c r="J562" s="71"/>
    </row>
    <row r="563" spans="4:10" x14ac:dyDescent="0.3">
      <c r="D563" s="71"/>
      <c r="E563" s="71"/>
      <c r="F563" s="71"/>
      <c r="G563" s="71"/>
      <c r="H563" s="71"/>
      <c r="I563" s="71"/>
      <c r="J563" s="71"/>
    </row>
    <row r="564" spans="4:10" x14ac:dyDescent="0.3">
      <c r="D564" s="71"/>
      <c r="E564" s="71"/>
      <c r="F564" s="71"/>
      <c r="G564" s="71"/>
      <c r="H564" s="71"/>
      <c r="I564" s="71"/>
      <c r="J564" s="71"/>
    </row>
    <row r="565" spans="4:10" x14ac:dyDescent="0.3">
      <c r="D565" s="71"/>
      <c r="E565" s="71"/>
      <c r="F565" s="71"/>
      <c r="G565" s="71"/>
      <c r="H565" s="71"/>
      <c r="I565" s="71"/>
      <c r="J565" s="71"/>
    </row>
    <row r="566" spans="4:10" x14ac:dyDescent="0.3">
      <c r="D566" s="71"/>
      <c r="E566" s="71"/>
      <c r="F566" s="71"/>
      <c r="G566" s="71"/>
      <c r="H566" s="71"/>
      <c r="I566" s="71"/>
      <c r="J566" s="71"/>
    </row>
    <row r="567" spans="4:10" x14ac:dyDescent="0.3">
      <c r="D567" s="71"/>
      <c r="E567" s="71"/>
      <c r="F567" s="71"/>
      <c r="G567" s="71"/>
      <c r="H567" s="71"/>
      <c r="I567" s="71"/>
      <c r="J567" s="71"/>
    </row>
    <row r="568" spans="4:10" x14ac:dyDescent="0.3">
      <c r="D568" s="71"/>
      <c r="E568" s="71"/>
      <c r="F568" s="71"/>
      <c r="G568" s="71"/>
      <c r="H568" s="71"/>
      <c r="I568" s="71"/>
      <c r="J568" s="71"/>
    </row>
    <row r="569" spans="4:10" x14ac:dyDescent="0.3">
      <c r="D569" s="71"/>
      <c r="E569" s="71"/>
      <c r="F569" s="71"/>
      <c r="G569" s="71"/>
      <c r="H569" s="71"/>
      <c r="I569" s="71"/>
      <c r="J569" s="71"/>
    </row>
    <row r="570" spans="4:10" x14ac:dyDescent="0.3">
      <c r="D570" s="71"/>
      <c r="E570" s="71"/>
      <c r="F570" s="71"/>
      <c r="G570" s="71"/>
      <c r="H570" s="71"/>
      <c r="I570" s="71"/>
      <c r="J570" s="71"/>
    </row>
    <row r="571" spans="4:10" x14ac:dyDescent="0.3">
      <c r="D571" s="71"/>
      <c r="E571" s="71"/>
      <c r="F571" s="71"/>
      <c r="G571" s="71"/>
      <c r="H571" s="71"/>
      <c r="I571" s="71"/>
      <c r="J571" s="71"/>
    </row>
    <row r="572" spans="4:10" x14ac:dyDescent="0.3">
      <c r="D572" s="71"/>
      <c r="E572" s="71"/>
      <c r="F572" s="71"/>
      <c r="G572" s="71"/>
      <c r="H572" s="71"/>
      <c r="I572" s="71"/>
      <c r="J572" s="71"/>
    </row>
    <row r="573" spans="4:10" x14ac:dyDescent="0.3">
      <c r="D573" s="71"/>
      <c r="E573" s="71"/>
      <c r="F573" s="71"/>
      <c r="G573" s="71"/>
      <c r="H573" s="71"/>
      <c r="I573" s="71"/>
      <c r="J573" s="71"/>
    </row>
    <row r="574" spans="4:10" x14ac:dyDescent="0.3">
      <c r="D574" s="71"/>
      <c r="E574" s="71"/>
      <c r="F574" s="71"/>
      <c r="G574" s="71"/>
      <c r="H574" s="71"/>
      <c r="I574" s="71"/>
      <c r="J574" s="71"/>
    </row>
    <row r="575" spans="4:10" x14ac:dyDescent="0.3">
      <c r="D575" s="71"/>
      <c r="E575" s="71"/>
      <c r="F575" s="71"/>
      <c r="G575" s="71"/>
      <c r="H575" s="71"/>
      <c r="I575" s="71"/>
      <c r="J575" s="71"/>
    </row>
    <row r="576" spans="4:10" x14ac:dyDescent="0.3">
      <c r="D576" s="71"/>
      <c r="E576" s="71"/>
      <c r="F576" s="71"/>
      <c r="G576" s="71"/>
      <c r="H576" s="71"/>
      <c r="I576" s="71"/>
      <c r="J576" s="71"/>
    </row>
    <row r="577" spans="4:10" x14ac:dyDescent="0.3">
      <c r="D577" s="71"/>
      <c r="E577" s="71"/>
      <c r="F577" s="71"/>
      <c r="G577" s="71"/>
      <c r="H577" s="71"/>
      <c r="I577" s="71"/>
      <c r="J577" s="71"/>
    </row>
    <row r="578" spans="4:10" x14ac:dyDescent="0.3">
      <c r="D578" s="71"/>
      <c r="E578" s="71"/>
      <c r="F578" s="71"/>
      <c r="G578" s="71"/>
      <c r="H578" s="71"/>
      <c r="I578" s="71"/>
      <c r="J578" s="71"/>
    </row>
    <row r="579" spans="4:10" x14ac:dyDescent="0.3">
      <c r="D579" s="71"/>
      <c r="E579" s="71"/>
      <c r="F579" s="71"/>
      <c r="G579" s="71"/>
      <c r="H579" s="71"/>
      <c r="I579" s="71"/>
      <c r="J579" s="71"/>
    </row>
    <row r="580" spans="4:10" x14ac:dyDescent="0.3">
      <c r="D580" s="71"/>
      <c r="E580" s="71"/>
      <c r="F580" s="71"/>
      <c r="G580" s="71"/>
      <c r="H580" s="71"/>
      <c r="I580" s="71"/>
      <c r="J580" s="71"/>
    </row>
    <row r="581" spans="4:10" x14ac:dyDescent="0.3">
      <c r="D581" s="71"/>
      <c r="E581" s="71"/>
      <c r="F581" s="71"/>
      <c r="G581" s="71"/>
      <c r="H581" s="71"/>
      <c r="I581" s="71"/>
      <c r="J581" s="71"/>
    </row>
    <row r="582" spans="4:10" x14ac:dyDescent="0.3">
      <c r="D582" s="71"/>
      <c r="E582" s="71"/>
      <c r="F582" s="71"/>
      <c r="G582" s="71"/>
      <c r="H582" s="71"/>
      <c r="I582" s="71"/>
      <c r="J582" s="71"/>
    </row>
    <row r="583" spans="4:10" x14ac:dyDescent="0.3">
      <c r="D583" s="71"/>
      <c r="E583" s="71"/>
      <c r="F583" s="71"/>
      <c r="G583" s="71"/>
      <c r="H583" s="71"/>
      <c r="I583" s="71"/>
      <c r="J583" s="71"/>
    </row>
    <row r="584" spans="4:10" x14ac:dyDescent="0.3">
      <c r="D584" s="71"/>
      <c r="E584" s="71"/>
      <c r="F584" s="71"/>
      <c r="G584" s="71"/>
      <c r="H584" s="71"/>
      <c r="I584" s="71"/>
      <c r="J584" s="71"/>
    </row>
    <row r="585" spans="4:10" x14ac:dyDescent="0.3">
      <c r="D585" s="71"/>
      <c r="E585" s="71"/>
      <c r="F585" s="71"/>
      <c r="G585" s="71"/>
      <c r="H585" s="71"/>
      <c r="I585" s="71"/>
      <c r="J585" s="71"/>
    </row>
    <row r="586" spans="4:10" x14ac:dyDescent="0.3">
      <c r="D586" s="71"/>
      <c r="E586" s="71"/>
      <c r="F586" s="71"/>
      <c r="G586" s="71"/>
      <c r="H586" s="71"/>
      <c r="I586" s="71"/>
      <c r="J586" s="71"/>
    </row>
    <row r="587" spans="4:10" x14ac:dyDescent="0.3">
      <c r="D587" s="71"/>
      <c r="E587" s="71"/>
      <c r="F587" s="71"/>
      <c r="G587" s="71"/>
      <c r="H587" s="71"/>
      <c r="I587" s="71"/>
      <c r="J587" s="71"/>
    </row>
    <row r="588" spans="4:10" x14ac:dyDescent="0.3">
      <c r="D588" s="71"/>
      <c r="E588" s="71"/>
      <c r="F588" s="71"/>
      <c r="G588" s="71"/>
      <c r="H588" s="71"/>
      <c r="I588" s="71"/>
      <c r="J588" s="71"/>
    </row>
    <row r="589" spans="4:10" x14ac:dyDescent="0.3">
      <c r="D589" s="71"/>
      <c r="E589" s="71"/>
      <c r="F589" s="71"/>
      <c r="G589" s="71"/>
      <c r="H589" s="71"/>
      <c r="I589" s="71"/>
      <c r="J589" s="71"/>
    </row>
  </sheetData>
  <autoFilter ref="A1:E314" xr:uid="{9703E311-631E-4447-B0C6-B4212296B5D0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C37D-0EAB-4C0D-91F4-001504560F86}">
  <sheetPr filterMode="1">
    <pageSetUpPr fitToPage="1"/>
  </sheetPr>
  <dimension ref="B3:G35"/>
  <sheetViews>
    <sheetView showGridLines="0" zoomScale="82" zoomScaleNormal="82" workbookViewId="0">
      <pane ySplit="3" topLeftCell="A4" activePane="bottomLeft" state="frozen"/>
      <selection pane="bottomLeft" activeCell="B18" sqref="B18"/>
    </sheetView>
  </sheetViews>
  <sheetFormatPr baseColWidth="10" defaultColWidth="11.44140625" defaultRowHeight="14.4" x14ac:dyDescent="0.3"/>
  <cols>
    <col min="1" max="1" width="11.44140625" style="11"/>
    <col min="2" max="2" width="12.88671875" style="11" customWidth="1"/>
    <col min="3" max="3" width="50.33203125" style="11" bestFit="1" customWidth="1"/>
    <col min="4" max="4" width="11.88671875" style="11" customWidth="1"/>
    <col min="5" max="7" width="13.109375" style="11" customWidth="1"/>
    <col min="8" max="16384" width="11.44140625" style="11"/>
  </cols>
  <sheetData>
    <row r="3" spans="2:7" x14ac:dyDescent="0.3">
      <c r="B3" s="50" t="s">
        <v>54</v>
      </c>
      <c r="C3" s="50" t="s">
        <v>0</v>
      </c>
      <c r="D3" s="50" t="s">
        <v>1</v>
      </c>
      <c r="E3" s="50" t="s">
        <v>10</v>
      </c>
      <c r="F3" s="50" t="s">
        <v>269</v>
      </c>
      <c r="G3" s="50" t="s">
        <v>270</v>
      </c>
    </row>
    <row r="4" spans="2:7" hidden="1" x14ac:dyDescent="0.3">
      <c r="B4" s="55" t="s">
        <v>40</v>
      </c>
      <c r="C4" s="2" t="s">
        <v>41</v>
      </c>
      <c r="D4" s="51" t="s">
        <v>58</v>
      </c>
      <c r="E4" s="7"/>
      <c r="F4" s="7"/>
      <c r="G4" s="7"/>
    </row>
    <row r="5" spans="2:7" hidden="1" x14ac:dyDescent="0.3">
      <c r="B5" s="55" t="s">
        <v>42</v>
      </c>
      <c r="C5" s="2" t="s">
        <v>43</v>
      </c>
      <c r="D5" s="51" t="s">
        <v>12</v>
      </c>
      <c r="E5" s="7"/>
      <c r="F5" s="7"/>
      <c r="G5" s="7"/>
    </row>
    <row r="6" spans="2:7" hidden="1" x14ac:dyDescent="0.3">
      <c r="B6" s="55" t="s">
        <v>36</v>
      </c>
      <c r="C6" s="2" t="s">
        <v>37</v>
      </c>
      <c r="D6" s="51" t="s">
        <v>58</v>
      </c>
      <c r="E6" s="7"/>
      <c r="F6" s="7"/>
      <c r="G6" s="7"/>
    </row>
    <row r="7" spans="2:7" hidden="1" x14ac:dyDescent="0.3">
      <c r="B7" s="55" t="s">
        <v>44</v>
      </c>
      <c r="C7" s="2" t="s">
        <v>45</v>
      </c>
      <c r="D7" s="51" t="s">
        <v>58</v>
      </c>
      <c r="E7" s="7"/>
      <c r="F7" s="7"/>
      <c r="G7" s="7"/>
    </row>
    <row r="8" spans="2:7" hidden="1" x14ac:dyDescent="0.3">
      <c r="B8" s="55" t="s">
        <v>46</v>
      </c>
      <c r="C8" s="2" t="s">
        <v>47</v>
      </c>
      <c r="D8" s="51" t="s">
        <v>12</v>
      </c>
      <c r="E8" s="7"/>
      <c r="F8" s="7"/>
      <c r="G8" s="7"/>
    </row>
    <row r="9" spans="2:7" hidden="1" x14ac:dyDescent="0.3">
      <c r="B9" s="55" t="s">
        <v>38</v>
      </c>
      <c r="C9" s="2" t="s">
        <v>39</v>
      </c>
      <c r="D9" s="51" t="s">
        <v>12</v>
      </c>
      <c r="E9" s="7"/>
      <c r="F9" s="7"/>
      <c r="G9" s="7"/>
    </row>
    <row r="10" spans="2:7" x14ac:dyDescent="0.3">
      <c r="B10" s="55" t="s">
        <v>16</v>
      </c>
      <c r="C10" s="2" t="s">
        <v>17</v>
      </c>
      <c r="D10" s="51" t="s">
        <v>58</v>
      </c>
      <c r="E10" s="7">
        <f>30+18+30+30+((47+20+55+56+55+55)/4)</f>
        <v>180</v>
      </c>
      <c r="F10" s="7">
        <f>+((55+56+55+55+47+20)/4)+30+30+30*2+4+1</f>
        <v>197</v>
      </c>
      <c r="G10" s="7">
        <f>+F10-E10</f>
        <v>17</v>
      </c>
    </row>
    <row r="11" spans="2:7" x14ac:dyDescent="0.3">
      <c r="B11" s="55" t="s">
        <v>18</v>
      </c>
      <c r="C11" s="2" t="s">
        <v>19</v>
      </c>
      <c r="D11" s="51" t="s">
        <v>263</v>
      </c>
      <c r="E11" s="7">
        <f>36+40+14+30+40+40</f>
        <v>200</v>
      </c>
      <c r="F11" s="7">
        <f>18+1+36+40+40</f>
        <v>135</v>
      </c>
      <c r="G11" s="7">
        <f t="shared" ref="G11:G18" si="0">+F11-E11</f>
        <v>-65</v>
      </c>
    </row>
    <row r="12" spans="2:7" hidden="1" x14ac:dyDescent="0.3">
      <c r="B12" s="55" t="s">
        <v>20</v>
      </c>
      <c r="C12" s="2" t="s">
        <v>21</v>
      </c>
      <c r="D12" s="51" t="s">
        <v>12</v>
      </c>
      <c r="E12" s="7"/>
      <c r="F12" s="7"/>
      <c r="G12" s="7">
        <f t="shared" si="0"/>
        <v>0</v>
      </c>
    </row>
    <row r="13" spans="2:7" hidden="1" x14ac:dyDescent="0.3">
      <c r="B13" s="55" t="s">
        <v>14</v>
      </c>
      <c r="C13" s="2" t="s">
        <v>15</v>
      </c>
      <c r="D13" s="51" t="s">
        <v>12</v>
      </c>
      <c r="E13" s="7"/>
      <c r="F13" s="7"/>
      <c r="G13" s="7">
        <f t="shared" si="0"/>
        <v>0</v>
      </c>
    </row>
    <row r="14" spans="2:7" x14ac:dyDescent="0.3">
      <c r="B14" s="55" t="s">
        <v>48</v>
      </c>
      <c r="C14" s="2" t="s">
        <v>49</v>
      </c>
      <c r="D14" s="51" t="s">
        <v>58</v>
      </c>
      <c r="E14" s="7">
        <f>30+22+8</f>
        <v>60</v>
      </c>
      <c r="F14" s="7">
        <f>6+5</f>
        <v>11</v>
      </c>
      <c r="G14" s="7">
        <f t="shared" si="0"/>
        <v>-49</v>
      </c>
    </row>
    <row r="15" spans="2:7" x14ac:dyDescent="0.3">
      <c r="B15" s="55" t="s">
        <v>50</v>
      </c>
      <c r="C15" s="2" t="s">
        <v>51</v>
      </c>
      <c r="D15" s="51" t="s">
        <v>263</v>
      </c>
      <c r="E15" s="7">
        <f>+((27+9)/12)+37</f>
        <v>40</v>
      </c>
      <c r="F15" s="7">
        <f>18+1+2</f>
        <v>21</v>
      </c>
      <c r="G15" s="7">
        <f t="shared" si="0"/>
        <v>-19</v>
      </c>
    </row>
    <row r="16" spans="2:7" hidden="1" x14ac:dyDescent="0.3">
      <c r="B16" s="55" t="s">
        <v>52</v>
      </c>
      <c r="C16" s="2" t="s">
        <v>53</v>
      </c>
      <c r="D16" s="51" t="s">
        <v>12</v>
      </c>
      <c r="E16" s="7"/>
      <c r="F16" s="7"/>
      <c r="G16" s="7">
        <f t="shared" si="0"/>
        <v>0</v>
      </c>
    </row>
    <row r="17" spans="2:7" x14ac:dyDescent="0.3">
      <c r="B17" s="55" t="s">
        <v>32</v>
      </c>
      <c r="C17" s="2" t="s">
        <v>33</v>
      </c>
      <c r="D17" s="51" t="s">
        <v>58</v>
      </c>
      <c r="E17" s="7">
        <v>30</v>
      </c>
      <c r="F17" s="7">
        <v>2</v>
      </c>
      <c r="G17" s="7">
        <f t="shared" si="0"/>
        <v>-28</v>
      </c>
    </row>
    <row r="18" spans="2:7" x14ac:dyDescent="0.3">
      <c r="B18" s="55" t="s">
        <v>34</v>
      </c>
      <c r="C18" s="2" t="s">
        <v>35</v>
      </c>
      <c r="D18" s="51" t="s">
        <v>263</v>
      </c>
      <c r="E18" s="7">
        <f>40+39</f>
        <v>79</v>
      </c>
      <c r="F18" s="7">
        <v>39</v>
      </c>
      <c r="G18" s="7">
        <f t="shared" si="0"/>
        <v>-40</v>
      </c>
    </row>
    <row r="19" spans="2:7" hidden="1" x14ac:dyDescent="0.3">
      <c r="B19" s="55" t="s">
        <v>55</v>
      </c>
      <c r="C19" s="2" t="s">
        <v>56</v>
      </c>
      <c r="D19" s="51" t="s">
        <v>263</v>
      </c>
      <c r="E19" s="7"/>
      <c r="F19" s="7"/>
      <c r="G19" s="7"/>
    </row>
    <row r="20" spans="2:7" hidden="1" x14ac:dyDescent="0.3">
      <c r="B20" s="55" t="s">
        <v>30</v>
      </c>
      <c r="C20" s="2" t="s">
        <v>31</v>
      </c>
      <c r="D20" s="51" t="s">
        <v>264</v>
      </c>
      <c r="E20" s="7"/>
      <c r="F20" s="7"/>
      <c r="G20" s="7"/>
    </row>
    <row r="21" spans="2:7" hidden="1" x14ac:dyDescent="0.3">
      <c r="B21" s="55" t="s">
        <v>22</v>
      </c>
      <c r="C21" s="2" t="s">
        <v>23</v>
      </c>
      <c r="D21" s="51" t="s">
        <v>265</v>
      </c>
      <c r="E21" s="7"/>
      <c r="F21" s="7"/>
      <c r="G21" s="7"/>
    </row>
    <row r="22" spans="2:7" hidden="1" x14ac:dyDescent="0.3">
      <c r="B22" s="55" t="s">
        <v>26</v>
      </c>
      <c r="C22" s="2" t="s">
        <v>27</v>
      </c>
      <c r="D22" s="51" t="s">
        <v>265</v>
      </c>
      <c r="E22" s="7"/>
      <c r="F22" s="7"/>
      <c r="G22" s="7"/>
    </row>
    <row r="23" spans="2:7" hidden="1" x14ac:dyDescent="0.3">
      <c r="B23" s="55" t="s">
        <v>24</v>
      </c>
      <c r="C23" s="2" t="s">
        <v>25</v>
      </c>
      <c r="D23" s="51" t="s">
        <v>266</v>
      </c>
      <c r="E23" s="7"/>
      <c r="F23" s="7"/>
      <c r="G23" s="7"/>
    </row>
    <row r="24" spans="2:7" hidden="1" x14ac:dyDescent="0.3">
      <c r="B24" s="55" t="s">
        <v>28</v>
      </c>
      <c r="C24" s="2" t="s">
        <v>29</v>
      </c>
      <c r="D24" s="51" t="s">
        <v>266</v>
      </c>
      <c r="E24" s="7"/>
      <c r="F24" s="7"/>
      <c r="G24" s="7"/>
    </row>
    <row r="25" spans="2:7" hidden="1" x14ac:dyDescent="0.3">
      <c r="B25" s="2"/>
      <c r="C25" s="7"/>
      <c r="D25" s="51"/>
      <c r="E25" s="7"/>
      <c r="F25" s="7"/>
      <c r="G25" s="7"/>
    </row>
    <row r="26" spans="2:7" hidden="1" x14ac:dyDescent="0.3">
      <c r="B26" s="2"/>
      <c r="C26" s="59"/>
      <c r="D26" s="51"/>
      <c r="E26" s="7"/>
      <c r="F26" s="7"/>
      <c r="G26" s="7"/>
    </row>
    <row r="27" spans="2:7" hidden="1" x14ac:dyDescent="0.3">
      <c r="B27" s="2"/>
      <c r="C27" s="59"/>
      <c r="D27" s="51"/>
      <c r="E27" s="7"/>
      <c r="F27" s="7"/>
      <c r="G27" s="7"/>
    </row>
    <row r="31" spans="2:7" x14ac:dyDescent="0.3">
      <c r="C31" s="19"/>
    </row>
    <row r="32" spans="2:7" ht="31.2" x14ac:dyDescent="0.3">
      <c r="C32" s="24" t="s">
        <v>11</v>
      </c>
    </row>
    <row r="33" spans="3:4" ht="15.6" x14ac:dyDescent="0.3">
      <c r="C33" s="25">
        <f>1-0/44</f>
        <v>1</v>
      </c>
    </row>
    <row r="34" spans="3:4" ht="15.6" x14ac:dyDescent="0.3">
      <c r="D34" s="23"/>
    </row>
    <row r="35" spans="3:4" ht="15.6" x14ac:dyDescent="0.3">
      <c r="D35" s="22"/>
    </row>
  </sheetData>
  <autoFilter ref="B3:G27" xr:uid="{44A9ED47-5DE0-4EBD-B676-7E13612CE465}">
    <filterColumn colId="3">
      <customFilters>
        <customFilter operator="notEqual" val=" "/>
      </customFilters>
    </filterColumn>
  </autoFilter>
  <pageMargins left="0" right="0" top="0" bottom="0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991B-F17A-477F-9424-36C244C4E563}">
  <dimension ref="A1:E109"/>
  <sheetViews>
    <sheetView workbookViewId="0">
      <selection activeCell="A94" sqref="A94:XFD109"/>
    </sheetView>
  </sheetViews>
  <sheetFormatPr baseColWidth="10" defaultRowHeight="14.4" x14ac:dyDescent="0.3"/>
  <cols>
    <col min="2" max="2" width="51.5546875" bestFit="1" customWidth="1"/>
  </cols>
  <sheetData>
    <row r="1" spans="1:5" ht="15.6" x14ac:dyDescent="0.3">
      <c r="A1" s="56" t="s">
        <v>258</v>
      </c>
      <c r="B1" s="56" t="s">
        <v>259</v>
      </c>
      <c r="C1" s="56" t="s">
        <v>260</v>
      </c>
      <c r="D1" s="56" t="s">
        <v>261</v>
      </c>
      <c r="E1" s="56" t="s">
        <v>262</v>
      </c>
    </row>
    <row r="2" spans="1:5" x14ac:dyDescent="0.3">
      <c r="A2" s="57" t="s">
        <v>241</v>
      </c>
      <c r="B2" s="57" t="s">
        <v>242</v>
      </c>
      <c r="C2" s="57">
        <v>0</v>
      </c>
      <c r="D2" s="57">
        <v>0</v>
      </c>
      <c r="E2" s="57">
        <v>0</v>
      </c>
    </row>
    <row r="3" spans="1:5" x14ac:dyDescent="0.3">
      <c r="A3" s="57" t="s">
        <v>237</v>
      </c>
      <c r="B3" s="57" t="s">
        <v>238</v>
      </c>
      <c r="C3" s="57">
        <v>0</v>
      </c>
      <c r="D3" s="57">
        <v>0</v>
      </c>
      <c r="E3" s="57">
        <v>0</v>
      </c>
    </row>
    <row r="4" spans="1:5" x14ac:dyDescent="0.3">
      <c r="A4" s="57" t="s">
        <v>229</v>
      </c>
      <c r="B4" s="57" t="s">
        <v>230</v>
      </c>
      <c r="C4" s="57">
        <v>0</v>
      </c>
      <c r="D4" s="57">
        <v>0</v>
      </c>
      <c r="E4" s="57">
        <v>0</v>
      </c>
    </row>
    <row r="5" spans="1:5" x14ac:dyDescent="0.3">
      <c r="A5" s="57" t="s">
        <v>235</v>
      </c>
      <c r="B5" s="57" t="s">
        <v>236</v>
      </c>
      <c r="C5" s="57">
        <v>0</v>
      </c>
      <c r="D5" s="57">
        <v>0</v>
      </c>
      <c r="E5" s="57">
        <v>0</v>
      </c>
    </row>
    <row r="6" spans="1:5" x14ac:dyDescent="0.3">
      <c r="A6" s="57" t="s">
        <v>239</v>
      </c>
      <c r="B6" s="57" t="s">
        <v>240</v>
      </c>
      <c r="C6" s="57">
        <v>0</v>
      </c>
      <c r="D6" s="57">
        <v>0</v>
      </c>
      <c r="E6" s="57">
        <v>0</v>
      </c>
    </row>
    <row r="7" spans="1:5" x14ac:dyDescent="0.3">
      <c r="A7" s="57" t="s">
        <v>227</v>
      </c>
      <c r="B7" s="57" t="s">
        <v>228</v>
      </c>
      <c r="C7" s="57">
        <v>0</v>
      </c>
      <c r="D7" s="57">
        <v>0</v>
      </c>
      <c r="E7" s="57">
        <v>0</v>
      </c>
    </row>
    <row r="8" spans="1:5" x14ac:dyDescent="0.3">
      <c r="A8" s="57" t="s">
        <v>233</v>
      </c>
      <c r="B8" s="57" t="s">
        <v>234</v>
      </c>
      <c r="C8" s="57">
        <v>0</v>
      </c>
      <c r="D8" s="57">
        <v>0</v>
      </c>
      <c r="E8" s="57">
        <v>0</v>
      </c>
    </row>
    <row r="9" spans="1:5" x14ac:dyDescent="0.3">
      <c r="A9" s="57" t="s">
        <v>223</v>
      </c>
      <c r="B9" s="57" t="s">
        <v>224</v>
      </c>
      <c r="C9" s="57">
        <v>0</v>
      </c>
      <c r="D9" s="57">
        <v>0</v>
      </c>
      <c r="E9" s="57">
        <v>0</v>
      </c>
    </row>
    <row r="10" spans="1:5" x14ac:dyDescent="0.3">
      <c r="A10" s="57" t="s">
        <v>221</v>
      </c>
      <c r="B10" s="57" t="s">
        <v>222</v>
      </c>
      <c r="C10" s="57">
        <v>0</v>
      </c>
      <c r="D10" s="57">
        <v>0</v>
      </c>
      <c r="E10" s="57">
        <v>0</v>
      </c>
    </row>
    <row r="11" spans="1:5" x14ac:dyDescent="0.3">
      <c r="A11" s="57" t="s">
        <v>219</v>
      </c>
      <c r="B11" s="57" t="s">
        <v>220</v>
      </c>
      <c r="C11" s="57">
        <v>0</v>
      </c>
      <c r="D11" s="57">
        <v>0</v>
      </c>
      <c r="E11" s="57">
        <v>0</v>
      </c>
    </row>
    <row r="12" spans="1:5" x14ac:dyDescent="0.3">
      <c r="A12" s="57" t="s">
        <v>225</v>
      </c>
      <c r="B12" s="57" t="s">
        <v>226</v>
      </c>
      <c r="C12" s="57">
        <v>0</v>
      </c>
      <c r="D12" s="57">
        <v>0</v>
      </c>
      <c r="E12" s="57">
        <v>0</v>
      </c>
    </row>
    <row r="13" spans="1:5" x14ac:dyDescent="0.3">
      <c r="A13" s="57" t="s">
        <v>231</v>
      </c>
      <c r="B13" s="57" t="s">
        <v>232</v>
      </c>
      <c r="C13" s="57">
        <v>0</v>
      </c>
      <c r="D13" s="57">
        <v>0</v>
      </c>
      <c r="E13" s="57">
        <v>0</v>
      </c>
    </row>
    <row r="14" spans="1:5" x14ac:dyDescent="0.3">
      <c r="A14" s="57" t="s">
        <v>243</v>
      </c>
      <c r="B14" s="57" t="s">
        <v>244</v>
      </c>
      <c r="C14" s="57">
        <v>0</v>
      </c>
      <c r="D14" s="57">
        <v>0</v>
      </c>
      <c r="E14" s="57">
        <v>0</v>
      </c>
    </row>
    <row r="15" spans="1:5" x14ac:dyDescent="0.3">
      <c r="A15" s="57" t="s">
        <v>245</v>
      </c>
      <c r="B15" s="57" t="s">
        <v>246</v>
      </c>
      <c r="C15" s="57">
        <v>0</v>
      </c>
      <c r="D15" s="57">
        <v>0</v>
      </c>
      <c r="E15" s="57">
        <v>0</v>
      </c>
    </row>
    <row r="16" spans="1:5" x14ac:dyDescent="0.3">
      <c r="A16" s="57" t="s">
        <v>101</v>
      </c>
      <c r="B16" s="57" t="s">
        <v>56</v>
      </c>
      <c r="C16" s="57">
        <v>0</v>
      </c>
      <c r="D16" s="57">
        <v>0</v>
      </c>
      <c r="E16" s="57">
        <v>0</v>
      </c>
    </row>
    <row r="17" spans="1:5" x14ac:dyDescent="0.3">
      <c r="A17" s="57" t="s">
        <v>158</v>
      </c>
      <c r="B17" s="57" t="s">
        <v>15</v>
      </c>
      <c r="C17" s="57">
        <v>0</v>
      </c>
      <c r="D17" s="57">
        <v>0</v>
      </c>
      <c r="E17" s="57">
        <v>0</v>
      </c>
    </row>
    <row r="18" spans="1:5" x14ac:dyDescent="0.3">
      <c r="A18" s="57" t="s">
        <v>160</v>
      </c>
      <c r="B18" s="57" t="s">
        <v>19</v>
      </c>
      <c r="C18" s="57">
        <v>0</v>
      </c>
      <c r="D18" s="57">
        <v>0</v>
      </c>
      <c r="E18" s="57">
        <v>0</v>
      </c>
    </row>
    <row r="19" spans="1:5" x14ac:dyDescent="0.3">
      <c r="A19" s="57" t="s">
        <v>161</v>
      </c>
      <c r="B19" s="57" t="s">
        <v>21</v>
      </c>
      <c r="C19" s="57">
        <v>0</v>
      </c>
      <c r="D19" s="57">
        <v>0</v>
      </c>
      <c r="E19" s="57">
        <v>0</v>
      </c>
    </row>
    <row r="20" spans="1:5" x14ac:dyDescent="0.3">
      <c r="A20" s="57" t="s">
        <v>159</v>
      </c>
      <c r="B20" s="57" t="s">
        <v>17</v>
      </c>
      <c r="C20" s="57">
        <v>0</v>
      </c>
      <c r="D20" s="57">
        <v>0</v>
      </c>
      <c r="E20" s="57">
        <v>0</v>
      </c>
    </row>
    <row r="21" spans="1:5" x14ac:dyDescent="0.3">
      <c r="A21" s="57" t="s">
        <v>166</v>
      </c>
      <c r="B21" s="57" t="s">
        <v>31</v>
      </c>
      <c r="C21" s="57">
        <v>0</v>
      </c>
      <c r="D21" s="57">
        <v>0</v>
      </c>
      <c r="E21" s="57">
        <v>0</v>
      </c>
    </row>
    <row r="22" spans="1:5" x14ac:dyDescent="0.3">
      <c r="A22" s="57" t="s">
        <v>169</v>
      </c>
      <c r="B22" s="57" t="s">
        <v>170</v>
      </c>
      <c r="C22" s="57">
        <v>3120</v>
      </c>
      <c r="D22" s="57">
        <v>24</v>
      </c>
      <c r="E22" s="57">
        <v>3144</v>
      </c>
    </row>
    <row r="23" spans="1:5" x14ac:dyDescent="0.3">
      <c r="A23" s="57" t="s">
        <v>171</v>
      </c>
      <c r="B23" s="57" t="s">
        <v>172</v>
      </c>
      <c r="C23" s="57">
        <v>2268</v>
      </c>
      <c r="D23" s="57">
        <v>48</v>
      </c>
      <c r="E23" s="57">
        <v>2316</v>
      </c>
    </row>
    <row r="24" spans="1:5" x14ac:dyDescent="0.3">
      <c r="A24" s="57" t="s">
        <v>173</v>
      </c>
      <c r="B24" s="57" t="s">
        <v>174</v>
      </c>
      <c r="C24" s="57">
        <v>1260</v>
      </c>
      <c r="D24" s="57">
        <v>48</v>
      </c>
      <c r="E24" s="57">
        <v>1308</v>
      </c>
    </row>
    <row r="25" spans="1:5" x14ac:dyDescent="0.3">
      <c r="A25" s="57" t="s">
        <v>175</v>
      </c>
      <c r="B25" s="57" t="s">
        <v>176</v>
      </c>
      <c r="C25" s="57">
        <v>2460</v>
      </c>
      <c r="D25" s="57">
        <v>48</v>
      </c>
      <c r="E25" s="57">
        <v>2508</v>
      </c>
    </row>
    <row r="26" spans="1:5" x14ac:dyDescent="0.3">
      <c r="A26" s="57" t="s">
        <v>177</v>
      </c>
      <c r="B26" s="57" t="s">
        <v>178</v>
      </c>
      <c r="C26" s="57">
        <v>0</v>
      </c>
      <c r="D26" s="57">
        <v>24</v>
      </c>
      <c r="E26" s="57">
        <v>24</v>
      </c>
    </row>
    <row r="27" spans="1:5" x14ac:dyDescent="0.3">
      <c r="A27" s="57" t="s">
        <v>179</v>
      </c>
      <c r="B27" s="57" t="s">
        <v>180</v>
      </c>
      <c r="C27" s="57">
        <v>2616</v>
      </c>
      <c r="D27" s="57">
        <v>24</v>
      </c>
      <c r="E27" s="57">
        <v>2640</v>
      </c>
    </row>
    <row r="28" spans="1:5" x14ac:dyDescent="0.3">
      <c r="A28" s="57" t="s">
        <v>181</v>
      </c>
      <c r="B28" s="57" t="s">
        <v>182</v>
      </c>
      <c r="C28" s="57">
        <v>2328</v>
      </c>
      <c r="D28" s="57">
        <v>24</v>
      </c>
      <c r="E28" s="57">
        <v>2352</v>
      </c>
    </row>
    <row r="29" spans="1:5" x14ac:dyDescent="0.3">
      <c r="A29" s="57" t="s">
        <v>183</v>
      </c>
      <c r="B29" s="57" t="s">
        <v>184</v>
      </c>
      <c r="C29" s="57">
        <v>4296</v>
      </c>
      <c r="D29" s="57">
        <v>24</v>
      </c>
      <c r="E29" s="57">
        <v>4320</v>
      </c>
    </row>
    <row r="30" spans="1:5" x14ac:dyDescent="0.3">
      <c r="A30" s="57" t="s">
        <v>185</v>
      </c>
      <c r="B30" s="57" t="s">
        <v>186</v>
      </c>
      <c r="C30" s="57">
        <v>6192</v>
      </c>
      <c r="D30" s="57">
        <v>24</v>
      </c>
      <c r="E30" s="57">
        <v>6216</v>
      </c>
    </row>
    <row r="31" spans="1:5" x14ac:dyDescent="0.3">
      <c r="A31" s="57" t="s">
        <v>187</v>
      </c>
      <c r="B31" s="57" t="s">
        <v>188</v>
      </c>
      <c r="C31" s="57">
        <v>0</v>
      </c>
      <c r="D31" s="57">
        <v>6</v>
      </c>
      <c r="E31" s="57">
        <v>6</v>
      </c>
    </row>
    <row r="32" spans="1:5" x14ac:dyDescent="0.3">
      <c r="A32" s="57" t="s">
        <v>189</v>
      </c>
      <c r="B32" s="57" t="s">
        <v>190</v>
      </c>
      <c r="C32" s="57">
        <v>1920</v>
      </c>
      <c r="D32" s="57">
        <v>24</v>
      </c>
      <c r="E32" s="57">
        <v>1944</v>
      </c>
    </row>
    <row r="33" spans="1:5" x14ac:dyDescent="0.3">
      <c r="A33" s="57" t="s">
        <v>191</v>
      </c>
      <c r="B33" s="57" t="s">
        <v>192</v>
      </c>
      <c r="C33" s="57">
        <v>1128</v>
      </c>
      <c r="D33" s="57">
        <v>24</v>
      </c>
      <c r="E33" s="57">
        <v>1152</v>
      </c>
    </row>
    <row r="34" spans="1:5" x14ac:dyDescent="0.3">
      <c r="A34" s="57" t="s">
        <v>193</v>
      </c>
      <c r="B34" s="57" t="s">
        <v>194</v>
      </c>
      <c r="C34" s="57">
        <v>2568</v>
      </c>
      <c r="D34" s="57">
        <v>12</v>
      </c>
      <c r="E34" s="57">
        <v>2580</v>
      </c>
    </row>
    <row r="35" spans="1:5" x14ac:dyDescent="0.3">
      <c r="A35" s="57" t="s">
        <v>195</v>
      </c>
      <c r="B35" s="57" t="s">
        <v>196</v>
      </c>
      <c r="C35" s="57">
        <v>0</v>
      </c>
      <c r="D35" s="57">
        <v>24</v>
      </c>
      <c r="E35" s="57">
        <v>24</v>
      </c>
    </row>
    <row r="36" spans="1:5" x14ac:dyDescent="0.3">
      <c r="A36" s="57" t="s">
        <v>197</v>
      </c>
      <c r="B36" s="57" t="s">
        <v>198</v>
      </c>
      <c r="C36" s="57">
        <v>1512</v>
      </c>
      <c r="D36" s="57">
        <v>24</v>
      </c>
      <c r="E36" s="57">
        <v>1536</v>
      </c>
    </row>
    <row r="37" spans="1:5" x14ac:dyDescent="0.3">
      <c r="A37" s="57" t="s">
        <v>199</v>
      </c>
      <c r="B37" s="57" t="s">
        <v>200</v>
      </c>
      <c r="C37" s="57">
        <v>1176</v>
      </c>
      <c r="D37" s="57">
        <v>24</v>
      </c>
      <c r="E37" s="57">
        <v>1200</v>
      </c>
    </row>
    <row r="38" spans="1:5" x14ac:dyDescent="0.3">
      <c r="A38" s="57" t="s">
        <v>201</v>
      </c>
      <c r="B38" s="57" t="s">
        <v>202</v>
      </c>
      <c r="C38" s="57">
        <v>264</v>
      </c>
      <c r="D38" s="57">
        <v>30</v>
      </c>
      <c r="E38" s="57">
        <v>294</v>
      </c>
    </row>
    <row r="39" spans="1:5" x14ac:dyDescent="0.3">
      <c r="A39" s="57" t="s">
        <v>203</v>
      </c>
      <c r="B39" s="57" t="s">
        <v>204</v>
      </c>
      <c r="C39" s="57">
        <v>0</v>
      </c>
      <c r="D39" s="57">
        <v>24</v>
      </c>
      <c r="E39" s="57">
        <v>24</v>
      </c>
    </row>
    <row r="40" spans="1:5" x14ac:dyDescent="0.3">
      <c r="A40" s="57" t="s">
        <v>205</v>
      </c>
      <c r="B40" s="57" t="s">
        <v>206</v>
      </c>
      <c r="C40" s="57">
        <v>0</v>
      </c>
      <c r="D40" s="57">
        <v>24</v>
      </c>
      <c r="E40" s="57">
        <v>24</v>
      </c>
    </row>
    <row r="41" spans="1:5" x14ac:dyDescent="0.3">
      <c r="A41" s="57" t="s">
        <v>207</v>
      </c>
      <c r="B41" s="57" t="s">
        <v>208</v>
      </c>
      <c r="C41" s="57">
        <v>0</v>
      </c>
      <c r="D41" s="57">
        <v>24</v>
      </c>
      <c r="E41" s="57">
        <v>24</v>
      </c>
    </row>
    <row r="42" spans="1:5" x14ac:dyDescent="0.3">
      <c r="A42" s="57" t="s">
        <v>209</v>
      </c>
      <c r="B42" s="57" t="s">
        <v>210</v>
      </c>
      <c r="C42" s="57">
        <v>0</v>
      </c>
      <c r="D42" s="57">
        <v>24</v>
      </c>
      <c r="E42" s="57">
        <v>24</v>
      </c>
    </row>
    <row r="43" spans="1:5" x14ac:dyDescent="0.3">
      <c r="A43" s="57" t="s">
        <v>211</v>
      </c>
      <c r="B43" s="57" t="s">
        <v>212</v>
      </c>
      <c r="C43" s="57">
        <v>0</v>
      </c>
      <c r="D43" s="57">
        <v>6</v>
      </c>
      <c r="E43" s="57">
        <v>6</v>
      </c>
    </row>
    <row r="44" spans="1:5" x14ac:dyDescent="0.3">
      <c r="A44" s="57" t="s">
        <v>213</v>
      </c>
      <c r="B44" s="57" t="s">
        <v>214</v>
      </c>
      <c r="C44" s="57">
        <v>0</v>
      </c>
      <c r="D44" s="57">
        <v>24</v>
      </c>
      <c r="E44" s="57">
        <v>24</v>
      </c>
    </row>
    <row r="45" spans="1:5" x14ac:dyDescent="0.3">
      <c r="A45" s="57" t="s">
        <v>215</v>
      </c>
      <c r="B45" s="57" t="s">
        <v>216</v>
      </c>
      <c r="C45" s="57">
        <v>1192</v>
      </c>
      <c r="D45" s="57">
        <v>48</v>
      </c>
      <c r="E45" s="57">
        <v>1240</v>
      </c>
    </row>
    <row r="46" spans="1:5" x14ac:dyDescent="0.3">
      <c r="A46" s="57" t="s">
        <v>61</v>
      </c>
      <c r="B46" s="57" t="s">
        <v>62</v>
      </c>
      <c r="C46" s="57">
        <v>0</v>
      </c>
      <c r="D46" s="57">
        <v>24</v>
      </c>
      <c r="E46" s="57">
        <v>24</v>
      </c>
    </row>
    <row r="47" spans="1:5" x14ac:dyDescent="0.3">
      <c r="A47" s="57" t="s">
        <v>63</v>
      </c>
      <c r="B47" s="57" t="s">
        <v>64</v>
      </c>
      <c r="C47" s="57">
        <v>0</v>
      </c>
      <c r="D47" s="57">
        <v>24</v>
      </c>
      <c r="E47" s="57">
        <v>24</v>
      </c>
    </row>
    <row r="48" spans="1:5" x14ac:dyDescent="0.3">
      <c r="A48" s="57" t="s">
        <v>65</v>
      </c>
      <c r="B48" s="57" t="s">
        <v>66</v>
      </c>
      <c r="C48" s="57">
        <v>120</v>
      </c>
      <c r="D48" s="57">
        <v>24</v>
      </c>
      <c r="E48" s="57">
        <v>144</v>
      </c>
    </row>
    <row r="49" spans="1:5" x14ac:dyDescent="0.3">
      <c r="A49" s="57" t="s">
        <v>67</v>
      </c>
      <c r="B49" s="57" t="s">
        <v>68</v>
      </c>
      <c r="C49" s="57">
        <v>0</v>
      </c>
      <c r="D49" s="57">
        <v>24</v>
      </c>
      <c r="E49" s="57">
        <v>24</v>
      </c>
    </row>
    <row r="50" spans="1:5" x14ac:dyDescent="0.3">
      <c r="A50" s="57" t="s">
        <v>69</v>
      </c>
      <c r="B50" s="57" t="s">
        <v>70</v>
      </c>
      <c r="C50" s="57">
        <v>0</v>
      </c>
      <c r="D50" s="57">
        <v>24</v>
      </c>
      <c r="E50" s="57">
        <v>24</v>
      </c>
    </row>
    <row r="51" spans="1:5" x14ac:dyDescent="0.3">
      <c r="A51" s="57" t="s">
        <v>71</v>
      </c>
      <c r="B51" s="57" t="s">
        <v>72</v>
      </c>
      <c r="C51" s="57">
        <v>48</v>
      </c>
      <c r="D51" s="57">
        <v>24</v>
      </c>
      <c r="E51" s="57">
        <v>72</v>
      </c>
    </row>
    <row r="52" spans="1:5" x14ac:dyDescent="0.3">
      <c r="A52" s="57" t="s">
        <v>73</v>
      </c>
      <c r="B52" s="57" t="s">
        <v>74</v>
      </c>
      <c r="C52" s="57">
        <v>0</v>
      </c>
      <c r="D52" s="57">
        <v>552</v>
      </c>
      <c r="E52" s="57">
        <v>552</v>
      </c>
    </row>
    <row r="53" spans="1:5" x14ac:dyDescent="0.3">
      <c r="A53" s="57" t="s">
        <v>75</v>
      </c>
      <c r="B53" s="57" t="s">
        <v>76</v>
      </c>
      <c r="C53" s="57">
        <v>0</v>
      </c>
      <c r="D53" s="57">
        <v>24</v>
      </c>
      <c r="E53" s="57">
        <v>24</v>
      </c>
    </row>
    <row r="54" spans="1:5" x14ac:dyDescent="0.3">
      <c r="A54" s="57" t="s">
        <v>77</v>
      </c>
      <c r="B54" s="57" t="s">
        <v>78</v>
      </c>
      <c r="C54" s="57">
        <v>1704</v>
      </c>
      <c r="D54" s="57">
        <v>24</v>
      </c>
      <c r="E54" s="57">
        <v>1728</v>
      </c>
    </row>
    <row r="55" spans="1:5" x14ac:dyDescent="0.3">
      <c r="A55" s="57" t="s">
        <v>79</v>
      </c>
      <c r="B55" s="57" t="s">
        <v>80</v>
      </c>
      <c r="C55" s="57">
        <v>480</v>
      </c>
      <c r="D55" s="57">
        <v>24</v>
      </c>
      <c r="E55" s="57">
        <v>504</v>
      </c>
    </row>
    <row r="56" spans="1:5" x14ac:dyDescent="0.3">
      <c r="A56" s="57" t="s">
        <v>81</v>
      </c>
      <c r="B56" s="57" t="s">
        <v>82</v>
      </c>
      <c r="C56" s="57">
        <v>576</v>
      </c>
      <c r="D56" s="57">
        <v>24</v>
      </c>
      <c r="E56" s="57">
        <v>600</v>
      </c>
    </row>
    <row r="57" spans="1:5" x14ac:dyDescent="0.3">
      <c r="A57" s="57" t="s">
        <v>83</v>
      </c>
      <c r="B57" s="57" t="s">
        <v>84</v>
      </c>
      <c r="C57" s="57">
        <v>624</v>
      </c>
      <c r="D57" s="57">
        <v>24</v>
      </c>
      <c r="E57" s="57">
        <v>648</v>
      </c>
    </row>
    <row r="58" spans="1:5" x14ac:dyDescent="0.3">
      <c r="A58" s="57" t="s">
        <v>85</v>
      </c>
      <c r="B58" s="57" t="s">
        <v>86</v>
      </c>
      <c r="C58" s="57">
        <v>0</v>
      </c>
      <c r="D58" s="57">
        <v>12</v>
      </c>
      <c r="E58" s="57">
        <v>12</v>
      </c>
    </row>
    <row r="59" spans="1:5" x14ac:dyDescent="0.3">
      <c r="A59" s="57" t="s">
        <v>87</v>
      </c>
      <c r="B59" s="57" t="s">
        <v>88</v>
      </c>
      <c r="C59" s="57">
        <v>600</v>
      </c>
      <c r="D59" s="57">
        <v>24</v>
      </c>
      <c r="E59" s="57">
        <v>624</v>
      </c>
    </row>
    <row r="60" spans="1:5" x14ac:dyDescent="0.3">
      <c r="A60" s="57" t="s">
        <v>89</v>
      </c>
      <c r="B60" s="57" t="s">
        <v>90</v>
      </c>
      <c r="C60" s="57">
        <v>0</v>
      </c>
      <c r="D60" s="57">
        <v>24</v>
      </c>
      <c r="E60" s="57">
        <v>24</v>
      </c>
    </row>
    <row r="61" spans="1:5" x14ac:dyDescent="0.3">
      <c r="A61" s="57" t="s">
        <v>91</v>
      </c>
      <c r="B61" s="57" t="s">
        <v>92</v>
      </c>
      <c r="C61" s="57">
        <v>0</v>
      </c>
      <c r="D61" s="57">
        <v>24</v>
      </c>
      <c r="E61" s="57">
        <v>24</v>
      </c>
    </row>
    <row r="62" spans="1:5" x14ac:dyDescent="0.3">
      <c r="A62" s="57" t="s">
        <v>93</v>
      </c>
      <c r="B62" s="57" t="s">
        <v>94</v>
      </c>
      <c r="C62" s="57">
        <v>0</v>
      </c>
      <c r="D62" s="57">
        <v>2</v>
      </c>
      <c r="E62" s="57">
        <v>2</v>
      </c>
    </row>
    <row r="63" spans="1:5" x14ac:dyDescent="0.3">
      <c r="A63" s="57" t="s">
        <v>95</v>
      </c>
      <c r="B63" s="57" t="s">
        <v>96</v>
      </c>
      <c r="C63" s="57">
        <v>0</v>
      </c>
      <c r="D63" s="57">
        <v>2</v>
      </c>
      <c r="E63" s="57">
        <v>2</v>
      </c>
    </row>
    <row r="64" spans="1:5" x14ac:dyDescent="0.3">
      <c r="A64" s="57" t="s">
        <v>97</v>
      </c>
      <c r="B64" s="57" t="s">
        <v>98</v>
      </c>
      <c r="C64" s="57">
        <v>0</v>
      </c>
      <c r="D64" s="57">
        <v>24</v>
      </c>
      <c r="E64" s="57">
        <v>24</v>
      </c>
    </row>
    <row r="65" spans="1:5" x14ac:dyDescent="0.3">
      <c r="A65" s="57" t="s">
        <v>99</v>
      </c>
      <c r="B65" s="57" t="s">
        <v>100</v>
      </c>
      <c r="C65" s="57">
        <v>1872</v>
      </c>
      <c r="D65" s="57">
        <v>24</v>
      </c>
      <c r="E65" s="57">
        <v>1896</v>
      </c>
    </row>
    <row r="66" spans="1:5" x14ac:dyDescent="0.3">
      <c r="A66" s="57" t="s">
        <v>102</v>
      </c>
      <c r="B66" s="57" t="s">
        <v>103</v>
      </c>
      <c r="C66" s="57">
        <v>1050</v>
      </c>
      <c r="D66" s="57">
        <v>50</v>
      </c>
      <c r="E66" s="57">
        <v>1100</v>
      </c>
    </row>
    <row r="67" spans="1:5" x14ac:dyDescent="0.3">
      <c r="A67" s="57" t="s">
        <v>104</v>
      </c>
      <c r="B67" s="57" t="s">
        <v>105</v>
      </c>
      <c r="C67" s="57">
        <v>250</v>
      </c>
      <c r="D67" s="57">
        <v>50</v>
      </c>
      <c r="E67" s="57">
        <v>300</v>
      </c>
    </row>
    <row r="68" spans="1:5" x14ac:dyDescent="0.3">
      <c r="A68" s="57" t="s">
        <v>106</v>
      </c>
      <c r="B68" s="57" t="s">
        <v>107</v>
      </c>
      <c r="C68" s="57">
        <v>3150</v>
      </c>
      <c r="D68" s="57">
        <v>50</v>
      </c>
      <c r="E68" s="57">
        <v>3200</v>
      </c>
    </row>
    <row r="69" spans="1:5" x14ac:dyDescent="0.3">
      <c r="A69" s="57" t="s">
        <v>108</v>
      </c>
      <c r="B69" s="57" t="s">
        <v>109</v>
      </c>
      <c r="C69" s="57">
        <v>0</v>
      </c>
      <c r="D69" s="57">
        <v>50</v>
      </c>
      <c r="E69" s="57">
        <v>50</v>
      </c>
    </row>
    <row r="70" spans="1:5" x14ac:dyDescent="0.3">
      <c r="A70" s="57" t="s">
        <v>110</v>
      </c>
      <c r="B70" s="57" t="s">
        <v>111</v>
      </c>
      <c r="C70" s="57">
        <v>850</v>
      </c>
      <c r="D70" s="57">
        <v>50</v>
      </c>
      <c r="E70" s="57">
        <v>900</v>
      </c>
    </row>
    <row r="71" spans="1:5" x14ac:dyDescent="0.3">
      <c r="A71" s="57" t="s">
        <v>112</v>
      </c>
      <c r="B71" s="57" t="s">
        <v>113</v>
      </c>
      <c r="C71" s="57">
        <v>1300</v>
      </c>
      <c r="D71" s="57">
        <v>100</v>
      </c>
      <c r="E71" s="57">
        <v>1400</v>
      </c>
    </row>
    <row r="72" spans="1:5" x14ac:dyDescent="0.3">
      <c r="A72" s="57" t="s">
        <v>114</v>
      </c>
      <c r="B72" s="57" t="s">
        <v>115</v>
      </c>
      <c r="C72" s="57">
        <v>1850</v>
      </c>
      <c r="D72" s="57">
        <v>50</v>
      </c>
      <c r="E72" s="57">
        <v>1900</v>
      </c>
    </row>
    <row r="73" spans="1:5" x14ac:dyDescent="0.3">
      <c r="A73" s="57" t="s">
        <v>116</v>
      </c>
      <c r="B73" s="57" t="s">
        <v>117</v>
      </c>
      <c r="C73" s="57">
        <v>0</v>
      </c>
      <c r="D73" s="57">
        <v>0</v>
      </c>
      <c r="E73" s="57">
        <v>0</v>
      </c>
    </row>
    <row r="74" spans="1:5" x14ac:dyDescent="0.3">
      <c r="A74" s="57" t="s">
        <v>118</v>
      </c>
      <c r="B74" s="57" t="s">
        <v>119</v>
      </c>
      <c r="C74" s="57">
        <v>450</v>
      </c>
      <c r="D74" s="57">
        <v>50</v>
      </c>
      <c r="E74" s="57">
        <v>500</v>
      </c>
    </row>
    <row r="75" spans="1:5" x14ac:dyDescent="0.3">
      <c r="A75" s="57" t="s">
        <v>120</v>
      </c>
      <c r="B75" s="57" t="s">
        <v>121</v>
      </c>
      <c r="C75" s="57">
        <v>850</v>
      </c>
      <c r="D75" s="57">
        <v>50</v>
      </c>
      <c r="E75" s="57">
        <v>900</v>
      </c>
    </row>
    <row r="76" spans="1:5" x14ac:dyDescent="0.3">
      <c r="A76" s="57" t="s">
        <v>122</v>
      </c>
      <c r="B76" s="57" t="s">
        <v>123</v>
      </c>
      <c r="C76" s="57">
        <v>950</v>
      </c>
      <c r="D76" s="57">
        <v>50</v>
      </c>
      <c r="E76" s="57">
        <v>1000</v>
      </c>
    </row>
    <row r="77" spans="1:5" x14ac:dyDescent="0.3">
      <c r="A77" s="57" t="s">
        <v>124</v>
      </c>
      <c r="B77" s="57" t="s">
        <v>125</v>
      </c>
      <c r="C77" s="57">
        <v>600</v>
      </c>
      <c r="D77" s="57">
        <v>100</v>
      </c>
      <c r="E77" s="57">
        <v>700</v>
      </c>
    </row>
    <row r="78" spans="1:5" x14ac:dyDescent="0.3">
      <c r="A78" s="57" t="s">
        <v>126</v>
      </c>
      <c r="B78" s="57" t="s">
        <v>127</v>
      </c>
      <c r="C78" s="57">
        <v>500</v>
      </c>
      <c r="D78" s="57">
        <v>50</v>
      </c>
      <c r="E78" s="57">
        <v>550</v>
      </c>
    </row>
    <row r="79" spans="1:5" x14ac:dyDescent="0.3">
      <c r="A79" s="57" t="s">
        <v>128</v>
      </c>
      <c r="B79" s="57" t="s">
        <v>129</v>
      </c>
      <c r="C79" s="57">
        <v>0</v>
      </c>
      <c r="D79" s="57">
        <v>0</v>
      </c>
      <c r="E79" s="57">
        <v>0</v>
      </c>
    </row>
    <row r="80" spans="1:5" x14ac:dyDescent="0.3">
      <c r="A80" s="57" t="s">
        <v>130</v>
      </c>
      <c r="B80" s="57" t="s">
        <v>131</v>
      </c>
      <c r="C80" s="57">
        <v>400</v>
      </c>
      <c r="D80" s="57">
        <v>50</v>
      </c>
      <c r="E80" s="57">
        <v>450</v>
      </c>
    </row>
    <row r="81" spans="1:5" x14ac:dyDescent="0.3">
      <c r="A81" s="57" t="s">
        <v>132</v>
      </c>
      <c r="B81" s="57" t="s">
        <v>133</v>
      </c>
      <c r="C81" s="57">
        <v>8050</v>
      </c>
      <c r="D81" s="57">
        <v>50</v>
      </c>
      <c r="E81" s="57">
        <v>8100</v>
      </c>
    </row>
    <row r="82" spans="1:5" x14ac:dyDescent="0.3">
      <c r="A82" s="57" t="s">
        <v>134</v>
      </c>
      <c r="B82" s="57" t="s">
        <v>135</v>
      </c>
      <c r="C82" s="57">
        <v>6550</v>
      </c>
      <c r="D82" s="57">
        <v>50</v>
      </c>
      <c r="E82" s="57">
        <v>6600</v>
      </c>
    </row>
    <row r="83" spans="1:5" x14ac:dyDescent="0.3">
      <c r="A83" s="57" t="s">
        <v>136</v>
      </c>
      <c r="B83" s="57" t="s">
        <v>137</v>
      </c>
      <c r="C83" s="57">
        <v>450</v>
      </c>
      <c r="D83" s="57">
        <v>50</v>
      </c>
      <c r="E83" s="57">
        <v>500</v>
      </c>
    </row>
    <row r="84" spans="1:5" x14ac:dyDescent="0.3">
      <c r="A84" s="57" t="s">
        <v>138</v>
      </c>
      <c r="B84" s="57" t="s">
        <v>139</v>
      </c>
      <c r="C84" s="57">
        <v>300</v>
      </c>
      <c r="D84" s="57">
        <v>200</v>
      </c>
      <c r="E84" s="57">
        <v>500</v>
      </c>
    </row>
    <row r="85" spans="1:5" x14ac:dyDescent="0.3">
      <c r="A85" s="57" t="s">
        <v>140</v>
      </c>
      <c r="B85" s="57" t="s">
        <v>141</v>
      </c>
      <c r="C85" s="57">
        <v>3200</v>
      </c>
      <c r="D85" s="57">
        <v>50</v>
      </c>
      <c r="E85" s="57">
        <v>3250</v>
      </c>
    </row>
    <row r="86" spans="1:5" x14ac:dyDescent="0.3">
      <c r="A86" s="57" t="s">
        <v>142</v>
      </c>
      <c r="B86" s="57" t="s">
        <v>143</v>
      </c>
      <c r="C86" s="57">
        <v>0</v>
      </c>
      <c r="D86" s="57">
        <v>50</v>
      </c>
      <c r="E86" s="57">
        <v>50</v>
      </c>
    </row>
    <row r="87" spans="1:5" x14ac:dyDescent="0.3">
      <c r="A87" s="57" t="s">
        <v>144</v>
      </c>
      <c r="B87" s="57" t="s">
        <v>145</v>
      </c>
      <c r="C87" s="57">
        <v>1000</v>
      </c>
      <c r="D87" s="57">
        <v>50</v>
      </c>
      <c r="E87" s="57">
        <v>1050</v>
      </c>
    </row>
    <row r="88" spans="1:5" x14ac:dyDescent="0.3">
      <c r="A88" s="57" t="s">
        <v>146</v>
      </c>
      <c r="B88" s="57" t="s">
        <v>147</v>
      </c>
      <c r="C88" s="57">
        <v>0</v>
      </c>
      <c r="D88" s="57">
        <v>50</v>
      </c>
      <c r="E88" s="57">
        <v>50</v>
      </c>
    </row>
    <row r="89" spans="1:5" x14ac:dyDescent="0.3">
      <c r="A89" s="57" t="s">
        <v>148</v>
      </c>
      <c r="B89" s="57" t="s">
        <v>149</v>
      </c>
      <c r="C89" s="57">
        <v>2100</v>
      </c>
      <c r="D89" s="57">
        <v>50</v>
      </c>
      <c r="E89" s="57">
        <v>2150</v>
      </c>
    </row>
    <row r="90" spans="1:5" x14ac:dyDescent="0.3">
      <c r="A90" s="57" t="s">
        <v>150</v>
      </c>
      <c r="B90" s="57" t="s">
        <v>151</v>
      </c>
      <c r="C90" s="57">
        <v>0</v>
      </c>
      <c r="D90" s="57">
        <v>0</v>
      </c>
      <c r="E90" s="57">
        <v>0</v>
      </c>
    </row>
    <row r="91" spans="1:5" x14ac:dyDescent="0.3">
      <c r="A91" s="57" t="s">
        <v>152</v>
      </c>
      <c r="B91" s="57" t="s">
        <v>153</v>
      </c>
      <c r="C91" s="57">
        <v>0</v>
      </c>
      <c r="D91" s="57">
        <v>0</v>
      </c>
      <c r="E91" s="57">
        <v>0</v>
      </c>
    </row>
    <row r="92" spans="1:5" x14ac:dyDescent="0.3">
      <c r="A92" s="57" t="s">
        <v>154</v>
      </c>
      <c r="B92" s="57" t="s">
        <v>155</v>
      </c>
      <c r="C92" s="57">
        <v>3816</v>
      </c>
      <c r="D92" s="57">
        <v>24</v>
      </c>
      <c r="E92" s="57">
        <v>3840</v>
      </c>
    </row>
    <row r="93" spans="1:5" x14ac:dyDescent="0.3">
      <c r="A93" s="57" t="s">
        <v>156</v>
      </c>
      <c r="B93" s="57" t="s">
        <v>157</v>
      </c>
      <c r="C93" s="57">
        <v>3816</v>
      </c>
      <c r="D93" s="57">
        <v>24</v>
      </c>
      <c r="E93" s="57">
        <v>3840</v>
      </c>
    </row>
    <row r="94" spans="1:5" x14ac:dyDescent="0.3">
      <c r="A94" s="57" t="s">
        <v>168</v>
      </c>
      <c r="B94" s="57" t="s">
        <v>35</v>
      </c>
      <c r="C94" s="57">
        <v>0</v>
      </c>
      <c r="D94" s="57">
        <v>0</v>
      </c>
      <c r="E94" s="57">
        <v>0</v>
      </c>
    </row>
    <row r="95" spans="1:5" x14ac:dyDescent="0.3">
      <c r="A95" s="57" t="s">
        <v>167</v>
      </c>
      <c r="B95" s="57" t="s">
        <v>33</v>
      </c>
      <c r="C95" s="57">
        <v>0</v>
      </c>
      <c r="D95" s="57">
        <v>0</v>
      </c>
      <c r="E95" s="57">
        <v>0</v>
      </c>
    </row>
    <row r="96" spans="1:5" x14ac:dyDescent="0.3">
      <c r="A96" s="57" t="s">
        <v>162</v>
      </c>
      <c r="B96" s="57" t="s">
        <v>23</v>
      </c>
      <c r="C96" s="57">
        <v>0</v>
      </c>
      <c r="D96" s="57">
        <v>0</v>
      </c>
      <c r="E96" s="57">
        <v>0</v>
      </c>
    </row>
    <row r="97" spans="1:5" x14ac:dyDescent="0.3">
      <c r="A97" s="57" t="s">
        <v>163</v>
      </c>
      <c r="B97" s="57" t="s">
        <v>25</v>
      </c>
      <c r="C97" s="57">
        <v>0</v>
      </c>
      <c r="D97" s="57">
        <v>0</v>
      </c>
      <c r="E97" s="57">
        <v>0</v>
      </c>
    </row>
    <row r="98" spans="1:5" x14ac:dyDescent="0.3">
      <c r="A98" s="57" t="s">
        <v>164</v>
      </c>
      <c r="B98" s="57" t="s">
        <v>27</v>
      </c>
      <c r="C98" s="57">
        <v>0</v>
      </c>
      <c r="D98" s="57">
        <v>0</v>
      </c>
      <c r="E98" s="57">
        <v>0</v>
      </c>
    </row>
    <row r="99" spans="1:5" x14ac:dyDescent="0.3">
      <c r="A99" s="57" t="s">
        <v>165</v>
      </c>
      <c r="B99" s="57" t="s">
        <v>29</v>
      </c>
      <c r="C99" s="57">
        <v>0</v>
      </c>
      <c r="D99" s="57">
        <v>0</v>
      </c>
      <c r="E99" s="57">
        <v>0</v>
      </c>
    </row>
    <row r="100" spans="1:5" x14ac:dyDescent="0.3">
      <c r="A100" s="57" t="s">
        <v>252</v>
      </c>
      <c r="B100" s="57" t="s">
        <v>39</v>
      </c>
      <c r="C100" s="57">
        <v>0</v>
      </c>
      <c r="D100" s="57">
        <v>0</v>
      </c>
      <c r="E100" s="57">
        <v>0</v>
      </c>
    </row>
    <row r="101" spans="1:5" x14ac:dyDescent="0.3">
      <c r="A101" s="57" t="s">
        <v>251</v>
      </c>
      <c r="B101" s="57" t="s">
        <v>37</v>
      </c>
      <c r="C101" s="57">
        <v>8</v>
      </c>
      <c r="D101" s="57">
        <v>0</v>
      </c>
      <c r="E101" s="57">
        <v>8</v>
      </c>
    </row>
    <row r="102" spans="1:5" x14ac:dyDescent="0.3">
      <c r="A102" s="57" t="s">
        <v>253</v>
      </c>
      <c r="B102" s="57" t="s">
        <v>41</v>
      </c>
      <c r="C102" s="57">
        <v>6</v>
      </c>
      <c r="D102" s="57">
        <v>0</v>
      </c>
      <c r="E102" s="57">
        <v>6</v>
      </c>
    </row>
    <row r="103" spans="1:5" x14ac:dyDescent="0.3">
      <c r="A103" s="57" t="s">
        <v>254</v>
      </c>
      <c r="B103" s="57" t="s">
        <v>43</v>
      </c>
      <c r="C103" s="57">
        <v>0</v>
      </c>
      <c r="D103" s="57">
        <v>0</v>
      </c>
      <c r="E103" s="57">
        <v>0</v>
      </c>
    </row>
    <row r="104" spans="1:5" x14ac:dyDescent="0.3">
      <c r="A104" s="57" t="s">
        <v>218</v>
      </c>
      <c r="B104" s="57" t="s">
        <v>47</v>
      </c>
      <c r="C104" s="57">
        <v>176</v>
      </c>
      <c r="D104" s="57">
        <v>0</v>
      </c>
      <c r="E104" s="57">
        <v>176</v>
      </c>
    </row>
    <row r="105" spans="1:5" x14ac:dyDescent="0.3">
      <c r="A105" s="57" t="s">
        <v>217</v>
      </c>
      <c r="B105" s="57" t="s">
        <v>45</v>
      </c>
      <c r="C105" s="57">
        <v>0</v>
      </c>
      <c r="D105" s="57">
        <v>0</v>
      </c>
      <c r="E105" s="57">
        <v>0</v>
      </c>
    </row>
    <row r="106" spans="1:5" x14ac:dyDescent="0.3">
      <c r="A106" s="57" t="s">
        <v>256</v>
      </c>
      <c r="B106" s="57" t="s">
        <v>51</v>
      </c>
      <c r="C106" s="57">
        <v>0</v>
      </c>
      <c r="D106" s="57">
        <v>0</v>
      </c>
      <c r="E106" s="57">
        <v>0</v>
      </c>
    </row>
    <row r="107" spans="1:5" x14ac:dyDescent="0.3">
      <c r="A107" s="57" t="s">
        <v>257</v>
      </c>
      <c r="B107" s="57" t="s">
        <v>53</v>
      </c>
      <c r="C107" s="57">
        <v>0</v>
      </c>
      <c r="D107" s="57">
        <v>0</v>
      </c>
      <c r="E107" s="57">
        <v>0</v>
      </c>
    </row>
    <row r="108" spans="1:5" x14ac:dyDescent="0.3">
      <c r="A108" s="57" t="s">
        <v>255</v>
      </c>
      <c r="B108" s="57" t="s">
        <v>49</v>
      </c>
      <c r="C108" s="57">
        <v>0</v>
      </c>
      <c r="D108" s="57">
        <v>0</v>
      </c>
      <c r="E108" s="57">
        <v>0</v>
      </c>
    </row>
    <row r="109" spans="1:5" x14ac:dyDescent="0.3">
      <c r="A109" s="57" t="s">
        <v>247</v>
      </c>
      <c r="B109" s="57" t="s">
        <v>248</v>
      </c>
      <c r="C109" s="57">
        <v>0</v>
      </c>
      <c r="D109" s="57">
        <v>0</v>
      </c>
      <c r="E109" s="57">
        <v>0</v>
      </c>
    </row>
  </sheetData>
  <autoFilter ref="A1:E109" xr:uid="{DBC28725-62BE-4490-A853-A3978582619F}">
    <sortState ref="A2:E109">
      <sortCondition ref="B2:B109"/>
    </sortState>
  </autoFilter>
  <pageMargins left="0.31496062992125984" right="0.70866141732283472" top="0.35433070866141736" bottom="0.35433070866141736" header="0" footer="0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Recepcion de Producto</vt:lpstr>
      <vt:lpstr>Salida de Producto</vt:lpstr>
      <vt:lpstr>Balance de Inventarios</vt:lpstr>
      <vt:lpstr>Inventario Profit</vt:lpstr>
      <vt:lpstr>MAL ESTADO</vt:lpstr>
      <vt:lpstr>Hoja1</vt:lpstr>
      <vt:lpstr>'Balance de Inventarios'!Área_de_impresión</vt:lpstr>
      <vt:lpstr>'Inventario Profit'!Área_de_impresión</vt:lpstr>
      <vt:lpstr>'MAL ESTADO'!Área_de_impresión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Orta</dc:creator>
  <cp:lastModifiedBy>Duglas Ledezma</cp:lastModifiedBy>
  <cp:lastPrinted>2023-01-24T20:17:20Z</cp:lastPrinted>
  <dcterms:created xsi:type="dcterms:W3CDTF">2019-09-11T14:34:39Z</dcterms:created>
  <dcterms:modified xsi:type="dcterms:W3CDTF">2023-07-14T18:47:05Z</dcterms:modified>
</cp:coreProperties>
</file>