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ra - Rury Work Folder\Project Planner\"/>
    </mc:Choice>
  </mc:AlternateContent>
  <bookViews>
    <workbookView xWindow="0" yWindow="0" windowWidth="20490" windowHeight="7650" tabRatio="879" firstSheet="9" activeTab="10"/>
  </bookViews>
  <sheets>
    <sheet name="Chart GM" sheetId="13" state="hidden" r:id="rId1"/>
    <sheet name="Chart PM" sheetId="14" state="hidden" r:id="rId2"/>
    <sheet name="Chart PP" sheetId="15" state="hidden" r:id="rId3"/>
    <sheet name="Chart PCoor" sheetId="16" state="hidden" r:id="rId4"/>
    <sheet name="Chart Material" sheetId="17" state="hidden" r:id="rId5"/>
    <sheet name="Chart Document" sheetId="18" state="hidden" r:id="rId6"/>
    <sheet name="Chart Drafter" sheetId="19" state="hidden" r:id="rId7"/>
    <sheet name="Chart Admin" sheetId="20" state="hidden" r:id="rId8"/>
    <sheet name="Chart Field Inspect" sheetId="21" state="hidden" r:id="rId9"/>
    <sheet name="Project" sheetId="11" r:id="rId10"/>
    <sheet name="Resource View" sheetId="12" r:id="rId11"/>
    <sheet name="GM" sheetId="10" r:id="rId12"/>
    <sheet name="PM" sheetId="1" r:id="rId13"/>
    <sheet name="PROJ. PLANNER" sheetId="5" r:id="rId14"/>
    <sheet name="COORDINATOR" sheetId="2" r:id="rId15"/>
    <sheet name="MATERIAL CONTROL" sheetId="8" r:id="rId16"/>
    <sheet name="DOC. CONTROL" sheetId="6" r:id="rId17"/>
    <sheet name="ADMIN" sheetId="3" r:id="rId18"/>
    <sheet name="DRAFTER" sheetId="4" r:id="rId19"/>
    <sheet name="FIELD INSPECTOR" sheetId="7" r:id="rId20"/>
  </sheets>
  <definedNames>
    <definedName name="_xlnm._FilterDatabase" localSheetId="19" hidden="1">'FIELD INSPECTOR'!$A$3:$Y$92</definedName>
    <definedName name="_xlnm._FilterDatabase" localSheetId="9" hidden="1">Project!$A$1:$C$47</definedName>
    <definedName name="_xlnm.Print_Area" localSheetId="7">'Chart Admin'!$A$1:$Q$107</definedName>
    <definedName name="_xlnm.Print_Area" localSheetId="5">'Chart Document'!$A$1:$Q$107</definedName>
    <definedName name="_xlnm.Print_Area" localSheetId="6">'Chart Drafter'!$A$1:$Q$11</definedName>
    <definedName name="_xlnm.Print_Area" localSheetId="8">'Chart Field Inspect'!$A$1:$Q$107</definedName>
    <definedName name="_xlnm.Print_Area" localSheetId="0">'Chart GM'!$A$1:$Q$107</definedName>
    <definedName name="_xlnm.Print_Area" localSheetId="4">'Chart Material'!$A$1:$Q$10</definedName>
    <definedName name="_xlnm.Print_Area" localSheetId="3">'Chart PCoor'!$A$1:$Q$44</definedName>
    <definedName name="_xlnm.Print_Area" localSheetId="1">'Chart PM'!$A$1:$Q$107</definedName>
    <definedName name="_xlnm.Print_Area" localSheetId="2">'Chart PP'!$A$1:$Q$107</definedName>
    <definedName name="_xlnm.Print_Area" localSheetId="10">'Resource View'!$A$1:$Q$107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7" l="1"/>
  <c r="M92" i="7"/>
  <c r="L92" i="7"/>
  <c r="I92" i="7"/>
  <c r="H92" i="7"/>
  <c r="G92" i="7"/>
  <c r="C92" i="7" s="1"/>
  <c r="F92" i="7"/>
  <c r="E92" i="7"/>
  <c r="N91" i="7"/>
  <c r="M91" i="7"/>
  <c r="L91" i="7"/>
  <c r="I91" i="7"/>
  <c r="H91" i="7"/>
  <c r="G91" i="7"/>
  <c r="F91" i="7"/>
  <c r="E91" i="7"/>
  <c r="N90" i="7"/>
  <c r="M90" i="7"/>
  <c r="L90" i="7"/>
  <c r="I90" i="7"/>
  <c r="H90" i="7"/>
  <c r="G90" i="7"/>
  <c r="F90" i="7"/>
  <c r="E90" i="7"/>
  <c r="N89" i="7"/>
  <c r="M89" i="7"/>
  <c r="L89" i="7"/>
  <c r="I89" i="7"/>
  <c r="H89" i="7"/>
  <c r="G89" i="7"/>
  <c r="F89" i="7"/>
  <c r="E89" i="7"/>
  <c r="N88" i="7"/>
  <c r="M88" i="7"/>
  <c r="L88" i="7"/>
  <c r="I88" i="7"/>
  <c r="H88" i="7"/>
  <c r="G88" i="7"/>
  <c r="C88" i="7" s="1"/>
  <c r="F88" i="7"/>
  <c r="E88" i="7"/>
  <c r="N87" i="7"/>
  <c r="M87" i="7"/>
  <c r="L87" i="7"/>
  <c r="I87" i="7"/>
  <c r="H87" i="7"/>
  <c r="G87" i="7"/>
  <c r="F87" i="7"/>
  <c r="E87" i="7"/>
  <c r="N86" i="7"/>
  <c r="M86" i="7"/>
  <c r="L86" i="7"/>
  <c r="I86" i="7"/>
  <c r="H86" i="7"/>
  <c r="G86" i="7"/>
  <c r="F86" i="7"/>
  <c r="E86" i="7"/>
  <c r="N85" i="7"/>
  <c r="M85" i="7"/>
  <c r="L85" i="7"/>
  <c r="I85" i="7"/>
  <c r="C85" i="7" s="1"/>
  <c r="H85" i="7"/>
  <c r="G85" i="7"/>
  <c r="F85" i="7"/>
  <c r="E85" i="7"/>
  <c r="N84" i="7"/>
  <c r="M84" i="7"/>
  <c r="L84" i="7"/>
  <c r="I84" i="7"/>
  <c r="H84" i="7"/>
  <c r="G84" i="7"/>
  <c r="F84" i="7"/>
  <c r="E84" i="7"/>
  <c r="N83" i="7"/>
  <c r="M83" i="7"/>
  <c r="L83" i="7"/>
  <c r="I83" i="7"/>
  <c r="H83" i="7"/>
  <c r="G83" i="7"/>
  <c r="F83" i="7"/>
  <c r="C83" i="7" s="1"/>
  <c r="E83" i="7"/>
  <c r="N82" i="7"/>
  <c r="M82" i="7"/>
  <c r="L82" i="7"/>
  <c r="I82" i="7"/>
  <c r="H82" i="7"/>
  <c r="G82" i="7"/>
  <c r="F82" i="7"/>
  <c r="E82" i="7"/>
  <c r="N81" i="7"/>
  <c r="M81" i="7"/>
  <c r="L81" i="7"/>
  <c r="I81" i="7"/>
  <c r="H81" i="7"/>
  <c r="G81" i="7"/>
  <c r="C81" i="7" s="1"/>
  <c r="F81" i="7"/>
  <c r="E81" i="7"/>
  <c r="N80" i="7"/>
  <c r="M80" i="7"/>
  <c r="L80" i="7"/>
  <c r="I80" i="7"/>
  <c r="H80" i="7"/>
  <c r="G80" i="7"/>
  <c r="F80" i="7"/>
  <c r="E80" i="7"/>
  <c r="N79" i="7"/>
  <c r="M79" i="7"/>
  <c r="L79" i="7"/>
  <c r="I79" i="7"/>
  <c r="H79" i="7"/>
  <c r="G79" i="7"/>
  <c r="F79" i="7"/>
  <c r="C79" i="7" s="1"/>
  <c r="E79" i="7"/>
  <c r="N78" i="7"/>
  <c r="M78" i="7"/>
  <c r="L78" i="7"/>
  <c r="I78" i="7"/>
  <c r="H78" i="7"/>
  <c r="G78" i="7"/>
  <c r="F78" i="7"/>
  <c r="E78" i="7"/>
  <c r="N77" i="7"/>
  <c r="M77" i="7"/>
  <c r="L77" i="7"/>
  <c r="I77" i="7"/>
  <c r="H77" i="7"/>
  <c r="G77" i="7"/>
  <c r="C77" i="7" s="1"/>
  <c r="F77" i="7"/>
  <c r="E77" i="7"/>
  <c r="N76" i="7"/>
  <c r="M76" i="7"/>
  <c r="L76" i="7"/>
  <c r="I76" i="7"/>
  <c r="H76" i="7"/>
  <c r="G76" i="7"/>
  <c r="F76" i="7"/>
  <c r="E76" i="7"/>
  <c r="N75" i="7"/>
  <c r="M75" i="7"/>
  <c r="L75" i="7"/>
  <c r="I75" i="7"/>
  <c r="H75" i="7"/>
  <c r="G75" i="7"/>
  <c r="F75" i="7"/>
  <c r="E75" i="7"/>
  <c r="N74" i="7"/>
  <c r="M74" i="7"/>
  <c r="L74" i="7"/>
  <c r="I74" i="7"/>
  <c r="H74" i="7"/>
  <c r="G74" i="7"/>
  <c r="F74" i="7"/>
  <c r="E74" i="7"/>
  <c r="N73" i="7"/>
  <c r="M73" i="7"/>
  <c r="L73" i="7"/>
  <c r="I73" i="7"/>
  <c r="H73" i="7"/>
  <c r="G73" i="7"/>
  <c r="C73" i="7" s="1"/>
  <c r="F73" i="7"/>
  <c r="E73" i="7"/>
  <c r="N72" i="7"/>
  <c r="M72" i="7"/>
  <c r="L72" i="7"/>
  <c r="I72" i="7"/>
  <c r="H72" i="7"/>
  <c r="G72" i="7"/>
  <c r="F72" i="7"/>
  <c r="E72" i="7"/>
  <c r="N71" i="7"/>
  <c r="M71" i="7"/>
  <c r="L71" i="7"/>
  <c r="I71" i="7"/>
  <c r="H71" i="7"/>
  <c r="G71" i="7"/>
  <c r="F71" i="7"/>
  <c r="C71" i="7" s="1"/>
  <c r="E71" i="7"/>
  <c r="N70" i="7"/>
  <c r="M70" i="7"/>
  <c r="L70" i="7"/>
  <c r="I70" i="7"/>
  <c r="H70" i="7"/>
  <c r="G70" i="7"/>
  <c r="F70" i="7"/>
  <c r="E70" i="7"/>
  <c r="N69" i="7"/>
  <c r="M69" i="7"/>
  <c r="L69" i="7"/>
  <c r="I69" i="7"/>
  <c r="H69" i="7"/>
  <c r="G69" i="7"/>
  <c r="F69" i="7"/>
  <c r="E69" i="7"/>
  <c r="C69" i="7"/>
  <c r="N68" i="7"/>
  <c r="M68" i="7"/>
  <c r="L68" i="7"/>
  <c r="I68" i="7"/>
  <c r="H68" i="7"/>
  <c r="G68" i="7"/>
  <c r="F68" i="7"/>
  <c r="E68" i="7"/>
  <c r="N67" i="7"/>
  <c r="M67" i="7"/>
  <c r="L67" i="7"/>
  <c r="I67" i="7"/>
  <c r="H67" i="7"/>
  <c r="G67" i="7"/>
  <c r="F67" i="7"/>
  <c r="E67" i="7"/>
  <c r="N66" i="7"/>
  <c r="M66" i="7"/>
  <c r="L66" i="7"/>
  <c r="I66" i="7"/>
  <c r="H66" i="7"/>
  <c r="G66" i="7"/>
  <c r="F66" i="7"/>
  <c r="E66" i="7"/>
  <c r="N65" i="7"/>
  <c r="M65" i="7"/>
  <c r="L65" i="7"/>
  <c r="I65" i="7"/>
  <c r="H65" i="7"/>
  <c r="G65" i="7"/>
  <c r="C65" i="7" s="1"/>
  <c r="F65" i="7"/>
  <c r="E65" i="7"/>
  <c r="N64" i="7"/>
  <c r="M64" i="7"/>
  <c r="L64" i="7"/>
  <c r="I64" i="7"/>
  <c r="H64" i="7"/>
  <c r="G64" i="7"/>
  <c r="F64" i="7"/>
  <c r="E64" i="7"/>
  <c r="C64" i="7" s="1"/>
  <c r="N63" i="7"/>
  <c r="M63" i="7"/>
  <c r="L63" i="7"/>
  <c r="I63" i="7"/>
  <c r="H63" i="7"/>
  <c r="G63" i="7"/>
  <c r="F63" i="7"/>
  <c r="E63" i="7"/>
  <c r="N62" i="7"/>
  <c r="M62" i="7"/>
  <c r="L62" i="7"/>
  <c r="I62" i="7"/>
  <c r="H62" i="7"/>
  <c r="G62" i="7"/>
  <c r="F62" i="7"/>
  <c r="E62" i="7"/>
  <c r="C62" i="7" s="1"/>
  <c r="N61" i="7"/>
  <c r="M61" i="7"/>
  <c r="L61" i="7"/>
  <c r="I61" i="7"/>
  <c r="H61" i="7"/>
  <c r="G61" i="7"/>
  <c r="F61" i="7"/>
  <c r="E61" i="7"/>
  <c r="C61" i="7"/>
  <c r="N60" i="7"/>
  <c r="M60" i="7"/>
  <c r="L60" i="7"/>
  <c r="I60" i="7"/>
  <c r="H60" i="7"/>
  <c r="G60" i="7"/>
  <c r="F60" i="7"/>
  <c r="E60" i="7"/>
  <c r="C60" i="7" s="1"/>
  <c r="N59" i="7"/>
  <c r="M59" i="7"/>
  <c r="L59" i="7"/>
  <c r="I59" i="7"/>
  <c r="H59" i="7"/>
  <c r="G59" i="7"/>
  <c r="F59" i="7"/>
  <c r="E59" i="7"/>
  <c r="N58" i="7"/>
  <c r="M58" i="7"/>
  <c r="L58" i="7"/>
  <c r="I58" i="7"/>
  <c r="H58" i="7"/>
  <c r="G58" i="7"/>
  <c r="F58" i="7"/>
  <c r="E58" i="7"/>
  <c r="C58" i="7" s="1"/>
  <c r="N57" i="7"/>
  <c r="M57" i="7"/>
  <c r="L57" i="7"/>
  <c r="I57" i="7"/>
  <c r="H57" i="7"/>
  <c r="G57" i="7"/>
  <c r="F57" i="7"/>
  <c r="E57" i="7"/>
  <c r="N56" i="7"/>
  <c r="M56" i="7"/>
  <c r="L56" i="7"/>
  <c r="I56" i="7"/>
  <c r="H56" i="7"/>
  <c r="G56" i="7"/>
  <c r="F56" i="7"/>
  <c r="E56" i="7"/>
  <c r="N55" i="7"/>
  <c r="M55" i="7"/>
  <c r="L55" i="7"/>
  <c r="I55" i="7"/>
  <c r="H55" i="7"/>
  <c r="G55" i="7"/>
  <c r="F55" i="7"/>
  <c r="E55" i="7"/>
  <c r="N54" i="7"/>
  <c r="M54" i="7"/>
  <c r="L54" i="7"/>
  <c r="I54" i="7"/>
  <c r="H54" i="7"/>
  <c r="G54" i="7"/>
  <c r="F54" i="7"/>
  <c r="E54" i="7"/>
  <c r="N53" i="7"/>
  <c r="M53" i="7"/>
  <c r="L53" i="7"/>
  <c r="I53" i="7"/>
  <c r="H53" i="7"/>
  <c r="G53" i="7"/>
  <c r="F53" i="7"/>
  <c r="E53" i="7"/>
  <c r="C53" i="7"/>
  <c r="N52" i="7"/>
  <c r="M52" i="7"/>
  <c r="L52" i="7"/>
  <c r="I52" i="7"/>
  <c r="H52" i="7"/>
  <c r="G52" i="7"/>
  <c r="F52" i="7"/>
  <c r="E52" i="7"/>
  <c r="N51" i="7"/>
  <c r="M51" i="7"/>
  <c r="L51" i="7"/>
  <c r="K51" i="7"/>
  <c r="I51" i="7"/>
  <c r="H51" i="7"/>
  <c r="G51" i="7"/>
  <c r="F51" i="7"/>
  <c r="E51" i="7"/>
  <c r="N50" i="7"/>
  <c r="M50" i="7"/>
  <c r="L50" i="7"/>
  <c r="K50" i="7"/>
  <c r="I50" i="7"/>
  <c r="H50" i="7"/>
  <c r="G50" i="7"/>
  <c r="F50" i="7"/>
  <c r="E50" i="7"/>
  <c r="N49" i="7"/>
  <c r="M49" i="7"/>
  <c r="L49" i="7"/>
  <c r="K49" i="7"/>
  <c r="I49" i="7"/>
  <c r="H49" i="7"/>
  <c r="G49" i="7"/>
  <c r="F49" i="7"/>
  <c r="E49" i="7"/>
  <c r="N48" i="7"/>
  <c r="M48" i="7"/>
  <c r="L48" i="7"/>
  <c r="K48" i="7"/>
  <c r="I48" i="7"/>
  <c r="H48" i="7"/>
  <c r="G48" i="7"/>
  <c r="F48" i="7"/>
  <c r="E48" i="7"/>
  <c r="N47" i="7"/>
  <c r="M47" i="7"/>
  <c r="L47" i="7"/>
  <c r="I47" i="7"/>
  <c r="H47" i="7"/>
  <c r="G47" i="7"/>
  <c r="F47" i="7"/>
  <c r="E47" i="7"/>
  <c r="N46" i="7"/>
  <c r="M46" i="7"/>
  <c r="L46" i="7"/>
  <c r="I46" i="7"/>
  <c r="H46" i="7"/>
  <c r="G46" i="7"/>
  <c r="F46" i="7"/>
  <c r="E46" i="7"/>
  <c r="N45" i="7"/>
  <c r="M45" i="7"/>
  <c r="L45" i="7"/>
  <c r="I45" i="7"/>
  <c r="H45" i="7"/>
  <c r="G45" i="7"/>
  <c r="F45" i="7"/>
  <c r="E45" i="7"/>
  <c r="N44" i="7"/>
  <c r="M44" i="7"/>
  <c r="L44" i="7"/>
  <c r="K44" i="7"/>
  <c r="I44" i="7"/>
  <c r="H44" i="7"/>
  <c r="G44" i="7"/>
  <c r="F44" i="7"/>
  <c r="E44" i="7"/>
  <c r="N43" i="7"/>
  <c r="M43" i="7"/>
  <c r="L43" i="7"/>
  <c r="I43" i="7"/>
  <c r="H43" i="7"/>
  <c r="G43" i="7"/>
  <c r="F43" i="7"/>
  <c r="E43" i="7"/>
  <c r="N42" i="7"/>
  <c r="M42" i="7"/>
  <c r="L42" i="7"/>
  <c r="K42" i="7"/>
  <c r="I42" i="7"/>
  <c r="H42" i="7"/>
  <c r="G42" i="7"/>
  <c r="F42" i="7"/>
  <c r="E42" i="7"/>
  <c r="N41" i="7"/>
  <c r="M41" i="7"/>
  <c r="L41" i="7"/>
  <c r="K41" i="7"/>
  <c r="I41" i="7"/>
  <c r="C41" i="7" s="1"/>
  <c r="H41" i="7"/>
  <c r="G41" i="7"/>
  <c r="F41" i="7"/>
  <c r="E41" i="7"/>
  <c r="N40" i="7"/>
  <c r="M40" i="7"/>
  <c r="L40" i="7"/>
  <c r="K40" i="7"/>
  <c r="I40" i="7"/>
  <c r="H40" i="7"/>
  <c r="G40" i="7"/>
  <c r="F40" i="7"/>
  <c r="E40" i="7"/>
  <c r="N39" i="7"/>
  <c r="M39" i="7"/>
  <c r="L39" i="7"/>
  <c r="K39" i="7"/>
  <c r="I39" i="7"/>
  <c r="H39" i="7"/>
  <c r="G39" i="7"/>
  <c r="F39" i="7"/>
  <c r="E39" i="7"/>
  <c r="N38" i="7"/>
  <c r="M38" i="7"/>
  <c r="L38" i="7"/>
  <c r="K38" i="7"/>
  <c r="I38" i="7"/>
  <c r="H38" i="7"/>
  <c r="G38" i="7"/>
  <c r="F38" i="7"/>
  <c r="E38" i="7"/>
  <c r="N37" i="7"/>
  <c r="M37" i="7"/>
  <c r="L37" i="7"/>
  <c r="I37" i="7"/>
  <c r="H37" i="7"/>
  <c r="G37" i="7"/>
  <c r="C37" i="7" s="1"/>
  <c r="F37" i="7"/>
  <c r="E37" i="7"/>
  <c r="N36" i="7"/>
  <c r="M36" i="7"/>
  <c r="L36" i="7"/>
  <c r="K36" i="7"/>
  <c r="I36" i="7"/>
  <c r="H36" i="7"/>
  <c r="G36" i="7"/>
  <c r="F36" i="7"/>
  <c r="E36" i="7"/>
  <c r="N35" i="7"/>
  <c r="M35" i="7"/>
  <c r="L35" i="7"/>
  <c r="I35" i="7"/>
  <c r="H35" i="7"/>
  <c r="G35" i="7"/>
  <c r="F35" i="7"/>
  <c r="C35" i="7" s="1"/>
  <c r="E35" i="7"/>
  <c r="N34" i="7"/>
  <c r="M34" i="7"/>
  <c r="L34" i="7"/>
  <c r="K34" i="7"/>
  <c r="I34" i="7"/>
  <c r="H34" i="7"/>
  <c r="G34" i="7"/>
  <c r="F34" i="7"/>
  <c r="E34" i="7"/>
  <c r="N33" i="7"/>
  <c r="M33" i="7"/>
  <c r="L33" i="7"/>
  <c r="K33" i="7"/>
  <c r="I33" i="7"/>
  <c r="H33" i="7"/>
  <c r="G33" i="7"/>
  <c r="F33" i="7"/>
  <c r="C33" i="7" s="1"/>
  <c r="E33" i="7"/>
  <c r="N32" i="7"/>
  <c r="M32" i="7"/>
  <c r="L32" i="7"/>
  <c r="K32" i="7"/>
  <c r="I32" i="7"/>
  <c r="H32" i="7"/>
  <c r="G32" i="7"/>
  <c r="F32" i="7"/>
  <c r="E32" i="7"/>
  <c r="N31" i="7"/>
  <c r="M31" i="7"/>
  <c r="L31" i="7"/>
  <c r="K31" i="7"/>
  <c r="I31" i="7"/>
  <c r="H31" i="7"/>
  <c r="G31" i="7"/>
  <c r="F31" i="7"/>
  <c r="C31" i="7" s="1"/>
  <c r="E31" i="7"/>
  <c r="N30" i="7"/>
  <c r="M30" i="7"/>
  <c r="L30" i="7"/>
  <c r="K30" i="7"/>
  <c r="I30" i="7"/>
  <c r="H30" i="7"/>
  <c r="G30" i="7"/>
  <c r="F30" i="7"/>
  <c r="E30" i="7"/>
  <c r="N29" i="7"/>
  <c r="M29" i="7"/>
  <c r="L29" i="7"/>
  <c r="K29" i="7"/>
  <c r="I29" i="7"/>
  <c r="C29" i="7" s="1"/>
  <c r="H29" i="7"/>
  <c r="G29" i="7"/>
  <c r="F29" i="7"/>
  <c r="E29" i="7"/>
  <c r="N28" i="7"/>
  <c r="M28" i="7"/>
  <c r="L28" i="7"/>
  <c r="K28" i="7"/>
  <c r="I28" i="7"/>
  <c r="H28" i="7"/>
  <c r="G28" i="7"/>
  <c r="F28" i="7"/>
  <c r="E28" i="7"/>
  <c r="N27" i="7"/>
  <c r="M27" i="7"/>
  <c r="L27" i="7"/>
  <c r="K27" i="7"/>
  <c r="I27" i="7"/>
  <c r="H27" i="7"/>
  <c r="G27" i="7"/>
  <c r="F27" i="7"/>
  <c r="E27" i="7"/>
  <c r="N26" i="7"/>
  <c r="M26" i="7"/>
  <c r="L26" i="7"/>
  <c r="K26" i="7"/>
  <c r="I26" i="7"/>
  <c r="H26" i="7"/>
  <c r="G26" i="7"/>
  <c r="F26" i="7"/>
  <c r="E26" i="7"/>
  <c r="N25" i="7"/>
  <c r="M25" i="7"/>
  <c r="L25" i="7"/>
  <c r="K25" i="7"/>
  <c r="I25" i="7"/>
  <c r="H25" i="7"/>
  <c r="G25" i="7"/>
  <c r="C25" i="7" s="1"/>
  <c r="F25" i="7"/>
  <c r="E25" i="7"/>
  <c r="N24" i="7"/>
  <c r="M24" i="7"/>
  <c r="L24" i="7"/>
  <c r="K24" i="7"/>
  <c r="I24" i="7"/>
  <c r="H24" i="7"/>
  <c r="G24" i="7"/>
  <c r="F24" i="7"/>
  <c r="E24" i="7"/>
  <c r="C24" i="7" s="1"/>
  <c r="N23" i="7"/>
  <c r="M23" i="7"/>
  <c r="L23" i="7"/>
  <c r="K23" i="7"/>
  <c r="J23" i="7"/>
  <c r="I23" i="7"/>
  <c r="H23" i="7"/>
  <c r="G23" i="7"/>
  <c r="F23" i="7"/>
  <c r="E23" i="7"/>
  <c r="N22" i="7"/>
  <c r="M22" i="7"/>
  <c r="L22" i="7"/>
  <c r="K22" i="7"/>
  <c r="I22" i="7"/>
  <c r="H22" i="7"/>
  <c r="G22" i="7"/>
  <c r="F22" i="7"/>
  <c r="E22" i="7"/>
  <c r="C22" i="7" s="1"/>
  <c r="N21" i="7"/>
  <c r="M21" i="7"/>
  <c r="L21" i="7"/>
  <c r="K21" i="7"/>
  <c r="I21" i="7"/>
  <c r="H21" i="7"/>
  <c r="G21" i="7"/>
  <c r="F21" i="7"/>
  <c r="E21" i="7"/>
  <c r="N20" i="7"/>
  <c r="M20" i="7"/>
  <c r="L20" i="7"/>
  <c r="K20" i="7"/>
  <c r="I20" i="7"/>
  <c r="H20" i="7"/>
  <c r="G20" i="7"/>
  <c r="F20" i="7"/>
  <c r="E20" i="7"/>
  <c r="N19" i="7"/>
  <c r="M19" i="7"/>
  <c r="L19" i="7"/>
  <c r="I19" i="7"/>
  <c r="H19" i="7"/>
  <c r="G19" i="7"/>
  <c r="F19" i="7"/>
  <c r="E19" i="7"/>
  <c r="N18" i="7"/>
  <c r="M18" i="7"/>
  <c r="L18" i="7"/>
  <c r="K18" i="7"/>
  <c r="I18" i="7"/>
  <c r="H18" i="7"/>
  <c r="G18" i="7"/>
  <c r="F18" i="7"/>
  <c r="E18" i="7"/>
  <c r="N17" i="7"/>
  <c r="M17" i="7"/>
  <c r="L17" i="7"/>
  <c r="K17" i="7"/>
  <c r="I17" i="7"/>
  <c r="H17" i="7"/>
  <c r="G17" i="7"/>
  <c r="F17" i="7"/>
  <c r="E17" i="7"/>
  <c r="N16" i="7"/>
  <c r="M16" i="7"/>
  <c r="L16" i="7"/>
  <c r="I16" i="7"/>
  <c r="H16" i="7"/>
  <c r="G16" i="7"/>
  <c r="F16" i="7"/>
  <c r="E16" i="7"/>
  <c r="C16" i="7" s="1"/>
  <c r="N15" i="7"/>
  <c r="M15" i="7"/>
  <c r="L15" i="7"/>
  <c r="K15" i="7"/>
  <c r="I15" i="7"/>
  <c r="H15" i="7"/>
  <c r="G15" i="7"/>
  <c r="F15" i="7"/>
  <c r="E15" i="7"/>
  <c r="N14" i="7"/>
  <c r="M14" i="7"/>
  <c r="L14" i="7"/>
  <c r="K14" i="7"/>
  <c r="I14" i="7"/>
  <c r="H14" i="7"/>
  <c r="G14" i="7"/>
  <c r="F14" i="7"/>
  <c r="E14" i="7"/>
  <c r="C14" i="7" s="1"/>
  <c r="N13" i="7"/>
  <c r="M13" i="7"/>
  <c r="L13" i="7"/>
  <c r="K13" i="7"/>
  <c r="I13" i="7"/>
  <c r="H13" i="7"/>
  <c r="G13" i="7"/>
  <c r="C13" i="7" s="1"/>
  <c r="F13" i="7"/>
  <c r="E13" i="7"/>
  <c r="N12" i="7"/>
  <c r="M12" i="7"/>
  <c r="L12" i="7"/>
  <c r="K12" i="7"/>
  <c r="I12" i="7"/>
  <c r="H12" i="7"/>
  <c r="G12" i="7"/>
  <c r="F12" i="7"/>
  <c r="E12" i="7"/>
  <c r="N11" i="7"/>
  <c r="M11" i="7"/>
  <c r="L11" i="7"/>
  <c r="K11" i="7"/>
  <c r="I11" i="7"/>
  <c r="H11" i="7"/>
  <c r="G11" i="7"/>
  <c r="F11" i="7"/>
  <c r="E11" i="7"/>
  <c r="N10" i="7"/>
  <c r="M10" i="7"/>
  <c r="L10" i="7"/>
  <c r="K10" i="7"/>
  <c r="I10" i="7"/>
  <c r="H10" i="7"/>
  <c r="G10" i="7"/>
  <c r="F10" i="7"/>
  <c r="E10" i="7"/>
  <c r="N9" i="7"/>
  <c r="M9" i="7"/>
  <c r="L9" i="7"/>
  <c r="I9" i="7"/>
  <c r="H9" i="7"/>
  <c r="G9" i="7"/>
  <c r="C9" i="7" s="1"/>
  <c r="F9" i="7"/>
  <c r="E9" i="7"/>
  <c r="N8" i="7"/>
  <c r="M8" i="7"/>
  <c r="L8" i="7"/>
  <c r="I8" i="7"/>
  <c r="H8" i="7"/>
  <c r="G8" i="7"/>
  <c r="F8" i="7"/>
  <c r="E8" i="7"/>
  <c r="N7" i="7"/>
  <c r="M7" i="7"/>
  <c r="L7" i="7"/>
  <c r="I7" i="7"/>
  <c r="H7" i="7"/>
  <c r="G7" i="7"/>
  <c r="F7" i="7"/>
  <c r="E7" i="7"/>
  <c r="N6" i="7"/>
  <c r="M6" i="7"/>
  <c r="L6" i="7"/>
  <c r="I6" i="7"/>
  <c r="H6" i="7"/>
  <c r="G6" i="7"/>
  <c r="F6" i="7"/>
  <c r="E6" i="7"/>
  <c r="N5" i="7"/>
  <c r="M5" i="7"/>
  <c r="L5" i="7"/>
  <c r="I5" i="7"/>
  <c r="H5" i="7"/>
  <c r="G5" i="7"/>
  <c r="F5" i="7"/>
  <c r="E5" i="7"/>
  <c r="C5" i="7"/>
  <c r="N7" i="4"/>
  <c r="M7" i="4"/>
  <c r="L7" i="4"/>
  <c r="K7" i="4"/>
  <c r="I7" i="4"/>
  <c r="H7" i="4"/>
  <c r="G7" i="4"/>
  <c r="F7" i="4"/>
  <c r="E7" i="4"/>
  <c r="C7" i="4"/>
  <c r="N6" i="4"/>
  <c r="M6" i="4"/>
  <c r="L6" i="4"/>
  <c r="I6" i="4"/>
  <c r="H6" i="4"/>
  <c r="G6" i="4"/>
  <c r="F6" i="4"/>
  <c r="E6" i="4"/>
  <c r="C6" i="4"/>
  <c r="N5" i="4"/>
  <c r="M5" i="4"/>
  <c r="L5" i="4"/>
  <c r="I5" i="4"/>
  <c r="H5" i="4"/>
  <c r="G5" i="4"/>
  <c r="F5" i="4"/>
  <c r="E5" i="4"/>
  <c r="C5" i="4"/>
  <c r="N6" i="3"/>
  <c r="M6" i="3"/>
  <c r="L6" i="3"/>
  <c r="K6" i="3"/>
  <c r="I6" i="3"/>
  <c r="H6" i="3"/>
  <c r="G6" i="3"/>
  <c r="F6" i="3"/>
  <c r="E6" i="3"/>
  <c r="C6" i="3"/>
  <c r="N5" i="3"/>
  <c r="M5" i="3"/>
  <c r="L5" i="3"/>
  <c r="I5" i="3"/>
  <c r="H5" i="3"/>
  <c r="G5" i="3"/>
  <c r="F5" i="3"/>
  <c r="E5" i="3"/>
  <c r="C5" i="3"/>
  <c r="N6" i="6"/>
  <c r="M6" i="6"/>
  <c r="L6" i="6"/>
  <c r="K6" i="6"/>
  <c r="I6" i="6"/>
  <c r="H6" i="6"/>
  <c r="G6" i="6"/>
  <c r="C6" i="6" s="1"/>
  <c r="F6" i="6"/>
  <c r="E6" i="6"/>
  <c r="N5" i="6"/>
  <c r="M5" i="6"/>
  <c r="L5" i="6"/>
  <c r="K5" i="6"/>
  <c r="I5" i="6"/>
  <c r="H5" i="6"/>
  <c r="G5" i="6"/>
  <c r="F5" i="6"/>
  <c r="C5" i="6" s="1"/>
  <c r="E5" i="6"/>
  <c r="N4" i="7"/>
  <c r="M4" i="7"/>
  <c r="L4" i="7"/>
  <c r="I4" i="7"/>
  <c r="H4" i="7"/>
  <c r="G4" i="7"/>
  <c r="F4" i="7"/>
  <c r="E4" i="7"/>
  <c r="N4" i="4"/>
  <c r="M4" i="4"/>
  <c r="L4" i="4"/>
  <c r="I4" i="4"/>
  <c r="H4" i="4"/>
  <c r="G4" i="4"/>
  <c r="F4" i="4"/>
  <c r="E4" i="4"/>
  <c r="C4" i="4"/>
  <c r="N4" i="3"/>
  <c r="M4" i="3"/>
  <c r="L4" i="3"/>
  <c r="I4" i="3"/>
  <c r="H4" i="3"/>
  <c r="G4" i="3"/>
  <c r="F4" i="3"/>
  <c r="E4" i="3"/>
  <c r="C4" i="3"/>
  <c r="N4" i="6"/>
  <c r="M4" i="6"/>
  <c r="L4" i="6"/>
  <c r="K4" i="6"/>
  <c r="I4" i="6"/>
  <c r="H4" i="6"/>
  <c r="G4" i="6"/>
  <c r="F4" i="6"/>
  <c r="E4" i="6"/>
  <c r="C4" i="6"/>
  <c r="C43" i="7" l="1"/>
  <c r="C87" i="7"/>
  <c r="C89" i="7"/>
  <c r="C40" i="7"/>
  <c r="C76" i="7"/>
  <c r="C78" i="7"/>
  <c r="C4" i="7"/>
  <c r="C45" i="7"/>
  <c r="C55" i="7"/>
  <c r="C90" i="7"/>
  <c r="C38" i="7"/>
  <c r="C74" i="7"/>
  <c r="C80" i="7"/>
  <c r="C7" i="7"/>
  <c r="C15" i="7"/>
  <c r="C17" i="7"/>
  <c r="C19" i="7"/>
  <c r="C21" i="7"/>
  <c r="C57" i="7"/>
  <c r="C63" i="7"/>
  <c r="C84" i="7"/>
  <c r="C27" i="7"/>
  <c r="C47" i="7"/>
  <c r="C49" i="7"/>
  <c r="C51" i="7"/>
  <c r="C67" i="7"/>
  <c r="C48" i="7"/>
  <c r="C50" i="7"/>
  <c r="C52" i="7"/>
  <c r="C66" i="7"/>
  <c r="C68" i="7"/>
  <c r="C82" i="7"/>
  <c r="C46" i="7"/>
  <c r="C6" i="7"/>
  <c r="C8" i="7"/>
  <c r="C11" i="7"/>
  <c r="C30" i="7"/>
  <c r="C32" i="7"/>
  <c r="C39" i="7"/>
  <c r="C54" i="7"/>
  <c r="C56" i="7"/>
  <c r="C59" i="7"/>
  <c r="C70" i="7"/>
  <c r="C72" i="7"/>
  <c r="C75" i="7"/>
  <c r="C86" i="7"/>
  <c r="C91" i="7"/>
  <c r="C18" i="7"/>
  <c r="C20" i="7"/>
  <c r="C34" i="7"/>
  <c r="C36" i="7"/>
  <c r="C10" i="7"/>
  <c r="C12" i="7"/>
  <c r="C26" i="7"/>
  <c r="C28" i="7"/>
  <c r="C42" i="7"/>
  <c r="C44" i="7"/>
  <c r="C23" i="7"/>
  <c r="N5" i="8"/>
  <c r="M5" i="8"/>
  <c r="L5" i="8"/>
  <c r="I5" i="8"/>
  <c r="H5" i="8"/>
  <c r="G5" i="8"/>
  <c r="F5" i="8"/>
  <c r="E5" i="8"/>
  <c r="C5" i="8"/>
  <c r="N4" i="8"/>
  <c r="M4" i="8"/>
  <c r="L4" i="8"/>
  <c r="K4" i="8"/>
  <c r="I4" i="8"/>
  <c r="H4" i="8"/>
  <c r="G4" i="8"/>
  <c r="C4" i="8" s="1"/>
  <c r="F4" i="8"/>
  <c r="E4" i="8"/>
  <c r="N43" i="2"/>
  <c r="M43" i="2"/>
  <c r="L43" i="2"/>
  <c r="K43" i="2"/>
  <c r="I43" i="2"/>
  <c r="H43" i="2"/>
  <c r="G43" i="2"/>
  <c r="C43" i="2" s="1"/>
  <c r="F43" i="2"/>
  <c r="E43" i="2"/>
  <c r="N42" i="2"/>
  <c r="M42" i="2"/>
  <c r="L42" i="2"/>
  <c r="K42" i="2"/>
  <c r="I42" i="2"/>
  <c r="H42" i="2"/>
  <c r="G42" i="2"/>
  <c r="F42" i="2"/>
  <c r="E42" i="2"/>
  <c r="C42" i="2" s="1"/>
  <c r="N41" i="2"/>
  <c r="M41" i="2"/>
  <c r="L41" i="2"/>
  <c r="K41" i="2"/>
  <c r="I41" i="2"/>
  <c r="H41" i="2"/>
  <c r="G41" i="2"/>
  <c r="F41" i="2"/>
  <c r="E41" i="2"/>
  <c r="N40" i="2"/>
  <c r="M40" i="2"/>
  <c r="L40" i="2"/>
  <c r="I40" i="2"/>
  <c r="H40" i="2"/>
  <c r="G40" i="2"/>
  <c r="F40" i="2"/>
  <c r="E40" i="2"/>
  <c r="C40" i="2" s="1"/>
  <c r="N39" i="2"/>
  <c r="M39" i="2"/>
  <c r="L39" i="2"/>
  <c r="K39" i="2"/>
  <c r="I39" i="2"/>
  <c r="H39" i="2"/>
  <c r="G39" i="2"/>
  <c r="C39" i="2" s="1"/>
  <c r="F39" i="2"/>
  <c r="E39" i="2"/>
  <c r="N38" i="2"/>
  <c r="M38" i="2"/>
  <c r="L38" i="2"/>
  <c r="K38" i="2"/>
  <c r="I38" i="2"/>
  <c r="H38" i="2"/>
  <c r="G38" i="2"/>
  <c r="F38" i="2"/>
  <c r="E38" i="2"/>
  <c r="C38" i="2" s="1"/>
  <c r="N37" i="2"/>
  <c r="M37" i="2"/>
  <c r="L37" i="2"/>
  <c r="K37" i="2"/>
  <c r="I37" i="2"/>
  <c r="H37" i="2"/>
  <c r="G37" i="2"/>
  <c r="F37" i="2"/>
  <c r="E37" i="2"/>
  <c r="N36" i="2"/>
  <c r="M36" i="2"/>
  <c r="L36" i="2"/>
  <c r="K36" i="2"/>
  <c r="I36" i="2"/>
  <c r="H36" i="2"/>
  <c r="G36" i="2"/>
  <c r="F36" i="2"/>
  <c r="E36" i="2"/>
  <c r="C36" i="2" s="1"/>
  <c r="N35" i="2"/>
  <c r="M35" i="2"/>
  <c r="L35" i="2"/>
  <c r="K35" i="2"/>
  <c r="I35" i="2"/>
  <c r="H35" i="2"/>
  <c r="G35" i="2"/>
  <c r="C35" i="2" s="1"/>
  <c r="F35" i="2"/>
  <c r="E35" i="2"/>
  <c r="N34" i="2"/>
  <c r="M34" i="2"/>
  <c r="L34" i="2"/>
  <c r="I34" i="2"/>
  <c r="H34" i="2"/>
  <c r="G34" i="2"/>
  <c r="F34" i="2"/>
  <c r="E34" i="2"/>
  <c r="C34" i="2" s="1"/>
  <c r="N33" i="2"/>
  <c r="M33" i="2"/>
  <c r="L33" i="2"/>
  <c r="K33" i="2"/>
  <c r="I33" i="2"/>
  <c r="H33" i="2"/>
  <c r="G33" i="2"/>
  <c r="F33" i="2"/>
  <c r="E33" i="2"/>
  <c r="N32" i="2"/>
  <c r="M32" i="2"/>
  <c r="L32" i="2"/>
  <c r="K32" i="2"/>
  <c r="I32" i="2"/>
  <c r="H32" i="2"/>
  <c r="G32" i="2"/>
  <c r="F32" i="2"/>
  <c r="E32" i="2"/>
  <c r="C32" i="2" s="1"/>
  <c r="N31" i="2"/>
  <c r="M31" i="2"/>
  <c r="L31" i="2"/>
  <c r="K31" i="2"/>
  <c r="I31" i="2"/>
  <c r="H31" i="2"/>
  <c r="G31" i="2"/>
  <c r="C31" i="2" s="1"/>
  <c r="F31" i="2"/>
  <c r="E31" i="2"/>
  <c r="N30" i="2"/>
  <c r="M30" i="2"/>
  <c r="L30" i="2"/>
  <c r="K30" i="2"/>
  <c r="I30" i="2"/>
  <c r="H30" i="2"/>
  <c r="G30" i="2"/>
  <c r="F30" i="2"/>
  <c r="E30" i="2"/>
  <c r="C30" i="2" s="1"/>
  <c r="N29" i="2"/>
  <c r="M29" i="2"/>
  <c r="L29" i="2"/>
  <c r="I29" i="2"/>
  <c r="H29" i="2"/>
  <c r="G29" i="2"/>
  <c r="F29" i="2"/>
  <c r="E29" i="2"/>
  <c r="N28" i="2"/>
  <c r="M28" i="2"/>
  <c r="L28" i="2"/>
  <c r="I28" i="2"/>
  <c r="H28" i="2"/>
  <c r="G28" i="2"/>
  <c r="F28" i="2"/>
  <c r="E28" i="2"/>
  <c r="C28" i="2" s="1"/>
  <c r="N27" i="2"/>
  <c r="M27" i="2"/>
  <c r="L27" i="2"/>
  <c r="I27" i="2"/>
  <c r="H27" i="2"/>
  <c r="G27" i="2"/>
  <c r="C27" i="2" s="1"/>
  <c r="F27" i="2"/>
  <c r="E27" i="2"/>
  <c r="N26" i="2"/>
  <c r="M26" i="2"/>
  <c r="L26" i="2"/>
  <c r="I26" i="2"/>
  <c r="H26" i="2"/>
  <c r="G26" i="2"/>
  <c r="F26" i="2"/>
  <c r="E26" i="2"/>
  <c r="C26" i="2" s="1"/>
  <c r="N25" i="2"/>
  <c r="M25" i="2"/>
  <c r="L25" i="2"/>
  <c r="I25" i="2"/>
  <c r="H25" i="2"/>
  <c r="G25" i="2"/>
  <c r="F25" i="2"/>
  <c r="E25" i="2"/>
  <c r="N24" i="2"/>
  <c r="M24" i="2"/>
  <c r="L24" i="2"/>
  <c r="K24" i="2"/>
  <c r="I24" i="2"/>
  <c r="H24" i="2"/>
  <c r="G24" i="2"/>
  <c r="F24" i="2"/>
  <c r="E24" i="2"/>
  <c r="C24" i="2" s="1"/>
  <c r="N23" i="2"/>
  <c r="M23" i="2"/>
  <c r="L23" i="2"/>
  <c r="K23" i="2"/>
  <c r="I23" i="2"/>
  <c r="H23" i="2"/>
  <c r="G23" i="2"/>
  <c r="C23" i="2" s="1"/>
  <c r="F23" i="2"/>
  <c r="E23" i="2"/>
  <c r="N22" i="2"/>
  <c r="M22" i="2"/>
  <c r="L22" i="2"/>
  <c r="I22" i="2"/>
  <c r="H22" i="2"/>
  <c r="G22" i="2"/>
  <c r="F22" i="2"/>
  <c r="E22" i="2"/>
  <c r="C22" i="2" s="1"/>
  <c r="N21" i="2"/>
  <c r="M21" i="2"/>
  <c r="L21" i="2"/>
  <c r="I21" i="2"/>
  <c r="H21" i="2"/>
  <c r="G21" i="2"/>
  <c r="F21" i="2"/>
  <c r="E21" i="2"/>
  <c r="N20" i="2"/>
  <c r="M20" i="2"/>
  <c r="L20" i="2"/>
  <c r="K20" i="2"/>
  <c r="I20" i="2"/>
  <c r="H20" i="2"/>
  <c r="G20" i="2"/>
  <c r="F20" i="2"/>
  <c r="E20" i="2"/>
  <c r="C20" i="2" s="1"/>
  <c r="N19" i="2"/>
  <c r="M19" i="2"/>
  <c r="L19" i="2"/>
  <c r="K19" i="2"/>
  <c r="I19" i="2"/>
  <c r="H19" i="2"/>
  <c r="G19" i="2"/>
  <c r="C19" i="2" s="1"/>
  <c r="F19" i="2"/>
  <c r="E19" i="2"/>
  <c r="N18" i="2"/>
  <c r="M18" i="2"/>
  <c r="L18" i="2"/>
  <c r="K18" i="2"/>
  <c r="I18" i="2"/>
  <c r="H18" i="2"/>
  <c r="G18" i="2"/>
  <c r="F18" i="2"/>
  <c r="E18" i="2"/>
  <c r="C18" i="2" s="1"/>
  <c r="N17" i="2"/>
  <c r="M17" i="2"/>
  <c r="L17" i="2"/>
  <c r="K17" i="2"/>
  <c r="I17" i="2"/>
  <c r="H17" i="2"/>
  <c r="G17" i="2"/>
  <c r="F17" i="2"/>
  <c r="E17" i="2"/>
  <c r="N16" i="2"/>
  <c r="M16" i="2"/>
  <c r="L16" i="2"/>
  <c r="K16" i="2"/>
  <c r="I16" i="2"/>
  <c r="H16" i="2"/>
  <c r="G16" i="2"/>
  <c r="F16" i="2"/>
  <c r="E16" i="2"/>
  <c r="C16" i="2" s="1"/>
  <c r="N15" i="2"/>
  <c r="M15" i="2"/>
  <c r="L15" i="2"/>
  <c r="K15" i="2"/>
  <c r="I15" i="2"/>
  <c r="H15" i="2"/>
  <c r="G15" i="2"/>
  <c r="C15" i="2" s="1"/>
  <c r="F15" i="2"/>
  <c r="E15" i="2"/>
  <c r="N14" i="2"/>
  <c r="M14" i="2"/>
  <c r="L14" i="2"/>
  <c r="K14" i="2"/>
  <c r="I14" i="2"/>
  <c r="H14" i="2"/>
  <c r="G14" i="2"/>
  <c r="F14" i="2"/>
  <c r="E14" i="2"/>
  <c r="C14" i="2" s="1"/>
  <c r="N13" i="2"/>
  <c r="M13" i="2"/>
  <c r="L13" i="2"/>
  <c r="K13" i="2"/>
  <c r="I13" i="2"/>
  <c r="H13" i="2"/>
  <c r="G13" i="2"/>
  <c r="F13" i="2"/>
  <c r="E13" i="2"/>
  <c r="N12" i="2"/>
  <c r="M12" i="2"/>
  <c r="L12" i="2"/>
  <c r="K12" i="2"/>
  <c r="I12" i="2"/>
  <c r="H12" i="2"/>
  <c r="G12" i="2"/>
  <c r="F12" i="2"/>
  <c r="E12" i="2"/>
  <c r="C12" i="2" s="1"/>
  <c r="N11" i="2"/>
  <c r="M11" i="2"/>
  <c r="L11" i="2"/>
  <c r="K11" i="2"/>
  <c r="I11" i="2"/>
  <c r="H11" i="2"/>
  <c r="G11" i="2"/>
  <c r="C11" i="2" s="1"/>
  <c r="F11" i="2"/>
  <c r="E11" i="2"/>
  <c r="N10" i="2"/>
  <c r="M10" i="2"/>
  <c r="L10" i="2"/>
  <c r="K10" i="2"/>
  <c r="I10" i="2"/>
  <c r="H10" i="2"/>
  <c r="G10" i="2"/>
  <c r="F10" i="2"/>
  <c r="E10" i="2"/>
  <c r="C10" i="2" s="1"/>
  <c r="N9" i="2"/>
  <c r="M9" i="2"/>
  <c r="L9" i="2"/>
  <c r="I9" i="2"/>
  <c r="H9" i="2"/>
  <c r="G9" i="2"/>
  <c r="F9" i="2"/>
  <c r="E9" i="2"/>
  <c r="N8" i="2"/>
  <c r="M8" i="2"/>
  <c r="L8" i="2"/>
  <c r="I8" i="2"/>
  <c r="H8" i="2"/>
  <c r="G8" i="2"/>
  <c r="F8" i="2"/>
  <c r="E8" i="2"/>
  <c r="C8" i="2" s="1"/>
  <c r="N7" i="2"/>
  <c r="M7" i="2"/>
  <c r="L7" i="2"/>
  <c r="K7" i="2"/>
  <c r="I7" i="2"/>
  <c r="H7" i="2"/>
  <c r="G7" i="2"/>
  <c r="C7" i="2" s="1"/>
  <c r="F7" i="2"/>
  <c r="E7" i="2"/>
  <c r="N6" i="2"/>
  <c r="M6" i="2"/>
  <c r="L6" i="2"/>
  <c r="K6" i="2"/>
  <c r="I6" i="2"/>
  <c r="H6" i="2"/>
  <c r="G6" i="2"/>
  <c r="F6" i="2"/>
  <c r="E6" i="2"/>
  <c r="C6" i="2" s="1"/>
  <c r="N5" i="2"/>
  <c r="M5" i="2"/>
  <c r="L5" i="2"/>
  <c r="K5" i="2"/>
  <c r="I5" i="2"/>
  <c r="H5" i="2"/>
  <c r="G5" i="2"/>
  <c r="F5" i="2"/>
  <c r="E5" i="2"/>
  <c r="C41" i="2"/>
  <c r="C37" i="2"/>
  <c r="C33" i="2"/>
  <c r="C29" i="2"/>
  <c r="C25" i="2"/>
  <c r="C21" i="2"/>
  <c r="C17" i="2"/>
  <c r="C13" i="2"/>
  <c r="C9" i="2"/>
  <c r="C5" i="2"/>
  <c r="N4" i="2"/>
  <c r="M4" i="2"/>
  <c r="I4" i="2"/>
  <c r="H4" i="2"/>
  <c r="G4" i="2"/>
  <c r="F4" i="2"/>
  <c r="E4" i="2"/>
  <c r="C4" i="2"/>
  <c r="N10" i="5"/>
  <c r="M10" i="5"/>
  <c r="L10" i="5"/>
  <c r="K10" i="5"/>
  <c r="I10" i="5"/>
  <c r="H10" i="5"/>
  <c r="G10" i="5"/>
  <c r="F10" i="5"/>
  <c r="E10" i="5"/>
  <c r="C10" i="5" s="1"/>
  <c r="N9" i="5"/>
  <c r="M9" i="5"/>
  <c r="L9" i="5"/>
  <c r="I9" i="5"/>
  <c r="H9" i="5"/>
  <c r="G9" i="5"/>
  <c r="F9" i="5"/>
  <c r="E9" i="5"/>
  <c r="C9" i="5"/>
  <c r="N8" i="5"/>
  <c r="M8" i="5"/>
  <c r="L8" i="5"/>
  <c r="I8" i="5"/>
  <c r="H8" i="5"/>
  <c r="G8" i="5"/>
  <c r="C8" i="5" s="1"/>
  <c r="F8" i="5"/>
  <c r="E8" i="5"/>
  <c r="N7" i="5"/>
  <c r="M7" i="5"/>
  <c r="L7" i="5"/>
  <c r="K7" i="5"/>
  <c r="I7" i="5"/>
  <c r="H7" i="5"/>
  <c r="G7" i="5"/>
  <c r="F7" i="5"/>
  <c r="C7" i="5" s="1"/>
  <c r="E7" i="5"/>
  <c r="N6" i="5"/>
  <c r="M6" i="5"/>
  <c r="L6" i="5"/>
  <c r="K6" i="5"/>
  <c r="I6" i="5"/>
  <c r="H6" i="5"/>
  <c r="G6" i="5"/>
  <c r="F6" i="5"/>
  <c r="E6" i="5"/>
  <c r="C6" i="5" s="1"/>
  <c r="N5" i="5"/>
  <c r="M5" i="5"/>
  <c r="L5" i="5"/>
  <c r="K5" i="5"/>
  <c r="I5" i="5"/>
  <c r="H5" i="5"/>
  <c r="G5" i="5"/>
  <c r="F5" i="5"/>
  <c r="E5" i="5"/>
  <c r="C5" i="5"/>
  <c r="N4" i="5"/>
  <c r="M4" i="5"/>
  <c r="L4" i="5"/>
  <c r="K4" i="5"/>
  <c r="I4" i="5"/>
  <c r="H4" i="5"/>
  <c r="G4" i="5"/>
  <c r="F4" i="5"/>
  <c r="E4" i="5"/>
  <c r="C4" i="5" s="1"/>
  <c r="N19" i="1" l="1"/>
  <c r="M19" i="1"/>
  <c r="L19" i="1"/>
  <c r="N18" i="1"/>
  <c r="M18" i="1"/>
  <c r="L18" i="1"/>
  <c r="K18" i="1"/>
  <c r="N17" i="1"/>
  <c r="M17" i="1"/>
  <c r="L17" i="1"/>
  <c r="N16" i="1"/>
  <c r="M16" i="1"/>
  <c r="L16" i="1"/>
  <c r="N15" i="1"/>
  <c r="M15" i="1"/>
  <c r="N14" i="1"/>
  <c r="M14" i="1"/>
  <c r="L14" i="1"/>
  <c r="N13" i="1"/>
  <c r="M13" i="1"/>
  <c r="L13" i="1"/>
  <c r="K13" i="1"/>
  <c r="N12" i="1"/>
  <c r="M12" i="1"/>
  <c r="L12" i="1"/>
  <c r="K12" i="1"/>
  <c r="N11" i="1"/>
  <c r="M11" i="1"/>
  <c r="L11" i="1"/>
  <c r="N10" i="1"/>
  <c r="M10" i="1"/>
  <c r="L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N5" i="1"/>
  <c r="N4" i="1"/>
  <c r="M4" i="1"/>
  <c r="L4" i="1"/>
  <c r="I19" i="1"/>
  <c r="H19" i="1"/>
  <c r="G19" i="1"/>
  <c r="F19" i="1"/>
  <c r="E19" i="1"/>
  <c r="C19" i="1" s="1"/>
  <c r="I18" i="1"/>
  <c r="H18" i="1"/>
  <c r="G18" i="1"/>
  <c r="F18" i="1"/>
  <c r="E18" i="1"/>
  <c r="C18" i="1" s="1"/>
  <c r="I17" i="1"/>
  <c r="H17" i="1"/>
  <c r="G17" i="1"/>
  <c r="C17" i="1" s="1"/>
  <c r="F17" i="1"/>
  <c r="E17" i="1"/>
  <c r="I16" i="1"/>
  <c r="H16" i="1"/>
  <c r="C16" i="1" s="1"/>
  <c r="G16" i="1"/>
  <c r="F16" i="1"/>
  <c r="E16" i="1"/>
  <c r="I15" i="1"/>
  <c r="H15" i="1"/>
  <c r="G15" i="1"/>
  <c r="F15" i="1"/>
  <c r="E15" i="1"/>
  <c r="C15" i="1" s="1"/>
  <c r="I14" i="1"/>
  <c r="H14" i="1"/>
  <c r="G14" i="1"/>
  <c r="F14" i="1"/>
  <c r="E14" i="1"/>
  <c r="C14" i="1" s="1"/>
  <c r="I13" i="1"/>
  <c r="H13" i="1"/>
  <c r="G13" i="1"/>
  <c r="C13" i="1" s="1"/>
  <c r="F13" i="1"/>
  <c r="E13" i="1"/>
  <c r="I12" i="1"/>
  <c r="H12" i="1"/>
  <c r="C12" i="1" s="1"/>
  <c r="G12" i="1"/>
  <c r="F12" i="1"/>
  <c r="E12" i="1"/>
  <c r="I11" i="1"/>
  <c r="H11" i="1"/>
  <c r="G11" i="1"/>
  <c r="F11" i="1"/>
  <c r="E11" i="1"/>
  <c r="C11" i="1" s="1"/>
  <c r="I10" i="1"/>
  <c r="H10" i="1"/>
  <c r="G10" i="1"/>
  <c r="F10" i="1"/>
  <c r="E10" i="1"/>
  <c r="C10" i="1" s="1"/>
  <c r="I9" i="1"/>
  <c r="H9" i="1"/>
  <c r="G9" i="1"/>
  <c r="C9" i="1" s="1"/>
  <c r="F9" i="1"/>
  <c r="E9" i="1"/>
  <c r="I8" i="1"/>
  <c r="H8" i="1"/>
  <c r="C8" i="1" s="1"/>
  <c r="G8" i="1"/>
  <c r="F8" i="1"/>
  <c r="E8" i="1"/>
  <c r="I7" i="1"/>
  <c r="H7" i="1"/>
  <c r="G7" i="1"/>
  <c r="F7" i="1"/>
  <c r="E7" i="1"/>
  <c r="C7" i="1" s="1"/>
  <c r="I6" i="1"/>
  <c r="H6" i="1"/>
  <c r="G6" i="1"/>
  <c r="F6" i="1"/>
  <c r="E6" i="1"/>
  <c r="C6" i="1" s="1"/>
  <c r="I5" i="1"/>
  <c r="H5" i="1"/>
  <c r="G5" i="1"/>
  <c r="C5" i="1" s="1"/>
  <c r="F5" i="1"/>
  <c r="E5" i="1"/>
  <c r="I4" i="1"/>
  <c r="H4" i="1"/>
  <c r="C4" i="1" s="1"/>
  <c r="G4" i="1"/>
  <c r="F4" i="1"/>
  <c r="E4" i="1"/>
  <c r="V9" i="10" l="1"/>
  <c r="U9" i="10"/>
  <c r="T9" i="10"/>
  <c r="S9" i="10"/>
  <c r="R9" i="10"/>
  <c r="Q9" i="10"/>
  <c r="P9" i="10"/>
  <c r="O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O7" i="10"/>
  <c r="V6" i="10"/>
  <c r="U6" i="10"/>
  <c r="T6" i="10"/>
  <c r="S6" i="10"/>
  <c r="R6" i="10"/>
  <c r="Q6" i="10"/>
  <c r="P6" i="10"/>
  <c r="O6" i="10"/>
  <c r="V5" i="10"/>
  <c r="U5" i="10"/>
  <c r="C3" i="11" l="1"/>
  <c r="M9" i="10" l="1"/>
  <c r="L9" i="10"/>
  <c r="K9" i="10"/>
  <c r="J9" i="10"/>
  <c r="I9" i="10"/>
  <c r="H9" i="10"/>
  <c r="G9" i="10"/>
  <c r="F9" i="10"/>
  <c r="E9" i="10"/>
  <c r="M8" i="10"/>
  <c r="L8" i="10"/>
  <c r="K8" i="10"/>
  <c r="J8" i="10"/>
  <c r="I8" i="10"/>
  <c r="H8" i="10"/>
  <c r="G8" i="10"/>
  <c r="F8" i="10"/>
  <c r="E8" i="10"/>
  <c r="M7" i="10"/>
  <c r="L7" i="10"/>
  <c r="K7" i="10"/>
  <c r="J7" i="10"/>
  <c r="I7" i="10"/>
  <c r="H7" i="10"/>
  <c r="G7" i="10"/>
  <c r="F7" i="10"/>
  <c r="E7" i="10"/>
  <c r="M6" i="10"/>
  <c r="L6" i="10"/>
  <c r="K6" i="10"/>
  <c r="J6" i="10"/>
  <c r="I6" i="10"/>
  <c r="H6" i="10"/>
  <c r="G6" i="10"/>
  <c r="F6" i="10"/>
  <c r="E6" i="10"/>
  <c r="C6" i="10" s="1"/>
  <c r="M5" i="10"/>
  <c r="L5" i="10"/>
  <c r="K5" i="10"/>
  <c r="J5" i="10"/>
  <c r="I5" i="10"/>
  <c r="H5" i="10"/>
  <c r="G5" i="10"/>
  <c r="F5" i="10"/>
  <c r="E5" i="10"/>
  <c r="M4" i="10"/>
  <c r="L4" i="10"/>
  <c r="K4" i="10"/>
  <c r="J4" i="10"/>
  <c r="I4" i="10"/>
  <c r="H4" i="10"/>
  <c r="G4" i="10"/>
  <c r="F4" i="10"/>
  <c r="E4" i="10"/>
  <c r="C7" i="10" l="1"/>
  <c r="C4" i="10"/>
  <c r="C8" i="10"/>
  <c r="C5" i="10"/>
  <c r="C9" i="10"/>
  <c r="AY9" i="10"/>
  <c r="AX9" i="10"/>
  <c r="AY8" i="10"/>
  <c r="AX8" i="10"/>
  <c r="AY7" i="10"/>
  <c r="AX7" i="10"/>
  <c r="AY6" i="10"/>
  <c r="AX6" i="10"/>
  <c r="AY5" i="10"/>
  <c r="AX5" i="10"/>
  <c r="AY4" i="10"/>
  <c r="V4" i="10" s="1"/>
  <c r="AX4" i="10"/>
  <c r="AV9" i="10"/>
  <c r="AU9" i="10"/>
  <c r="AV8" i="10"/>
  <c r="AU8" i="10"/>
  <c r="AV7" i="10"/>
  <c r="AU7" i="10"/>
  <c r="AV6" i="10"/>
  <c r="AU6" i="10"/>
  <c r="AV5" i="10"/>
  <c r="AU5" i="10"/>
  <c r="AV4" i="10"/>
  <c r="U4" i="10" s="1"/>
  <c r="AU4" i="10"/>
  <c r="AS9" i="10"/>
  <c r="AR9" i="10"/>
  <c r="AS8" i="10"/>
  <c r="AR8" i="10"/>
  <c r="AS7" i="10"/>
  <c r="AR7" i="10"/>
  <c r="AS6" i="10"/>
  <c r="AR6" i="10"/>
  <c r="AS5" i="10"/>
  <c r="T5" i="10" s="1"/>
  <c r="AR5" i="10"/>
  <c r="AS4" i="10"/>
  <c r="T4" i="10" s="1"/>
  <c r="AR4" i="10"/>
  <c r="AP9" i="10"/>
  <c r="AO9" i="10"/>
  <c r="AP8" i="10"/>
  <c r="AO8" i="10"/>
  <c r="AP7" i="10"/>
  <c r="AO7" i="10"/>
  <c r="AP6" i="10"/>
  <c r="AO6" i="10"/>
  <c r="AP5" i="10"/>
  <c r="S5" i="10" s="1"/>
  <c r="AO5" i="10"/>
  <c r="AP4" i="10"/>
  <c r="S4" i="10" s="1"/>
  <c r="AO4" i="10"/>
  <c r="AE92" i="7" l="1"/>
  <c r="AD92" i="7"/>
  <c r="AE91" i="7"/>
  <c r="AD91" i="7"/>
  <c r="AE90" i="7"/>
  <c r="AD90" i="7"/>
  <c r="AE89" i="7"/>
  <c r="AD89" i="7"/>
  <c r="AE88" i="7"/>
  <c r="AD88" i="7"/>
  <c r="AE87" i="7"/>
  <c r="AD87" i="7"/>
  <c r="AE86" i="7"/>
  <c r="AD86" i="7"/>
  <c r="AE85" i="7"/>
  <c r="AD85" i="7"/>
  <c r="AE84" i="7"/>
  <c r="AD84" i="7"/>
  <c r="AE83" i="7"/>
  <c r="AD83" i="7"/>
  <c r="AE82" i="7"/>
  <c r="AD82" i="7"/>
  <c r="AE81" i="7"/>
  <c r="AD81" i="7"/>
  <c r="AE80" i="7"/>
  <c r="AD80" i="7"/>
  <c r="AE79" i="7"/>
  <c r="AD79" i="7"/>
  <c r="AE78" i="7"/>
  <c r="AD78" i="7"/>
  <c r="AE77" i="7"/>
  <c r="AD77" i="7"/>
  <c r="AE76" i="7"/>
  <c r="AD76" i="7"/>
  <c r="AE75" i="7"/>
  <c r="AD75" i="7"/>
  <c r="AE74" i="7"/>
  <c r="AD74" i="7"/>
  <c r="AE73" i="7"/>
  <c r="AD73" i="7"/>
  <c r="AE72" i="7"/>
  <c r="AD72" i="7"/>
  <c r="AE71" i="7"/>
  <c r="AD71" i="7"/>
  <c r="AE70" i="7"/>
  <c r="AD70" i="7"/>
  <c r="AE69" i="7"/>
  <c r="AD69" i="7"/>
  <c r="AE68" i="7"/>
  <c r="AD68" i="7"/>
  <c r="AE67" i="7"/>
  <c r="AD67" i="7"/>
  <c r="AE66" i="7"/>
  <c r="AD66" i="7"/>
  <c r="AE65" i="7"/>
  <c r="AD65" i="7"/>
  <c r="AE64" i="7"/>
  <c r="AD64" i="7"/>
  <c r="AE63" i="7"/>
  <c r="AD63" i="7"/>
  <c r="AE62" i="7"/>
  <c r="AD62" i="7"/>
  <c r="AE61" i="7"/>
  <c r="AD61" i="7"/>
  <c r="AE60" i="7"/>
  <c r="AD60" i="7"/>
  <c r="AE59" i="7"/>
  <c r="AD59" i="7"/>
  <c r="AE58" i="7"/>
  <c r="AD58" i="7"/>
  <c r="AE57" i="7"/>
  <c r="AD57" i="7"/>
  <c r="AE56" i="7"/>
  <c r="AD56" i="7"/>
  <c r="AE55" i="7"/>
  <c r="AD55" i="7"/>
  <c r="AE54" i="7"/>
  <c r="AD54" i="7"/>
  <c r="AE53" i="7"/>
  <c r="AD53" i="7"/>
  <c r="AE52" i="7"/>
  <c r="AD52" i="7"/>
  <c r="AE51" i="7"/>
  <c r="AD51" i="7"/>
  <c r="AE50" i="7"/>
  <c r="AD50" i="7"/>
  <c r="AE49" i="7"/>
  <c r="AD49" i="7"/>
  <c r="AE48" i="7"/>
  <c r="AD48" i="7"/>
  <c r="AE47" i="7"/>
  <c r="AD47" i="7"/>
  <c r="AE46" i="7"/>
  <c r="AD46" i="7"/>
  <c r="AE45" i="7"/>
  <c r="AD45" i="7"/>
  <c r="AE44" i="7"/>
  <c r="AD44" i="7"/>
  <c r="AE43" i="7"/>
  <c r="AD43" i="7"/>
  <c r="AE42" i="7"/>
  <c r="AD42" i="7"/>
  <c r="AE41" i="7"/>
  <c r="AD41" i="7"/>
  <c r="AE40" i="7"/>
  <c r="AD40" i="7"/>
  <c r="AE39" i="7"/>
  <c r="AD39" i="7"/>
  <c r="AE38" i="7"/>
  <c r="AD38" i="7"/>
  <c r="AE37" i="7"/>
  <c r="AD37" i="7"/>
  <c r="AE36" i="7"/>
  <c r="AD36" i="7"/>
  <c r="AE35" i="7"/>
  <c r="AD35" i="7"/>
  <c r="AE34" i="7"/>
  <c r="AD34" i="7"/>
  <c r="AE33" i="7"/>
  <c r="AD33" i="7"/>
  <c r="AE32" i="7"/>
  <c r="AD32" i="7"/>
  <c r="AE31" i="7"/>
  <c r="AD31" i="7"/>
  <c r="AE30" i="7"/>
  <c r="AD30" i="7"/>
  <c r="AE29" i="7"/>
  <c r="AD29" i="7"/>
  <c r="AE28" i="7"/>
  <c r="AD28" i="7"/>
  <c r="AE27" i="7"/>
  <c r="AD27" i="7"/>
  <c r="AE26" i="7"/>
  <c r="AD26" i="7"/>
  <c r="AE25" i="7"/>
  <c r="AD25" i="7"/>
  <c r="AE24" i="7"/>
  <c r="AD24" i="7"/>
  <c r="AE23" i="7"/>
  <c r="AD23" i="7"/>
  <c r="AE22" i="7"/>
  <c r="AD22" i="7"/>
  <c r="AE21" i="7"/>
  <c r="AD21" i="7"/>
  <c r="AE20" i="7"/>
  <c r="AD20" i="7"/>
  <c r="AE19" i="7"/>
  <c r="AD19" i="7"/>
  <c r="AE18" i="7"/>
  <c r="AD18" i="7"/>
  <c r="AE17" i="7"/>
  <c r="AD17" i="7"/>
  <c r="AE16" i="7"/>
  <c r="AD16" i="7"/>
  <c r="AE15" i="7"/>
  <c r="AD15" i="7"/>
  <c r="AE14" i="7"/>
  <c r="AD14" i="7"/>
  <c r="AE13" i="7"/>
  <c r="AD13" i="7"/>
  <c r="AE12" i="7"/>
  <c r="AD12" i="7"/>
  <c r="AE11" i="7"/>
  <c r="AD11" i="7"/>
  <c r="AE10" i="7"/>
  <c r="AD10" i="7"/>
  <c r="AE9" i="7"/>
  <c r="AD9" i="7"/>
  <c r="AE8" i="7"/>
  <c r="AD8" i="7"/>
  <c r="AE7" i="7"/>
  <c r="AD7" i="7"/>
  <c r="AE6" i="7"/>
  <c r="AD6" i="7"/>
  <c r="AE5" i="7"/>
  <c r="AD5" i="7"/>
  <c r="AE4" i="7"/>
  <c r="AD4" i="7"/>
  <c r="AB92" i="7"/>
  <c r="AA92" i="7"/>
  <c r="AB91" i="7"/>
  <c r="AA91" i="7"/>
  <c r="AB90" i="7"/>
  <c r="AA90" i="7"/>
  <c r="AB89" i="7"/>
  <c r="AA89" i="7"/>
  <c r="AB88" i="7"/>
  <c r="AA88" i="7"/>
  <c r="AB87" i="7"/>
  <c r="AA87" i="7"/>
  <c r="AB86" i="7"/>
  <c r="AA86" i="7"/>
  <c r="AB85" i="7"/>
  <c r="AA85" i="7"/>
  <c r="AB84" i="7"/>
  <c r="AA84" i="7"/>
  <c r="AB83" i="7"/>
  <c r="AA83" i="7"/>
  <c r="AB82" i="7"/>
  <c r="AA82" i="7"/>
  <c r="AB81" i="7"/>
  <c r="AA81" i="7"/>
  <c r="AB80" i="7"/>
  <c r="AA80" i="7"/>
  <c r="AB79" i="7"/>
  <c r="AA79" i="7"/>
  <c r="AB78" i="7"/>
  <c r="AA78" i="7"/>
  <c r="AB77" i="7"/>
  <c r="AA77" i="7"/>
  <c r="AB76" i="7"/>
  <c r="AA76" i="7"/>
  <c r="AB75" i="7"/>
  <c r="AA75" i="7"/>
  <c r="AB74" i="7"/>
  <c r="AA74" i="7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AB38" i="7"/>
  <c r="AA38" i="7"/>
  <c r="AB37" i="7"/>
  <c r="AA37" i="7"/>
  <c r="AB36" i="7"/>
  <c r="AA36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A8" i="7"/>
  <c r="AB7" i="7"/>
  <c r="AA7" i="7"/>
  <c r="AB6" i="7"/>
  <c r="AA6" i="7"/>
  <c r="AB5" i="7"/>
  <c r="AA5" i="7"/>
  <c r="AB4" i="7"/>
  <c r="AA4" i="7"/>
  <c r="Y92" i="7"/>
  <c r="X92" i="7"/>
  <c r="Y91" i="7"/>
  <c r="X91" i="7"/>
  <c r="Y90" i="7"/>
  <c r="X90" i="7"/>
  <c r="Y89" i="7"/>
  <c r="X89" i="7"/>
  <c r="Y88" i="7"/>
  <c r="X88" i="7"/>
  <c r="Y87" i="7"/>
  <c r="X87" i="7"/>
  <c r="Y86" i="7"/>
  <c r="X86" i="7"/>
  <c r="Y85" i="7"/>
  <c r="X85" i="7"/>
  <c r="Y84" i="7"/>
  <c r="X84" i="7"/>
  <c r="Y83" i="7"/>
  <c r="X83" i="7"/>
  <c r="Y82" i="7"/>
  <c r="X82" i="7"/>
  <c r="Y81" i="7"/>
  <c r="X81" i="7"/>
  <c r="Y80" i="7"/>
  <c r="X80" i="7"/>
  <c r="Y79" i="7"/>
  <c r="X79" i="7"/>
  <c r="Y78" i="7"/>
  <c r="X78" i="7"/>
  <c r="Y77" i="7"/>
  <c r="X77" i="7"/>
  <c r="Y76" i="7"/>
  <c r="X76" i="7"/>
  <c r="Y75" i="7"/>
  <c r="X75" i="7"/>
  <c r="Y74" i="7"/>
  <c r="X74" i="7"/>
  <c r="Y73" i="7"/>
  <c r="X73" i="7"/>
  <c r="Y72" i="7"/>
  <c r="X72" i="7"/>
  <c r="Y71" i="7"/>
  <c r="X71" i="7"/>
  <c r="Y70" i="7"/>
  <c r="X70" i="7"/>
  <c r="Y69" i="7"/>
  <c r="X69" i="7"/>
  <c r="Y68" i="7"/>
  <c r="X68" i="7"/>
  <c r="Y67" i="7"/>
  <c r="X67" i="7"/>
  <c r="Y66" i="7"/>
  <c r="X66" i="7"/>
  <c r="Y65" i="7"/>
  <c r="X65" i="7"/>
  <c r="Y64" i="7"/>
  <c r="X64" i="7"/>
  <c r="Y63" i="7"/>
  <c r="X63" i="7"/>
  <c r="Y62" i="7"/>
  <c r="X62" i="7"/>
  <c r="Y61" i="7"/>
  <c r="X61" i="7"/>
  <c r="Y60" i="7"/>
  <c r="X60" i="7"/>
  <c r="Y59" i="7"/>
  <c r="X59" i="7"/>
  <c r="Y58" i="7"/>
  <c r="X58" i="7"/>
  <c r="Y57" i="7"/>
  <c r="X57" i="7"/>
  <c r="Y56" i="7"/>
  <c r="X56" i="7"/>
  <c r="Y55" i="7"/>
  <c r="X55" i="7"/>
  <c r="Y54" i="7"/>
  <c r="X54" i="7"/>
  <c r="Y53" i="7"/>
  <c r="X53" i="7"/>
  <c r="Y52" i="7"/>
  <c r="X52" i="7"/>
  <c r="Y51" i="7"/>
  <c r="X51" i="7"/>
  <c r="Y50" i="7"/>
  <c r="X50" i="7"/>
  <c r="Y49" i="7"/>
  <c r="X49" i="7"/>
  <c r="Y48" i="7"/>
  <c r="X48" i="7"/>
  <c r="Y47" i="7"/>
  <c r="X47" i="7"/>
  <c r="Y46" i="7"/>
  <c r="X46" i="7"/>
  <c r="Y45" i="7"/>
  <c r="X45" i="7"/>
  <c r="Y44" i="7"/>
  <c r="X44" i="7"/>
  <c r="Y43" i="7"/>
  <c r="X43" i="7"/>
  <c r="Y42" i="7"/>
  <c r="X42" i="7"/>
  <c r="Y41" i="7"/>
  <c r="X41" i="7"/>
  <c r="Y40" i="7"/>
  <c r="X40" i="7"/>
  <c r="Y39" i="7"/>
  <c r="X39" i="7"/>
  <c r="Y38" i="7"/>
  <c r="X38" i="7"/>
  <c r="Y37" i="7"/>
  <c r="X37" i="7"/>
  <c r="Y36" i="7"/>
  <c r="X36" i="7"/>
  <c r="Y35" i="7"/>
  <c r="X35" i="7"/>
  <c r="Y34" i="7"/>
  <c r="X34" i="7"/>
  <c r="Y33" i="7"/>
  <c r="X33" i="7"/>
  <c r="Y32" i="7"/>
  <c r="X32" i="7"/>
  <c r="Y31" i="7"/>
  <c r="X31" i="7"/>
  <c r="Y30" i="7"/>
  <c r="X30" i="7"/>
  <c r="Y29" i="7"/>
  <c r="X29" i="7"/>
  <c r="Y28" i="7"/>
  <c r="X28" i="7"/>
  <c r="Y27" i="7"/>
  <c r="X27" i="7"/>
  <c r="Y26" i="7"/>
  <c r="X26" i="7"/>
  <c r="Y25" i="7"/>
  <c r="X25" i="7"/>
  <c r="Y24" i="7"/>
  <c r="X24" i="7"/>
  <c r="Y23" i="7"/>
  <c r="X23" i="7"/>
  <c r="Y22" i="7"/>
  <c r="X22" i="7"/>
  <c r="Y21" i="7"/>
  <c r="X21" i="7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  <c r="Y8" i="7"/>
  <c r="X8" i="7"/>
  <c r="Y7" i="7"/>
  <c r="X7" i="7"/>
  <c r="Y6" i="7"/>
  <c r="X6" i="7"/>
  <c r="Y5" i="7"/>
  <c r="X5" i="7"/>
  <c r="Y4" i="7"/>
  <c r="X4" i="7"/>
  <c r="V92" i="7"/>
  <c r="K92" i="7" s="1"/>
  <c r="U92" i="7"/>
  <c r="V91" i="7"/>
  <c r="K91" i="7" s="1"/>
  <c r="U91" i="7"/>
  <c r="V90" i="7"/>
  <c r="K90" i="7" s="1"/>
  <c r="U90" i="7"/>
  <c r="V89" i="7"/>
  <c r="K89" i="7" s="1"/>
  <c r="U89" i="7"/>
  <c r="V88" i="7"/>
  <c r="K88" i="7" s="1"/>
  <c r="U88" i="7"/>
  <c r="V87" i="7"/>
  <c r="K87" i="7" s="1"/>
  <c r="U87" i="7"/>
  <c r="V86" i="7"/>
  <c r="K86" i="7" s="1"/>
  <c r="U86" i="7"/>
  <c r="V85" i="7"/>
  <c r="K85" i="7" s="1"/>
  <c r="U85" i="7"/>
  <c r="V84" i="7"/>
  <c r="K84" i="7" s="1"/>
  <c r="U84" i="7"/>
  <c r="V83" i="7"/>
  <c r="K83" i="7" s="1"/>
  <c r="U83" i="7"/>
  <c r="V82" i="7"/>
  <c r="K82" i="7" s="1"/>
  <c r="U82" i="7"/>
  <c r="V81" i="7"/>
  <c r="K81" i="7" s="1"/>
  <c r="U81" i="7"/>
  <c r="V80" i="7"/>
  <c r="K80" i="7" s="1"/>
  <c r="U80" i="7"/>
  <c r="V79" i="7"/>
  <c r="K79" i="7" s="1"/>
  <c r="U79" i="7"/>
  <c r="V78" i="7"/>
  <c r="K78" i="7" s="1"/>
  <c r="U78" i="7"/>
  <c r="V77" i="7"/>
  <c r="K77" i="7" s="1"/>
  <c r="U77" i="7"/>
  <c r="V76" i="7"/>
  <c r="K76" i="7" s="1"/>
  <c r="U76" i="7"/>
  <c r="V75" i="7"/>
  <c r="K75" i="7" s="1"/>
  <c r="U75" i="7"/>
  <c r="V74" i="7"/>
  <c r="K74" i="7" s="1"/>
  <c r="U74" i="7"/>
  <c r="V73" i="7"/>
  <c r="K73" i="7" s="1"/>
  <c r="U73" i="7"/>
  <c r="V72" i="7"/>
  <c r="K72" i="7" s="1"/>
  <c r="U72" i="7"/>
  <c r="V71" i="7"/>
  <c r="K71" i="7" s="1"/>
  <c r="U71" i="7"/>
  <c r="V70" i="7"/>
  <c r="K70" i="7" s="1"/>
  <c r="U70" i="7"/>
  <c r="V69" i="7"/>
  <c r="K69" i="7" s="1"/>
  <c r="U69" i="7"/>
  <c r="V68" i="7"/>
  <c r="K68" i="7" s="1"/>
  <c r="U68" i="7"/>
  <c r="V67" i="7"/>
  <c r="K67" i="7" s="1"/>
  <c r="U67" i="7"/>
  <c r="V66" i="7"/>
  <c r="K66" i="7" s="1"/>
  <c r="U66" i="7"/>
  <c r="V65" i="7"/>
  <c r="K65" i="7" s="1"/>
  <c r="U65" i="7"/>
  <c r="V64" i="7"/>
  <c r="K64" i="7" s="1"/>
  <c r="U64" i="7"/>
  <c r="V63" i="7"/>
  <c r="K63" i="7" s="1"/>
  <c r="U63" i="7"/>
  <c r="V62" i="7"/>
  <c r="K62" i="7" s="1"/>
  <c r="U62" i="7"/>
  <c r="V61" i="7"/>
  <c r="K61" i="7" s="1"/>
  <c r="U61" i="7"/>
  <c r="V60" i="7"/>
  <c r="K60" i="7" s="1"/>
  <c r="U60" i="7"/>
  <c r="V59" i="7"/>
  <c r="K59" i="7" s="1"/>
  <c r="U59" i="7"/>
  <c r="V58" i="7"/>
  <c r="K58" i="7" s="1"/>
  <c r="U58" i="7"/>
  <c r="V57" i="7"/>
  <c r="K57" i="7" s="1"/>
  <c r="U57" i="7"/>
  <c r="V56" i="7"/>
  <c r="K56" i="7" s="1"/>
  <c r="U56" i="7"/>
  <c r="V55" i="7"/>
  <c r="K55" i="7" s="1"/>
  <c r="U55" i="7"/>
  <c r="V54" i="7"/>
  <c r="K54" i="7" s="1"/>
  <c r="U54" i="7"/>
  <c r="V53" i="7"/>
  <c r="K53" i="7" s="1"/>
  <c r="U53" i="7"/>
  <c r="V52" i="7"/>
  <c r="K52" i="7" s="1"/>
  <c r="U52" i="7"/>
  <c r="V51" i="7"/>
  <c r="U51" i="7"/>
  <c r="V50" i="7"/>
  <c r="U50" i="7"/>
  <c r="V49" i="7"/>
  <c r="U49" i="7"/>
  <c r="V48" i="7"/>
  <c r="U48" i="7"/>
  <c r="V47" i="7"/>
  <c r="K47" i="7" s="1"/>
  <c r="U47" i="7"/>
  <c r="V46" i="7"/>
  <c r="K46" i="7" s="1"/>
  <c r="U46" i="7"/>
  <c r="V45" i="7"/>
  <c r="K45" i="7" s="1"/>
  <c r="U45" i="7"/>
  <c r="V44" i="7"/>
  <c r="U44" i="7"/>
  <c r="V43" i="7"/>
  <c r="K43" i="7" s="1"/>
  <c r="U43" i="7"/>
  <c r="V42" i="7"/>
  <c r="U42" i="7"/>
  <c r="V41" i="7"/>
  <c r="U41" i="7"/>
  <c r="V40" i="7"/>
  <c r="U40" i="7"/>
  <c r="V39" i="7"/>
  <c r="U39" i="7"/>
  <c r="V38" i="7"/>
  <c r="U38" i="7"/>
  <c r="V37" i="7"/>
  <c r="K37" i="7" s="1"/>
  <c r="U37" i="7"/>
  <c r="V36" i="7"/>
  <c r="U36" i="7"/>
  <c r="V35" i="7"/>
  <c r="K35" i="7" s="1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K19" i="7" s="1"/>
  <c r="U19" i="7"/>
  <c r="V18" i="7"/>
  <c r="U18" i="7"/>
  <c r="V17" i="7"/>
  <c r="U17" i="7"/>
  <c r="V16" i="7"/>
  <c r="K16" i="7" s="1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K9" i="7" s="1"/>
  <c r="U9" i="7"/>
  <c r="V8" i="7"/>
  <c r="K8" i="7" s="1"/>
  <c r="U8" i="7"/>
  <c r="V7" i="7"/>
  <c r="K7" i="7" s="1"/>
  <c r="U7" i="7"/>
  <c r="V6" i="7"/>
  <c r="K6" i="7" s="1"/>
  <c r="U6" i="7"/>
  <c r="V5" i="7"/>
  <c r="K5" i="7" s="1"/>
  <c r="U5" i="7"/>
  <c r="V4" i="7"/>
  <c r="K4" i="7" s="1"/>
  <c r="U4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O23" i="7" s="1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J11" i="7" s="1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J4" i="7" s="1"/>
  <c r="R4" i="7"/>
  <c r="AE7" i="4"/>
  <c r="AD7" i="4"/>
  <c r="AE6" i="4"/>
  <c r="AD6" i="4"/>
  <c r="AE5" i="4"/>
  <c r="AD5" i="4"/>
  <c r="AE4" i="4"/>
  <c r="AD4" i="4"/>
  <c r="AB7" i="4"/>
  <c r="AA7" i="4"/>
  <c r="AB6" i="4"/>
  <c r="AA6" i="4"/>
  <c r="AB5" i="4"/>
  <c r="AA5" i="4"/>
  <c r="AB4" i="4"/>
  <c r="AA4" i="4"/>
  <c r="Y7" i="4"/>
  <c r="X7" i="4"/>
  <c r="Y6" i="4"/>
  <c r="X6" i="4"/>
  <c r="Y5" i="4"/>
  <c r="X5" i="4"/>
  <c r="Y4" i="4"/>
  <c r="X4" i="4"/>
  <c r="V7" i="4"/>
  <c r="U7" i="4"/>
  <c r="V6" i="4"/>
  <c r="K6" i="4" s="1"/>
  <c r="U6" i="4"/>
  <c r="V5" i="4"/>
  <c r="K5" i="4" s="1"/>
  <c r="U5" i="4"/>
  <c r="V4" i="4"/>
  <c r="K4" i="4" s="1"/>
  <c r="U4" i="4"/>
  <c r="S7" i="4"/>
  <c r="R7" i="4"/>
  <c r="S6" i="4"/>
  <c r="R6" i="4"/>
  <c r="S5" i="4"/>
  <c r="R5" i="4"/>
  <c r="S4" i="4"/>
  <c r="J4" i="4" s="1"/>
  <c r="R4" i="4"/>
  <c r="AE6" i="3"/>
  <c r="AD6" i="3"/>
  <c r="AE5" i="3"/>
  <c r="AD5" i="3"/>
  <c r="AE4" i="3"/>
  <c r="AD4" i="3"/>
  <c r="AB6" i="3"/>
  <c r="AA6" i="3"/>
  <c r="AB5" i="3"/>
  <c r="AA5" i="3"/>
  <c r="AB4" i="3"/>
  <c r="AA4" i="3"/>
  <c r="Y6" i="3"/>
  <c r="X6" i="3"/>
  <c r="Y5" i="3"/>
  <c r="X5" i="3"/>
  <c r="Y4" i="3"/>
  <c r="X4" i="3"/>
  <c r="V6" i="3"/>
  <c r="U6" i="3"/>
  <c r="V5" i="3"/>
  <c r="K5" i="3" s="1"/>
  <c r="U5" i="3"/>
  <c r="V4" i="3"/>
  <c r="K4" i="3" s="1"/>
  <c r="U4" i="3"/>
  <c r="S6" i="3"/>
  <c r="R6" i="3"/>
  <c r="S5" i="3"/>
  <c r="R5" i="3"/>
  <c r="S4" i="3"/>
  <c r="J4" i="3" s="1"/>
  <c r="R4" i="3"/>
  <c r="AE6" i="6"/>
  <c r="AD6" i="6"/>
  <c r="AE5" i="6"/>
  <c r="AD5" i="6"/>
  <c r="AE4" i="6"/>
  <c r="AD4" i="6"/>
  <c r="AB6" i="6"/>
  <c r="AA6" i="6"/>
  <c r="AB5" i="6"/>
  <c r="AA5" i="6"/>
  <c r="AB4" i="6"/>
  <c r="AA4" i="6"/>
  <c r="Y6" i="6"/>
  <c r="X6" i="6"/>
  <c r="Y5" i="6"/>
  <c r="X5" i="6"/>
  <c r="Y4" i="6"/>
  <c r="X4" i="6"/>
  <c r="V6" i="6"/>
  <c r="U6" i="6"/>
  <c r="V5" i="6"/>
  <c r="U5" i="6"/>
  <c r="V4" i="6"/>
  <c r="U4" i="6"/>
  <c r="S6" i="6"/>
  <c r="R6" i="6"/>
  <c r="S5" i="6"/>
  <c r="R5" i="6"/>
  <c r="S4" i="6"/>
  <c r="J4" i="6" s="1"/>
  <c r="R4" i="6"/>
  <c r="S5" i="8"/>
  <c r="R5" i="8"/>
  <c r="V5" i="8"/>
  <c r="K5" i="8" s="1"/>
  <c r="U5" i="8"/>
  <c r="Y5" i="8"/>
  <c r="X5" i="8"/>
  <c r="AB5" i="8"/>
  <c r="AA5" i="8"/>
  <c r="AE5" i="8"/>
  <c r="AD5" i="8"/>
  <c r="AE4" i="8"/>
  <c r="AD4" i="8"/>
  <c r="AB4" i="8"/>
  <c r="AA4" i="8"/>
  <c r="Y4" i="8"/>
  <c r="X4" i="8"/>
  <c r="V4" i="8"/>
  <c r="U4" i="8"/>
  <c r="S4" i="8"/>
  <c r="J4" i="8" s="1"/>
  <c r="R4" i="8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V43" i="2"/>
  <c r="U43" i="2"/>
  <c r="V42" i="2"/>
  <c r="U42" i="2"/>
  <c r="V41" i="2"/>
  <c r="U41" i="2"/>
  <c r="V40" i="2"/>
  <c r="K40" i="2" s="1"/>
  <c r="U40" i="2"/>
  <c r="V39" i="2"/>
  <c r="U39" i="2"/>
  <c r="V38" i="2"/>
  <c r="U38" i="2"/>
  <c r="V37" i="2"/>
  <c r="U37" i="2"/>
  <c r="V36" i="2"/>
  <c r="U36" i="2"/>
  <c r="V35" i="2"/>
  <c r="U35" i="2"/>
  <c r="V34" i="2"/>
  <c r="K34" i="2" s="1"/>
  <c r="U34" i="2"/>
  <c r="V33" i="2"/>
  <c r="U33" i="2"/>
  <c r="V32" i="2"/>
  <c r="U32" i="2"/>
  <c r="V31" i="2"/>
  <c r="U31" i="2"/>
  <c r="V30" i="2"/>
  <c r="U30" i="2"/>
  <c r="V29" i="2"/>
  <c r="K29" i="2" s="1"/>
  <c r="U29" i="2"/>
  <c r="V28" i="2"/>
  <c r="K28" i="2" s="1"/>
  <c r="U28" i="2"/>
  <c r="V27" i="2"/>
  <c r="K27" i="2" s="1"/>
  <c r="U27" i="2"/>
  <c r="V26" i="2"/>
  <c r="K26" i="2" s="1"/>
  <c r="U26" i="2"/>
  <c r="V25" i="2"/>
  <c r="K25" i="2" s="1"/>
  <c r="U25" i="2"/>
  <c r="V24" i="2"/>
  <c r="U24" i="2"/>
  <c r="V23" i="2"/>
  <c r="U23" i="2"/>
  <c r="V22" i="2"/>
  <c r="K22" i="2" s="1"/>
  <c r="U22" i="2"/>
  <c r="V21" i="2"/>
  <c r="K21" i="2" s="1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K9" i="2" s="1"/>
  <c r="U9" i="2"/>
  <c r="V8" i="2"/>
  <c r="K8" i="2" s="1"/>
  <c r="U8" i="2"/>
  <c r="V7" i="2"/>
  <c r="U7" i="2"/>
  <c r="V6" i="2"/>
  <c r="U6" i="2"/>
  <c r="V5" i="2"/>
  <c r="U5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B4" i="2"/>
  <c r="AA4" i="2"/>
  <c r="Y4" i="2"/>
  <c r="L4" i="2" s="1"/>
  <c r="X4" i="2"/>
  <c r="V4" i="2"/>
  <c r="K4" i="2" s="1"/>
  <c r="U4" i="2"/>
  <c r="S4" i="2"/>
  <c r="J4" i="2" s="1"/>
  <c r="R4" i="2"/>
  <c r="O4" i="8" l="1"/>
  <c r="O4" i="2"/>
  <c r="J5" i="2"/>
  <c r="O5" i="2"/>
  <c r="J7" i="2"/>
  <c r="O7" i="2"/>
  <c r="J11" i="2"/>
  <c r="O11" i="2"/>
  <c r="J13" i="2"/>
  <c r="O13" i="2"/>
  <c r="J15" i="2"/>
  <c r="O15" i="2"/>
  <c r="J17" i="2"/>
  <c r="O17" i="2"/>
  <c r="J19" i="2"/>
  <c r="O19" i="2"/>
  <c r="J21" i="2"/>
  <c r="O21" i="2"/>
  <c r="J23" i="2"/>
  <c r="O23" i="2"/>
  <c r="J25" i="2"/>
  <c r="O25" i="2"/>
  <c r="J27" i="2"/>
  <c r="O27" i="2"/>
  <c r="J29" i="2"/>
  <c r="O29" i="2"/>
  <c r="J31" i="2"/>
  <c r="O31" i="2"/>
  <c r="J33" i="2"/>
  <c r="O33" i="2"/>
  <c r="J35" i="2"/>
  <c r="O35" i="2"/>
  <c r="J37" i="2"/>
  <c r="O37" i="2"/>
  <c r="J39" i="2"/>
  <c r="O39" i="2"/>
  <c r="J41" i="2"/>
  <c r="O41" i="2"/>
  <c r="J43" i="2"/>
  <c r="O43" i="2"/>
  <c r="J5" i="8"/>
  <c r="O5" i="8"/>
  <c r="J5" i="6"/>
  <c r="O5" i="6"/>
  <c r="J6" i="3"/>
  <c r="O6" i="3"/>
  <c r="J5" i="4"/>
  <c r="O5" i="4"/>
  <c r="J7" i="4"/>
  <c r="O7" i="4"/>
  <c r="J5" i="7"/>
  <c r="O5" i="7"/>
  <c r="J7" i="7"/>
  <c r="O7" i="7"/>
  <c r="O9" i="7"/>
  <c r="J9" i="7"/>
  <c r="J13" i="7"/>
  <c r="O13" i="7"/>
  <c r="J15" i="7"/>
  <c r="O15" i="7"/>
  <c r="J17" i="7"/>
  <c r="O17" i="7"/>
  <c r="J19" i="7"/>
  <c r="O19" i="7"/>
  <c r="J21" i="7"/>
  <c r="O21" i="7"/>
  <c r="O25" i="7"/>
  <c r="J25" i="7"/>
  <c r="J27" i="7"/>
  <c r="O27" i="7"/>
  <c r="O29" i="7"/>
  <c r="J29" i="7"/>
  <c r="J31" i="7"/>
  <c r="O31" i="7"/>
  <c r="O33" i="7"/>
  <c r="J33" i="7"/>
  <c r="J35" i="7"/>
  <c r="O35" i="7"/>
  <c r="J37" i="7"/>
  <c r="O37" i="7"/>
  <c r="J39" i="7"/>
  <c r="O39" i="7"/>
  <c r="O41" i="7"/>
  <c r="J41" i="7"/>
  <c r="J43" i="7"/>
  <c r="O43" i="7"/>
  <c r="J45" i="7"/>
  <c r="O45" i="7"/>
  <c r="J47" i="7"/>
  <c r="O47" i="7"/>
  <c r="J49" i="7"/>
  <c r="O49" i="7"/>
  <c r="J51" i="7"/>
  <c r="O51" i="7"/>
  <c r="O53" i="7"/>
  <c r="J53" i="7"/>
  <c r="J55" i="7"/>
  <c r="O55" i="7"/>
  <c r="J57" i="7"/>
  <c r="O57" i="7"/>
  <c r="J59" i="7"/>
  <c r="O59" i="7"/>
  <c r="O61" i="7"/>
  <c r="J61" i="7"/>
  <c r="J63" i="7"/>
  <c r="O63" i="7"/>
  <c r="J65" i="7"/>
  <c r="O65" i="7"/>
  <c r="J67" i="7"/>
  <c r="O67" i="7"/>
  <c r="J69" i="7"/>
  <c r="O69" i="7"/>
  <c r="J71" i="7"/>
  <c r="O71" i="7"/>
  <c r="O73" i="7"/>
  <c r="J73" i="7"/>
  <c r="J75" i="7"/>
  <c r="O75" i="7"/>
  <c r="O77" i="7"/>
  <c r="J77" i="7"/>
  <c r="J79" i="7"/>
  <c r="O79" i="7"/>
  <c r="O81" i="7"/>
  <c r="J81" i="7"/>
  <c r="J83" i="7"/>
  <c r="O83" i="7"/>
  <c r="J85" i="7"/>
  <c r="O85" i="7"/>
  <c r="J87" i="7"/>
  <c r="O87" i="7"/>
  <c r="J89" i="7"/>
  <c r="O89" i="7"/>
  <c r="J91" i="7"/>
  <c r="O91" i="7"/>
  <c r="O11" i="7"/>
  <c r="J6" i="2"/>
  <c r="O6" i="2"/>
  <c r="J8" i="2"/>
  <c r="O8" i="2"/>
  <c r="J10" i="2"/>
  <c r="O10" i="2"/>
  <c r="J12" i="2"/>
  <c r="O12" i="2"/>
  <c r="J14" i="2"/>
  <c r="O14" i="2"/>
  <c r="J16" i="2"/>
  <c r="O16" i="2"/>
  <c r="J18" i="2"/>
  <c r="O18" i="2"/>
  <c r="J20" i="2"/>
  <c r="O20" i="2"/>
  <c r="J22" i="2"/>
  <c r="O22" i="2"/>
  <c r="J24" i="2"/>
  <c r="O24" i="2"/>
  <c r="J26" i="2"/>
  <c r="O26" i="2"/>
  <c r="J28" i="2"/>
  <c r="O28" i="2"/>
  <c r="J30" i="2"/>
  <c r="O30" i="2"/>
  <c r="J32" i="2"/>
  <c r="O32" i="2"/>
  <c r="J34" i="2"/>
  <c r="O34" i="2"/>
  <c r="J36" i="2"/>
  <c r="O36" i="2"/>
  <c r="J38" i="2"/>
  <c r="O38" i="2"/>
  <c r="J40" i="2"/>
  <c r="O40" i="2"/>
  <c r="J42" i="2"/>
  <c r="O42" i="2"/>
  <c r="J6" i="6"/>
  <c r="O6" i="6"/>
  <c r="J5" i="3"/>
  <c r="O5" i="3"/>
  <c r="J6" i="4"/>
  <c r="O6" i="4"/>
  <c r="J6" i="7"/>
  <c r="O6" i="7"/>
  <c r="J8" i="7"/>
  <c r="O8" i="7"/>
  <c r="J10" i="7"/>
  <c r="O10" i="7"/>
  <c r="J12" i="7"/>
  <c r="O12" i="7"/>
  <c r="J14" i="7"/>
  <c r="O14" i="7"/>
  <c r="J16" i="7"/>
  <c r="O16" i="7"/>
  <c r="J18" i="7"/>
  <c r="O18" i="7"/>
  <c r="J20" i="7"/>
  <c r="O20" i="7"/>
  <c r="J22" i="7"/>
  <c r="O22" i="7"/>
  <c r="J24" i="7"/>
  <c r="O24" i="7"/>
  <c r="J26" i="7"/>
  <c r="O26" i="7"/>
  <c r="J28" i="7"/>
  <c r="O28" i="7"/>
  <c r="J30" i="7"/>
  <c r="O30" i="7"/>
  <c r="J32" i="7"/>
  <c r="O32" i="7"/>
  <c r="J34" i="7"/>
  <c r="O34" i="7"/>
  <c r="J36" i="7"/>
  <c r="O36" i="7"/>
  <c r="J38" i="7"/>
  <c r="O38" i="7"/>
  <c r="J40" i="7"/>
  <c r="O40" i="7"/>
  <c r="J42" i="7"/>
  <c r="O42" i="7"/>
  <c r="J44" i="7"/>
  <c r="O44" i="7"/>
  <c r="J46" i="7"/>
  <c r="O46" i="7"/>
  <c r="J48" i="7"/>
  <c r="O48" i="7"/>
  <c r="J50" i="7"/>
  <c r="O50" i="7"/>
  <c r="J52" i="7"/>
  <c r="O52" i="7"/>
  <c r="J54" i="7"/>
  <c r="O54" i="7"/>
  <c r="J56" i="7"/>
  <c r="O56" i="7"/>
  <c r="J58" i="7"/>
  <c r="O58" i="7"/>
  <c r="J60" i="7"/>
  <c r="O60" i="7"/>
  <c r="J62" i="7"/>
  <c r="O62" i="7"/>
  <c r="J64" i="7"/>
  <c r="O64" i="7"/>
  <c r="J66" i="7"/>
  <c r="O66" i="7"/>
  <c r="J68" i="7"/>
  <c r="O68" i="7"/>
  <c r="J70" i="7"/>
  <c r="O70" i="7"/>
  <c r="J72" i="7"/>
  <c r="O72" i="7"/>
  <c r="J74" i="7"/>
  <c r="O74" i="7"/>
  <c r="J76" i="7"/>
  <c r="O76" i="7"/>
  <c r="J78" i="7"/>
  <c r="O78" i="7"/>
  <c r="J80" i="7"/>
  <c r="O80" i="7"/>
  <c r="J82" i="7"/>
  <c r="O82" i="7"/>
  <c r="J84" i="7"/>
  <c r="O84" i="7"/>
  <c r="J86" i="7"/>
  <c r="O86" i="7"/>
  <c r="J88" i="7"/>
  <c r="O88" i="7"/>
  <c r="J90" i="7"/>
  <c r="O90" i="7"/>
  <c r="J92" i="7"/>
  <c r="O92" i="7"/>
  <c r="O4" i="7"/>
  <c r="O4" i="4"/>
  <c r="O4" i="3"/>
  <c r="O4" i="6"/>
  <c r="J9" i="2"/>
  <c r="O9" i="2"/>
  <c r="AE10" i="5"/>
  <c r="AD10" i="5"/>
  <c r="AE9" i="5"/>
  <c r="AD9" i="5"/>
  <c r="AE8" i="5"/>
  <c r="AD8" i="5"/>
  <c r="AE7" i="5"/>
  <c r="AD7" i="5"/>
  <c r="AE6" i="5"/>
  <c r="AD6" i="5"/>
  <c r="AE5" i="5"/>
  <c r="AD5" i="5"/>
  <c r="AE4" i="5"/>
  <c r="AD4" i="5"/>
  <c r="AB10" i="5"/>
  <c r="AA10" i="5"/>
  <c r="AB9" i="5"/>
  <c r="AA9" i="5"/>
  <c r="AB8" i="5"/>
  <c r="AA8" i="5"/>
  <c r="AB7" i="5"/>
  <c r="AA7" i="5"/>
  <c r="AB6" i="5"/>
  <c r="AA6" i="5"/>
  <c r="AB5" i="5"/>
  <c r="AA5" i="5"/>
  <c r="AB4" i="5"/>
  <c r="AA4" i="5"/>
  <c r="Y10" i="5"/>
  <c r="X10" i="5"/>
  <c r="Y9" i="5"/>
  <c r="X9" i="5"/>
  <c r="Y8" i="5"/>
  <c r="X8" i="5"/>
  <c r="Y7" i="5"/>
  <c r="X7" i="5"/>
  <c r="Y6" i="5"/>
  <c r="X6" i="5"/>
  <c r="Y5" i="5"/>
  <c r="X5" i="5"/>
  <c r="Y4" i="5"/>
  <c r="X4" i="5"/>
  <c r="V10" i="5"/>
  <c r="U10" i="5"/>
  <c r="V9" i="5"/>
  <c r="K9" i="5" s="1"/>
  <c r="U9" i="5"/>
  <c r="V8" i="5"/>
  <c r="K8" i="5" s="1"/>
  <c r="U8" i="5"/>
  <c r="V7" i="5"/>
  <c r="U7" i="5"/>
  <c r="V6" i="5"/>
  <c r="U6" i="5"/>
  <c r="V5" i="5"/>
  <c r="U5" i="5"/>
  <c r="V4" i="5"/>
  <c r="U4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M5" i="1" s="1"/>
  <c r="AB4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Y19" i="1"/>
  <c r="Y18" i="1"/>
  <c r="Y17" i="1"/>
  <c r="Y16" i="1"/>
  <c r="Y15" i="1"/>
  <c r="L15" i="1" s="1"/>
  <c r="Y14" i="1"/>
  <c r="Y13" i="1"/>
  <c r="Y12" i="1"/>
  <c r="Y11" i="1"/>
  <c r="Y10" i="1"/>
  <c r="Y9" i="1"/>
  <c r="Y8" i="1"/>
  <c r="Y7" i="1"/>
  <c r="Y6" i="1"/>
  <c r="L6" i="1" s="1"/>
  <c r="Y5" i="1"/>
  <c r="L5" i="1" s="1"/>
  <c r="Y4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19" i="1"/>
  <c r="K19" i="1" s="1"/>
  <c r="U19" i="1"/>
  <c r="V18" i="1"/>
  <c r="U18" i="1"/>
  <c r="V17" i="1"/>
  <c r="K17" i="1" s="1"/>
  <c r="U17" i="1"/>
  <c r="V16" i="1"/>
  <c r="K16" i="1" s="1"/>
  <c r="U16" i="1"/>
  <c r="V15" i="1"/>
  <c r="K15" i="1" s="1"/>
  <c r="U15" i="1"/>
  <c r="V14" i="1"/>
  <c r="K14" i="1" s="1"/>
  <c r="U14" i="1"/>
  <c r="V13" i="1"/>
  <c r="U13" i="1"/>
  <c r="V12" i="1"/>
  <c r="U12" i="1"/>
  <c r="V11" i="1"/>
  <c r="K11" i="1" s="1"/>
  <c r="U11" i="1"/>
  <c r="V10" i="1"/>
  <c r="K10" i="1" s="1"/>
  <c r="U10" i="1"/>
  <c r="V9" i="1"/>
  <c r="U9" i="1"/>
  <c r="V8" i="1"/>
  <c r="U8" i="1"/>
  <c r="V7" i="1"/>
  <c r="K7" i="1" s="1"/>
  <c r="U7" i="1"/>
  <c r="V6" i="1"/>
  <c r="K6" i="1" s="1"/>
  <c r="U6" i="1"/>
  <c r="V5" i="1"/>
  <c r="K5" i="1" s="1"/>
  <c r="U5" i="1"/>
  <c r="V4" i="1"/>
  <c r="K4" i="1" s="1"/>
  <c r="U4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4" i="1"/>
  <c r="R4" i="1"/>
  <c r="AM9" i="10"/>
  <c r="AM8" i="10"/>
  <c r="AM7" i="10"/>
  <c r="AM6" i="10"/>
  <c r="AM5" i="10"/>
  <c r="R5" i="10" s="1"/>
  <c r="AM4" i="10"/>
  <c r="R4" i="10" s="1"/>
  <c r="AL9" i="10"/>
  <c r="AL8" i="10"/>
  <c r="AL7" i="10"/>
  <c r="AL6" i="10"/>
  <c r="AL5" i="10"/>
  <c r="AL4" i="10"/>
  <c r="AJ9" i="10"/>
  <c r="AJ8" i="10"/>
  <c r="AJ7" i="10"/>
  <c r="AJ6" i="10"/>
  <c r="AJ5" i="10"/>
  <c r="Q5" i="10" s="1"/>
  <c r="AJ4" i="10"/>
  <c r="Q4" i="10" s="1"/>
  <c r="AI9" i="10"/>
  <c r="AI8" i="10"/>
  <c r="AI7" i="10"/>
  <c r="AI6" i="10"/>
  <c r="AI5" i="10"/>
  <c r="AI4" i="10"/>
  <c r="AG9" i="10"/>
  <c r="AG8" i="10"/>
  <c r="AG7" i="10"/>
  <c r="AG6" i="10"/>
  <c r="AG5" i="10"/>
  <c r="P5" i="10" s="1"/>
  <c r="AG4" i="10"/>
  <c r="P4" i="10" s="1"/>
  <c r="AF9" i="10"/>
  <c r="AF8" i="10"/>
  <c r="AF7" i="10"/>
  <c r="AF6" i="10"/>
  <c r="AF5" i="10"/>
  <c r="AF4" i="10"/>
  <c r="AD9" i="10"/>
  <c r="AD8" i="10"/>
  <c r="O8" i="10" s="1"/>
  <c r="AD7" i="10"/>
  <c r="AD6" i="10"/>
  <c r="AD5" i="10"/>
  <c r="O5" i="10" s="1"/>
  <c r="AD4" i="10"/>
  <c r="O4" i="10" s="1"/>
  <c r="AC9" i="10"/>
  <c r="AC8" i="10"/>
  <c r="AC7" i="10"/>
  <c r="AC6" i="10"/>
  <c r="AC5" i="10"/>
  <c r="AC4" i="10"/>
  <c r="AA9" i="10"/>
  <c r="AA8" i="10"/>
  <c r="N8" i="10" s="1"/>
  <c r="AA7" i="10"/>
  <c r="AA6" i="10"/>
  <c r="AA5" i="10"/>
  <c r="AA4" i="10"/>
  <c r="Z9" i="10"/>
  <c r="Z8" i="10"/>
  <c r="Z7" i="10"/>
  <c r="Z6" i="10"/>
  <c r="Z5" i="10"/>
  <c r="Z4" i="10"/>
  <c r="N4" i="10" l="1"/>
  <c r="W4" i="10"/>
  <c r="J7" i="5"/>
  <c r="O7" i="5"/>
  <c r="J5" i="5"/>
  <c r="O5" i="5"/>
  <c r="J9" i="5"/>
  <c r="O9" i="5"/>
  <c r="J4" i="5"/>
  <c r="O4" i="5"/>
  <c r="J6" i="5"/>
  <c r="O6" i="5"/>
  <c r="J8" i="5"/>
  <c r="O8" i="5"/>
  <c r="J10" i="5"/>
  <c r="O10" i="5"/>
  <c r="J6" i="1"/>
  <c r="O6" i="1"/>
  <c r="J14" i="1"/>
  <c r="O14" i="1"/>
  <c r="O11" i="1"/>
  <c r="J11" i="1"/>
  <c r="O19" i="1"/>
  <c r="J19" i="1"/>
  <c r="J8" i="1"/>
  <c r="O8" i="1"/>
  <c r="J12" i="1"/>
  <c r="O12" i="1"/>
  <c r="J16" i="1"/>
  <c r="O16" i="1"/>
  <c r="J10" i="1"/>
  <c r="O10" i="1"/>
  <c r="J18" i="1"/>
  <c r="O18" i="1"/>
  <c r="O7" i="1"/>
  <c r="J7" i="1"/>
  <c r="O15" i="1"/>
  <c r="J15" i="1"/>
  <c r="J4" i="1"/>
  <c r="O4" i="1"/>
  <c r="O5" i="1"/>
  <c r="J5" i="1"/>
  <c r="O9" i="1"/>
  <c r="J9" i="1"/>
  <c r="O13" i="1"/>
  <c r="J13" i="1"/>
  <c r="O17" i="1"/>
  <c r="J17" i="1"/>
  <c r="W5" i="10"/>
  <c r="N5" i="10"/>
  <c r="W9" i="10"/>
  <c r="N9" i="10"/>
  <c r="W6" i="10"/>
  <c r="N6" i="10"/>
  <c r="W7" i="10"/>
  <c r="N7" i="10"/>
  <c r="W8" i="10"/>
  <c r="P6" i="3" l="1"/>
  <c r="P5" i="3"/>
  <c r="P4" i="3" l="1"/>
  <c r="AF92" i="7" l="1"/>
  <c r="P92" i="7" s="1"/>
  <c r="AF91" i="7"/>
  <c r="P91" i="7" s="1"/>
  <c r="AF90" i="7"/>
  <c r="P90" i="7" s="1"/>
  <c r="AF89" i="7"/>
  <c r="P89" i="7" s="1"/>
  <c r="AF88" i="7"/>
  <c r="P88" i="7" s="1"/>
  <c r="AF87" i="7"/>
  <c r="P87" i="7" s="1"/>
  <c r="AF86" i="7"/>
  <c r="P86" i="7" s="1"/>
  <c r="AF85" i="7"/>
  <c r="P85" i="7" s="1"/>
  <c r="AF84" i="7"/>
  <c r="P84" i="7" s="1"/>
  <c r="AF83" i="7"/>
  <c r="P83" i="7" s="1"/>
  <c r="AF82" i="7"/>
  <c r="P82" i="7" s="1"/>
  <c r="AF81" i="7"/>
  <c r="P81" i="7" s="1"/>
  <c r="AF80" i="7"/>
  <c r="P80" i="7" s="1"/>
  <c r="AF79" i="7"/>
  <c r="P79" i="7" s="1"/>
  <c r="AF78" i="7"/>
  <c r="P78" i="7" s="1"/>
  <c r="AF77" i="7"/>
  <c r="P77" i="7" s="1"/>
  <c r="AF76" i="7"/>
  <c r="P76" i="7" s="1"/>
  <c r="AF75" i="7"/>
  <c r="P75" i="7" s="1"/>
  <c r="AF74" i="7"/>
  <c r="P74" i="7" s="1"/>
  <c r="AF73" i="7"/>
  <c r="P73" i="7" s="1"/>
  <c r="AF72" i="7"/>
  <c r="P72" i="7" s="1"/>
  <c r="AF71" i="7"/>
  <c r="P71" i="7" s="1"/>
  <c r="AF70" i="7"/>
  <c r="P70" i="7" s="1"/>
  <c r="AF69" i="7"/>
  <c r="P69" i="7" s="1"/>
  <c r="AF68" i="7"/>
  <c r="P68" i="7" s="1"/>
  <c r="AF67" i="7"/>
  <c r="P67" i="7" s="1"/>
  <c r="AF66" i="7"/>
  <c r="P66" i="7" s="1"/>
  <c r="AF65" i="7"/>
  <c r="P65" i="7" s="1"/>
  <c r="AF64" i="7"/>
  <c r="P64" i="7" s="1"/>
  <c r="AF63" i="7"/>
  <c r="P63" i="7" s="1"/>
  <c r="AF62" i="7"/>
  <c r="P62" i="7" s="1"/>
  <c r="AF61" i="7"/>
  <c r="P61" i="7" s="1"/>
  <c r="AF60" i="7"/>
  <c r="P60" i="7" s="1"/>
  <c r="AF59" i="7"/>
  <c r="P59" i="7" s="1"/>
  <c r="AF58" i="7"/>
  <c r="P58" i="7" s="1"/>
  <c r="AF57" i="7"/>
  <c r="P57" i="7" s="1"/>
  <c r="AF56" i="7"/>
  <c r="P56" i="7" s="1"/>
  <c r="AF55" i="7"/>
  <c r="P55" i="7" s="1"/>
  <c r="AF54" i="7"/>
  <c r="P54" i="7" s="1"/>
  <c r="AF53" i="7"/>
  <c r="P53" i="7" s="1"/>
  <c r="AF52" i="7"/>
  <c r="P52" i="7" s="1"/>
  <c r="AF51" i="7"/>
  <c r="P51" i="7" s="1"/>
  <c r="AF50" i="7"/>
  <c r="P50" i="7" s="1"/>
  <c r="AF49" i="7"/>
  <c r="P49" i="7" s="1"/>
  <c r="AF48" i="7"/>
  <c r="P48" i="7" s="1"/>
  <c r="AF47" i="7"/>
  <c r="P47" i="7" s="1"/>
  <c r="AF46" i="7"/>
  <c r="P46" i="7" s="1"/>
  <c r="AF45" i="7"/>
  <c r="P45" i="7" s="1"/>
  <c r="AF44" i="7"/>
  <c r="P44" i="7" s="1"/>
  <c r="AF43" i="7"/>
  <c r="P43" i="7" s="1"/>
  <c r="AF42" i="7"/>
  <c r="P42" i="7" s="1"/>
  <c r="AF41" i="7"/>
  <c r="P41" i="7" s="1"/>
  <c r="AF40" i="7"/>
  <c r="P40" i="7" s="1"/>
  <c r="AF39" i="7"/>
  <c r="P39" i="7" s="1"/>
  <c r="AF38" i="7"/>
  <c r="P38" i="7" s="1"/>
  <c r="AF37" i="7"/>
  <c r="P37" i="7" s="1"/>
  <c r="AF36" i="7"/>
  <c r="P36" i="7" s="1"/>
  <c r="AF35" i="7"/>
  <c r="P35" i="7" s="1"/>
  <c r="AF34" i="7"/>
  <c r="P34" i="7" s="1"/>
  <c r="AF33" i="7"/>
  <c r="P33" i="7" s="1"/>
  <c r="AF32" i="7"/>
  <c r="P32" i="7" s="1"/>
  <c r="AF31" i="7"/>
  <c r="P31" i="7" s="1"/>
  <c r="AF30" i="7"/>
  <c r="P30" i="7" s="1"/>
  <c r="AF29" i="7"/>
  <c r="P29" i="7" s="1"/>
  <c r="AF28" i="7"/>
  <c r="P28" i="7" s="1"/>
  <c r="AF27" i="7"/>
  <c r="P27" i="7" s="1"/>
  <c r="AF26" i="7"/>
  <c r="P26" i="7" s="1"/>
  <c r="AF25" i="7"/>
  <c r="P25" i="7" s="1"/>
  <c r="AF24" i="7"/>
  <c r="P24" i="7" s="1"/>
  <c r="AF23" i="7"/>
  <c r="P23" i="7" s="1"/>
  <c r="AF22" i="7"/>
  <c r="P22" i="7" s="1"/>
  <c r="AF21" i="7"/>
  <c r="P21" i="7" s="1"/>
  <c r="AF20" i="7"/>
  <c r="P20" i="7" s="1"/>
  <c r="AF19" i="7"/>
  <c r="P19" i="7" s="1"/>
  <c r="AF18" i="7"/>
  <c r="P18" i="7" s="1"/>
  <c r="AF17" i="7"/>
  <c r="P17" i="7" s="1"/>
  <c r="AF16" i="7"/>
  <c r="P16" i="7" s="1"/>
  <c r="AF15" i="7"/>
  <c r="P15" i="7" s="1"/>
  <c r="AF14" i="7"/>
  <c r="P14" i="7" s="1"/>
  <c r="AF13" i="7"/>
  <c r="P13" i="7" s="1"/>
  <c r="AF12" i="7"/>
  <c r="P12" i="7" s="1"/>
  <c r="AF11" i="7"/>
  <c r="P11" i="7" s="1"/>
  <c r="AF10" i="7"/>
  <c r="P10" i="7" s="1"/>
  <c r="AF9" i="7"/>
  <c r="P9" i="7" s="1"/>
  <c r="AF8" i="7"/>
  <c r="P8" i="7" s="1"/>
  <c r="AF7" i="7"/>
  <c r="P7" i="7" s="1"/>
  <c r="AF6" i="7"/>
  <c r="P6" i="7" s="1"/>
  <c r="AF5" i="7"/>
  <c r="P5" i="7" s="1"/>
  <c r="AF4" i="7"/>
  <c r="P4" i="7" s="1"/>
  <c r="P7" i="4"/>
  <c r="P6" i="4"/>
  <c r="P5" i="4"/>
  <c r="P4" i="4"/>
  <c r="P6" i="6"/>
  <c r="P5" i="6"/>
  <c r="P4" i="6"/>
  <c r="P5" i="8"/>
  <c r="P4" i="8"/>
  <c r="AF43" i="2"/>
  <c r="P43" i="2" s="1"/>
  <c r="AF42" i="2"/>
  <c r="P42" i="2" s="1"/>
  <c r="AF41" i="2"/>
  <c r="P41" i="2" s="1"/>
  <c r="AF40" i="2"/>
  <c r="P40" i="2" s="1"/>
  <c r="AF39" i="2"/>
  <c r="P39" i="2" s="1"/>
  <c r="AF38" i="2"/>
  <c r="P38" i="2" s="1"/>
  <c r="AF37" i="2"/>
  <c r="P37" i="2" s="1"/>
  <c r="AF36" i="2"/>
  <c r="P36" i="2" s="1"/>
  <c r="AF35" i="2"/>
  <c r="P35" i="2" s="1"/>
  <c r="AF34" i="2"/>
  <c r="P34" i="2" s="1"/>
  <c r="AF33" i="2"/>
  <c r="P33" i="2" s="1"/>
  <c r="AF32" i="2"/>
  <c r="P32" i="2" s="1"/>
  <c r="AF31" i="2"/>
  <c r="P31" i="2" s="1"/>
  <c r="AF30" i="2"/>
  <c r="P30" i="2" s="1"/>
  <c r="AF29" i="2"/>
  <c r="P29" i="2" s="1"/>
  <c r="AF28" i="2"/>
  <c r="P28" i="2" s="1"/>
  <c r="AF27" i="2"/>
  <c r="P27" i="2" s="1"/>
  <c r="AF26" i="2"/>
  <c r="P26" i="2" s="1"/>
  <c r="AF25" i="2"/>
  <c r="P25" i="2" s="1"/>
  <c r="AF24" i="2"/>
  <c r="P24" i="2" s="1"/>
  <c r="AF23" i="2"/>
  <c r="P23" i="2" s="1"/>
  <c r="AF22" i="2"/>
  <c r="P22" i="2" s="1"/>
  <c r="AF21" i="2"/>
  <c r="P21" i="2" s="1"/>
  <c r="AF20" i="2"/>
  <c r="P20" i="2" s="1"/>
  <c r="AF19" i="2"/>
  <c r="P19" i="2" s="1"/>
  <c r="AF18" i="2"/>
  <c r="P18" i="2" s="1"/>
  <c r="AF17" i="2"/>
  <c r="P17" i="2" s="1"/>
  <c r="AF16" i="2"/>
  <c r="P16" i="2" s="1"/>
  <c r="AF15" i="2"/>
  <c r="P15" i="2" s="1"/>
  <c r="AF14" i="2"/>
  <c r="P14" i="2" s="1"/>
  <c r="AF13" i="2"/>
  <c r="P13" i="2" s="1"/>
  <c r="AF12" i="2"/>
  <c r="P12" i="2" s="1"/>
  <c r="AF11" i="2"/>
  <c r="P11" i="2" s="1"/>
  <c r="AF10" i="2"/>
  <c r="P10" i="2" s="1"/>
  <c r="AF9" i="2"/>
  <c r="P9" i="2" s="1"/>
  <c r="AF8" i="2"/>
  <c r="P8" i="2" s="1"/>
  <c r="AF7" i="2"/>
  <c r="P7" i="2" s="1"/>
  <c r="AF6" i="2"/>
  <c r="P6" i="2" s="1"/>
  <c r="AF5" i="2"/>
  <c r="P5" i="2" s="1"/>
  <c r="AF4" i="2"/>
  <c r="P4" i="2" s="1"/>
  <c r="P10" i="5"/>
  <c r="P9" i="5"/>
  <c r="P8" i="5"/>
  <c r="P7" i="5"/>
  <c r="P6" i="5"/>
  <c r="P5" i="5"/>
  <c r="P4" i="5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X8" i="10" l="1"/>
  <c r="X6" i="10"/>
  <c r="X4" i="10" l="1"/>
  <c r="X5" i="10"/>
  <c r="X9" i="10"/>
  <c r="X7" i="10"/>
</calcChain>
</file>

<file path=xl/sharedStrings.xml><?xml version="1.0" encoding="utf-8"?>
<sst xmlns="http://schemas.openxmlformats.org/spreadsheetml/2006/main" count="578" uniqueCount="253">
  <si>
    <t>No</t>
  </si>
  <si>
    <t>Name</t>
  </si>
  <si>
    <t>Windu Afriyanto</t>
  </si>
  <si>
    <t>Anang Doris Zaman</t>
  </si>
  <si>
    <t xml:space="preserve">Febri Quarsya </t>
  </si>
  <si>
    <t>Anton Febrian Belnis</t>
  </si>
  <si>
    <t>Rani W Thiflana</t>
  </si>
  <si>
    <t>Armen Rizal</t>
  </si>
  <si>
    <t>Suhyar</t>
  </si>
  <si>
    <t>Jaya Krisna</t>
  </si>
  <si>
    <t>Sukendra</t>
  </si>
  <si>
    <t>Andrias Suradipraja</t>
  </si>
  <si>
    <t>Darumas Agung</t>
  </si>
  <si>
    <t>Mohammad Arisandi</t>
  </si>
  <si>
    <t>Current Assignment</t>
  </si>
  <si>
    <t>Project 1</t>
  </si>
  <si>
    <t>Project 2</t>
  </si>
  <si>
    <t>Project 3</t>
  </si>
  <si>
    <t>Completion</t>
  </si>
  <si>
    <t>Project name</t>
  </si>
  <si>
    <t>Project Name</t>
  </si>
  <si>
    <t>Avaibility</t>
  </si>
  <si>
    <t>Project Completion</t>
  </si>
  <si>
    <t>Jeffri Budianto Purba</t>
  </si>
  <si>
    <t xml:space="preserve">Jeffry Jorris </t>
  </si>
  <si>
    <t>Fenny Rahayu</t>
  </si>
  <si>
    <t>Benyamin Sembiring</t>
  </si>
  <si>
    <t>Lifromi</t>
  </si>
  <si>
    <t>Rury Amsar</t>
  </si>
  <si>
    <t>Braputra Aditya</t>
  </si>
  <si>
    <t>Irfan Hamidy</t>
  </si>
  <si>
    <t>Foresty Ulina Pessie</t>
  </si>
  <si>
    <t>Lucky Trisno</t>
  </si>
  <si>
    <t>Syifa Silfiyana Selly</t>
  </si>
  <si>
    <t>Herman Gustiawan</t>
  </si>
  <si>
    <t>Nabilla Selghea</t>
  </si>
  <si>
    <t>Sindu Permana</t>
  </si>
  <si>
    <t>Maghfir Mu'minin</t>
  </si>
  <si>
    <t>Sulthony Kimiaji</t>
  </si>
  <si>
    <t>Edwin Noviando</t>
  </si>
  <si>
    <t>Budi Susanto</t>
  </si>
  <si>
    <t>Dwi Supiyah</t>
  </si>
  <si>
    <t>Hotma Halomoan</t>
  </si>
  <si>
    <t>Ubaidillah</t>
  </si>
  <si>
    <t>Yustinus Mulianto</t>
  </si>
  <si>
    <t xml:space="preserve">Yudhistira </t>
  </si>
  <si>
    <t>Wellem Candra</t>
  </si>
  <si>
    <t>Markus</t>
  </si>
  <si>
    <t>Imam Kusnadi</t>
  </si>
  <si>
    <t>Zainul Mufid</t>
  </si>
  <si>
    <t>Guntur Dewanto</t>
  </si>
  <si>
    <t>Desrizal</t>
  </si>
  <si>
    <t xml:space="preserve">Juara Marpaung </t>
  </si>
  <si>
    <t>Cecep Kartiwa</t>
  </si>
  <si>
    <t>Sih Purna Ajie</t>
  </si>
  <si>
    <t>Wahyu Gustiastri</t>
  </si>
  <si>
    <t>Januar Lutfi</t>
  </si>
  <si>
    <t>Budi Nugroho</t>
  </si>
  <si>
    <t>Harianto</t>
  </si>
  <si>
    <t>Agung Rahmatullah</t>
  </si>
  <si>
    <t>Teguh Kupangestu</t>
  </si>
  <si>
    <t>Ricky Alfiansyah</t>
  </si>
  <si>
    <t>Periadi</t>
  </si>
  <si>
    <t>John Leiwakabessy</t>
  </si>
  <si>
    <t>Mario Teurupun</t>
  </si>
  <si>
    <t>Denny Nataniel</t>
  </si>
  <si>
    <t>Deny Waluyo</t>
  </si>
  <si>
    <t>La Ode Asdin</t>
  </si>
  <si>
    <t>Wasidi</t>
  </si>
  <si>
    <t>Suroso Prayitno</t>
  </si>
  <si>
    <t>Dinda Ginara</t>
  </si>
  <si>
    <t>Dora Natalia</t>
  </si>
  <si>
    <t>Tiara Fathiah</t>
  </si>
  <si>
    <t>Lysbet</t>
  </si>
  <si>
    <t>Septi Sugiyarti</t>
  </si>
  <si>
    <t>Dian Tri Prasetyowati *</t>
  </si>
  <si>
    <t>Yuri Ramadhani *</t>
  </si>
  <si>
    <t>Dedicated to Infra</t>
  </si>
  <si>
    <t>Novan Tryono</t>
  </si>
  <si>
    <t>Gayuti Indriyani</t>
  </si>
  <si>
    <t>Andre Muskitta</t>
  </si>
  <si>
    <t>Budi Harmoyo</t>
  </si>
  <si>
    <t>RD. Aditya Suhendra</t>
  </si>
  <si>
    <t>Ahmad Abd Rahman</t>
  </si>
  <si>
    <t>Irfan Trisnandi</t>
  </si>
  <si>
    <t>Hadi Ismanto</t>
  </si>
  <si>
    <t>Ano Sumarno</t>
  </si>
  <si>
    <t>Reno Noviandi</t>
  </si>
  <si>
    <t>Yusman Hadi</t>
  </si>
  <si>
    <t>Nurhadi</t>
  </si>
  <si>
    <t>Abdul Haris</t>
  </si>
  <si>
    <t>Achmad Tohiri</t>
  </si>
  <si>
    <t>Syafik Abeng</t>
  </si>
  <si>
    <t>Trio Mustafa</t>
  </si>
  <si>
    <t>Andi Irawan</t>
  </si>
  <si>
    <t>Joko Purnomo</t>
  </si>
  <si>
    <t>Parulian</t>
  </si>
  <si>
    <t>Happy Sutikno</t>
  </si>
  <si>
    <t>Tio Laksana</t>
  </si>
  <si>
    <t>Djaja Saputra</t>
  </si>
  <si>
    <t>Guntur Dellasya</t>
  </si>
  <si>
    <t>Yan Maryadi</t>
  </si>
  <si>
    <t>Almah Arif</t>
  </si>
  <si>
    <t>Soetiawan</t>
  </si>
  <si>
    <t>Akbar Abdillah</t>
  </si>
  <si>
    <t>Syaiful Anwar</t>
  </si>
  <si>
    <t>Aswandy Sinaga</t>
  </si>
  <si>
    <t>Rizqi Khamami</t>
  </si>
  <si>
    <t>Andika</t>
  </si>
  <si>
    <t>Akhmad Sefriansyah</t>
  </si>
  <si>
    <t>Joko Julianto</t>
  </si>
  <si>
    <t>Syarifulloh</t>
  </si>
  <si>
    <t>Mustaqim Priambudi</t>
  </si>
  <si>
    <t>Eril Syahril</t>
  </si>
  <si>
    <t>Mikael Yunus</t>
  </si>
  <si>
    <t>Abdul Yahya Umar</t>
  </si>
  <si>
    <t>Agung Prasetyo</t>
  </si>
  <si>
    <t>Imam Robet</t>
  </si>
  <si>
    <t>Firli Arfian</t>
  </si>
  <si>
    <t>Irfan Sapta Riyanto</t>
  </si>
  <si>
    <t>Ahmad Gawi Pulu</t>
  </si>
  <si>
    <t>Herman Syafii</t>
  </si>
  <si>
    <t>Zeliq Papilaya</t>
  </si>
  <si>
    <t>Muhamad Ali</t>
  </si>
  <si>
    <t>Ahmad Sayfudin</t>
  </si>
  <si>
    <t>Ajat Sudrajat</t>
  </si>
  <si>
    <t>Deka Mardani</t>
  </si>
  <si>
    <t>Erik Setiawan</t>
  </si>
  <si>
    <t>Anton Purwanto</t>
  </si>
  <si>
    <t>Ahmad Saepudin</t>
  </si>
  <si>
    <t>Afriano Kuswandi</t>
  </si>
  <si>
    <t>Agus Riyanto</t>
  </si>
  <si>
    <t>Sofyan Hadi</t>
  </si>
  <si>
    <t>Agung Mulyana</t>
  </si>
  <si>
    <t>Perry Mulya Pratama</t>
  </si>
  <si>
    <t>Wahyu Arif Prabowo</t>
  </si>
  <si>
    <t>Riesky Octava Yudi</t>
  </si>
  <si>
    <t>Indra Lesmana</t>
  </si>
  <si>
    <t>Patahullah</t>
  </si>
  <si>
    <t>Deden Isliadi</t>
  </si>
  <si>
    <t>Dwi Jaya Lesmana</t>
  </si>
  <si>
    <t>I Putu Krisna Yudha</t>
  </si>
  <si>
    <t>Andi Aksan</t>
  </si>
  <si>
    <t>Afriandi Rudini</t>
  </si>
  <si>
    <t>Taufik Sofyan</t>
  </si>
  <si>
    <t>Hilman Jamaludin</t>
  </si>
  <si>
    <t>Andri Mulyadi</t>
  </si>
  <si>
    <t>Jajang Sujana</t>
  </si>
  <si>
    <t>Dadang Darmawan</t>
  </si>
  <si>
    <t>Pramassetyo</t>
  </si>
  <si>
    <t>Sigit Suhendro</t>
  </si>
  <si>
    <t>Okta Saputra</t>
  </si>
  <si>
    <t>Sugianto</t>
  </si>
  <si>
    <t>Reza Erdiansah</t>
  </si>
  <si>
    <t>Maruli Candra</t>
  </si>
  <si>
    <t>Fiky Lathif</t>
  </si>
  <si>
    <t xml:space="preserve">Teguh </t>
  </si>
  <si>
    <t>Deddy Wahyudi</t>
  </si>
  <si>
    <t>Brian Ajie</t>
  </si>
  <si>
    <t>Ronal Anthoni</t>
  </si>
  <si>
    <t>code</t>
  </si>
  <si>
    <t>Code</t>
  </si>
  <si>
    <t>Upgrade SBB</t>
  </si>
  <si>
    <t>LTE Phase2</t>
  </si>
  <si>
    <t>Pole Identification and replacement</t>
  </si>
  <si>
    <t>FTTH 130k</t>
  </si>
  <si>
    <t>FTTX 1800 Custo</t>
  </si>
  <si>
    <t>SKK MIGAS - MATAK Onshore</t>
  </si>
  <si>
    <t>SKK MIGAS - MATAK Offshore</t>
  </si>
  <si>
    <t>Submarine Jakarta – Tj. Pandan - Pontianak - Singkawang
Tj. Pandan - Pesaren</t>
  </si>
  <si>
    <t>IP Hierarchy</t>
  </si>
  <si>
    <t>PE Router Metro E MPLS Inner City</t>
  </si>
  <si>
    <t>UJB with XL reuse (3rd route)</t>
  </si>
  <si>
    <t>Submarine JAYABAYA</t>
  </si>
  <si>
    <t>XL Fiberization batch1 batch2</t>
  </si>
  <si>
    <t>XL Fiberization batch3</t>
  </si>
  <si>
    <t>H3I Fiberization</t>
  </si>
  <si>
    <t>Tower and MCP SF Medan</t>
  </si>
  <si>
    <t>Sby - Mlg</t>
  </si>
  <si>
    <t>OLT Mqm (proteksi)</t>
  </si>
  <si>
    <t>FTTH 60K</t>
  </si>
  <si>
    <t>FTTB 80</t>
  </si>
  <si>
    <t>Connect Master</t>
  </si>
  <si>
    <t>Upgrade IP Core</t>
  </si>
  <si>
    <t>Wifi</t>
  </si>
  <si>
    <t>Indosat Fiberization</t>
  </si>
  <si>
    <t xml:space="preserve">XL Fiberization to POP MTI </t>
  </si>
  <si>
    <t>ISP Pekanbaru – Siak – Bengkalis - Dumai*</t>
  </si>
  <si>
    <t>OSP Pekanbaru - perawang - Siak</t>
  </si>
  <si>
    <t>BTS Hotel XL - BSD</t>
  </si>
  <si>
    <t>Java Backbone (3rd Route)</t>
  </si>
  <si>
    <t>Pematang Lumut - Kuala Tungkal</t>
  </si>
  <si>
    <t>Inner Proteksi Pekanbaru</t>
  </si>
  <si>
    <t>Hermina Office Tower (link Proteksi)</t>
  </si>
  <si>
    <t>Tline core APJII Cyber-CSF Cyber</t>
  </si>
  <si>
    <t>BRAS &amp; Switch</t>
  </si>
  <si>
    <t>MTI Utimate Java Backbone</t>
  </si>
  <si>
    <t>Submarine &amp; Inland Dumai - Medan</t>
  </si>
  <si>
    <t>KIMA (Kawasan Industri Makasar) karuwisi</t>
  </si>
  <si>
    <t>Project 4</t>
  </si>
  <si>
    <t>Project 5</t>
  </si>
  <si>
    <t>Joel Ramses</t>
  </si>
  <si>
    <t>Upgrade B3JS - Inner Jkt</t>
  </si>
  <si>
    <t xml:space="preserve">OSP Inland Singkawang - Pontianak </t>
  </si>
  <si>
    <t>Inner Improvement 4 Segment</t>
  </si>
  <si>
    <t>Inner Improvement BSD - Ancol (Kabel LTE)</t>
  </si>
  <si>
    <t>All Project</t>
  </si>
  <si>
    <t>Count</t>
  </si>
  <si>
    <t>No Project</t>
  </si>
  <si>
    <t>Vacant</t>
  </si>
  <si>
    <t>Bambang Sianturi</t>
  </si>
  <si>
    <t>Singgih Widi S</t>
  </si>
  <si>
    <t>Benny Kurniawan D</t>
  </si>
  <si>
    <t>Silvester Harry P</t>
  </si>
  <si>
    <t>Rizki Catur Putra A</t>
  </si>
  <si>
    <t>Alfiuddin Pratama P</t>
  </si>
  <si>
    <t>Miftah Mahathir M</t>
  </si>
  <si>
    <t>Rizqa Miftahul FG</t>
  </si>
  <si>
    <t>Achmad Chaerudin A</t>
  </si>
  <si>
    <t>Romadian Cakra W</t>
  </si>
  <si>
    <t>Rumanap Juniko H</t>
  </si>
  <si>
    <t>Samuel David N</t>
  </si>
  <si>
    <t>Julian Prafitra P</t>
  </si>
  <si>
    <t>Roma Samudra MPP</t>
  </si>
  <si>
    <t>Septian Prasetya P</t>
  </si>
  <si>
    <t>Muhamad Istigfar A</t>
  </si>
  <si>
    <t>Hafidz Akbar V</t>
  </si>
  <si>
    <t>Iwan Lukmanul H</t>
  </si>
  <si>
    <t>Dika Permana A</t>
  </si>
  <si>
    <t>Lorenz Markus E</t>
  </si>
  <si>
    <t>Yusuf Riza Y</t>
  </si>
  <si>
    <t>Sudharmono H S</t>
  </si>
  <si>
    <t>Asti Telasih</t>
  </si>
  <si>
    <t>Project 6</t>
  </si>
  <si>
    <t>Project 7</t>
  </si>
  <si>
    <t>Project 8</t>
  </si>
  <si>
    <t>Project 9</t>
  </si>
  <si>
    <t>Outstanding Work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</si>
  <si>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</si>
  <si>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</si>
  <si>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</si>
  <si>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</si>
  <si>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</si>
  <si>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</si>
  <si>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</si>
  <si>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</si>
  <si>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</si>
  <si>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Total Project</t>
  </si>
  <si>
    <t>Project List</t>
  </si>
  <si>
    <t>Completion rate</t>
  </si>
  <si>
    <t>PALAPA RING BARAT</t>
  </si>
  <si>
    <t>PALAPA TIMUR TELEMATIKA</t>
  </si>
  <si>
    <t>Scope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</si>
</sst>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4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/>
    <xf numFmtId="10" fontId="4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1" fontId="4" fillId="3" borderId="1" xfId="1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9" fontId="4" fillId="0" borderId="1" xfId="1" applyNumberFormat="1" applyFont="1" applyFill="1" applyBorder="1" applyAlignment="1">
      <alignment horizontal="center" vertical="top"/>
    </xf>
    <xf numFmtId="9" fontId="0" fillId="0" borderId="0" xfId="0" applyNumberFormat="1"/>
    <xf numFmtId="1" fontId="0" fillId="0" borderId="0" xfId="0" applyNumberFormat="1"/>
    <xf numFmtId="15" fontId="0" fillId="0" borderId="0" xfId="0" applyNumberFormat="1" applyFont="1" applyFill="1" applyAlignment="1">
      <alignment vertical="top"/>
    </xf>
    <xf numFmtId="0" fontId="4" fillId="0" borderId="6" xfId="0" applyFont="1" applyBorder="1" applyAlignment="1">
      <alignment vertical="top"/>
    </xf>
    <xf numFmtId="9" fontId="4" fillId="0" borderId="6" xfId="1" applyNumberFormat="1" applyFont="1" applyFill="1" applyBorder="1" applyAlignment="1">
      <alignment horizontal="center" vertical="top"/>
    </xf>
    <xf numFmtId="1" fontId="4" fillId="3" borderId="6" xfId="1" applyNumberFormat="1" applyFont="1" applyFill="1" applyBorder="1" applyAlignment="1">
      <alignment horizontal="center" vertical="top"/>
    </xf>
    <xf numFmtId="10" fontId="4" fillId="0" borderId="6" xfId="0" applyNumberFormat="1" applyFont="1" applyBorder="1" applyAlignment="1">
      <alignment horizontal="center" vertical="top"/>
    </xf>
    <xf numFmtId="1" fontId="4" fillId="3" borderId="6" xfId="0" applyNumberFormat="1" applyFont="1" applyFill="1" applyBorder="1" applyAlignment="1">
      <alignment horizontal="center" vertical="top"/>
    </xf>
    <xf numFmtId="0" fontId="0" fillId="0" borderId="8" xfId="0" applyBorder="1"/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" fontId="4" fillId="0" borderId="6" xfId="1" applyNumberFormat="1" applyFont="1" applyFill="1" applyBorder="1" applyAlignment="1">
      <alignment horizontal="center" vertical="center"/>
    </xf>
    <xf numFmtId="10" fontId="4" fillId="0" borderId="6" xfId="1" applyNumberFormat="1" applyFont="1" applyFill="1" applyBorder="1" applyAlignment="1">
      <alignment horizontal="center" vertical="center"/>
    </xf>
    <xf numFmtId="9" fontId="4" fillId="0" borderId="6" xfId="1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0" fillId="3" borderId="0" xfId="0" applyFill="1"/>
    <xf numFmtId="10" fontId="0" fillId="3" borderId="0" xfId="0" applyNumberFormat="1" applyFill="1"/>
    <xf numFmtId="10" fontId="0" fillId="3" borderId="0" xfId="1" applyNumberFormat="1" applyFont="1" applyFill="1"/>
    <xf numFmtId="9" fontId="0" fillId="3" borderId="0" xfId="0" applyNumberFormat="1" applyFill="1"/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3" borderId="6" xfId="1" applyNumberFormat="1" applyFont="1" applyFill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8" fillId="6" borderId="3" xfId="0" applyFont="1" applyFill="1" applyBorder="1"/>
    <xf numFmtId="0" fontId="6" fillId="6" borderId="5" xfId="0" applyFont="1" applyFill="1" applyBorder="1"/>
    <xf numFmtId="0" fontId="6" fillId="6" borderId="4" xfId="0" applyFont="1" applyFill="1" applyBorder="1"/>
    <xf numFmtId="0" fontId="8" fillId="5" borderId="3" xfId="0" applyFont="1" applyFill="1" applyBorder="1"/>
    <xf numFmtId="0" fontId="6" fillId="5" borderId="5" xfId="0" applyFont="1" applyFill="1" applyBorder="1"/>
    <xf numFmtId="0" fontId="6" fillId="5" borderId="4" xfId="0" applyFont="1" applyFill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3" fillId="2" borderId="22" xfId="0" applyFont="1" applyFill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top"/>
    </xf>
    <xf numFmtId="0" fontId="3" fillId="7" borderId="19" xfId="0" applyFont="1" applyFill="1" applyBorder="1" applyAlignment="1">
      <alignment horizontal="center" vertical="top"/>
    </xf>
    <xf numFmtId="0" fontId="3" fillId="7" borderId="20" xfId="0" applyFont="1" applyFill="1" applyBorder="1" applyAlignment="1">
      <alignment horizontal="center" vertical="top"/>
    </xf>
    <xf numFmtId="0" fontId="3" fillId="7" borderId="21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0" fontId="0" fillId="4" borderId="3" xfId="1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0" fillId="0" borderId="1" xfId="0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MANAGER (6)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GM!$W$3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GM!$W$4:$W$9</c:f>
              <c:numCache>
                <c:formatCode>0.00%</c:formatCode>
                <c:ptCount val="6"/>
                <c:pt idx="0">
                  <c:v>0.45154444444444447</c:v>
                </c:pt>
                <c:pt idx="1">
                  <c:v>0.25840000000000002</c:v>
                </c:pt>
                <c:pt idx="2">
                  <c:v>0.42459999999999998</c:v>
                </c:pt>
                <c:pt idx="3">
                  <c:v>0.3252951219512194</c:v>
                </c:pt>
                <c:pt idx="4">
                  <c:v>0.99490000000000001</c:v>
                </c:pt>
                <c:pt idx="5">
                  <c:v>0.3252951219512194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4196-A25E-E7A23CF3293B}"/>
            </c:ext>
          </c:extLst>
        </c:ser>
        <c:ser>
          <c:idx val="1"/>
          <c:order val="1"/>
          <c:tx>
            <c:strRef>
              <c:f>GM!$X$3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GM!$X$4:$X$9</c:f>
              <c:numCache>
                <c:formatCode>0%</c:formatCode>
                <c:ptCount val="6"/>
                <c:pt idx="0">
                  <c:v>0.54845555555555547</c:v>
                </c:pt>
                <c:pt idx="1">
                  <c:v>0.74160000000000004</c:v>
                </c:pt>
                <c:pt idx="2">
                  <c:v>0.57540000000000002</c:v>
                </c:pt>
                <c:pt idx="3">
                  <c:v>0.67470487804878054</c:v>
                </c:pt>
                <c:pt idx="4" formatCode="0.00%">
                  <c:v>5.0999999999999934E-3</c:v>
                </c:pt>
                <c:pt idx="5">
                  <c:v>0.67470487804878054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D-4196-A25E-E7A23CF32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78040"/>
        <c:axId val="201578432"/>
      </c:barChart>
      <c:catAx>
        <c:axId val="2015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8432"/>
        <c:crosses val="autoZero"/>
        <c:auto val="1"/>
        <c:lblAlgn val="ctr"/>
        <c:lblOffset val="100"/>
        <c:noMultiLvlLbl val="0"/>
      </c:catAx>
      <c:valAx>
        <c:axId val="2015784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INSPECTOR (89)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'FIELD INSPECTOR'!$O$3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INSPECTOR'!$O$4:$O$92</c:f>
              <c:numCache>
                <c:formatCode>0.00%</c:formatCode>
                <c:ptCount val="89"/>
                <c:pt idx="0">
                  <c:v>0.84315000000000007</c:v>
                </c:pt>
                <c:pt idx="1">
                  <c:v>0.84315000000000007</c:v>
                </c:pt>
                <c:pt idx="2">
                  <c:v>0.65</c:v>
                </c:pt>
                <c:pt idx="3">
                  <c:v>0.24615000000000001</c:v>
                </c:pt>
                <c:pt idx="4">
                  <c:v>0.50324999999999998</c:v>
                </c:pt>
                <c:pt idx="5">
                  <c:v>0.50324999999999998</c:v>
                </c:pt>
                <c:pt idx="6">
                  <c:v>0.94</c:v>
                </c:pt>
                <c:pt idx="7">
                  <c:v>6.6500000000000004E-2</c:v>
                </c:pt>
                <c:pt idx="8">
                  <c:v>0.92</c:v>
                </c:pt>
                <c:pt idx="9">
                  <c:v>0.49230000000000002</c:v>
                </c:pt>
                <c:pt idx="10">
                  <c:v>0.99980000000000002</c:v>
                </c:pt>
                <c:pt idx="11">
                  <c:v>0.99980000000000002</c:v>
                </c:pt>
                <c:pt idx="12">
                  <c:v>0.61</c:v>
                </c:pt>
                <c:pt idx="13">
                  <c:v>0.99980000000000002</c:v>
                </c:pt>
                <c:pt idx="14">
                  <c:v>0.42459999999999998</c:v>
                </c:pt>
                <c:pt idx="15">
                  <c:v>0.61</c:v>
                </c:pt>
                <c:pt idx="16">
                  <c:v>0.02</c:v>
                </c:pt>
                <c:pt idx="17">
                  <c:v>0.02</c:v>
                </c:pt>
                <c:pt idx="18">
                  <c:v>0.99980000000000002</c:v>
                </c:pt>
                <c:pt idx="19">
                  <c:v>0</c:v>
                </c:pt>
                <c:pt idx="20">
                  <c:v>0.99980000000000002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0.99980000000000002</c:v>
                </c:pt>
                <c:pt idx="24">
                  <c:v>0.99980000000000002</c:v>
                </c:pt>
                <c:pt idx="25">
                  <c:v>0.99980000000000002</c:v>
                </c:pt>
                <c:pt idx="26">
                  <c:v>0.99980000000000002</c:v>
                </c:pt>
                <c:pt idx="27">
                  <c:v>0.02</c:v>
                </c:pt>
                <c:pt idx="28">
                  <c:v>0.99980000000000002</c:v>
                </c:pt>
                <c:pt idx="29">
                  <c:v>0.02</c:v>
                </c:pt>
                <c:pt idx="30">
                  <c:v>3.8100000000000002E-2</c:v>
                </c:pt>
                <c:pt idx="31">
                  <c:v>0.24615000000000001</c:v>
                </c:pt>
                <c:pt idx="32">
                  <c:v>0.02</c:v>
                </c:pt>
                <c:pt idx="33">
                  <c:v>0.24615000000000001</c:v>
                </c:pt>
                <c:pt idx="34">
                  <c:v>3.8100000000000002E-2</c:v>
                </c:pt>
                <c:pt idx="35">
                  <c:v>3.8100000000000002E-2</c:v>
                </c:pt>
                <c:pt idx="36">
                  <c:v>3.8100000000000002E-2</c:v>
                </c:pt>
                <c:pt idx="37">
                  <c:v>0.3</c:v>
                </c:pt>
                <c:pt idx="38">
                  <c:v>0.02</c:v>
                </c:pt>
                <c:pt idx="39">
                  <c:v>0.24615000000000001</c:v>
                </c:pt>
                <c:pt idx="40">
                  <c:v>3.8100000000000002E-2</c:v>
                </c:pt>
                <c:pt idx="41">
                  <c:v>0.24615000000000001</c:v>
                </c:pt>
                <c:pt idx="42">
                  <c:v>0.02</c:v>
                </c:pt>
                <c:pt idx="43">
                  <c:v>0.02</c:v>
                </c:pt>
                <c:pt idx="44">
                  <c:v>3.8100000000000002E-2</c:v>
                </c:pt>
                <c:pt idx="45">
                  <c:v>0.31</c:v>
                </c:pt>
                <c:pt idx="46">
                  <c:v>0.99980000000000002</c:v>
                </c:pt>
                <c:pt idx="47">
                  <c:v>0.3</c:v>
                </c:pt>
                <c:pt idx="48">
                  <c:v>0.50324999999999998</c:v>
                </c:pt>
                <c:pt idx="49">
                  <c:v>0.24615000000000001</c:v>
                </c:pt>
                <c:pt idx="50">
                  <c:v>0.24615000000000001</c:v>
                </c:pt>
                <c:pt idx="51">
                  <c:v>0.24615000000000001</c:v>
                </c:pt>
                <c:pt idx="52">
                  <c:v>0.24615000000000001</c:v>
                </c:pt>
                <c:pt idx="53">
                  <c:v>0.24615000000000001</c:v>
                </c:pt>
                <c:pt idx="54">
                  <c:v>0.24615000000000001</c:v>
                </c:pt>
                <c:pt idx="55">
                  <c:v>0.24615000000000001</c:v>
                </c:pt>
                <c:pt idx="56">
                  <c:v>0.24615000000000001</c:v>
                </c:pt>
                <c:pt idx="57">
                  <c:v>0.24615000000000001</c:v>
                </c:pt>
                <c:pt idx="58">
                  <c:v>0.24615000000000001</c:v>
                </c:pt>
                <c:pt idx="59">
                  <c:v>0.24615000000000001</c:v>
                </c:pt>
                <c:pt idx="60">
                  <c:v>0.24615000000000001</c:v>
                </c:pt>
                <c:pt idx="61">
                  <c:v>0.24615000000000001</c:v>
                </c:pt>
                <c:pt idx="62">
                  <c:v>0.24615000000000001</c:v>
                </c:pt>
                <c:pt idx="63">
                  <c:v>0.24615000000000001</c:v>
                </c:pt>
                <c:pt idx="64">
                  <c:v>0.24615000000000001</c:v>
                </c:pt>
                <c:pt idx="65">
                  <c:v>0.24615000000000001</c:v>
                </c:pt>
                <c:pt idx="66">
                  <c:v>0.24615000000000001</c:v>
                </c:pt>
                <c:pt idx="67">
                  <c:v>0.24615000000000001</c:v>
                </c:pt>
                <c:pt idx="68">
                  <c:v>0.24615000000000001</c:v>
                </c:pt>
                <c:pt idx="69">
                  <c:v>0.24615000000000001</c:v>
                </c:pt>
                <c:pt idx="70">
                  <c:v>0.24615000000000001</c:v>
                </c:pt>
                <c:pt idx="71">
                  <c:v>0.24615000000000001</c:v>
                </c:pt>
                <c:pt idx="72">
                  <c:v>0.24615000000000001</c:v>
                </c:pt>
                <c:pt idx="73">
                  <c:v>0.24615000000000001</c:v>
                </c:pt>
                <c:pt idx="74">
                  <c:v>0.24615000000000001</c:v>
                </c:pt>
                <c:pt idx="75">
                  <c:v>0.24615000000000001</c:v>
                </c:pt>
                <c:pt idx="76">
                  <c:v>0.50324999999999998</c:v>
                </c:pt>
                <c:pt idx="77">
                  <c:v>0.50324999999999998</c:v>
                </c:pt>
                <c:pt idx="78">
                  <c:v>0.24615000000000001</c:v>
                </c:pt>
                <c:pt idx="79">
                  <c:v>0.24615000000000001</c:v>
                </c:pt>
                <c:pt idx="80">
                  <c:v>0.24615000000000001</c:v>
                </c:pt>
                <c:pt idx="81">
                  <c:v>0.24615000000000001</c:v>
                </c:pt>
                <c:pt idx="82">
                  <c:v>0.24615000000000001</c:v>
                </c:pt>
                <c:pt idx="83">
                  <c:v>0.24615000000000001</c:v>
                </c:pt>
                <c:pt idx="84">
                  <c:v>0.24615000000000001</c:v>
                </c:pt>
                <c:pt idx="85">
                  <c:v>0.24615000000000001</c:v>
                </c:pt>
                <c:pt idx="86">
                  <c:v>0.24615000000000001</c:v>
                </c:pt>
                <c:pt idx="87">
                  <c:v>0.24615000000000001</c:v>
                </c:pt>
                <c:pt idx="88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63F-BEB9-79750731FAB2}"/>
            </c:ext>
          </c:extLst>
        </c:ser>
        <c:ser>
          <c:idx val="1"/>
          <c:order val="1"/>
          <c:tx>
            <c:strRef>
              <c:f>'FIELD INSPECTOR'!$P$3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INSPECTOR'!$P$4:$P$92</c:f>
              <c:numCache>
                <c:formatCode>0%</c:formatCode>
                <c:ptCount val="89"/>
                <c:pt idx="0">
                  <c:v>0.15684999999999993</c:v>
                </c:pt>
                <c:pt idx="1">
                  <c:v>0.15684999999999993</c:v>
                </c:pt>
                <c:pt idx="2">
                  <c:v>0.35</c:v>
                </c:pt>
                <c:pt idx="3">
                  <c:v>0.75385000000000002</c:v>
                </c:pt>
                <c:pt idx="4">
                  <c:v>0.49675000000000002</c:v>
                </c:pt>
                <c:pt idx="5">
                  <c:v>0.49675000000000002</c:v>
                </c:pt>
                <c:pt idx="6">
                  <c:v>6.0000000000000053E-2</c:v>
                </c:pt>
                <c:pt idx="7">
                  <c:v>0.9335</c:v>
                </c:pt>
                <c:pt idx="8">
                  <c:v>7.999999999999996E-2</c:v>
                </c:pt>
                <c:pt idx="9">
                  <c:v>0.50770000000000004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0.39</c:v>
                </c:pt>
                <c:pt idx="13">
                  <c:v>1.9999999999997797E-4</c:v>
                </c:pt>
                <c:pt idx="14">
                  <c:v>0.57540000000000002</c:v>
                </c:pt>
                <c:pt idx="15">
                  <c:v>0.39</c:v>
                </c:pt>
                <c:pt idx="16">
                  <c:v>0.98</c:v>
                </c:pt>
                <c:pt idx="17">
                  <c:v>0.98</c:v>
                </c:pt>
                <c:pt idx="18">
                  <c:v>1.9999999999997797E-4</c:v>
                </c:pt>
                <c:pt idx="19">
                  <c:v>0</c:v>
                </c:pt>
                <c:pt idx="20">
                  <c:v>1.9999999999997797E-4</c:v>
                </c:pt>
                <c:pt idx="21">
                  <c:v>1.9999999999997797E-4</c:v>
                </c:pt>
                <c:pt idx="22">
                  <c:v>1.9999999999997797E-4</c:v>
                </c:pt>
                <c:pt idx="23">
                  <c:v>1.9999999999997797E-4</c:v>
                </c:pt>
                <c:pt idx="24">
                  <c:v>1.9999999999997797E-4</c:v>
                </c:pt>
                <c:pt idx="25">
                  <c:v>1.9999999999997797E-4</c:v>
                </c:pt>
                <c:pt idx="26">
                  <c:v>1.9999999999997797E-4</c:v>
                </c:pt>
                <c:pt idx="27">
                  <c:v>0.98</c:v>
                </c:pt>
                <c:pt idx="28">
                  <c:v>1.9999999999997797E-4</c:v>
                </c:pt>
                <c:pt idx="29">
                  <c:v>0.98</c:v>
                </c:pt>
                <c:pt idx="30">
                  <c:v>0.96189999999999998</c:v>
                </c:pt>
                <c:pt idx="31">
                  <c:v>0.75385000000000002</c:v>
                </c:pt>
                <c:pt idx="32">
                  <c:v>0.98</c:v>
                </c:pt>
                <c:pt idx="33">
                  <c:v>0.75385000000000002</c:v>
                </c:pt>
                <c:pt idx="34">
                  <c:v>0.96189999999999998</c:v>
                </c:pt>
                <c:pt idx="35">
                  <c:v>0.96189999999999998</c:v>
                </c:pt>
                <c:pt idx="36">
                  <c:v>0.96189999999999998</c:v>
                </c:pt>
                <c:pt idx="37">
                  <c:v>0.7</c:v>
                </c:pt>
                <c:pt idx="38">
                  <c:v>0.98</c:v>
                </c:pt>
                <c:pt idx="39">
                  <c:v>0.75385000000000002</c:v>
                </c:pt>
                <c:pt idx="40">
                  <c:v>0.96189999999999998</c:v>
                </c:pt>
                <c:pt idx="41">
                  <c:v>0.75385000000000002</c:v>
                </c:pt>
                <c:pt idx="42">
                  <c:v>0.98</c:v>
                </c:pt>
                <c:pt idx="43">
                  <c:v>0.98</c:v>
                </c:pt>
                <c:pt idx="44">
                  <c:v>0.96189999999999998</c:v>
                </c:pt>
                <c:pt idx="45">
                  <c:v>0.69</c:v>
                </c:pt>
                <c:pt idx="46">
                  <c:v>1.9999999999997797E-4</c:v>
                </c:pt>
                <c:pt idx="47">
                  <c:v>0.7</c:v>
                </c:pt>
                <c:pt idx="48">
                  <c:v>0.49675000000000002</c:v>
                </c:pt>
                <c:pt idx="49">
                  <c:v>0.75385000000000002</c:v>
                </c:pt>
                <c:pt idx="50">
                  <c:v>0.75385000000000002</c:v>
                </c:pt>
                <c:pt idx="51">
                  <c:v>0.75385000000000002</c:v>
                </c:pt>
                <c:pt idx="52">
                  <c:v>0.75385000000000002</c:v>
                </c:pt>
                <c:pt idx="53">
                  <c:v>0.75385000000000002</c:v>
                </c:pt>
                <c:pt idx="54">
                  <c:v>0.75385000000000002</c:v>
                </c:pt>
                <c:pt idx="55">
                  <c:v>0.75385000000000002</c:v>
                </c:pt>
                <c:pt idx="56">
                  <c:v>0.75385000000000002</c:v>
                </c:pt>
                <c:pt idx="57">
                  <c:v>0.75385000000000002</c:v>
                </c:pt>
                <c:pt idx="58">
                  <c:v>0.75385000000000002</c:v>
                </c:pt>
                <c:pt idx="59">
                  <c:v>0.75385000000000002</c:v>
                </c:pt>
                <c:pt idx="60">
                  <c:v>0.75385000000000002</c:v>
                </c:pt>
                <c:pt idx="61">
                  <c:v>0.75385000000000002</c:v>
                </c:pt>
                <c:pt idx="62">
                  <c:v>0.75385000000000002</c:v>
                </c:pt>
                <c:pt idx="63">
                  <c:v>0.75385000000000002</c:v>
                </c:pt>
                <c:pt idx="64">
                  <c:v>0.75385000000000002</c:v>
                </c:pt>
                <c:pt idx="65">
                  <c:v>0.75385000000000002</c:v>
                </c:pt>
                <c:pt idx="66">
                  <c:v>0.75385000000000002</c:v>
                </c:pt>
                <c:pt idx="67">
                  <c:v>0.75385000000000002</c:v>
                </c:pt>
                <c:pt idx="68">
                  <c:v>0.75385000000000002</c:v>
                </c:pt>
                <c:pt idx="69">
                  <c:v>0.75385000000000002</c:v>
                </c:pt>
                <c:pt idx="70">
                  <c:v>0.75385000000000002</c:v>
                </c:pt>
                <c:pt idx="71">
                  <c:v>0.75385000000000002</c:v>
                </c:pt>
                <c:pt idx="72">
                  <c:v>0.75385000000000002</c:v>
                </c:pt>
                <c:pt idx="73">
                  <c:v>0.75385000000000002</c:v>
                </c:pt>
                <c:pt idx="74">
                  <c:v>0.75385000000000002</c:v>
                </c:pt>
                <c:pt idx="75">
                  <c:v>0.75385000000000002</c:v>
                </c:pt>
                <c:pt idx="76">
                  <c:v>0.49675000000000002</c:v>
                </c:pt>
                <c:pt idx="77">
                  <c:v>0.49675000000000002</c:v>
                </c:pt>
                <c:pt idx="78">
                  <c:v>0.75385000000000002</c:v>
                </c:pt>
                <c:pt idx="79">
                  <c:v>0.75385000000000002</c:v>
                </c:pt>
                <c:pt idx="80">
                  <c:v>0.75385000000000002</c:v>
                </c:pt>
                <c:pt idx="81">
                  <c:v>0.75385000000000002</c:v>
                </c:pt>
                <c:pt idx="82">
                  <c:v>0.75385000000000002</c:v>
                </c:pt>
                <c:pt idx="83">
                  <c:v>0.75385000000000002</c:v>
                </c:pt>
                <c:pt idx="84">
                  <c:v>0.75385000000000002</c:v>
                </c:pt>
                <c:pt idx="85">
                  <c:v>0.75385000000000002</c:v>
                </c:pt>
                <c:pt idx="86">
                  <c:v>0.75385000000000002</c:v>
                </c:pt>
                <c:pt idx="87">
                  <c:v>0.75385000000000002</c:v>
                </c:pt>
                <c:pt idx="88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63F-BEB9-79750731FA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5968"/>
        <c:axId val="292216360"/>
      </c:barChart>
      <c:catAx>
        <c:axId val="2922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6360"/>
        <c:crosses val="autoZero"/>
        <c:auto val="1"/>
        <c:lblAlgn val="ctr"/>
        <c:lblOffset val="100"/>
        <c:noMultiLvlLbl val="0"/>
      </c:catAx>
      <c:valAx>
        <c:axId val="2922163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(16)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PM!$O$3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PM!$O$4:$O$19</c:f>
              <c:numCache>
                <c:formatCode>0.0%</c:formatCode>
                <c:ptCount val="16"/>
                <c:pt idx="0">
                  <c:v>0.99490000000000001</c:v>
                </c:pt>
                <c:pt idx="1">
                  <c:v>0.70095000000000007</c:v>
                </c:pt>
                <c:pt idx="2">
                  <c:v>0.315</c:v>
                </c:pt>
                <c:pt idx="3">
                  <c:v>0.24615000000000001</c:v>
                </c:pt>
                <c:pt idx="4">
                  <c:v>0.31</c:v>
                </c:pt>
                <c:pt idx="5">
                  <c:v>3.8100000000000002E-2</c:v>
                </c:pt>
                <c:pt idx="6">
                  <c:v>0.99490000000000001</c:v>
                </c:pt>
                <c:pt idx="7">
                  <c:v>0.99490000000000001</c:v>
                </c:pt>
                <c:pt idx="8">
                  <c:v>0.42459999999999998</c:v>
                </c:pt>
                <c:pt idx="9">
                  <c:v>0.42459999999999998</c:v>
                </c:pt>
                <c:pt idx="10">
                  <c:v>0.15755000000000002</c:v>
                </c:pt>
                <c:pt idx="11">
                  <c:v>1.3333333333333334E-2</c:v>
                </c:pt>
                <c:pt idx="12">
                  <c:v>0.24615000000000001</c:v>
                </c:pt>
                <c:pt idx="13">
                  <c:v>0.24615000000000001</c:v>
                </c:pt>
                <c:pt idx="14">
                  <c:v>0.42459999999999998</c:v>
                </c:pt>
                <c:pt idx="15">
                  <c:v>0.50324999999999998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9-4650-A7AC-317846DCC367}"/>
            </c:ext>
          </c:extLst>
        </c:ser>
        <c:ser>
          <c:idx val="1"/>
          <c:order val="1"/>
          <c:tx>
            <c:strRef>
              <c:f>PM!$P$3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PM!$P$4:$P$19</c:f>
              <c:numCache>
                <c:formatCode>0%</c:formatCode>
                <c:ptCount val="16"/>
                <c:pt idx="0" formatCode="0.00%">
                  <c:v>5.0999999999999934E-3</c:v>
                </c:pt>
                <c:pt idx="1">
                  <c:v>0.29904999999999993</c:v>
                </c:pt>
                <c:pt idx="2">
                  <c:v>0.68500000000000005</c:v>
                </c:pt>
                <c:pt idx="3">
                  <c:v>0.75385000000000002</c:v>
                </c:pt>
                <c:pt idx="4">
                  <c:v>0.69</c:v>
                </c:pt>
                <c:pt idx="5">
                  <c:v>0.96189999999999998</c:v>
                </c:pt>
                <c:pt idx="6">
                  <c:v>5.0999999999999934E-3</c:v>
                </c:pt>
                <c:pt idx="7">
                  <c:v>5.0999999999999934E-3</c:v>
                </c:pt>
                <c:pt idx="8">
                  <c:v>0.57540000000000002</c:v>
                </c:pt>
                <c:pt idx="9">
                  <c:v>0.57540000000000002</c:v>
                </c:pt>
                <c:pt idx="10">
                  <c:v>0.84244999999999992</c:v>
                </c:pt>
                <c:pt idx="11">
                  <c:v>0.98666666666666669</c:v>
                </c:pt>
                <c:pt idx="12">
                  <c:v>0.75385000000000002</c:v>
                </c:pt>
                <c:pt idx="13">
                  <c:v>0.75385000000000002</c:v>
                </c:pt>
                <c:pt idx="14">
                  <c:v>0.57540000000000002</c:v>
                </c:pt>
                <c:pt idx="15">
                  <c:v>0.49675000000000002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9-4650-A7AC-317846DCC3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0013408"/>
        <c:axId val="201428600"/>
      </c:barChart>
      <c:catAx>
        <c:axId val="200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8600"/>
        <c:crosses val="autoZero"/>
        <c:auto val="1"/>
        <c:lblAlgn val="ctr"/>
        <c:lblOffset val="100"/>
        <c:noMultiLvlLbl val="0"/>
      </c:catAx>
      <c:valAx>
        <c:axId val="2014286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00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ADMIN!$O$3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ADMIN!$B$4:$B$5</c:f>
              <c:strCache>
                <c:ptCount val="2"/>
                <c:pt idx="0">
                  <c:v>Lysbet</c:v>
                </c:pt>
                <c:pt idx="1">
                  <c:v>Septi Sugiyarti</c:v>
                </c:pt>
              </c:strCache>
            </c:strRef>
          </c:cat>
          <c:val>
            <c:numRef>
              <c:f>ADMIN!$O$4:$O$5</c:f>
              <c:numCache>
                <c:formatCode>0.00%</c:formatCode>
                <c:ptCount val="2"/>
                <c:pt idx="0">
                  <c:v>0.50990000000000002</c:v>
                </c:pt>
                <c:pt idx="1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F-444C-82B3-909F89C8B05A}"/>
            </c:ext>
          </c:extLst>
        </c:ser>
        <c:ser>
          <c:idx val="1"/>
          <c:order val="1"/>
          <c:tx>
            <c:strRef>
              <c:f>ADMIN!$P$3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ADMIN!$B$4:$B$5</c:f>
              <c:strCache>
                <c:ptCount val="2"/>
                <c:pt idx="0">
                  <c:v>Lysbet</c:v>
                </c:pt>
                <c:pt idx="1">
                  <c:v>Septi Sugiyarti</c:v>
                </c:pt>
              </c:strCache>
            </c:strRef>
          </c:cat>
          <c:val>
            <c:numRef>
              <c:f>ADMIN!$P$4:$P$5</c:f>
              <c:numCache>
                <c:formatCode>0%</c:formatCode>
                <c:ptCount val="2"/>
                <c:pt idx="0">
                  <c:v>0.49009999999999998</c:v>
                </c:pt>
                <c:pt idx="1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F-444C-82B3-909F89C8B0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463640"/>
        <c:axId val="202240400"/>
      </c:barChart>
      <c:catAx>
        <c:axId val="2014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0400"/>
        <c:crosses val="autoZero"/>
        <c:auto val="1"/>
        <c:lblAlgn val="ctr"/>
        <c:lblOffset val="100"/>
        <c:noMultiLvlLbl val="0"/>
      </c:catAx>
      <c:valAx>
        <c:axId val="2022404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4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INSPECTOR (89)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'FIELD INSPECTOR'!$O$3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INSPECTOR'!$O$4:$O$92</c:f>
              <c:numCache>
                <c:formatCode>0.00%</c:formatCode>
                <c:ptCount val="89"/>
                <c:pt idx="0">
                  <c:v>0.84315000000000007</c:v>
                </c:pt>
                <c:pt idx="1">
                  <c:v>0.84315000000000007</c:v>
                </c:pt>
                <c:pt idx="2">
                  <c:v>0.65</c:v>
                </c:pt>
                <c:pt idx="3">
                  <c:v>0.24615000000000001</c:v>
                </c:pt>
                <c:pt idx="4">
                  <c:v>0.50324999999999998</c:v>
                </c:pt>
                <c:pt idx="5">
                  <c:v>0.50324999999999998</c:v>
                </c:pt>
                <c:pt idx="6">
                  <c:v>0.94</c:v>
                </c:pt>
                <c:pt idx="7">
                  <c:v>6.6500000000000004E-2</c:v>
                </c:pt>
                <c:pt idx="8">
                  <c:v>0.92</c:v>
                </c:pt>
                <c:pt idx="9">
                  <c:v>0.49230000000000002</c:v>
                </c:pt>
                <c:pt idx="10">
                  <c:v>0.99980000000000002</c:v>
                </c:pt>
                <c:pt idx="11">
                  <c:v>0.99980000000000002</c:v>
                </c:pt>
                <c:pt idx="12">
                  <c:v>0.61</c:v>
                </c:pt>
                <c:pt idx="13">
                  <c:v>0.99980000000000002</c:v>
                </c:pt>
                <c:pt idx="14">
                  <c:v>0.42459999999999998</c:v>
                </c:pt>
                <c:pt idx="15">
                  <c:v>0.61</c:v>
                </c:pt>
                <c:pt idx="16">
                  <c:v>0.02</c:v>
                </c:pt>
                <c:pt idx="17">
                  <c:v>0.02</c:v>
                </c:pt>
                <c:pt idx="18">
                  <c:v>0.99980000000000002</c:v>
                </c:pt>
                <c:pt idx="19">
                  <c:v>0</c:v>
                </c:pt>
                <c:pt idx="20">
                  <c:v>0.99980000000000002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0.99980000000000002</c:v>
                </c:pt>
                <c:pt idx="24">
                  <c:v>0.99980000000000002</c:v>
                </c:pt>
                <c:pt idx="25">
                  <c:v>0.99980000000000002</c:v>
                </c:pt>
                <c:pt idx="26">
                  <c:v>0.99980000000000002</c:v>
                </c:pt>
                <c:pt idx="27">
                  <c:v>0.02</c:v>
                </c:pt>
                <c:pt idx="28">
                  <c:v>0.99980000000000002</c:v>
                </c:pt>
                <c:pt idx="29">
                  <c:v>0.02</c:v>
                </c:pt>
                <c:pt idx="30">
                  <c:v>3.8100000000000002E-2</c:v>
                </c:pt>
                <c:pt idx="31">
                  <c:v>0.24615000000000001</c:v>
                </c:pt>
                <c:pt idx="32">
                  <c:v>0.02</c:v>
                </c:pt>
                <c:pt idx="33">
                  <c:v>0.24615000000000001</c:v>
                </c:pt>
                <c:pt idx="34">
                  <c:v>3.8100000000000002E-2</c:v>
                </c:pt>
                <c:pt idx="35">
                  <c:v>3.8100000000000002E-2</c:v>
                </c:pt>
                <c:pt idx="36">
                  <c:v>3.8100000000000002E-2</c:v>
                </c:pt>
                <c:pt idx="37">
                  <c:v>0.3</c:v>
                </c:pt>
                <c:pt idx="38">
                  <c:v>0.02</c:v>
                </c:pt>
                <c:pt idx="39">
                  <c:v>0.24615000000000001</c:v>
                </c:pt>
                <c:pt idx="40">
                  <c:v>3.8100000000000002E-2</c:v>
                </c:pt>
                <c:pt idx="41">
                  <c:v>0.24615000000000001</c:v>
                </c:pt>
                <c:pt idx="42">
                  <c:v>0.02</c:v>
                </c:pt>
                <c:pt idx="43">
                  <c:v>0.02</c:v>
                </c:pt>
                <c:pt idx="44">
                  <c:v>3.8100000000000002E-2</c:v>
                </c:pt>
                <c:pt idx="45">
                  <c:v>0.31</c:v>
                </c:pt>
                <c:pt idx="46">
                  <c:v>0.99980000000000002</c:v>
                </c:pt>
                <c:pt idx="47">
                  <c:v>0.3</c:v>
                </c:pt>
                <c:pt idx="48">
                  <c:v>0.50324999999999998</c:v>
                </c:pt>
                <c:pt idx="49">
                  <c:v>0.24615000000000001</c:v>
                </c:pt>
                <c:pt idx="50">
                  <c:v>0.24615000000000001</c:v>
                </c:pt>
                <c:pt idx="51">
                  <c:v>0.24615000000000001</c:v>
                </c:pt>
                <c:pt idx="52">
                  <c:v>0.24615000000000001</c:v>
                </c:pt>
                <c:pt idx="53">
                  <c:v>0.24615000000000001</c:v>
                </c:pt>
                <c:pt idx="54">
                  <c:v>0.24615000000000001</c:v>
                </c:pt>
                <c:pt idx="55">
                  <c:v>0.24615000000000001</c:v>
                </c:pt>
                <c:pt idx="56">
                  <c:v>0.24615000000000001</c:v>
                </c:pt>
                <c:pt idx="57">
                  <c:v>0.24615000000000001</c:v>
                </c:pt>
                <c:pt idx="58">
                  <c:v>0.24615000000000001</c:v>
                </c:pt>
                <c:pt idx="59">
                  <c:v>0.24615000000000001</c:v>
                </c:pt>
                <c:pt idx="60">
                  <c:v>0.24615000000000001</c:v>
                </c:pt>
                <c:pt idx="61">
                  <c:v>0.24615000000000001</c:v>
                </c:pt>
                <c:pt idx="62">
                  <c:v>0.24615000000000001</c:v>
                </c:pt>
                <c:pt idx="63">
                  <c:v>0.24615000000000001</c:v>
                </c:pt>
                <c:pt idx="64">
                  <c:v>0.24615000000000001</c:v>
                </c:pt>
                <c:pt idx="65">
                  <c:v>0.24615000000000001</c:v>
                </c:pt>
                <c:pt idx="66">
                  <c:v>0.24615000000000001</c:v>
                </c:pt>
                <c:pt idx="67">
                  <c:v>0.24615000000000001</c:v>
                </c:pt>
                <c:pt idx="68">
                  <c:v>0.24615000000000001</c:v>
                </c:pt>
                <c:pt idx="69">
                  <c:v>0.24615000000000001</c:v>
                </c:pt>
                <c:pt idx="70">
                  <c:v>0.24615000000000001</c:v>
                </c:pt>
                <c:pt idx="71">
                  <c:v>0.24615000000000001</c:v>
                </c:pt>
                <c:pt idx="72">
                  <c:v>0.24615000000000001</c:v>
                </c:pt>
                <c:pt idx="73">
                  <c:v>0.24615000000000001</c:v>
                </c:pt>
                <c:pt idx="74">
                  <c:v>0.24615000000000001</c:v>
                </c:pt>
                <c:pt idx="75">
                  <c:v>0.24615000000000001</c:v>
                </c:pt>
                <c:pt idx="76">
                  <c:v>0.50324999999999998</c:v>
                </c:pt>
                <c:pt idx="77">
                  <c:v>0.50324999999999998</c:v>
                </c:pt>
                <c:pt idx="78">
                  <c:v>0.24615000000000001</c:v>
                </c:pt>
                <c:pt idx="79">
                  <c:v>0.24615000000000001</c:v>
                </c:pt>
                <c:pt idx="80">
                  <c:v>0.24615000000000001</c:v>
                </c:pt>
                <c:pt idx="81">
                  <c:v>0.24615000000000001</c:v>
                </c:pt>
                <c:pt idx="82">
                  <c:v>0.24615000000000001</c:v>
                </c:pt>
                <c:pt idx="83">
                  <c:v>0.24615000000000001</c:v>
                </c:pt>
                <c:pt idx="84">
                  <c:v>0.24615000000000001</c:v>
                </c:pt>
                <c:pt idx="85">
                  <c:v>0.24615000000000001</c:v>
                </c:pt>
                <c:pt idx="86">
                  <c:v>0.24615000000000001</c:v>
                </c:pt>
                <c:pt idx="87">
                  <c:v>0.24615000000000001</c:v>
                </c:pt>
                <c:pt idx="88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8EC-88CB-9069DB4FB334}"/>
            </c:ext>
          </c:extLst>
        </c:ser>
        <c:ser>
          <c:idx val="1"/>
          <c:order val="1"/>
          <c:tx>
            <c:strRef>
              <c:f>'FIELD INSPECTOR'!$P$3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INSPECTOR'!$P$4:$P$92</c:f>
              <c:numCache>
                <c:formatCode>0%</c:formatCode>
                <c:ptCount val="89"/>
                <c:pt idx="0">
                  <c:v>0.15684999999999993</c:v>
                </c:pt>
                <c:pt idx="1">
                  <c:v>0.15684999999999993</c:v>
                </c:pt>
                <c:pt idx="2">
                  <c:v>0.35</c:v>
                </c:pt>
                <c:pt idx="3">
                  <c:v>0.75385000000000002</c:v>
                </c:pt>
                <c:pt idx="4">
                  <c:v>0.49675000000000002</c:v>
                </c:pt>
                <c:pt idx="5">
                  <c:v>0.49675000000000002</c:v>
                </c:pt>
                <c:pt idx="6">
                  <c:v>6.0000000000000053E-2</c:v>
                </c:pt>
                <c:pt idx="7">
                  <c:v>0.9335</c:v>
                </c:pt>
                <c:pt idx="8">
                  <c:v>7.999999999999996E-2</c:v>
                </c:pt>
                <c:pt idx="9">
                  <c:v>0.50770000000000004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0.39</c:v>
                </c:pt>
                <c:pt idx="13">
                  <c:v>1.9999999999997797E-4</c:v>
                </c:pt>
                <c:pt idx="14">
                  <c:v>0.57540000000000002</c:v>
                </c:pt>
                <c:pt idx="15">
                  <c:v>0.39</c:v>
                </c:pt>
                <c:pt idx="16">
                  <c:v>0.98</c:v>
                </c:pt>
                <c:pt idx="17">
                  <c:v>0.98</c:v>
                </c:pt>
                <c:pt idx="18">
                  <c:v>1.9999999999997797E-4</c:v>
                </c:pt>
                <c:pt idx="19">
                  <c:v>0</c:v>
                </c:pt>
                <c:pt idx="20">
                  <c:v>1.9999999999997797E-4</c:v>
                </c:pt>
                <c:pt idx="21">
                  <c:v>1.9999999999997797E-4</c:v>
                </c:pt>
                <c:pt idx="22">
                  <c:v>1.9999999999997797E-4</c:v>
                </c:pt>
                <c:pt idx="23">
                  <c:v>1.9999999999997797E-4</c:v>
                </c:pt>
                <c:pt idx="24">
                  <c:v>1.9999999999997797E-4</c:v>
                </c:pt>
                <c:pt idx="25">
                  <c:v>1.9999999999997797E-4</c:v>
                </c:pt>
                <c:pt idx="26">
                  <c:v>1.9999999999997797E-4</c:v>
                </c:pt>
                <c:pt idx="27">
                  <c:v>0.98</c:v>
                </c:pt>
                <c:pt idx="28">
                  <c:v>1.9999999999997797E-4</c:v>
                </c:pt>
                <c:pt idx="29">
                  <c:v>0.98</c:v>
                </c:pt>
                <c:pt idx="30">
                  <c:v>0.96189999999999998</c:v>
                </c:pt>
                <c:pt idx="31">
                  <c:v>0.75385000000000002</c:v>
                </c:pt>
                <c:pt idx="32">
                  <c:v>0.98</c:v>
                </c:pt>
                <c:pt idx="33">
                  <c:v>0.75385000000000002</c:v>
                </c:pt>
                <c:pt idx="34">
                  <c:v>0.96189999999999998</c:v>
                </c:pt>
                <c:pt idx="35">
                  <c:v>0.96189999999999998</c:v>
                </c:pt>
                <c:pt idx="36">
                  <c:v>0.96189999999999998</c:v>
                </c:pt>
                <c:pt idx="37">
                  <c:v>0.7</c:v>
                </c:pt>
                <c:pt idx="38">
                  <c:v>0.98</c:v>
                </c:pt>
                <c:pt idx="39">
                  <c:v>0.75385000000000002</c:v>
                </c:pt>
                <c:pt idx="40">
                  <c:v>0.96189999999999998</c:v>
                </c:pt>
                <c:pt idx="41">
                  <c:v>0.75385000000000002</c:v>
                </c:pt>
                <c:pt idx="42">
                  <c:v>0.98</c:v>
                </c:pt>
                <c:pt idx="43">
                  <c:v>0.98</c:v>
                </c:pt>
                <c:pt idx="44">
                  <c:v>0.96189999999999998</c:v>
                </c:pt>
                <c:pt idx="45">
                  <c:v>0.69</c:v>
                </c:pt>
                <c:pt idx="46">
                  <c:v>1.9999999999997797E-4</c:v>
                </c:pt>
                <c:pt idx="47">
                  <c:v>0.7</c:v>
                </c:pt>
                <c:pt idx="48">
                  <c:v>0.49675000000000002</c:v>
                </c:pt>
                <c:pt idx="49">
                  <c:v>0.75385000000000002</c:v>
                </c:pt>
                <c:pt idx="50">
                  <c:v>0.75385000000000002</c:v>
                </c:pt>
                <c:pt idx="51">
                  <c:v>0.75385000000000002</c:v>
                </c:pt>
                <c:pt idx="52">
                  <c:v>0.75385000000000002</c:v>
                </c:pt>
                <c:pt idx="53">
                  <c:v>0.75385000000000002</c:v>
                </c:pt>
                <c:pt idx="54">
                  <c:v>0.75385000000000002</c:v>
                </c:pt>
                <c:pt idx="55">
                  <c:v>0.75385000000000002</c:v>
                </c:pt>
                <c:pt idx="56">
                  <c:v>0.75385000000000002</c:v>
                </c:pt>
                <c:pt idx="57">
                  <c:v>0.75385000000000002</c:v>
                </c:pt>
                <c:pt idx="58">
                  <c:v>0.75385000000000002</c:v>
                </c:pt>
                <c:pt idx="59">
                  <c:v>0.75385000000000002</c:v>
                </c:pt>
                <c:pt idx="60">
                  <c:v>0.75385000000000002</c:v>
                </c:pt>
                <c:pt idx="61">
                  <c:v>0.75385000000000002</c:v>
                </c:pt>
                <c:pt idx="62">
                  <c:v>0.75385000000000002</c:v>
                </c:pt>
                <c:pt idx="63">
                  <c:v>0.75385000000000002</c:v>
                </c:pt>
                <c:pt idx="64">
                  <c:v>0.75385000000000002</c:v>
                </c:pt>
                <c:pt idx="65">
                  <c:v>0.75385000000000002</c:v>
                </c:pt>
                <c:pt idx="66">
                  <c:v>0.75385000000000002</c:v>
                </c:pt>
                <c:pt idx="67">
                  <c:v>0.75385000000000002</c:v>
                </c:pt>
                <c:pt idx="68">
                  <c:v>0.75385000000000002</c:v>
                </c:pt>
                <c:pt idx="69">
                  <c:v>0.75385000000000002</c:v>
                </c:pt>
                <c:pt idx="70">
                  <c:v>0.75385000000000002</c:v>
                </c:pt>
                <c:pt idx="71">
                  <c:v>0.75385000000000002</c:v>
                </c:pt>
                <c:pt idx="72">
                  <c:v>0.75385000000000002</c:v>
                </c:pt>
                <c:pt idx="73">
                  <c:v>0.75385000000000002</c:v>
                </c:pt>
                <c:pt idx="74">
                  <c:v>0.75385000000000002</c:v>
                </c:pt>
                <c:pt idx="75">
                  <c:v>0.75385000000000002</c:v>
                </c:pt>
                <c:pt idx="76">
                  <c:v>0.49675000000000002</c:v>
                </c:pt>
                <c:pt idx="77">
                  <c:v>0.49675000000000002</c:v>
                </c:pt>
                <c:pt idx="78">
                  <c:v>0.75385000000000002</c:v>
                </c:pt>
                <c:pt idx="79">
                  <c:v>0.75385000000000002</c:v>
                </c:pt>
                <c:pt idx="80">
                  <c:v>0.75385000000000002</c:v>
                </c:pt>
                <c:pt idx="81">
                  <c:v>0.75385000000000002</c:v>
                </c:pt>
                <c:pt idx="82">
                  <c:v>0.75385000000000002</c:v>
                </c:pt>
                <c:pt idx="83">
                  <c:v>0.75385000000000002</c:v>
                </c:pt>
                <c:pt idx="84">
                  <c:v>0.75385000000000002</c:v>
                </c:pt>
                <c:pt idx="85">
                  <c:v>0.75385000000000002</c:v>
                </c:pt>
                <c:pt idx="86">
                  <c:v>0.75385000000000002</c:v>
                </c:pt>
                <c:pt idx="87">
                  <c:v>0.75385000000000002</c:v>
                </c:pt>
                <c:pt idx="88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2-48EC-88CB-9069DB4FB3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321928"/>
        <c:axId val="202262032"/>
      </c:barChart>
      <c:catAx>
        <c:axId val="2023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2032"/>
        <c:crosses val="autoZero"/>
        <c:auto val="1"/>
        <c:lblAlgn val="ctr"/>
        <c:lblOffset val="100"/>
        <c:noMultiLvlLbl val="0"/>
      </c:catAx>
      <c:valAx>
        <c:axId val="2022620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32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PLANNER (7)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'PROJ. PLANNER'!$O$3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PLANNER'!$O$4:$O$10</c:f>
              <c:numCache>
                <c:formatCode>0.00%</c:formatCode>
                <c:ptCount val="7"/>
                <c:pt idx="0">
                  <c:v>0.3252951219512194</c:v>
                </c:pt>
                <c:pt idx="1">
                  <c:v>0.27700000000000002</c:v>
                </c:pt>
                <c:pt idx="2">
                  <c:v>3.8100000000000002E-2</c:v>
                </c:pt>
                <c:pt idx="3">
                  <c:v>0.42459999999999998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42A1-A6A7-9F4E2D77E07B}"/>
            </c:ext>
          </c:extLst>
        </c:ser>
        <c:ser>
          <c:idx val="1"/>
          <c:order val="1"/>
          <c:tx>
            <c:strRef>
              <c:f>'PROJ. PLANNER'!$P$3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PLANNER'!$P$4:$P$10</c:f>
              <c:numCache>
                <c:formatCode>0%</c:formatCode>
                <c:ptCount val="7"/>
                <c:pt idx="0">
                  <c:v>0.67470487804878054</c:v>
                </c:pt>
                <c:pt idx="1">
                  <c:v>0.72299999999999998</c:v>
                </c:pt>
                <c:pt idx="2">
                  <c:v>0.96189999999999998</c:v>
                </c:pt>
                <c:pt idx="3">
                  <c:v>0.57540000000000002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1.9999999999997797E-4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4-42A1-A6A7-9F4E2D77E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1688"/>
        <c:axId val="202772080"/>
      </c:barChart>
      <c:catAx>
        <c:axId val="2027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2080"/>
        <c:crosses val="autoZero"/>
        <c:auto val="1"/>
        <c:lblAlgn val="ctr"/>
        <c:lblOffset val="100"/>
        <c:noMultiLvlLbl val="0"/>
      </c:catAx>
      <c:valAx>
        <c:axId val="2027720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COORDINATOR (40)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COORDINATOR!$O$3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COORDINATOR!$O$4:$O$43</c:f>
              <c:numCache>
                <c:formatCode>0.00%</c:formatCode>
                <c:ptCount val="40"/>
                <c:pt idx="0">
                  <c:v>0.66210000000000002</c:v>
                </c:pt>
                <c:pt idx="1">
                  <c:v>0.02</c:v>
                </c:pt>
                <c:pt idx="2">
                  <c:v>0.02</c:v>
                </c:pt>
                <c:pt idx="3">
                  <c:v>0.31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0.42459999999999998</c:v>
                </c:pt>
                <c:pt idx="7">
                  <c:v>0.42459999999999998</c:v>
                </c:pt>
                <c:pt idx="8">
                  <c:v>0.99980000000000002</c:v>
                </c:pt>
                <c:pt idx="9">
                  <c:v>0.42459999999999998</c:v>
                </c:pt>
                <c:pt idx="10">
                  <c:v>0.42459999999999998</c:v>
                </c:pt>
                <c:pt idx="11">
                  <c:v>0.42459999999999998</c:v>
                </c:pt>
                <c:pt idx="12">
                  <c:v>0.42459999999999998</c:v>
                </c:pt>
                <c:pt idx="13">
                  <c:v>0.42459999999999998</c:v>
                </c:pt>
                <c:pt idx="14">
                  <c:v>0.42459999999999998</c:v>
                </c:pt>
                <c:pt idx="15">
                  <c:v>0.99980000000000002</c:v>
                </c:pt>
                <c:pt idx="16">
                  <c:v>3.8100000000000002E-2</c:v>
                </c:pt>
                <c:pt idx="17">
                  <c:v>0.02</c:v>
                </c:pt>
                <c:pt idx="18">
                  <c:v>0.53315000000000001</c:v>
                </c:pt>
                <c:pt idx="19">
                  <c:v>3.8100000000000002E-2</c:v>
                </c:pt>
                <c:pt idx="20">
                  <c:v>0.3</c:v>
                </c:pt>
                <c:pt idx="21">
                  <c:v>0.24615000000000001</c:v>
                </c:pt>
                <c:pt idx="22">
                  <c:v>0.24615000000000001</c:v>
                </c:pt>
                <c:pt idx="23">
                  <c:v>0.24615000000000001</c:v>
                </c:pt>
                <c:pt idx="24">
                  <c:v>0.24615000000000001</c:v>
                </c:pt>
                <c:pt idx="25">
                  <c:v>0.99490000000000001</c:v>
                </c:pt>
                <c:pt idx="26">
                  <c:v>0.94</c:v>
                </c:pt>
                <c:pt idx="27">
                  <c:v>3.8100000000000002E-2</c:v>
                </c:pt>
                <c:pt idx="28">
                  <c:v>0.42459999999999998</c:v>
                </c:pt>
                <c:pt idx="29">
                  <c:v>0.42459999999999998</c:v>
                </c:pt>
                <c:pt idx="30">
                  <c:v>0.24615000000000001</c:v>
                </c:pt>
                <c:pt idx="31">
                  <c:v>0.42459999999999998</c:v>
                </c:pt>
                <c:pt idx="32">
                  <c:v>0.42459999999999998</c:v>
                </c:pt>
                <c:pt idx="33">
                  <c:v>0.42459999999999998</c:v>
                </c:pt>
                <c:pt idx="34">
                  <c:v>0.42459999999999998</c:v>
                </c:pt>
                <c:pt idx="35">
                  <c:v>0.42459999999999998</c:v>
                </c:pt>
                <c:pt idx="36">
                  <c:v>0.24615000000000001</c:v>
                </c:pt>
                <c:pt idx="37">
                  <c:v>0.99980000000000002</c:v>
                </c:pt>
                <c:pt idx="38">
                  <c:v>0.42459999999999998</c:v>
                </c:pt>
                <c:pt idx="39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E-4F75-95AF-0059B5B92360}"/>
            </c:ext>
          </c:extLst>
        </c:ser>
        <c:ser>
          <c:idx val="1"/>
          <c:order val="1"/>
          <c:tx>
            <c:strRef>
              <c:f>COORDINATOR!$P$3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COORDINATOR!$P$4:$P$43</c:f>
              <c:numCache>
                <c:formatCode>0%</c:formatCode>
                <c:ptCount val="40"/>
                <c:pt idx="0">
                  <c:v>0.33789999999999998</c:v>
                </c:pt>
                <c:pt idx="1">
                  <c:v>0.98</c:v>
                </c:pt>
                <c:pt idx="2">
                  <c:v>0.98</c:v>
                </c:pt>
                <c:pt idx="3">
                  <c:v>0.69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0.57540000000000002</c:v>
                </c:pt>
                <c:pt idx="7">
                  <c:v>0.57540000000000002</c:v>
                </c:pt>
                <c:pt idx="8">
                  <c:v>1.9999999999997797E-4</c:v>
                </c:pt>
                <c:pt idx="9">
                  <c:v>0.57540000000000002</c:v>
                </c:pt>
                <c:pt idx="10">
                  <c:v>0.57540000000000002</c:v>
                </c:pt>
                <c:pt idx="11">
                  <c:v>0.57540000000000002</c:v>
                </c:pt>
                <c:pt idx="12">
                  <c:v>0.57540000000000002</c:v>
                </c:pt>
                <c:pt idx="13">
                  <c:v>0.57540000000000002</c:v>
                </c:pt>
                <c:pt idx="14">
                  <c:v>0.57540000000000002</c:v>
                </c:pt>
                <c:pt idx="15">
                  <c:v>1.9999999999997797E-4</c:v>
                </c:pt>
                <c:pt idx="16">
                  <c:v>0.96189999999999998</c:v>
                </c:pt>
                <c:pt idx="17">
                  <c:v>0.98</c:v>
                </c:pt>
                <c:pt idx="18">
                  <c:v>0.46684999999999999</c:v>
                </c:pt>
                <c:pt idx="19">
                  <c:v>0.96189999999999998</c:v>
                </c:pt>
                <c:pt idx="20">
                  <c:v>0.7</c:v>
                </c:pt>
                <c:pt idx="21">
                  <c:v>0.75385000000000002</c:v>
                </c:pt>
                <c:pt idx="22">
                  <c:v>0.75385000000000002</c:v>
                </c:pt>
                <c:pt idx="23">
                  <c:v>0.75385000000000002</c:v>
                </c:pt>
                <c:pt idx="24">
                  <c:v>0.75385000000000002</c:v>
                </c:pt>
                <c:pt idx="25">
                  <c:v>5.0999999999999934E-3</c:v>
                </c:pt>
                <c:pt idx="26">
                  <c:v>6.0000000000000053E-2</c:v>
                </c:pt>
                <c:pt idx="27">
                  <c:v>0.96189999999999998</c:v>
                </c:pt>
                <c:pt idx="28">
                  <c:v>0.57540000000000002</c:v>
                </c:pt>
                <c:pt idx="29">
                  <c:v>0.57540000000000002</c:v>
                </c:pt>
                <c:pt idx="30">
                  <c:v>0.75385000000000002</c:v>
                </c:pt>
                <c:pt idx="31">
                  <c:v>0.57540000000000002</c:v>
                </c:pt>
                <c:pt idx="32">
                  <c:v>0.57540000000000002</c:v>
                </c:pt>
                <c:pt idx="33">
                  <c:v>0.57540000000000002</c:v>
                </c:pt>
                <c:pt idx="34">
                  <c:v>0.57540000000000002</c:v>
                </c:pt>
                <c:pt idx="35">
                  <c:v>0.57540000000000002</c:v>
                </c:pt>
                <c:pt idx="36">
                  <c:v>0.75385000000000002</c:v>
                </c:pt>
                <c:pt idx="37">
                  <c:v>1.9999999999997797E-4</c:v>
                </c:pt>
                <c:pt idx="38">
                  <c:v>0.57540000000000002</c:v>
                </c:pt>
                <c:pt idx="39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E-4F75-95AF-0059B5B923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2864"/>
        <c:axId val="202773256"/>
      </c:barChart>
      <c:catAx>
        <c:axId val="2027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3256"/>
        <c:crosses val="autoZero"/>
        <c:auto val="1"/>
        <c:lblAlgn val="ctr"/>
        <c:lblOffset val="100"/>
        <c:noMultiLvlLbl val="0"/>
      </c:catAx>
      <c:valAx>
        <c:axId val="202773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CONTROL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'MATERIAL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CONTROL'!$O$4:$O$5</c:f>
              <c:numCache>
                <c:formatCode>0.00%</c:formatCode>
                <c:ptCount val="2"/>
                <c:pt idx="0">
                  <c:v>3.8100000000000002E-2</c:v>
                </c:pt>
                <c:pt idx="1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C-4557-84E3-E69861B9D32E}"/>
            </c:ext>
          </c:extLst>
        </c:ser>
        <c:ser>
          <c:idx val="1"/>
          <c:order val="1"/>
          <c:tx>
            <c:strRef>
              <c:f>'MATERIAL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CONTROL'!$P$4:$P$5</c:f>
              <c:numCache>
                <c:formatCode>0%</c:formatCode>
                <c:ptCount val="2"/>
                <c:pt idx="0">
                  <c:v>0.96189999999999998</c:v>
                </c:pt>
                <c:pt idx="1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C-4557-84E3-E69861B9D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4040"/>
        <c:axId val="202774432"/>
      </c:barChart>
      <c:catAx>
        <c:axId val="2027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4432"/>
        <c:crosses val="autoZero"/>
        <c:auto val="1"/>
        <c:lblAlgn val="ctr"/>
        <c:lblOffset val="100"/>
        <c:noMultiLvlLbl val="0"/>
      </c:catAx>
      <c:valAx>
        <c:axId val="2027744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CONTROL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'DOC.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CONTROL'!$O$4:$O$6</c:f>
              <c:numCache>
                <c:formatCode>0.00%</c:formatCode>
                <c:ptCount val="3"/>
                <c:pt idx="0">
                  <c:v>0.42459999999999998</c:v>
                </c:pt>
                <c:pt idx="1">
                  <c:v>3.8100000000000002E-2</c:v>
                </c:pt>
                <c:pt idx="2">
                  <c:v>0.49230000000000002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6-49F9-8CF0-58B44BAD575A}"/>
            </c:ext>
          </c:extLst>
        </c:ser>
        <c:ser>
          <c:idx val="1"/>
          <c:order val="1"/>
          <c:tx>
            <c:strRef>
              <c:f>'DOC.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CONTROL'!$P$4:$P$6</c:f>
              <c:numCache>
                <c:formatCode>0%</c:formatCode>
                <c:ptCount val="3"/>
                <c:pt idx="0">
                  <c:v>0.57540000000000002</c:v>
                </c:pt>
                <c:pt idx="1">
                  <c:v>0.96189999999999998</c:v>
                </c:pt>
                <c:pt idx="2">
                  <c:v>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6-49F9-8CF0-58B44BAD57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5216"/>
        <c:axId val="202775608"/>
      </c:barChart>
      <c:catAx>
        <c:axId val="202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5608"/>
        <c:crosses val="autoZero"/>
        <c:auto val="1"/>
        <c:lblAlgn val="ctr"/>
        <c:lblOffset val="100"/>
        <c:noMultiLvlLbl val="0"/>
      </c:catAx>
      <c:valAx>
        <c:axId val="202775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ADMIN!$O$3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ADMIN!$O$4:$O$6</c:f>
              <c:numCache>
                <c:formatCode>0.00%</c:formatCode>
                <c:ptCount val="3"/>
                <c:pt idx="0">
                  <c:v>0.50990000000000002</c:v>
                </c:pt>
                <c:pt idx="1">
                  <c:v>0.24615000000000001</c:v>
                </c:pt>
                <c:pt idx="2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3AE-B07E-283F0BA67059}"/>
            </c:ext>
          </c:extLst>
        </c:ser>
        <c:ser>
          <c:idx val="1"/>
          <c:order val="1"/>
          <c:tx>
            <c:strRef>
              <c:f>ADMIN!$P$3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ADMIN!$P$4:$P$6</c:f>
              <c:numCache>
                <c:formatCode>0%</c:formatCode>
                <c:ptCount val="3"/>
                <c:pt idx="0">
                  <c:v>0.49009999999999998</c:v>
                </c:pt>
                <c:pt idx="1">
                  <c:v>0.75385000000000002</c:v>
                </c:pt>
                <c:pt idx="2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3AE-B07E-283F0BA670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6392"/>
        <c:axId val="202776784"/>
      </c:barChart>
      <c:catAx>
        <c:axId val="2027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6784"/>
        <c:crosses val="autoZero"/>
        <c:auto val="1"/>
        <c:lblAlgn val="ctr"/>
        <c:lblOffset val="100"/>
        <c:noMultiLvlLbl val="0"/>
      </c:catAx>
      <c:valAx>
        <c:axId val="2027767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DRAFTER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DRAFTER!$O$3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DRAFTER!$O$4:$O$6</c:f>
              <c:numCache>
                <c:formatCode>0.00%</c:formatCode>
                <c:ptCount val="3"/>
                <c:pt idx="0">
                  <c:v>0.26519999999999999</c:v>
                </c:pt>
                <c:pt idx="1">
                  <c:v>0.26519999999999999</c:v>
                </c:pt>
                <c:pt idx="2">
                  <c:v>0.26519999999999999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6D4-BCF3-1BE258C0C1C6}"/>
            </c:ext>
          </c:extLst>
        </c:ser>
        <c:ser>
          <c:idx val="1"/>
          <c:order val="1"/>
          <c:tx>
            <c:strRef>
              <c:f>DRAFTER!$P$3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DRAFTER!$P$4:$P$6</c:f>
              <c:numCache>
                <c:formatCode>0%</c:formatCode>
                <c:ptCount val="3"/>
                <c:pt idx="0" formatCode="0.00%">
                  <c:v>0.73480000000000001</c:v>
                </c:pt>
                <c:pt idx="1">
                  <c:v>0.73480000000000001</c:v>
                </c:pt>
                <c:pt idx="2" formatCode="0.00%">
                  <c:v>0.73480000000000001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6D4-BCF3-1BE258C0C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7568"/>
        <c:axId val="202777960"/>
      </c:barChart>
      <c:catAx>
        <c:axId val="202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7960"/>
        <c:crosses val="autoZero"/>
        <c:auto val="1"/>
        <c:lblAlgn val="ctr"/>
        <c:lblOffset val="100"/>
        <c:noMultiLvlLbl val="0"/>
      </c:catAx>
      <c:valAx>
        <c:axId val="2027779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(16)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PM!$O$3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PM!$O$4:$O$19</c:f>
              <c:numCache>
                <c:formatCode>0.0%</c:formatCode>
                <c:ptCount val="16"/>
                <c:pt idx="0">
                  <c:v>0.99490000000000001</c:v>
                </c:pt>
                <c:pt idx="1">
                  <c:v>0.70095000000000007</c:v>
                </c:pt>
                <c:pt idx="2">
                  <c:v>0.315</c:v>
                </c:pt>
                <c:pt idx="3">
                  <c:v>0.24615000000000001</c:v>
                </c:pt>
                <c:pt idx="4">
                  <c:v>0.31</c:v>
                </c:pt>
                <c:pt idx="5">
                  <c:v>3.8100000000000002E-2</c:v>
                </c:pt>
                <c:pt idx="6">
                  <c:v>0.99490000000000001</c:v>
                </c:pt>
                <c:pt idx="7">
                  <c:v>0.99490000000000001</c:v>
                </c:pt>
                <c:pt idx="8">
                  <c:v>0.42459999999999998</c:v>
                </c:pt>
                <c:pt idx="9">
                  <c:v>0.42459999999999998</c:v>
                </c:pt>
                <c:pt idx="10">
                  <c:v>0.15755000000000002</c:v>
                </c:pt>
                <c:pt idx="11">
                  <c:v>1.3333333333333334E-2</c:v>
                </c:pt>
                <c:pt idx="12">
                  <c:v>0.24615000000000001</c:v>
                </c:pt>
                <c:pt idx="13">
                  <c:v>0.24615000000000001</c:v>
                </c:pt>
                <c:pt idx="14">
                  <c:v>0.42459999999999998</c:v>
                </c:pt>
                <c:pt idx="15">
                  <c:v>0.50324999999999998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4C2B-859C-A802EC931FCC}"/>
            </c:ext>
          </c:extLst>
        </c:ser>
        <c:ser>
          <c:idx val="1"/>
          <c:order val="1"/>
          <c:tx>
            <c:strRef>
              <c:f>PM!$P$3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PM!$P$4:$P$19</c:f>
              <c:numCache>
                <c:formatCode>0%</c:formatCode>
                <c:ptCount val="16"/>
                <c:pt idx="0" formatCode="0.00%">
                  <c:v>5.0999999999999934E-3</c:v>
                </c:pt>
                <c:pt idx="1">
                  <c:v>0.29904999999999993</c:v>
                </c:pt>
                <c:pt idx="2">
                  <c:v>0.68500000000000005</c:v>
                </c:pt>
                <c:pt idx="3">
                  <c:v>0.75385000000000002</c:v>
                </c:pt>
                <c:pt idx="4">
                  <c:v>0.69</c:v>
                </c:pt>
                <c:pt idx="5">
                  <c:v>0.96189999999999998</c:v>
                </c:pt>
                <c:pt idx="6">
                  <c:v>5.0999999999999934E-3</c:v>
                </c:pt>
                <c:pt idx="7">
                  <c:v>5.0999999999999934E-3</c:v>
                </c:pt>
                <c:pt idx="8">
                  <c:v>0.57540000000000002</c:v>
                </c:pt>
                <c:pt idx="9">
                  <c:v>0.57540000000000002</c:v>
                </c:pt>
                <c:pt idx="10">
                  <c:v>0.84244999999999992</c:v>
                </c:pt>
                <c:pt idx="11">
                  <c:v>0.98666666666666669</c:v>
                </c:pt>
                <c:pt idx="12">
                  <c:v>0.75385000000000002</c:v>
                </c:pt>
                <c:pt idx="13">
                  <c:v>0.75385000000000002</c:v>
                </c:pt>
                <c:pt idx="14">
                  <c:v>0.57540000000000002</c:v>
                </c:pt>
                <c:pt idx="15">
                  <c:v>0.49675000000000002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4C2B-859C-A802EC931F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79216"/>
        <c:axId val="201579608"/>
      </c:barChart>
      <c:catAx>
        <c:axId val="2015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9608"/>
        <c:crosses val="autoZero"/>
        <c:auto val="1"/>
        <c:lblAlgn val="ctr"/>
        <c:lblOffset val="100"/>
        <c:noMultiLvlLbl val="0"/>
      </c:catAx>
      <c:valAx>
        <c:axId val="201579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MANAGER (6)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GM!$W$3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GM!$W$4:$W$9</c:f>
              <c:numCache>
                <c:formatCode>0.00%</c:formatCode>
                <c:ptCount val="6"/>
                <c:pt idx="0">
                  <c:v>0.45154444444444447</c:v>
                </c:pt>
                <c:pt idx="1">
                  <c:v>0.25840000000000002</c:v>
                </c:pt>
                <c:pt idx="2">
                  <c:v>0.42459999999999998</c:v>
                </c:pt>
                <c:pt idx="3">
                  <c:v>0.3252951219512194</c:v>
                </c:pt>
                <c:pt idx="4">
                  <c:v>0.99490000000000001</c:v>
                </c:pt>
                <c:pt idx="5">
                  <c:v>0.3252951219512194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0C9-A0A0-608878B53348}"/>
            </c:ext>
          </c:extLst>
        </c:ser>
        <c:ser>
          <c:idx val="1"/>
          <c:order val="1"/>
          <c:tx>
            <c:strRef>
              <c:f>GM!$X$3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GM!$X$4:$X$9</c:f>
              <c:numCache>
                <c:formatCode>0%</c:formatCode>
                <c:ptCount val="6"/>
                <c:pt idx="0">
                  <c:v>0.54845555555555547</c:v>
                </c:pt>
                <c:pt idx="1">
                  <c:v>0.74160000000000004</c:v>
                </c:pt>
                <c:pt idx="2">
                  <c:v>0.57540000000000002</c:v>
                </c:pt>
                <c:pt idx="3">
                  <c:v>0.67470487804878054</c:v>
                </c:pt>
                <c:pt idx="4" formatCode="0.00%">
                  <c:v>5.0999999999999934E-3</c:v>
                </c:pt>
                <c:pt idx="5">
                  <c:v>0.67470487804878054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0C9-A0A0-608878B533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778744"/>
        <c:axId val="202779136"/>
      </c:barChart>
      <c:catAx>
        <c:axId val="2027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9136"/>
        <c:crosses val="autoZero"/>
        <c:auto val="1"/>
        <c:lblAlgn val="ctr"/>
        <c:lblOffset val="100"/>
        <c:noMultiLvlLbl val="0"/>
      </c:catAx>
      <c:valAx>
        <c:axId val="2027791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7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MANAGER (6)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GM!$W$3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GM!$W$4:$W$9</c:f>
              <c:numCache>
                <c:formatCode>0.00%</c:formatCode>
                <c:ptCount val="6"/>
                <c:pt idx="0">
                  <c:v>0.45154444444444447</c:v>
                </c:pt>
                <c:pt idx="1">
                  <c:v>0.25840000000000002</c:v>
                </c:pt>
                <c:pt idx="2">
                  <c:v>0.42459999999999998</c:v>
                </c:pt>
                <c:pt idx="3">
                  <c:v>0.3252951219512194</c:v>
                </c:pt>
                <c:pt idx="4">
                  <c:v>0.99490000000000001</c:v>
                </c:pt>
                <c:pt idx="5">
                  <c:v>0.3252951219512194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1-462F-932E-66E62B2420E3}"/>
            </c:ext>
          </c:extLst>
        </c:ser>
        <c:ser>
          <c:idx val="1"/>
          <c:order val="1"/>
          <c:tx>
            <c:strRef>
              <c:f>GM!$X$3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GM!$B$4:$B$9</c:f>
              <c:strCache>
                <c:ptCount val="6"/>
                <c:pt idx="0">
                  <c:v>Jeffry Jorris </c:v>
                </c:pt>
                <c:pt idx="1">
                  <c:v>Fenny Rahayu</c:v>
                </c:pt>
                <c:pt idx="2">
                  <c:v>Benyamin Sembiring</c:v>
                </c:pt>
                <c:pt idx="3">
                  <c:v>Lifromi</c:v>
                </c:pt>
                <c:pt idx="4">
                  <c:v>Jeffri Budianto Purba</c:v>
                </c:pt>
                <c:pt idx="5">
                  <c:v>Rury Amsar</c:v>
                </c:pt>
              </c:strCache>
            </c:strRef>
          </c:cat>
          <c:val>
            <c:numRef>
              <c:f>GM!$X$4:$X$9</c:f>
              <c:numCache>
                <c:formatCode>0%</c:formatCode>
                <c:ptCount val="6"/>
                <c:pt idx="0">
                  <c:v>0.54845555555555547</c:v>
                </c:pt>
                <c:pt idx="1">
                  <c:v>0.74160000000000004</c:v>
                </c:pt>
                <c:pt idx="2">
                  <c:v>0.57540000000000002</c:v>
                </c:pt>
                <c:pt idx="3">
                  <c:v>0.67470487804878054</c:v>
                </c:pt>
                <c:pt idx="4" formatCode="0.00%">
                  <c:v>5.0999999999999934E-3</c:v>
                </c:pt>
                <c:pt idx="5">
                  <c:v>0.67470487804878054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1-462F-932E-66E62B2420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7144"/>
        <c:axId val="292217536"/>
      </c:barChart>
      <c:catAx>
        <c:axId val="2922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7536"/>
        <c:crosses val="autoZero"/>
        <c:auto val="1"/>
        <c:lblAlgn val="ctr"/>
        <c:lblOffset val="100"/>
        <c:noMultiLvlLbl val="0"/>
      </c:catAx>
      <c:valAx>
        <c:axId val="2922175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(16)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2508494026322"/>
          <c:y val="0.13144837937911791"/>
          <c:w val="0.52393155462613239"/>
          <c:h val="0.845381531100081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PM!$O$3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PM!$O$4:$O$19</c:f>
              <c:numCache>
                <c:formatCode>0.0%</c:formatCode>
                <c:ptCount val="16"/>
                <c:pt idx="0">
                  <c:v>0.99490000000000001</c:v>
                </c:pt>
                <c:pt idx="1">
                  <c:v>0.70095000000000007</c:v>
                </c:pt>
                <c:pt idx="2">
                  <c:v>0.315</c:v>
                </c:pt>
                <c:pt idx="3">
                  <c:v>0.24615000000000001</c:v>
                </c:pt>
                <c:pt idx="4">
                  <c:v>0.31</c:v>
                </c:pt>
                <c:pt idx="5">
                  <c:v>3.8100000000000002E-2</c:v>
                </c:pt>
                <c:pt idx="6">
                  <c:v>0.99490000000000001</c:v>
                </c:pt>
                <c:pt idx="7">
                  <c:v>0.99490000000000001</c:v>
                </c:pt>
                <c:pt idx="8">
                  <c:v>0.42459999999999998</c:v>
                </c:pt>
                <c:pt idx="9">
                  <c:v>0.42459999999999998</c:v>
                </c:pt>
                <c:pt idx="10">
                  <c:v>0.15755000000000002</c:v>
                </c:pt>
                <c:pt idx="11">
                  <c:v>1.3333333333333334E-2</c:v>
                </c:pt>
                <c:pt idx="12">
                  <c:v>0.24615000000000001</c:v>
                </c:pt>
                <c:pt idx="13">
                  <c:v>0.24615000000000001</c:v>
                </c:pt>
                <c:pt idx="14">
                  <c:v>0.42459999999999998</c:v>
                </c:pt>
                <c:pt idx="15">
                  <c:v>0.50324999999999998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300-AD09-327C7B692AEF}"/>
            </c:ext>
          </c:extLst>
        </c:ser>
        <c:ser>
          <c:idx val="1"/>
          <c:order val="1"/>
          <c:tx>
            <c:strRef>
              <c:f>PM!$P$3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PM!$B$4:$B$19</c:f>
              <c:strCache>
                <c:ptCount val="16"/>
                <c:pt idx="0">
                  <c:v>Silvester Harry P</c:v>
                </c:pt>
                <c:pt idx="1">
                  <c:v>Windu Afriyanto</c:v>
                </c:pt>
                <c:pt idx="2">
                  <c:v>Anang Doris Zaman</c:v>
                </c:pt>
                <c:pt idx="3">
                  <c:v>Febri Quarsya </c:v>
                </c:pt>
                <c:pt idx="4">
                  <c:v>Anton Febrian Belnis</c:v>
                </c:pt>
                <c:pt idx="5">
                  <c:v>Benny Kurniawan D</c:v>
                </c:pt>
                <c:pt idx="6">
                  <c:v>Rani W Thiflana</c:v>
                </c:pt>
                <c:pt idx="7">
                  <c:v>Singgih Widi S</c:v>
                </c:pt>
                <c:pt idx="8">
                  <c:v>Armen Rizal</c:v>
                </c:pt>
                <c:pt idx="9">
                  <c:v>Suhyar</c:v>
                </c:pt>
                <c:pt idx="10">
                  <c:v>Jaya Krisna</c:v>
                </c:pt>
                <c:pt idx="11">
                  <c:v>Bambang Sianturi</c:v>
                </c:pt>
                <c:pt idx="12">
                  <c:v>Sukendra</c:v>
                </c:pt>
                <c:pt idx="13">
                  <c:v>Andrias Suradipraja</c:v>
                </c:pt>
                <c:pt idx="14">
                  <c:v>Darumas Agung</c:v>
                </c:pt>
                <c:pt idx="15">
                  <c:v>Mohammad Arisandi</c:v>
                </c:pt>
              </c:strCache>
            </c:strRef>
          </c:cat>
          <c:val>
            <c:numRef>
              <c:f>PM!$P$4:$P$19</c:f>
              <c:numCache>
                <c:formatCode>0%</c:formatCode>
                <c:ptCount val="16"/>
                <c:pt idx="0" formatCode="0.00%">
                  <c:v>5.0999999999999934E-3</c:v>
                </c:pt>
                <c:pt idx="1">
                  <c:v>0.29904999999999993</c:v>
                </c:pt>
                <c:pt idx="2">
                  <c:v>0.68500000000000005</c:v>
                </c:pt>
                <c:pt idx="3">
                  <c:v>0.75385000000000002</c:v>
                </c:pt>
                <c:pt idx="4">
                  <c:v>0.69</c:v>
                </c:pt>
                <c:pt idx="5">
                  <c:v>0.96189999999999998</c:v>
                </c:pt>
                <c:pt idx="6">
                  <c:v>5.0999999999999934E-3</c:v>
                </c:pt>
                <c:pt idx="7">
                  <c:v>5.0999999999999934E-3</c:v>
                </c:pt>
                <c:pt idx="8">
                  <c:v>0.57540000000000002</c:v>
                </c:pt>
                <c:pt idx="9">
                  <c:v>0.57540000000000002</c:v>
                </c:pt>
                <c:pt idx="10">
                  <c:v>0.84244999999999992</c:v>
                </c:pt>
                <c:pt idx="11">
                  <c:v>0.98666666666666669</c:v>
                </c:pt>
                <c:pt idx="12">
                  <c:v>0.75385000000000002</c:v>
                </c:pt>
                <c:pt idx="13">
                  <c:v>0.75385000000000002</c:v>
                </c:pt>
                <c:pt idx="14">
                  <c:v>0.57540000000000002</c:v>
                </c:pt>
                <c:pt idx="15">
                  <c:v>0.49675000000000002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300-AD09-327C7B692A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8320"/>
        <c:axId val="292218712"/>
      </c:barChart>
      <c:catAx>
        <c:axId val="292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712"/>
        <c:crosses val="autoZero"/>
        <c:auto val="1"/>
        <c:lblAlgn val="ctr"/>
        <c:lblOffset val="100"/>
        <c:noMultiLvlLbl val="0"/>
      </c:catAx>
      <c:valAx>
        <c:axId val="2922187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PLANNER (7)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'PROJ. PLANNER'!$O$3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PLANNER'!$O$4:$O$10</c:f>
              <c:numCache>
                <c:formatCode>0.00%</c:formatCode>
                <c:ptCount val="7"/>
                <c:pt idx="0">
                  <c:v>0.3252951219512194</c:v>
                </c:pt>
                <c:pt idx="1">
                  <c:v>0.27700000000000002</c:v>
                </c:pt>
                <c:pt idx="2">
                  <c:v>3.8100000000000002E-2</c:v>
                </c:pt>
                <c:pt idx="3">
                  <c:v>0.42459999999999998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8-4B63-AC30-21643B95B38A}"/>
            </c:ext>
          </c:extLst>
        </c:ser>
        <c:ser>
          <c:idx val="1"/>
          <c:order val="1"/>
          <c:tx>
            <c:strRef>
              <c:f>'PROJ. PLANNER'!$P$3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PLANNER'!$P$4:$P$10</c:f>
              <c:numCache>
                <c:formatCode>0%</c:formatCode>
                <c:ptCount val="7"/>
                <c:pt idx="0">
                  <c:v>0.67470487804878054</c:v>
                </c:pt>
                <c:pt idx="1">
                  <c:v>0.72299999999999998</c:v>
                </c:pt>
                <c:pt idx="2">
                  <c:v>0.96189999999999998</c:v>
                </c:pt>
                <c:pt idx="3">
                  <c:v>0.57540000000000002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1.9999999999997797E-4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8-4B63-AC30-21643B95B3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9496"/>
        <c:axId val="292219888"/>
      </c:barChart>
      <c:catAx>
        <c:axId val="2922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9888"/>
        <c:crosses val="autoZero"/>
        <c:auto val="1"/>
        <c:lblAlgn val="ctr"/>
        <c:lblOffset val="100"/>
        <c:noMultiLvlLbl val="0"/>
      </c:catAx>
      <c:valAx>
        <c:axId val="2922198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COORDINATOR (40)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COORDINATOR!$O$3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COORDINATOR!$O$4:$O$43</c:f>
              <c:numCache>
                <c:formatCode>0.00%</c:formatCode>
                <c:ptCount val="40"/>
                <c:pt idx="0">
                  <c:v>0.66210000000000002</c:v>
                </c:pt>
                <c:pt idx="1">
                  <c:v>0.02</c:v>
                </c:pt>
                <c:pt idx="2">
                  <c:v>0.02</c:v>
                </c:pt>
                <c:pt idx="3">
                  <c:v>0.31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0.42459999999999998</c:v>
                </c:pt>
                <c:pt idx="7">
                  <c:v>0.42459999999999998</c:v>
                </c:pt>
                <c:pt idx="8">
                  <c:v>0.99980000000000002</c:v>
                </c:pt>
                <c:pt idx="9">
                  <c:v>0.42459999999999998</c:v>
                </c:pt>
                <c:pt idx="10">
                  <c:v>0.42459999999999998</c:v>
                </c:pt>
                <c:pt idx="11">
                  <c:v>0.42459999999999998</c:v>
                </c:pt>
                <c:pt idx="12">
                  <c:v>0.42459999999999998</c:v>
                </c:pt>
                <c:pt idx="13">
                  <c:v>0.42459999999999998</c:v>
                </c:pt>
                <c:pt idx="14">
                  <c:v>0.42459999999999998</c:v>
                </c:pt>
                <c:pt idx="15">
                  <c:v>0.99980000000000002</c:v>
                </c:pt>
                <c:pt idx="16">
                  <c:v>3.8100000000000002E-2</c:v>
                </c:pt>
                <c:pt idx="17">
                  <c:v>0.02</c:v>
                </c:pt>
                <c:pt idx="18">
                  <c:v>0.53315000000000001</c:v>
                </c:pt>
                <c:pt idx="19">
                  <c:v>3.8100000000000002E-2</c:v>
                </c:pt>
                <c:pt idx="20">
                  <c:v>0.3</c:v>
                </c:pt>
                <c:pt idx="21">
                  <c:v>0.24615000000000001</c:v>
                </c:pt>
                <c:pt idx="22">
                  <c:v>0.24615000000000001</c:v>
                </c:pt>
                <c:pt idx="23">
                  <c:v>0.24615000000000001</c:v>
                </c:pt>
                <c:pt idx="24">
                  <c:v>0.24615000000000001</c:v>
                </c:pt>
                <c:pt idx="25">
                  <c:v>0.99490000000000001</c:v>
                </c:pt>
                <c:pt idx="26">
                  <c:v>0.94</c:v>
                </c:pt>
                <c:pt idx="27">
                  <c:v>3.8100000000000002E-2</c:v>
                </c:pt>
                <c:pt idx="28">
                  <c:v>0.42459999999999998</c:v>
                </c:pt>
                <c:pt idx="29">
                  <c:v>0.42459999999999998</c:v>
                </c:pt>
                <c:pt idx="30">
                  <c:v>0.24615000000000001</c:v>
                </c:pt>
                <c:pt idx="31">
                  <c:v>0.42459999999999998</c:v>
                </c:pt>
                <c:pt idx="32">
                  <c:v>0.42459999999999998</c:v>
                </c:pt>
                <c:pt idx="33">
                  <c:v>0.42459999999999998</c:v>
                </c:pt>
                <c:pt idx="34">
                  <c:v>0.42459999999999998</c:v>
                </c:pt>
                <c:pt idx="35">
                  <c:v>0.42459999999999998</c:v>
                </c:pt>
                <c:pt idx="36">
                  <c:v>0.24615000000000001</c:v>
                </c:pt>
                <c:pt idx="37">
                  <c:v>0.99980000000000002</c:v>
                </c:pt>
                <c:pt idx="38">
                  <c:v>0.42459999999999998</c:v>
                </c:pt>
                <c:pt idx="39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7-47BC-95F2-4228B5158F27}"/>
            </c:ext>
          </c:extLst>
        </c:ser>
        <c:ser>
          <c:idx val="1"/>
          <c:order val="1"/>
          <c:tx>
            <c:strRef>
              <c:f>COORDINATOR!$P$3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COORDINATOR!$P$4:$P$43</c:f>
              <c:numCache>
                <c:formatCode>0%</c:formatCode>
                <c:ptCount val="40"/>
                <c:pt idx="0">
                  <c:v>0.33789999999999998</c:v>
                </c:pt>
                <c:pt idx="1">
                  <c:v>0.98</c:v>
                </c:pt>
                <c:pt idx="2">
                  <c:v>0.98</c:v>
                </c:pt>
                <c:pt idx="3">
                  <c:v>0.69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0.57540000000000002</c:v>
                </c:pt>
                <c:pt idx="7">
                  <c:v>0.57540000000000002</c:v>
                </c:pt>
                <c:pt idx="8">
                  <c:v>1.9999999999997797E-4</c:v>
                </c:pt>
                <c:pt idx="9">
                  <c:v>0.57540000000000002</c:v>
                </c:pt>
                <c:pt idx="10">
                  <c:v>0.57540000000000002</c:v>
                </c:pt>
                <c:pt idx="11">
                  <c:v>0.57540000000000002</c:v>
                </c:pt>
                <c:pt idx="12">
                  <c:v>0.57540000000000002</c:v>
                </c:pt>
                <c:pt idx="13">
                  <c:v>0.57540000000000002</c:v>
                </c:pt>
                <c:pt idx="14">
                  <c:v>0.57540000000000002</c:v>
                </c:pt>
                <c:pt idx="15">
                  <c:v>1.9999999999997797E-4</c:v>
                </c:pt>
                <c:pt idx="16">
                  <c:v>0.96189999999999998</c:v>
                </c:pt>
                <c:pt idx="17">
                  <c:v>0.98</c:v>
                </c:pt>
                <c:pt idx="18">
                  <c:v>0.46684999999999999</c:v>
                </c:pt>
                <c:pt idx="19">
                  <c:v>0.96189999999999998</c:v>
                </c:pt>
                <c:pt idx="20">
                  <c:v>0.7</c:v>
                </c:pt>
                <c:pt idx="21">
                  <c:v>0.75385000000000002</c:v>
                </c:pt>
                <c:pt idx="22">
                  <c:v>0.75385000000000002</c:v>
                </c:pt>
                <c:pt idx="23">
                  <c:v>0.75385000000000002</c:v>
                </c:pt>
                <c:pt idx="24">
                  <c:v>0.75385000000000002</c:v>
                </c:pt>
                <c:pt idx="25">
                  <c:v>5.0999999999999934E-3</c:v>
                </c:pt>
                <c:pt idx="26">
                  <c:v>6.0000000000000053E-2</c:v>
                </c:pt>
                <c:pt idx="27">
                  <c:v>0.96189999999999998</c:v>
                </c:pt>
                <c:pt idx="28">
                  <c:v>0.57540000000000002</c:v>
                </c:pt>
                <c:pt idx="29">
                  <c:v>0.57540000000000002</c:v>
                </c:pt>
                <c:pt idx="30">
                  <c:v>0.75385000000000002</c:v>
                </c:pt>
                <c:pt idx="31">
                  <c:v>0.57540000000000002</c:v>
                </c:pt>
                <c:pt idx="32">
                  <c:v>0.57540000000000002</c:v>
                </c:pt>
                <c:pt idx="33">
                  <c:v>0.57540000000000002</c:v>
                </c:pt>
                <c:pt idx="34">
                  <c:v>0.57540000000000002</c:v>
                </c:pt>
                <c:pt idx="35">
                  <c:v>0.57540000000000002</c:v>
                </c:pt>
                <c:pt idx="36">
                  <c:v>0.75385000000000002</c:v>
                </c:pt>
                <c:pt idx="37">
                  <c:v>1.9999999999997797E-4</c:v>
                </c:pt>
                <c:pt idx="38">
                  <c:v>0.57540000000000002</c:v>
                </c:pt>
                <c:pt idx="39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7-47BC-95F2-4228B5158F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3160"/>
        <c:axId val="294023552"/>
      </c:barChart>
      <c:catAx>
        <c:axId val="2940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3552"/>
        <c:crosses val="autoZero"/>
        <c:auto val="1"/>
        <c:lblAlgn val="ctr"/>
        <c:lblOffset val="100"/>
        <c:noMultiLvlLbl val="0"/>
      </c:catAx>
      <c:valAx>
        <c:axId val="2940235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CONTROL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'MATERIAL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596276905177427E-2"/>
                  <c:y val="-9.47093281230782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27C-4EC2-828C-17A9BC14AA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CONTROL'!$O$4:$O$5</c:f>
              <c:numCache>
                <c:formatCode>0.00%</c:formatCode>
                <c:ptCount val="2"/>
                <c:pt idx="0">
                  <c:v>3.8100000000000002E-2</c:v>
                </c:pt>
                <c:pt idx="1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803-B25C-623A5374BE06}"/>
            </c:ext>
          </c:extLst>
        </c:ser>
        <c:ser>
          <c:idx val="1"/>
          <c:order val="1"/>
          <c:tx>
            <c:strRef>
              <c:f>'MATERIAL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CONTROL'!$P$4:$P$5</c:f>
              <c:numCache>
                <c:formatCode>0%</c:formatCode>
                <c:ptCount val="2"/>
                <c:pt idx="0">
                  <c:v>0.96189999999999998</c:v>
                </c:pt>
                <c:pt idx="1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4803-B25C-623A5374BE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4336"/>
        <c:axId val="294024728"/>
      </c:barChart>
      <c:catAx>
        <c:axId val="294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4728"/>
        <c:crosses val="autoZero"/>
        <c:auto val="1"/>
        <c:lblAlgn val="ctr"/>
        <c:lblOffset val="100"/>
        <c:noMultiLvlLbl val="0"/>
      </c:catAx>
      <c:valAx>
        <c:axId val="2940247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CONTROL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'DOC.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620370370370372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7B6-4F68-8BF1-2E6B69C0B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CONTROL'!$O$4:$O$6</c:f>
              <c:numCache>
                <c:formatCode>0.00%</c:formatCode>
                <c:ptCount val="3"/>
                <c:pt idx="0">
                  <c:v>0.42459999999999998</c:v>
                </c:pt>
                <c:pt idx="1">
                  <c:v>3.8100000000000002E-2</c:v>
                </c:pt>
                <c:pt idx="2">
                  <c:v>0.49230000000000002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2-4D6B-8AB3-32EAC8DDEBE2}"/>
            </c:ext>
          </c:extLst>
        </c:ser>
        <c:ser>
          <c:idx val="1"/>
          <c:order val="1"/>
          <c:tx>
            <c:strRef>
              <c:f>'DOC.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CONTROL'!$P$4:$P$6</c:f>
              <c:numCache>
                <c:formatCode>0%</c:formatCode>
                <c:ptCount val="3"/>
                <c:pt idx="0">
                  <c:v>0.57540000000000002</c:v>
                </c:pt>
                <c:pt idx="1">
                  <c:v>0.96189999999999998</c:v>
                </c:pt>
                <c:pt idx="2">
                  <c:v>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2-4D6B-8AB3-32EAC8DDEB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5512"/>
        <c:axId val="294025904"/>
      </c:barChart>
      <c:catAx>
        <c:axId val="2940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5904"/>
        <c:crosses val="autoZero"/>
        <c:auto val="1"/>
        <c:lblAlgn val="ctr"/>
        <c:lblOffset val="100"/>
        <c:noMultiLvlLbl val="0"/>
      </c:catAx>
      <c:valAx>
        <c:axId val="2940259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ADMIN!$O$3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ADMIN!$O$4:$O$6</c:f>
              <c:numCache>
                <c:formatCode>0.00%</c:formatCode>
                <c:ptCount val="3"/>
                <c:pt idx="0">
                  <c:v>0.50990000000000002</c:v>
                </c:pt>
                <c:pt idx="1">
                  <c:v>0.24615000000000001</c:v>
                </c:pt>
                <c:pt idx="2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B-4B6D-B2F3-8475A65FD945}"/>
            </c:ext>
          </c:extLst>
        </c:ser>
        <c:ser>
          <c:idx val="1"/>
          <c:order val="1"/>
          <c:tx>
            <c:strRef>
              <c:f>ADMIN!$P$3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ADMIN!$P$4:$P$6</c:f>
              <c:numCache>
                <c:formatCode>0%</c:formatCode>
                <c:ptCount val="3"/>
                <c:pt idx="0">
                  <c:v>0.49009999999999998</c:v>
                </c:pt>
                <c:pt idx="1">
                  <c:v>0.75385000000000002</c:v>
                </c:pt>
                <c:pt idx="2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B-4B6D-B2F3-8475A65FD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6688"/>
        <c:axId val="294027080"/>
      </c:barChart>
      <c:catAx>
        <c:axId val="2940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7080"/>
        <c:crosses val="autoZero"/>
        <c:auto val="1"/>
        <c:lblAlgn val="ctr"/>
        <c:lblOffset val="100"/>
        <c:noMultiLvlLbl val="0"/>
      </c:catAx>
      <c:valAx>
        <c:axId val="2940270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DRAFTER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DRAFTER!$O$3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DRAFTER!$O$4:$O$6</c:f>
              <c:numCache>
                <c:formatCode>0.00%</c:formatCode>
                <c:ptCount val="3"/>
                <c:pt idx="0">
                  <c:v>0.26519999999999999</c:v>
                </c:pt>
                <c:pt idx="1">
                  <c:v>0.26519999999999999</c:v>
                </c:pt>
                <c:pt idx="2">
                  <c:v>0.26519999999999999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B-42BB-BF6D-5FC0049FDC49}"/>
            </c:ext>
          </c:extLst>
        </c:ser>
        <c:ser>
          <c:idx val="1"/>
          <c:order val="1"/>
          <c:tx>
            <c:strRef>
              <c:f>DRAFTER!$P$3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DRAFTER!$P$4:$P$6</c:f>
              <c:numCache>
                <c:formatCode>0%</c:formatCode>
                <c:ptCount val="3"/>
                <c:pt idx="0" formatCode="0.00%">
                  <c:v>0.73480000000000001</c:v>
                </c:pt>
                <c:pt idx="1">
                  <c:v>0.73480000000000001</c:v>
                </c:pt>
                <c:pt idx="2" formatCode="0.00%">
                  <c:v>0.73480000000000001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B-42BB-BF6D-5FC0049FDC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7864"/>
        <c:axId val="294028256"/>
      </c:barChart>
      <c:catAx>
        <c:axId val="2940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8256"/>
        <c:crosses val="autoZero"/>
        <c:auto val="1"/>
        <c:lblAlgn val="ctr"/>
        <c:lblOffset val="100"/>
        <c:noMultiLvlLbl val="0"/>
      </c:catAx>
      <c:valAx>
        <c:axId val="294028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INSPECTOR (89)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'FIELD INSPECTOR'!$O$3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INSPECTOR'!$O$4:$O$92</c:f>
              <c:numCache>
                <c:formatCode>0.00%</c:formatCode>
                <c:ptCount val="89"/>
                <c:pt idx="0">
                  <c:v>0.84315000000000007</c:v>
                </c:pt>
                <c:pt idx="1">
                  <c:v>0.84315000000000007</c:v>
                </c:pt>
                <c:pt idx="2">
                  <c:v>0.65</c:v>
                </c:pt>
                <c:pt idx="3">
                  <c:v>0.24615000000000001</c:v>
                </c:pt>
                <c:pt idx="4">
                  <c:v>0.50324999999999998</c:v>
                </c:pt>
                <c:pt idx="5">
                  <c:v>0.50324999999999998</c:v>
                </c:pt>
                <c:pt idx="6">
                  <c:v>0.94</c:v>
                </c:pt>
                <c:pt idx="7">
                  <c:v>6.6500000000000004E-2</c:v>
                </c:pt>
                <c:pt idx="8">
                  <c:v>0.92</c:v>
                </c:pt>
                <c:pt idx="9">
                  <c:v>0.49230000000000002</c:v>
                </c:pt>
                <c:pt idx="10">
                  <c:v>0.99980000000000002</c:v>
                </c:pt>
                <c:pt idx="11">
                  <c:v>0.99980000000000002</c:v>
                </c:pt>
                <c:pt idx="12">
                  <c:v>0.61</c:v>
                </c:pt>
                <c:pt idx="13">
                  <c:v>0.99980000000000002</c:v>
                </c:pt>
                <c:pt idx="14">
                  <c:v>0.42459999999999998</c:v>
                </c:pt>
                <c:pt idx="15">
                  <c:v>0.61</c:v>
                </c:pt>
                <c:pt idx="16">
                  <c:v>0.02</c:v>
                </c:pt>
                <c:pt idx="17">
                  <c:v>0.02</c:v>
                </c:pt>
                <c:pt idx="18">
                  <c:v>0.99980000000000002</c:v>
                </c:pt>
                <c:pt idx="19">
                  <c:v>0</c:v>
                </c:pt>
                <c:pt idx="20">
                  <c:v>0.99980000000000002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0.99980000000000002</c:v>
                </c:pt>
                <c:pt idx="24">
                  <c:v>0.99980000000000002</c:v>
                </c:pt>
                <c:pt idx="25">
                  <c:v>0.99980000000000002</c:v>
                </c:pt>
                <c:pt idx="26">
                  <c:v>0.99980000000000002</c:v>
                </c:pt>
                <c:pt idx="27">
                  <c:v>0.02</c:v>
                </c:pt>
                <c:pt idx="28">
                  <c:v>0.99980000000000002</c:v>
                </c:pt>
                <c:pt idx="29">
                  <c:v>0.02</c:v>
                </c:pt>
                <c:pt idx="30">
                  <c:v>3.8100000000000002E-2</c:v>
                </c:pt>
                <c:pt idx="31">
                  <c:v>0.24615000000000001</c:v>
                </c:pt>
                <c:pt idx="32">
                  <c:v>0.02</c:v>
                </c:pt>
                <c:pt idx="33">
                  <c:v>0.24615000000000001</c:v>
                </c:pt>
                <c:pt idx="34">
                  <c:v>3.8100000000000002E-2</c:v>
                </c:pt>
                <c:pt idx="35">
                  <c:v>3.8100000000000002E-2</c:v>
                </c:pt>
                <c:pt idx="36">
                  <c:v>3.8100000000000002E-2</c:v>
                </c:pt>
                <c:pt idx="37">
                  <c:v>0.3</c:v>
                </c:pt>
                <c:pt idx="38">
                  <c:v>0.02</c:v>
                </c:pt>
                <c:pt idx="39">
                  <c:v>0.24615000000000001</c:v>
                </c:pt>
                <c:pt idx="40">
                  <c:v>3.8100000000000002E-2</c:v>
                </c:pt>
                <c:pt idx="41">
                  <c:v>0.24615000000000001</c:v>
                </c:pt>
                <c:pt idx="42">
                  <c:v>0.02</c:v>
                </c:pt>
                <c:pt idx="43">
                  <c:v>0.02</c:v>
                </c:pt>
                <c:pt idx="44">
                  <c:v>3.8100000000000002E-2</c:v>
                </c:pt>
                <c:pt idx="45">
                  <c:v>0.31</c:v>
                </c:pt>
                <c:pt idx="46">
                  <c:v>0.99980000000000002</c:v>
                </c:pt>
                <c:pt idx="47">
                  <c:v>0.3</c:v>
                </c:pt>
                <c:pt idx="48">
                  <c:v>0.50324999999999998</c:v>
                </c:pt>
                <c:pt idx="49">
                  <c:v>0.24615000000000001</c:v>
                </c:pt>
                <c:pt idx="50">
                  <c:v>0.24615000000000001</c:v>
                </c:pt>
                <c:pt idx="51">
                  <c:v>0.24615000000000001</c:v>
                </c:pt>
                <c:pt idx="52">
                  <c:v>0.24615000000000001</c:v>
                </c:pt>
                <c:pt idx="53">
                  <c:v>0.24615000000000001</c:v>
                </c:pt>
                <c:pt idx="54">
                  <c:v>0.24615000000000001</c:v>
                </c:pt>
                <c:pt idx="55">
                  <c:v>0.24615000000000001</c:v>
                </c:pt>
                <c:pt idx="56">
                  <c:v>0.24615000000000001</c:v>
                </c:pt>
                <c:pt idx="57">
                  <c:v>0.24615000000000001</c:v>
                </c:pt>
                <c:pt idx="58">
                  <c:v>0.24615000000000001</c:v>
                </c:pt>
                <c:pt idx="59">
                  <c:v>0.24615000000000001</c:v>
                </c:pt>
                <c:pt idx="60">
                  <c:v>0.24615000000000001</c:v>
                </c:pt>
                <c:pt idx="61">
                  <c:v>0.24615000000000001</c:v>
                </c:pt>
                <c:pt idx="62">
                  <c:v>0.24615000000000001</c:v>
                </c:pt>
                <c:pt idx="63">
                  <c:v>0.24615000000000001</c:v>
                </c:pt>
                <c:pt idx="64">
                  <c:v>0.24615000000000001</c:v>
                </c:pt>
                <c:pt idx="65">
                  <c:v>0.24615000000000001</c:v>
                </c:pt>
                <c:pt idx="66">
                  <c:v>0.24615000000000001</c:v>
                </c:pt>
                <c:pt idx="67">
                  <c:v>0.24615000000000001</c:v>
                </c:pt>
                <c:pt idx="68">
                  <c:v>0.24615000000000001</c:v>
                </c:pt>
                <c:pt idx="69">
                  <c:v>0.24615000000000001</c:v>
                </c:pt>
                <c:pt idx="70">
                  <c:v>0.24615000000000001</c:v>
                </c:pt>
                <c:pt idx="71">
                  <c:v>0.24615000000000001</c:v>
                </c:pt>
                <c:pt idx="72">
                  <c:v>0.24615000000000001</c:v>
                </c:pt>
                <c:pt idx="73">
                  <c:v>0.24615000000000001</c:v>
                </c:pt>
                <c:pt idx="74">
                  <c:v>0.24615000000000001</c:v>
                </c:pt>
                <c:pt idx="75">
                  <c:v>0.24615000000000001</c:v>
                </c:pt>
                <c:pt idx="76">
                  <c:v>0.50324999999999998</c:v>
                </c:pt>
                <c:pt idx="77">
                  <c:v>0.50324999999999998</c:v>
                </c:pt>
                <c:pt idx="78">
                  <c:v>0.24615000000000001</c:v>
                </c:pt>
                <c:pt idx="79">
                  <c:v>0.24615000000000001</c:v>
                </c:pt>
                <c:pt idx="80">
                  <c:v>0.24615000000000001</c:v>
                </c:pt>
                <c:pt idx="81">
                  <c:v>0.24615000000000001</c:v>
                </c:pt>
                <c:pt idx="82">
                  <c:v>0.24615000000000001</c:v>
                </c:pt>
                <c:pt idx="83">
                  <c:v>0.24615000000000001</c:v>
                </c:pt>
                <c:pt idx="84">
                  <c:v>0.24615000000000001</c:v>
                </c:pt>
                <c:pt idx="85">
                  <c:v>0.24615000000000001</c:v>
                </c:pt>
                <c:pt idx="86">
                  <c:v>0.24615000000000001</c:v>
                </c:pt>
                <c:pt idx="87">
                  <c:v>0.24615000000000001</c:v>
                </c:pt>
                <c:pt idx="88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C-46EB-A3F3-D0CBD5876F58}"/>
            </c:ext>
          </c:extLst>
        </c:ser>
        <c:ser>
          <c:idx val="1"/>
          <c:order val="1"/>
          <c:tx>
            <c:strRef>
              <c:f>'FIELD INSPECTOR'!$P$3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INSPECTOR'!$B$4:$B$92</c:f>
              <c:strCache>
                <c:ptCount val="89"/>
                <c:pt idx="0">
                  <c:v>RD. Aditya Suhendra</c:v>
                </c:pt>
                <c:pt idx="1">
                  <c:v>Ahmad Abd Rahman</c:v>
                </c:pt>
                <c:pt idx="2">
                  <c:v>Irfan Trisnandi</c:v>
                </c:pt>
                <c:pt idx="3">
                  <c:v>Muhamad Istigfar A</c:v>
                </c:pt>
                <c:pt idx="4">
                  <c:v>Hadi Ismanto</c:v>
                </c:pt>
                <c:pt idx="5">
                  <c:v>Ano Sumarno</c:v>
                </c:pt>
                <c:pt idx="6">
                  <c:v>Reno Noviandi</c:v>
                </c:pt>
                <c:pt idx="7">
                  <c:v>Yusman Hadi</c:v>
                </c:pt>
                <c:pt idx="8">
                  <c:v>Nurhadi</c:v>
                </c:pt>
                <c:pt idx="9">
                  <c:v>Abdul Haris</c:v>
                </c:pt>
                <c:pt idx="10">
                  <c:v>Achmad Tohiri</c:v>
                </c:pt>
                <c:pt idx="11">
                  <c:v>Syafik Abeng</c:v>
                </c:pt>
                <c:pt idx="12">
                  <c:v>Trio Mustafa</c:v>
                </c:pt>
                <c:pt idx="13">
                  <c:v>Andi Irawan</c:v>
                </c:pt>
                <c:pt idx="14">
                  <c:v>Joko Purnomo</c:v>
                </c:pt>
                <c:pt idx="15">
                  <c:v>Parulian</c:v>
                </c:pt>
                <c:pt idx="16">
                  <c:v>Happy Sutikno</c:v>
                </c:pt>
                <c:pt idx="17">
                  <c:v>Tio Laksana</c:v>
                </c:pt>
                <c:pt idx="18">
                  <c:v>Djaja Saputra</c:v>
                </c:pt>
                <c:pt idx="19">
                  <c:v>Guntur Dellasya</c:v>
                </c:pt>
                <c:pt idx="20">
                  <c:v>Yan Maryadi</c:v>
                </c:pt>
                <c:pt idx="21">
                  <c:v>Almah Arif</c:v>
                </c:pt>
                <c:pt idx="22">
                  <c:v>Soetiawan</c:v>
                </c:pt>
                <c:pt idx="23">
                  <c:v>Akbar Abdillah</c:v>
                </c:pt>
                <c:pt idx="24">
                  <c:v>Syaiful Anwar</c:v>
                </c:pt>
                <c:pt idx="25">
                  <c:v>Aswandy Sinaga</c:v>
                </c:pt>
                <c:pt idx="26">
                  <c:v>Rizqi Khamami</c:v>
                </c:pt>
                <c:pt idx="27">
                  <c:v>Andika</c:v>
                </c:pt>
                <c:pt idx="28">
                  <c:v>Lorenz Markus E</c:v>
                </c:pt>
                <c:pt idx="29">
                  <c:v>Akhmad Sefriansyah</c:v>
                </c:pt>
                <c:pt idx="30">
                  <c:v>Joko Julianto</c:v>
                </c:pt>
                <c:pt idx="31">
                  <c:v>Syarifulloh</c:v>
                </c:pt>
                <c:pt idx="32">
                  <c:v>Mustaqim Priambudi</c:v>
                </c:pt>
                <c:pt idx="33">
                  <c:v>Eril Syahril</c:v>
                </c:pt>
                <c:pt idx="34">
                  <c:v>Mikael Yunus</c:v>
                </c:pt>
                <c:pt idx="35">
                  <c:v>Abdul Yahya Umar</c:v>
                </c:pt>
                <c:pt idx="36">
                  <c:v>Agung Prasetyo</c:v>
                </c:pt>
                <c:pt idx="37">
                  <c:v>Imam Robet</c:v>
                </c:pt>
                <c:pt idx="38">
                  <c:v>Firli Arfian</c:v>
                </c:pt>
                <c:pt idx="39">
                  <c:v>Irfan Sapta Riyanto</c:v>
                </c:pt>
                <c:pt idx="40">
                  <c:v>Ahmad Gawi Pulu</c:v>
                </c:pt>
                <c:pt idx="41">
                  <c:v>Herman Syafii</c:v>
                </c:pt>
                <c:pt idx="42">
                  <c:v>Zeliq Papilaya</c:v>
                </c:pt>
                <c:pt idx="43">
                  <c:v>Muhamad Ali</c:v>
                </c:pt>
                <c:pt idx="44">
                  <c:v>Ahmad Sayfudin</c:v>
                </c:pt>
                <c:pt idx="45">
                  <c:v>Ajat Sudrajat</c:v>
                </c:pt>
                <c:pt idx="46">
                  <c:v>Deka Mardani</c:v>
                </c:pt>
                <c:pt idx="47">
                  <c:v>Erik Setiawan</c:v>
                </c:pt>
                <c:pt idx="48">
                  <c:v>Anton Purwanto</c:v>
                </c:pt>
                <c:pt idx="49">
                  <c:v>Ahmad Saepudin</c:v>
                </c:pt>
                <c:pt idx="50">
                  <c:v>Septian Prasetya P</c:v>
                </c:pt>
                <c:pt idx="51">
                  <c:v>Afriano Kuswandi</c:v>
                </c:pt>
                <c:pt idx="52">
                  <c:v>Roma Samudra MPP</c:v>
                </c:pt>
                <c:pt idx="53">
                  <c:v>Agus Riyanto</c:v>
                </c:pt>
                <c:pt idx="54">
                  <c:v>Sofyan Hadi</c:v>
                </c:pt>
                <c:pt idx="55">
                  <c:v>Agung Mulyana</c:v>
                </c:pt>
                <c:pt idx="56">
                  <c:v>Perry Mulya Pratama</c:v>
                </c:pt>
                <c:pt idx="57">
                  <c:v>Wahyu Arif Prabowo</c:v>
                </c:pt>
                <c:pt idx="58">
                  <c:v>Riesky Octava Yudi</c:v>
                </c:pt>
                <c:pt idx="59">
                  <c:v>Indra Lesmana</c:v>
                </c:pt>
                <c:pt idx="60">
                  <c:v>Patahullah</c:v>
                </c:pt>
                <c:pt idx="61">
                  <c:v>Deden Isliadi</c:v>
                </c:pt>
                <c:pt idx="62">
                  <c:v>Dwi Jaya Lesmana</c:v>
                </c:pt>
                <c:pt idx="63">
                  <c:v>I Putu Krisna Yudha</c:v>
                </c:pt>
                <c:pt idx="64">
                  <c:v>Andi Aksan</c:v>
                </c:pt>
                <c:pt idx="65">
                  <c:v>Samuel David N</c:v>
                </c:pt>
                <c:pt idx="66">
                  <c:v>Rumanap Juniko H</c:v>
                </c:pt>
                <c:pt idx="67">
                  <c:v>Dika Permana A</c:v>
                </c:pt>
                <c:pt idx="68">
                  <c:v>Julian Prafitra P</c:v>
                </c:pt>
                <c:pt idx="69">
                  <c:v>Afriandi Rudini</c:v>
                </c:pt>
                <c:pt idx="70">
                  <c:v>Taufik Sofyan</c:v>
                </c:pt>
                <c:pt idx="71">
                  <c:v>Hilman Jamaludin</c:v>
                </c:pt>
                <c:pt idx="72">
                  <c:v>Andri Mulyadi</c:v>
                </c:pt>
                <c:pt idx="73">
                  <c:v>Jajang Sujana</c:v>
                </c:pt>
                <c:pt idx="74">
                  <c:v>Iwan Lukmanul H</c:v>
                </c:pt>
                <c:pt idx="75">
                  <c:v>Romadian Cakra W</c:v>
                </c:pt>
                <c:pt idx="76">
                  <c:v>Dadang Darmawan</c:v>
                </c:pt>
                <c:pt idx="77">
                  <c:v>Pramassetyo</c:v>
                </c:pt>
                <c:pt idx="78">
                  <c:v>Sigit Suhendro</c:v>
                </c:pt>
                <c:pt idx="79">
                  <c:v>Okta Saputra</c:v>
                </c:pt>
                <c:pt idx="80">
                  <c:v>Sugianto</c:v>
                </c:pt>
                <c:pt idx="81">
                  <c:v>Reza Erdiansah</c:v>
                </c:pt>
                <c:pt idx="82">
                  <c:v>Maruli Candra</c:v>
                </c:pt>
                <c:pt idx="83">
                  <c:v>Fiky Lathif</c:v>
                </c:pt>
                <c:pt idx="84">
                  <c:v>Teguh </c:v>
                </c:pt>
                <c:pt idx="85">
                  <c:v>Hafidz Akbar V</c:v>
                </c:pt>
                <c:pt idx="86">
                  <c:v>Deddy Wahyudi</c:v>
                </c:pt>
                <c:pt idx="87">
                  <c:v>Brian Ajie</c:v>
                </c:pt>
                <c:pt idx="88">
                  <c:v>Ronal Anthoni</c:v>
                </c:pt>
              </c:strCache>
            </c:strRef>
          </c:cat>
          <c:val>
            <c:numRef>
              <c:f>'FIELD INSPECTOR'!$P$4:$P$92</c:f>
              <c:numCache>
                <c:formatCode>0%</c:formatCode>
                <c:ptCount val="89"/>
                <c:pt idx="0">
                  <c:v>0.15684999999999993</c:v>
                </c:pt>
                <c:pt idx="1">
                  <c:v>0.15684999999999993</c:v>
                </c:pt>
                <c:pt idx="2">
                  <c:v>0.35</c:v>
                </c:pt>
                <c:pt idx="3">
                  <c:v>0.75385000000000002</c:v>
                </c:pt>
                <c:pt idx="4">
                  <c:v>0.49675000000000002</c:v>
                </c:pt>
                <c:pt idx="5">
                  <c:v>0.49675000000000002</c:v>
                </c:pt>
                <c:pt idx="6">
                  <c:v>6.0000000000000053E-2</c:v>
                </c:pt>
                <c:pt idx="7">
                  <c:v>0.9335</c:v>
                </c:pt>
                <c:pt idx="8">
                  <c:v>7.999999999999996E-2</c:v>
                </c:pt>
                <c:pt idx="9">
                  <c:v>0.50770000000000004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0.39</c:v>
                </c:pt>
                <c:pt idx="13">
                  <c:v>1.9999999999997797E-4</c:v>
                </c:pt>
                <c:pt idx="14">
                  <c:v>0.57540000000000002</c:v>
                </c:pt>
                <c:pt idx="15">
                  <c:v>0.39</c:v>
                </c:pt>
                <c:pt idx="16">
                  <c:v>0.98</c:v>
                </c:pt>
                <c:pt idx="17">
                  <c:v>0.98</c:v>
                </c:pt>
                <c:pt idx="18">
                  <c:v>1.9999999999997797E-4</c:v>
                </c:pt>
                <c:pt idx="19">
                  <c:v>0</c:v>
                </c:pt>
                <c:pt idx="20">
                  <c:v>1.9999999999997797E-4</c:v>
                </c:pt>
                <c:pt idx="21">
                  <c:v>1.9999999999997797E-4</c:v>
                </c:pt>
                <c:pt idx="22">
                  <c:v>1.9999999999997797E-4</c:v>
                </c:pt>
                <c:pt idx="23">
                  <c:v>1.9999999999997797E-4</c:v>
                </c:pt>
                <c:pt idx="24">
                  <c:v>1.9999999999997797E-4</c:v>
                </c:pt>
                <c:pt idx="25">
                  <c:v>1.9999999999997797E-4</c:v>
                </c:pt>
                <c:pt idx="26">
                  <c:v>1.9999999999997797E-4</c:v>
                </c:pt>
                <c:pt idx="27">
                  <c:v>0.98</c:v>
                </c:pt>
                <c:pt idx="28">
                  <c:v>1.9999999999997797E-4</c:v>
                </c:pt>
                <c:pt idx="29">
                  <c:v>0.98</c:v>
                </c:pt>
                <c:pt idx="30">
                  <c:v>0.96189999999999998</c:v>
                </c:pt>
                <c:pt idx="31">
                  <c:v>0.75385000000000002</c:v>
                </c:pt>
                <c:pt idx="32">
                  <c:v>0.98</c:v>
                </c:pt>
                <c:pt idx="33">
                  <c:v>0.75385000000000002</c:v>
                </c:pt>
                <c:pt idx="34">
                  <c:v>0.96189999999999998</c:v>
                </c:pt>
                <c:pt idx="35">
                  <c:v>0.96189999999999998</c:v>
                </c:pt>
                <c:pt idx="36">
                  <c:v>0.96189999999999998</c:v>
                </c:pt>
                <c:pt idx="37">
                  <c:v>0.7</c:v>
                </c:pt>
                <c:pt idx="38">
                  <c:v>0.98</c:v>
                </c:pt>
                <c:pt idx="39">
                  <c:v>0.75385000000000002</c:v>
                </c:pt>
                <c:pt idx="40">
                  <c:v>0.96189999999999998</c:v>
                </c:pt>
                <c:pt idx="41">
                  <c:v>0.75385000000000002</c:v>
                </c:pt>
                <c:pt idx="42">
                  <c:v>0.98</c:v>
                </c:pt>
                <c:pt idx="43">
                  <c:v>0.98</c:v>
                </c:pt>
                <c:pt idx="44">
                  <c:v>0.96189999999999998</c:v>
                </c:pt>
                <c:pt idx="45">
                  <c:v>0.69</c:v>
                </c:pt>
                <c:pt idx="46">
                  <c:v>1.9999999999997797E-4</c:v>
                </c:pt>
                <c:pt idx="47">
                  <c:v>0.7</c:v>
                </c:pt>
                <c:pt idx="48">
                  <c:v>0.49675000000000002</c:v>
                </c:pt>
                <c:pt idx="49">
                  <c:v>0.75385000000000002</c:v>
                </c:pt>
                <c:pt idx="50">
                  <c:v>0.75385000000000002</c:v>
                </c:pt>
                <c:pt idx="51">
                  <c:v>0.75385000000000002</c:v>
                </c:pt>
                <c:pt idx="52">
                  <c:v>0.75385000000000002</c:v>
                </c:pt>
                <c:pt idx="53">
                  <c:v>0.75385000000000002</c:v>
                </c:pt>
                <c:pt idx="54">
                  <c:v>0.75385000000000002</c:v>
                </c:pt>
                <c:pt idx="55">
                  <c:v>0.75385000000000002</c:v>
                </c:pt>
                <c:pt idx="56">
                  <c:v>0.75385000000000002</c:v>
                </c:pt>
                <c:pt idx="57">
                  <c:v>0.75385000000000002</c:v>
                </c:pt>
                <c:pt idx="58">
                  <c:v>0.75385000000000002</c:v>
                </c:pt>
                <c:pt idx="59">
                  <c:v>0.75385000000000002</c:v>
                </c:pt>
                <c:pt idx="60">
                  <c:v>0.75385000000000002</c:v>
                </c:pt>
                <c:pt idx="61">
                  <c:v>0.75385000000000002</c:v>
                </c:pt>
                <c:pt idx="62">
                  <c:v>0.75385000000000002</c:v>
                </c:pt>
                <c:pt idx="63">
                  <c:v>0.75385000000000002</c:v>
                </c:pt>
                <c:pt idx="64">
                  <c:v>0.75385000000000002</c:v>
                </c:pt>
                <c:pt idx="65">
                  <c:v>0.75385000000000002</c:v>
                </c:pt>
                <c:pt idx="66">
                  <c:v>0.75385000000000002</c:v>
                </c:pt>
                <c:pt idx="67">
                  <c:v>0.75385000000000002</c:v>
                </c:pt>
                <c:pt idx="68">
                  <c:v>0.75385000000000002</c:v>
                </c:pt>
                <c:pt idx="69">
                  <c:v>0.75385000000000002</c:v>
                </c:pt>
                <c:pt idx="70">
                  <c:v>0.75385000000000002</c:v>
                </c:pt>
                <c:pt idx="71">
                  <c:v>0.75385000000000002</c:v>
                </c:pt>
                <c:pt idx="72">
                  <c:v>0.75385000000000002</c:v>
                </c:pt>
                <c:pt idx="73">
                  <c:v>0.75385000000000002</c:v>
                </c:pt>
                <c:pt idx="74">
                  <c:v>0.75385000000000002</c:v>
                </c:pt>
                <c:pt idx="75">
                  <c:v>0.75385000000000002</c:v>
                </c:pt>
                <c:pt idx="76">
                  <c:v>0.49675000000000002</c:v>
                </c:pt>
                <c:pt idx="77">
                  <c:v>0.49675000000000002</c:v>
                </c:pt>
                <c:pt idx="78">
                  <c:v>0.75385000000000002</c:v>
                </c:pt>
                <c:pt idx="79">
                  <c:v>0.75385000000000002</c:v>
                </c:pt>
                <c:pt idx="80">
                  <c:v>0.75385000000000002</c:v>
                </c:pt>
                <c:pt idx="81">
                  <c:v>0.75385000000000002</c:v>
                </c:pt>
                <c:pt idx="82">
                  <c:v>0.75385000000000002</c:v>
                </c:pt>
                <c:pt idx="83">
                  <c:v>0.75385000000000002</c:v>
                </c:pt>
                <c:pt idx="84">
                  <c:v>0.75385000000000002</c:v>
                </c:pt>
                <c:pt idx="85">
                  <c:v>0.75385000000000002</c:v>
                </c:pt>
                <c:pt idx="86">
                  <c:v>0.75385000000000002</c:v>
                </c:pt>
                <c:pt idx="87">
                  <c:v>0.75385000000000002</c:v>
                </c:pt>
                <c:pt idx="88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C-46EB-A3F3-D0CBD5876F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4029040"/>
        <c:axId val="294029432"/>
      </c:barChart>
      <c:catAx>
        <c:axId val="294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9432"/>
        <c:crosses val="autoZero"/>
        <c:auto val="1"/>
        <c:lblAlgn val="ctr"/>
        <c:lblOffset val="100"/>
        <c:noMultiLvlLbl val="0"/>
      </c:catAx>
      <c:valAx>
        <c:axId val="2940294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40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PLANNER (7)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'PROJ. PLANNER'!$O$3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PLANNER'!$O$4:$O$10</c:f>
              <c:numCache>
                <c:formatCode>0.00%</c:formatCode>
                <c:ptCount val="7"/>
                <c:pt idx="0">
                  <c:v>0.3252951219512194</c:v>
                </c:pt>
                <c:pt idx="1">
                  <c:v>0.27700000000000002</c:v>
                </c:pt>
                <c:pt idx="2">
                  <c:v>3.8100000000000002E-2</c:v>
                </c:pt>
                <c:pt idx="3">
                  <c:v>0.42459999999999998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E-40B6-B11A-C7FA244EE5BD}"/>
            </c:ext>
          </c:extLst>
        </c:ser>
        <c:ser>
          <c:idx val="1"/>
          <c:order val="1"/>
          <c:tx>
            <c:strRef>
              <c:f>'PROJ. PLANNER'!$P$3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'PROJ. PLANNER'!$B$4:$B$10</c:f>
              <c:strCache>
                <c:ptCount val="7"/>
                <c:pt idx="0">
                  <c:v>Braputra Aditya</c:v>
                </c:pt>
                <c:pt idx="1">
                  <c:v>Irfan Hamidy</c:v>
                </c:pt>
                <c:pt idx="2">
                  <c:v>Foresty Ulina Pessie</c:v>
                </c:pt>
                <c:pt idx="3">
                  <c:v>Lucky Trisno</c:v>
                </c:pt>
                <c:pt idx="4">
                  <c:v>Syifa Silfiyana Selly</c:v>
                </c:pt>
                <c:pt idx="5">
                  <c:v>Herman Gustiawan</c:v>
                </c:pt>
                <c:pt idx="6">
                  <c:v>Nabilla Selghea</c:v>
                </c:pt>
              </c:strCache>
            </c:strRef>
          </c:cat>
          <c:val>
            <c:numRef>
              <c:f>'PROJ. PLANNER'!$P$4:$P$10</c:f>
              <c:numCache>
                <c:formatCode>0%</c:formatCode>
                <c:ptCount val="7"/>
                <c:pt idx="0">
                  <c:v>0.67470487804878054</c:v>
                </c:pt>
                <c:pt idx="1">
                  <c:v>0.72299999999999998</c:v>
                </c:pt>
                <c:pt idx="2">
                  <c:v>0.96189999999999998</c:v>
                </c:pt>
                <c:pt idx="3">
                  <c:v>0.57540000000000002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1.9999999999997797E-4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E-40B6-B11A-C7FA244EE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80392"/>
        <c:axId val="201580784"/>
      </c:barChart>
      <c:catAx>
        <c:axId val="2015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0784"/>
        <c:crosses val="autoZero"/>
        <c:auto val="1"/>
        <c:lblAlgn val="ctr"/>
        <c:lblOffset val="100"/>
        <c:noMultiLvlLbl val="0"/>
      </c:catAx>
      <c:valAx>
        <c:axId val="2015807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COORDINATOR (40)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COORDINATOR!$O$3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COORDINATOR!$O$4:$O$43</c:f>
              <c:numCache>
                <c:formatCode>0.00%</c:formatCode>
                <c:ptCount val="40"/>
                <c:pt idx="0">
                  <c:v>0.66210000000000002</c:v>
                </c:pt>
                <c:pt idx="1">
                  <c:v>0.02</c:v>
                </c:pt>
                <c:pt idx="2">
                  <c:v>0.02</c:v>
                </c:pt>
                <c:pt idx="3">
                  <c:v>0.31</c:v>
                </c:pt>
                <c:pt idx="4">
                  <c:v>0.50324999999999998</c:v>
                </c:pt>
                <c:pt idx="5">
                  <c:v>0.24615000000000001</c:v>
                </c:pt>
                <c:pt idx="6">
                  <c:v>0.42459999999999998</c:v>
                </c:pt>
                <c:pt idx="7">
                  <c:v>0.42459999999999998</c:v>
                </c:pt>
                <c:pt idx="8">
                  <c:v>0.99980000000000002</c:v>
                </c:pt>
                <c:pt idx="9">
                  <c:v>0.42459999999999998</c:v>
                </c:pt>
                <c:pt idx="10">
                  <c:v>0.42459999999999998</c:v>
                </c:pt>
                <c:pt idx="11">
                  <c:v>0.42459999999999998</c:v>
                </c:pt>
                <c:pt idx="12">
                  <c:v>0.42459999999999998</c:v>
                </c:pt>
                <c:pt idx="13">
                  <c:v>0.42459999999999998</c:v>
                </c:pt>
                <c:pt idx="14">
                  <c:v>0.42459999999999998</c:v>
                </c:pt>
                <c:pt idx="15">
                  <c:v>0.99980000000000002</c:v>
                </c:pt>
                <c:pt idx="16">
                  <c:v>3.8100000000000002E-2</c:v>
                </c:pt>
                <c:pt idx="17">
                  <c:v>0.02</c:v>
                </c:pt>
                <c:pt idx="18">
                  <c:v>0.53315000000000001</c:v>
                </c:pt>
                <c:pt idx="19">
                  <c:v>3.8100000000000002E-2</c:v>
                </c:pt>
                <c:pt idx="20">
                  <c:v>0.3</c:v>
                </c:pt>
                <c:pt idx="21">
                  <c:v>0.24615000000000001</c:v>
                </c:pt>
                <c:pt idx="22">
                  <c:v>0.24615000000000001</c:v>
                </c:pt>
                <c:pt idx="23">
                  <c:v>0.24615000000000001</c:v>
                </c:pt>
                <c:pt idx="24">
                  <c:v>0.24615000000000001</c:v>
                </c:pt>
                <c:pt idx="25">
                  <c:v>0.99490000000000001</c:v>
                </c:pt>
                <c:pt idx="26">
                  <c:v>0.94</c:v>
                </c:pt>
                <c:pt idx="27">
                  <c:v>3.8100000000000002E-2</c:v>
                </c:pt>
                <c:pt idx="28">
                  <c:v>0.42459999999999998</c:v>
                </c:pt>
                <c:pt idx="29">
                  <c:v>0.42459999999999998</c:v>
                </c:pt>
                <c:pt idx="30">
                  <c:v>0.24615000000000001</c:v>
                </c:pt>
                <c:pt idx="31">
                  <c:v>0.42459999999999998</c:v>
                </c:pt>
                <c:pt idx="32">
                  <c:v>0.42459999999999998</c:v>
                </c:pt>
                <c:pt idx="33">
                  <c:v>0.42459999999999998</c:v>
                </c:pt>
                <c:pt idx="34">
                  <c:v>0.42459999999999998</c:v>
                </c:pt>
                <c:pt idx="35">
                  <c:v>0.42459999999999998</c:v>
                </c:pt>
                <c:pt idx="36">
                  <c:v>0.24615000000000001</c:v>
                </c:pt>
                <c:pt idx="37">
                  <c:v>0.99980000000000002</c:v>
                </c:pt>
                <c:pt idx="38">
                  <c:v>0.42459999999999998</c:v>
                </c:pt>
                <c:pt idx="39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2-473B-B7B4-EEEE0F304727}"/>
            </c:ext>
          </c:extLst>
        </c:ser>
        <c:ser>
          <c:idx val="1"/>
          <c:order val="1"/>
          <c:tx>
            <c:strRef>
              <c:f>COORDINATOR!$P$3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COORDINATOR!$B$4:$B$43</c:f>
              <c:strCache>
                <c:ptCount val="40"/>
                <c:pt idx="0">
                  <c:v>Sindu Permana</c:v>
                </c:pt>
                <c:pt idx="1">
                  <c:v>Maghfir Mu'minin</c:v>
                </c:pt>
                <c:pt idx="2">
                  <c:v>Sulthony Kimiaji</c:v>
                </c:pt>
                <c:pt idx="3">
                  <c:v>Edwin Noviando</c:v>
                </c:pt>
                <c:pt idx="4">
                  <c:v>Achmad Chaerudin A</c:v>
                </c:pt>
                <c:pt idx="5">
                  <c:v>Budi Susanto</c:v>
                </c:pt>
                <c:pt idx="6">
                  <c:v>Dwi Supiyah</c:v>
                </c:pt>
                <c:pt idx="7">
                  <c:v>Hotma Halomoan</c:v>
                </c:pt>
                <c:pt idx="8">
                  <c:v>Ubaidillah</c:v>
                </c:pt>
                <c:pt idx="9">
                  <c:v>Yustinus Mulianto</c:v>
                </c:pt>
                <c:pt idx="10">
                  <c:v>Yudhistira </c:v>
                </c:pt>
                <c:pt idx="11">
                  <c:v>Wellem Candra</c:v>
                </c:pt>
                <c:pt idx="12">
                  <c:v>Joel Ramses</c:v>
                </c:pt>
                <c:pt idx="13">
                  <c:v>Markus</c:v>
                </c:pt>
                <c:pt idx="14">
                  <c:v>Imam Kusnadi</c:v>
                </c:pt>
                <c:pt idx="15">
                  <c:v>Zainul Mufid</c:v>
                </c:pt>
                <c:pt idx="16">
                  <c:v>Sudharmono H S</c:v>
                </c:pt>
                <c:pt idx="17">
                  <c:v>Rizki Catur Putra A</c:v>
                </c:pt>
                <c:pt idx="18">
                  <c:v>Guntur Dewanto</c:v>
                </c:pt>
                <c:pt idx="19">
                  <c:v>Desrizal</c:v>
                </c:pt>
                <c:pt idx="20">
                  <c:v>Alfiuddin Pratama P</c:v>
                </c:pt>
                <c:pt idx="21">
                  <c:v>Juara Marpaung </c:v>
                </c:pt>
                <c:pt idx="22">
                  <c:v>Cecep Kartiwa</c:v>
                </c:pt>
                <c:pt idx="23">
                  <c:v>Miftah Mahathir M</c:v>
                </c:pt>
                <c:pt idx="24">
                  <c:v>Sih Purna Ajie</c:v>
                </c:pt>
                <c:pt idx="25">
                  <c:v>Wahyu Gustiastri</c:v>
                </c:pt>
                <c:pt idx="26">
                  <c:v>Januar Lutfi</c:v>
                </c:pt>
                <c:pt idx="27">
                  <c:v>Budi Nugroho</c:v>
                </c:pt>
                <c:pt idx="28">
                  <c:v>Harianto</c:v>
                </c:pt>
                <c:pt idx="29">
                  <c:v>Agung Rahmatullah</c:v>
                </c:pt>
                <c:pt idx="30">
                  <c:v>Teguh Kupangestu</c:v>
                </c:pt>
                <c:pt idx="31">
                  <c:v>Ricky Alfiansyah</c:v>
                </c:pt>
                <c:pt idx="32">
                  <c:v>Periadi</c:v>
                </c:pt>
                <c:pt idx="33">
                  <c:v>John Leiwakabessy</c:v>
                </c:pt>
                <c:pt idx="34">
                  <c:v>Mario Teurupun</c:v>
                </c:pt>
                <c:pt idx="35">
                  <c:v>Denny Nataniel</c:v>
                </c:pt>
                <c:pt idx="36">
                  <c:v>Yusuf Riza Y</c:v>
                </c:pt>
                <c:pt idx="37">
                  <c:v>Deny Waluyo</c:v>
                </c:pt>
                <c:pt idx="38">
                  <c:v>Rizqa Miftahul FG</c:v>
                </c:pt>
                <c:pt idx="39">
                  <c:v>La Ode Asdin</c:v>
                </c:pt>
              </c:strCache>
            </c:strRef>
          </c:cat>
          <c:val>
            <c:numRef>
              <c:f>COORDINATOR!$P$4:$P$43</c:f>
              <c:numCache>
                <c:formatCode>0%</c:formatCode>
                <c:ptCount val="40"/>
                <c:pt idx="0">
                  <c:v>0.33789999999999998</c:v>
                </c:pt>
                <c:pt idx="1">
                  <c:v>0.98</c:v>
                </c:pt>
                <c:pt idx="2">
                  <c:v>0.98</c:v>
                </c:pt>
                <c:pt idx="3">
                  <c:v>0.69</c:v>
                </c:pt>
                <c:pt idx="4">
                  <c:v>0.49675000000000002</c:v>
                </c:pt>
                <c:pt idx="5">
                  <c:v>0.75385000000000002</c:v>
                </c:pt>
                <c:pt idx="6">
                  <c:v>0.57540000000000002</c:v>
                </c:pt>
                <c:pt idx="7">
                  <c:v>0.57540000000000002</c:v>
                </c:pt>
                <c:pt idx="8">
                  <c:v>1.9999999999997797E-4</c:v>
                </c:pt>
                <c:pt idx="9">
                  <c:v>0.57540000000000002</c:v>
                </c:pt>
                <c:pt idx="10">
                  <c:v>0.57540000000000002</c:v>
                </c:pt>
                <c:pt idx="11">
                  <c:v>0.57540000000000002</c:v>
                </c:pt>
                <c:pt idx="12">
                  <c:v>0.57540000000000002</c:v>
                </c:pt>
                <c:pt idx="13">
                  <c:v>0.57540000000000002</c:v>
                </c:pt>
                <c:pt idx="14">
                  <c:v>0.57540000000000002</c:v>
                </c:pt>
                <c:pt idx="15">
                  <c:v>1.9999999999997797E-4</c:v>
                </c:pt>
                <c:pt idx="16">
                  <c:v>0.96189999999999998</c:v>
                </c:pt>
                <c:pt idx="17">
                  <c:v>0.98</c:v>
                </c:pt>
                <c:pt idx="18">
                  <c:v>0.46684999999999999</c:v>
                </c:pt>
                <c:pt idx="19">
                  <c:v>0.96189999999999998</c:v>
                </c:pt>
                <c:pt idx="20">
                  <c:v>0.7</c:v>
                </c:pt>
                <c:pt idx="21">
                  <c:v>0.75385000000000002</c:v>
                </c:pt>
                <c:pt idx="22">
                  <c:v>0.75385000000000002</c:v>
                </c:pt>
                <c:pt idx="23">
                  <c:v>0.75385000000000002</c:v>
                </c:pt>
                <c:pt idx="24">
                  <c:v>0.75385000000000002</c:v>
                </c:pt>
                <c:pt idx="25">
                  <c:v>5.0999999999999934E-3</c:v>
                </c:pt>
                <c:pt idx="26">
                  <c:v>6.0000000000000053E-2</c:v>
                </c:pt>
                <c:pt idx="27">
                  <c:v>0.96189999999999998</c:v>
                </c:pt>
                <c:pt idx="28">
                  <c:v>0.57540000000000002</c:v>
                </c:pt>
                <c:pt idx="29">
                  <c:v>0.57540000000000002</c:v>
                </c:pt>
                <c:pt idx="30">
                  <c:v>0.75385000000000002</c:v>
                </c:pt>
                <c:pt idx="31">
                  <c:v>0.57540000000000002</c:v>
                </c:pt>
                <c:pt idx="32">
                  <c:v>0.57540000000000002</c:v>
                </c:pt>
                <c:pt idx="33">
                  <c:v>0.57540000000000002</c:v>
                </c:pt>
                <c:pt idx="34">
                  <c:v>0.57540000000000002</c:v>
                </c:pt>
                <c:pt idx="35">
                  <c:v>0.57540000000000002</c:v>
                </c:pt>
                <c:pt idx="36">
                  <c:v>0.75385000000000002</c:v>
                </c:pt>
                <c:pt idx="37">
                  <c:v>1.9999999999997797E-4</c:v>
                </c:pt>
                <c:pt idx="38">
                  <c:v>0.57540000000000002</c:v>
                </c:pt>
                <c:pt idx="39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2-473B-B7B4-EEEE0F3047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81568"/>
        <c:axId val="201581960"/>
      </c:barChart>
      <c:catAx>
        <c:axId val="201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1960"/>
        <c:crosses val="autoZero"/>
        <c:auto val="1"/>
        <c:lblAlgn val="ctr"/>
        <c:lblOffset val="100"/>
        <c:noMultiLvlLbl val="0"/>
      </c:catAx>
      <c:valAx>
        <c:axId val="2015819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CONTROL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'MATERIAL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CONTROL'!$O$4:$O$5</c:f>
              <c:numCache>
                <c:formatCode>0.00%</c:formatCode>
                <c:ptCount val="2"/>
                <c:pt idx="0">
                  <c:v>3.8100000000000002E-2</c:v>
                </c:pt>
                <c:pt idx="1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1-4112-81DC-BFA799AF18E3}"/>
            </c:ext>
          </c:extLst>
        </c:ser>
        <c:ser>
          <c:idx val="1"/>
          <c:order val="1"/>
          <c:tx>
            <c:strRef>
              <c:f>'MATERIAL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'MATERIAL CONTROL'!$B$4:$B$5</c:f>
              <c:strCache>
                <c:ptCount val="2"/>
                <c:pt idx="0">
                  <c:v>Wasidi</c:v>
                </c:pt>
                <c:pt idx="1">
                  <c:v>Suroso Prayitno</c:v>
                </c:pt>
              </c:strCache>
            </c:strRef>
          </c:cat>
          <c:val>
            <c:numRef>
              <c:f>'MATERIAL CONTROL'!$P$4:$P$5</c:f>
              <c:numCache>
                <c:formatCode>0%</c:formatCode>
                <c:ptCount val="2"/>
                <c:pt idx="0">
                  <c:v>0.96189999999999998</c:v>
                </c:pt>
                <c:pt idx="1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1-4112-81DC-BFA799AF18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82744"/>
        <c:axId val="201583136"/>
      </c:barChart>
      <c:catAx>
        <c:axId val="2015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3136"/>
        <c:crosses val="autoZero"/>
        <c:auto val="1"/>
        <c:lblAlgn val="ctr"/>
        <c:lblOffset val="100"/>
        <c:noMultiLvlLbl val="0"/>
      </c:catAx>
      <c:valAx>
        <c:axId val="2015831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ADMIN!$O$3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ADMIN!$B$4:$B$5</c:f>
              <c:strCache>
                <c:ptCount val="2"/>
                <c:pt idx="0">
                  <c:v>Lysbet</c:v>
                </c:pt>
                <c:pt idx="1">
                  <c:v>Septi Sugiyarti</c:v>
                </c:pt>
              </c:strCache>
            </c:strRef>
          </c:cat>
          <c:val>
            <c:numRef>
              <c:f>ADMIN!$O$4:$O$5</c:f>
              <c:numCache>
                <c:formatCode>0.00%</c:formatCode>
                <c:ptCount val="2"/>
                <c:pt idx="0">
                  <c:v>0.50990000000000002</c:v>
                </c:pt>
                <c:pt idx="1">
                  <c:v>0.24615000000000001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9-48A6-A627-B52A363F1735}"/>
            </c:ext>
          </c:extLst>
        </c:ser>
        <c:ser>
          <c:idx val="1"/>
          <c:order val="1"/>
          <c:tx>
            <c:strRef>
              <c:f>ADMIN!$P$3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ADMIN!$B$4:$B$5</c:f>
              <c:strCache>
                <c:ptCount val="2"/>
                <c:pt idx="0">
                  <c:v>Lysbet</c:v>
                </c:pt>
                <c:pt idx="1">
                  <c:v>Septi Sugiyarti</c:v>
                </c:pt>
              </c:strCache>
            </c:strRef>
          </c:cat>
          <c:val>
            <c:numRef>
              <c:f>ADMIN!$P$4:$P$5</c:f>
              <c:numCache>
                <c:formatCode>0%</c:formatCode>
                <c:ptCount val="2"/>
                <c:pt idx="0">
                  <c:v>0.49009999999999998</c:v>
                </c:pt>
                <c:pt idx="1">
                  <c:v>0.75385000000000002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9-48A6-A627-B52A363F17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83920"/>
        <c:axId val="201584312"/>
      </c:barChart>
      <c:catAx>
        <c:axId val="20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4312"/>
        <c:crosses val="autoZero"/>
        <c:auto val="1"/>
        <c:lblAlgn val="ctr"/>
        <c:lblOffset val="100"/>
        <c:noMultiLvlLbl val="0"/>
      </c:catAx>
      <c:valAx>
        <c:axId val="201584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CONTROL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'DOC. CONTROL'!$O$3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CONTROL'!$O$4:$O$6</c:f>
              <c:numCache>
                <c:formatCode>0.00%</c:formatCode>
                <c:ptCount val="3"/>
                <c:pt idx="0">
                  <c:v>0.42459999999999998</c:v>
                </c:pt>
                <c:pt idx="1">
                  <c:v>3.8100000000000002E-2</c:v>
                </c:pt>
                <c:pt idx="2">
                  <c:v>0.49230000000000002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43D7-8918-F890202F5738}"/>
            </c:ext>
          </c:extLst>
        </c:ser>
        <c:ser>
          <c:idx val="1"/>
          <c:order val="1"/>
          <c:tx>
            <c:strRef>
              <c:f>'DOC. CONTROL'!$P$3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'DOC. CONTROL'!$B$4:$B$6</c:f>
              <c:strCache>
                <c:ptCount val="3"/>
                <c:pt idx="0">
                  <c:v>Dinda Ginara</c:v>
                </c:pt>
                <c:pt idx="1">
                  <c:v>Dora Natalia</c:v>
                </c:pt>
                <c:pt idx="2">
                  <c:v>Tiara Fathiah</c:v>
                </c:pt>
              </c:strCache>
            </c:strRef>
          </c:cat>
          <c:val>
            <c:numRef>
              <c:f>'DOC. CONTROL'!$P$4:$P$6</c:f>
              <c:numCache>
                <c:formatCode>0%</c:formatCode>
                <c:ptCount val="3"/>
                <c:pt idx="0">
                  <c:v>0.57540000000000002</c:v>
                </c:pt>
                <c:pt idx="1">
                  <c:v>0.96189999999999998</c:v>
                </c:pt>
                <c:pt idx="2">
                  <c:v>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6-43D7-8918-F890202F57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585096"/>
        <c:axId val="292212832"/>
      </c:barChart>
      <c:catAx>
        <c:axId val="2015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2832"/>
        <c:crosses val="autoZero"/>
        <c:auto val="1"/>
        <c:lblAlgn val="ctr"/>
        <c:lblOffset val="100"/>
        <c:noMultiLvlLbl val="0"/>
      </c:catAx>
      <c:valAx>
        <c:axId val="2922128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15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DRAFTER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DRAFTER!$O$3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DRAFTER!$O$4:$O$6</c:f>
              <c:numCache>
                <c:formatCode>0.00%</c:formatCode>
                <c:ptCount val="3"/>
                <c:pt idx="0">
                  <c:v>0.26519999999999999</c:v>
                </c:pt>
                <c:pt idx="1">
                  <c:v>0.26519999999999999</c:v>
                </c:pt>
                <c:pt idx="2">
                  <c:v>0.26519999999999999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4E5B-A0CD-CF5F5D142C29}"/>
            </c:ext>
          </c:extLst>
        </c:ser>
        <c:ser>
          <c:idx val="1"/>
          <c:order val="1"/>
          <c:tx>
            <c:strRef>
              <c:f>DRAFTER!$P$3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DRAFTER!$B$4:$B$6</c:f>
              <c:strCache>
                <c:ptCount val="3"/>
                <c:pt idx="0">
                  <c:v>Novan Tryono</c:v>
                </c:pt>
                <c:pt idx="1">
                  <c:v>Gayuti Indriyani</c:v>
                </c:pt>
                <c:pt idx="2">
                  <c:v>Andre Muskitta</c:v>
                </c:pt>
              </c:strCache>
            </c:strRef>
          </c:cat>
          <c:val>
            <c:numRef>
              <c:f>DRAFTER!$P$4:$P$6</c:f>
              <c:numCache>
                <c:formatCode>0%</c:formatCode>
                <c:ptCount val="3"/>
                <c:pt idx="0" formatCode="0.00%">
                  <c:v>0.73480000000000001</c:v>
                </c:pt>
                <c:pt idx="1">
                  <c:v>0.73480000000000001</c:v>
                </c:pt>
                <c:pt idx="2" formatCode="0.00%">
                  <c:v>0.73480000000000001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4E5B-A0CD-CF5F5D142C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3616"/>
        <c:axId val="292214008"/>
      </c:barChart>
      <c:catAx>
        <c:axId val="292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4008"/>
        <c:crosses val="autoZero"/>
        <c:auto val="1"/>
        <c:lblAlgn val="ctr"/>
        <c:lblOffset val="100"/>
        <c:noMultiLvlLbl val="0"/>
      </c:catAx>
      <c:valAx>
        <c:axId val="2922140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ADMIN!$O$3</c:f>
              <c:strCache>
                <c:ptCount val="1"/>
                <c:pt idx="0">
                  <c:v>Avaibility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ADMIN!$O$4:$O$6</c:f>
              <c:numCache>
                <c:formatCode>0.00%</c:formatCode>
                <c:ptCount val="3"/>
                <c:pt idx="0">
                  <c:v>0.50990000000000002</c:v>
                </c:pt>
                <c:pt idx="1">
                  <c:v>0.24615000000000001</c:v>
                </c:pt>
                <c:pt idx="2">
                  <c:v>0.42459999999999998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8-4271-B9C2-A18EF9A871FE}"/>
            </c:ext>
          </c:extLst>
        </c:ser>
        <c:ser>
          <c:idx val="1"/>
          <c:order val="1"/>
          <c:tx>
            <c:strRef>
              <c:f>ADMIN!$P$3</c:f>
              <c:strCache>
                <c:ptCount val="1"/>
                <c:pt idx="0">
                  <c:v>Outstanding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ADMIN!$B$4:$B$6</c:f>
              <c:strCache>
                <c:ptCount val="3"/>
                <c:pt idx="0">
                  <c:v>Lysbet</c:v>
                </c:pt>
                <c:pt idx="1">
                  <c:v>Septi Sugiyarti</c:v>
                </c:pt>
                <c:pt idx="2">
                  <c:v>Asti Telasih</c:v>
                </c:pt>
              </c:strCache>
            </c:strRef>
          </c:cat>
          <c:val>
            <c:numRef>
              <c:f>ADMIN!$P$4:$P$6</c:f>
              <c:numCache>
                <c:formatCode>0%</c:formatCode>
                <c:ptCount val="3"/>
                <c:pt idx="0">
                  <c:v>0.49009999999999998</c:v>
                </c:pt>
                <c:pt idx="1">
                  <c:v>0.75385000000000002</c:v>
                </c:pt>
                <c:pt idx="2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8-4271-B9C2-A18EF9A871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2214792"/>
        <c:axId val="292215184"/>
      </c:barChart>
      <c:catAx>
        <c:axId val="2922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5184"/>
        <c:crosses val="autoZero"/>
        <c:auto val="1"/>
        <c:lblAlgn val="ctr"/>
        <c:lblOffset val="100"/>
        <c:noMultiLvlLbl val="0"/>
      </c:catAx>
      <c:valAx>
        <c:axId val="2922151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2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153276</xdr:colOff>
      <xdr:row>0</xdr:row>
      <xdr:rowOff>54742</xdr:rowOff>
    </xdr:from>
    <xdr:to>
      <xdr:col>8</xdr:col>
      <xdr:colOff>302295</xdr:colOff>
      <xdr:row>12</xdr:row>
      <xdr:rowOff>15854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153275</xdr:colOff>
      <xdr:row>12</xdr:row>
      <xdr:rowOff>65690</xdr:rowOff>
    </xdr:from>
    <xdr:to>
      <xdr:col>8</xdr:col>
      <xdr:colOff>303331</xdr:colOff>
      <xdr:row>33</xdr:row>
      <xdr:rowOff>88549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49</xdr:col>
      <xdr:colOff>285750</xdr:colOff>
      <xdr:row>8</xdr:row>
      <xdr:rowOff>38100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412422</xdr:colOff>
      <xdr:row>14</xdr:row>
      <xdr:rowOff>186112</xdr:rowOff>
    </xdr:from>
    <xdr:to>
      <xdr:col>16</xdr:col>
      <xdr:colOff>138998</xdr:colOff>
      <xdr:row>106</xdr:row>
      <xdr:rowOff>38091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153275</xdr:colOff>
      <xdr:row>33</xdr:row>
      <xdr:rowOff>113314</xdr:rowOff>
    </xdr:from>
    <xdr:to>
      <xdr:col>8</xdr:col>
      <xdr:colOff>303331</xdr:colOff>
      <xdr:row>45</xdr:row>
      <xdr:rowOff>113314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157653</xdr:colOff>
      <xdr:row>45</xdr:row>
      <xdr:rowOff>141889</xdr:rowOff>
    </xdr:from>
    <xdr:to>
      <xdr:col>8</xdr:col>
      <xdr:colOff>303329</xdr:colOff>
      <xdr:row>85</xdr:row>
      <xdr:rowOff>111409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153275</xdr:colOff>
      <xdr:row>85</xdr:row>
      <xdr:rowOff>151414</xdr:rowOff>
    </xdr:from>
    <xdr:to>
      <xdr:col>8</xdr:col>
      <xdr:colOff>303330</xdr:colOff>
      <xdr:row>93</xdr:row>
      <xdr:rowOff>3394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153275</xdr:colOff>
      <xdr:row>93</xdr:row>
      <xdr:rowOff>31969</xdr:rowOff>
    </xdr:from>
    <xdr:to>
      <xdr:col>8</xdr:col>
      <xdr:colOff>303330</xdr:colOff>
      <xdr:row>100</xdr:row>
      <xdr:rowOff>157129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416035</xdr:colOff>
      <xdr:row>7</xdr:row>
      <xdr:rowOff>131370</xdr:rowOff>
    </xdr:from>
    <xdr:to>
      <xdr:col>16</xdr:col>
      <xdr:colOff>139108</xdr:colOff>
      <xdr:row>14</xdr:row>
      <xdr:rowOff>169470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416034</xdr:colOff>
      <xdr:row>0</xdr:row>
      <xdr:rowOff>54732</xdr:rowOff>
    </xdr:from>
    <xdr:to>
      <xdr:col>16</xdr:col>
      <xdr:colOff>139107</xdr:colOff>
      <xdr:row>7</xdr:row>
      <xdr:rowOff>92832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153276</xdr:colOff>
      <xdr:row>0</xdr:row>
      <xdr:rowOff>54742</xdr:rowOff>
    </xdr:from>
    <xdr:to>
      <xdr:col>8</xdr:col>
      <xdr:colOff>302295</xdr:colOff>
      <xdr:row>12</xdr:row>
      <xdr:rowOff>15854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56028</xdr:rowOff>
    </xdr:from>
    <xdr:to>
      <xdr:col>24</xdr:col>
      <xdr:colOff>19050</xdr:colOff>
      <xdr:row>21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350884</xdr:colOff>
      <xdr:row>3</xdr:row>
      <xdr:rowOff>22411</xdr:rowOff>
    </xdr:from>
    <xdr:to>
      <xdr:col>3</xdr:col>
      <xdr:colOff>531859</xdr:colOff>
      <xdr:row>3</xdr:row>
      <xdr:rowOff>203386</xdr:rowOff>
    </xdr:to>
    <xdr:sp macro="" textlink="">
      <xdr:nvSpPr>
        <xdr:cNvPr id="3" name="Oval 2"/>
        <xdr:cNvSpPr/>
      </xdr:nvSpPr>
      <xdr:spPr>
        <a:xfrm>
          <a:off x="3432502" y="82923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600915</xdr:colOff>
      <xdr:row>3</xdr:row>
      <xdr:rowOff>22411</xdr:rowOff>
    </xdr:from>
    <xdr:to>
      <xdr:col>3</xdr:col>
      <xdr:colOff>781890</xdr:colOff>
      <xdr:row>3</xdr:row>
      <xdr:rowOff>203386</xdr:rowOff>
    </xdr:to>
    <xdr:sp macro="" textlink="">
      <xdr:nvSpPr>
        <xdr:cNvPr id="4" name="Oval 3"/>
        <xdr:cNvSpPr/>
      </xdr:nvSpPr>
      <xdr:spPr>
        <a:xfrm>
          <a:off x="3682533" y="829235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850946</xdr:colOff>
      <xdr:row>3</xdr:row>
      <xdr:rowOff>22411</xdr:rowOff>
    </xdr:from>
    <xdr:to>
      <xdr:col>3</xdr:col>
      <xdr:colOff>1031921</xdr:colOff>
      <xdr:row>3</xdr:row>
      <xdr:rowOff>203386</xdr:rowOff>
    </xdr:to>
    <xdr:sp macro="" textlink="">
      <xdr:nvSpPr>
        <xdr:cNvPr id="5" name="Oval 4"/>
        <xdr:cNvSpPr/>
      </xdr:nvSpPr>
      <xdr:spPr>
        <a:xfrm>
          <a:off x="3932564" y="829235"/>
          <a:ext cx="180975" cy="180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100853</xdr:colOff>
      <xdr:row>3</xdr:row>
      <xdr:rowOff>22411</xdr:rowOff>
    </xdr:from>
    <xdr:to>
      <xdr:col>3</xdr:col>
      <xdr:colOff>281828</xdr:colOff>
      <xdr:row>3</xdr:row>
      <xdr:rowOff>203386</xdr:rowOff>
    </xdr:to>
    <xdr:sp macro="" textlink="">
      <xdr:nvSpPr>
        <xdr:cNvPr id="6" name="Oval 5"/>
        <xdr:cNvSpPr/>
      </xdr:nvSpPr>
      <xdr:spPr>
        <a:xfrm>
          <a:off x="3182471" y="82923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37</a:t>
          </a:r>
        </a:p>
      </xdr:txBody>
    </xdr:sp>
    <xdr:clientData/>
  </xdr:twoCellAnchor>
  <xdr:twoCellAnchor>
    <xdr:from>
      <xdr:col>3</xdr:col>
      <xdr:colOff>1100978</xdr:colOff>
      <xdr:row>3</xdr:row>
      <xdr:rowOff>22411</xdr:rowOff>
    </xdr:from>
    <xdr:to>
      <xdr:col>3</xdr:col>
      <xdr:colOff>1281953</xdr:colOff>
      <xdr:row>3</xdr:row>
      <xdr:rowOff>203386</xdr:rowOff>
    </xdr:to>
    <xdr:sp macro="" textlink="">
      <xdr:nvSpPr>
        <xdr:cNvPr id="7" name="Oval 6"/>
        <xdr:cNvSpPr/>
      </xdr:nvSpPr>
      <xdr:spPr>
        <a:xfrm>
          <a:off x="4182596" y="829235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17</a:t>
          </a:r>
        </a:p>
      </xdr:txBody>
    </xdr:sp>
    <xdr:clientData/>
  </xdr:twoCellAnchor>
  <xdr:twoCellAnchor>
    <xdr:from>
      <xdr:col>3</xdr:col>
      <xdr:colOff>1333975</xdr:colOff>
      <xdr:row>3</xdr:row>
      <xdr:rowOff>28271</xdr:rowOff>
    </xdr:from>
    <xdr:to>
      <xdr:col>3</xdr:col>
      <xdr:colOff>1514950</xdr:colOff>
      <xdr:row>3</xdr:row>
      <xdr:rowOff>209246</xdr:rowOff>
    </xdr:to>
    <xdr:sp macro="" textlink="">
      <xdr:nvSpPr>
        <xdr:cNvPr id="13" name="Oval 12"/>
        <xdr:cNvSpPr/>
      </xdr:nvSpPr>
      <xdr:spPr>
        <a:xfrm>
          <a:off x="4415593" y="835095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23</a:t>
          </a:r>
        </a:p>
      </xdr:txBody>
    </xdr:sp>
    <xdr:clientData/>
  </xdr:twoCellAnchor>
  <xdr:twoCellAnchor>
    <xdr:from>
      <xdr:col>3</xdr:col>
      <xdr:colOff>1542795</xdr:colOff>
      <xdr:row>3</xdr:row>
      <xdr:rowOff>28271</xdr:rowOff>
    </xdr:from>
    <xdr:to>
      <xdr:col>3</xdr:col>
      <xdr:colOff>1723770</xdr:colOff>
      <xdr:row>3</xdr:row>
      <xdr:rowOff>209246</xdr:rowOff>
    </xdr:to>
    <xdr:sp macro="" textlink="">
      <xdr:nvSpPr>
        <xdr:cNvPr id="14" name="Oval 13"/>
        <xdr:cNvSpPr/>
      </xdr:nvSpPr>
      <xdr:spPr>
        <a:xfrm>
          <a:off x="4624413" y="835095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24</a:t>
          </a:r>
        </a:p>
      </xdr:txBody>
    </xdr:sp>
    <xdr:clientData/>
  </xdr:twoCellAnchor>
  <xdr:twoCellAnchor>
    <xdr:from>
      <xdr:col>3</xdr:col>
      <xdr:colOff>1775792</xdr:colOff>
      <xdr:row>3</xdr:row>
      <xdr:rowOff>34131</xdr:rowOff>
    </xdr:from>
    <xdr:to>
      <xdr:col>3</xdr:col>
      <xdr:colOff>1956767</xdr:colOff>
      <xdr:row>3</xdr:row>
      <xdr:rowOff>215106</xdr:rowOff>
    </xdr:to>
    <xdr:sp macro="" textlink="">
      <xdr:nvSpPr>
        <xdr:cNvPr id="15" name="Oval 14"/>
        <xdr:cNvSpPr/>
      </xdr:nvSpPr>
      <xdr:spPr>
        <a:xfrm>
          <a:off x="4857410" y="840955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1994135</xdr:colOff>
      <xdr:row>3</xdr:row>
      <xdr:rowOff>32664</xdr:rowOff>
    </xdr:from>
    <xdr:to>
      <xdr:col>3</xdr:col>
      <xdr:colOff>2175110</xdr:colOff>
      <xdr:row>3</xdr:row>
      <xdr:rowOff>213639</xdr:rowOff>
    </xdr:to>
    <xdr:sp macro="" textlink="">
      <xdr:nvSpPr>
        <xdr:cNvPr id="16" name="Oval 15"/>
        <xdr:cNvSpPr/>
      </xdr:nvSpPr>
      <xdr:spPr>
        <a:xfrm>
          <a:off x="5075753" y="839488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357606</xdr:colOff>
      <xdr:row>4</xdr:row>
      <xdr:rowOff>29136</xdr:rowOff>
    </xdr:from>
    <xdr:to>
      <xdr:col>3</xdr:col>
      <xdr:colOff>538581</xdr:colOff>
      <xdr:row>4</xdr:row>
      <xdr:rowOff>210111</xdr:rowOff>
    </xdr:to>
    <xdr:sp macro="" textlink="">
      <xdr:nvSpPr>
        <xdr:cNvPr id="12" name="Oval 11"/>
        <xdr:cNvSpPr/>
      </xdr:nvSpPr>
      <xdr:spPr>
        <a:xfrm>
          <a:off x="3439224" y="1082489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607637</xdr:colOff>
      <xdr:row>4</xdr:row>
      <xdr:rowOff>29136</xdr:rowOff>
    </xdr:from>
    <xdr:to>
      <xdr:col>3</xdr:col>
      <xdr:colOff>788612</xdr:colOff>
      <xdr:row>4</xdr:row>
      <xdr:rowOff>210111</xdr:rowOff>
    </xdr:to>
    <xdr:sp macro="" textlink="">
      <xdr:nvSpPr>
        <xdr:cNvPr id="17" name="Oval 16"/>
        <xdr:cNvSpPr/>
      </xdr:nvSpPr>
      <xdr:spPr>
        <a:xfrm>
          <a:off x="3689255" y="1082489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</xdr:col>
      <xdr:colOff>857668</xdr:colOff>
      <xdr:row>4</xdr:row>
      <xdr:rowOff>29136</xdr:rowOff>
    </xdr:from>
    <xdr:to>
      <xdr:col>3</xdr:col>
      <xdr:colOff>1038643</xdr:colOff>
      <xdr:row>4</xdr:row>
      <xdr:rowOff>210111</xdr:rowOff>
    </xdr:to>
    <xdr:sp macro="" textlink="">
      <xdr:nvSpPr>
        <xdr:cNvPr id="18" name="Oval 17"/>
        <xdr:cNvSpPr/>
      </xdr:nvSpPr>
      <xdr:spPr>
        <a:xfrm>
          <a:off x="3939286" y="1082489"/>
          <a:ext cx="180975" cy="180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107575</xdr:colOff>
      <xdr:row>4</xdr:row>
      <xdr:rowOff>29136</xdr:rowOff>
    </xdr:from>
    <xdr:to>
      <xdr:col>3</xdr:col>
      <xdr:colOff>288550</xdr:colOff>
      <xdr:row>4</xdr:row>
      <xdr:rowOff>210111</xdr:rowOff>
    </xdr:to>
    <xdr:sp macro="" textlink="">
      <xdr:nvSpPr>
        <xdr:cNvPr id="19" name="Oval 18"/>
        <xdr:cNvSpPr/>
      </xdr:nvSpPr>
      <xdr:spPr>
        <a:xfrm>
          <a:off x="3189193" y="1082489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1107700</xdr:colOff>
      <xdr:row>4</xdr:row>
      <xdr:rowOff>29136</xdr:rowOff>
    </xdr:from>
    <xdr:to>
      <xdr:col>3</xdr:col>
      <xdr:colOff>1288675</xdr:colOff>
      <xdr:row>4</xdr:row>
      <xdr:rowOff>210111</xdr:rowOff>
    </xdr:to>
    <xdr:sp macro="" textlink="">
      <xdr:nvSpPr>
        <xdr:cNvPr id="20" name="Oval 19"/>
        <xdr:cNvSpPr/>
      </xdr:nvSpPr>
      <xdr:spPr>
        <a:xfrm>
          <a:off x="4189318" y="1082489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1340697</xdr:colOff>
      <xdr:row>4</xdr:row>
      <xdr:rowOff>34996</xdr:rowOff>
    </xdr:from>
    <xdr:to>
      <xdr:col>3</xdr:col>
      <xdr:colOff>1521672</xdr:colOff>
      <xdr:row>4</xdr:row>
      <xdr:rowOff>215971</xdr:rowOff>
    </xdr:to>
    <xdr:sp macro="" textlink="">
      <xdr:nvSpPr>
        <xdr:cNvPr id="21" name="Oval 20"/>
        <xdr:cNvSpPr/>
      </xdr:nvSpPr>
      <xdr:spPr>
        <a:xfrm>
          <a:off x="4422315" y="1088349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21</a:t>
          </a:r>
        </a:p>
      </xdr:txBody>
    </xdr:sp>
    <xdr:clientData/>
  </xdr:twoCellAnchor>
  <xdr:twoCellAnchor>
    <xdr:from>
      <xdr:col>3</xdr:col>
      <xdr:colOff>1549517</xdr:colOff>
      <xdr:row>4</xdr:row>
      <xdr:rowOff>34996</xdr:rowOff>
    </xdr:from>
    <xdr:to>
      <xdr:col>3</xdr:col>
      <xdr:colOff>1730492</xdr:colOff>
      <xdr:row>4</xdr:row>
      <xdr:rowOff>215971</xdr:rowOff>
    </xdr:to>
    <xdr:sp macro="" textlink="">
      <xdr:nvSpPr>
        <xdr:cNvPr id="22" name="Oval 21"/>
        <xdr:cNvSpPr/>
      </xdr:nvSpPr>
      <xdr:spPr>
        <a:xfrm>
          <a:off x="4631135" y="1088349"/>
          <a:ext cx="180975" cy="180975"/>
        </a:xfrm>
        <a:prstGeom prst="ellipse">
          <a:avLst/>
        </a:prstGeom>
        <a:solidFill>
          <a:srgbClr val="F35F5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32</a:t>
          </a:r>
        </a:p>
      </xdr:txBody>
    </xdr:sp>
    <xdr:clientData/>
  </xdr:twoCellAnchor>
  <xdr:twoCellAnchor>
    <xdr:from>
      <xdr:col>3</xdr:col>
      <xdr:colOff>364331</xdr:colOff>
      <xdr:row>7</xdr:row>
      <xdr:rowOff>35859</xdr:rowOff>
    </xdr:from>
    <xdr:to>
      <xdr:col>3</xdr:col>
      <xdr:colOff>545306</xdr:colOff>
      <xdr:row>7</xdr:row>
      <xdr:rowOff>216834</xdr:rowOff>
    </xdr:to>
    <xdr:sp macro="" textlink="">
      <xdr:nvSpPr>
        <xdr:cNvPr id="25" name="Oval 24"/>
        <xdr:cNvSpPr/>
      </xdr:nvSpPr>
      <xdr:spPr>
        <a:xfrm>
          <a:off x="3445949" y="18288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3</xdr:col>
      <xdr:colOff>114300</xdr:colOff>
      <xdr:row>7</xdr:row>
      <xdr:rowOff>35859</xdr:rowOff>
    </xdr:from>
    <xdr:to>
      <xdr:col>3</xdr:col>
      <xdr:colOff>295275</xdr:colOff>
      <xdr:row>7</xdr:row>
      <xdr:rowOff>216834</xdr:rowOff>
    </xdr:to>
    <xdr:sp macro="" textlink="">
      <xdr:nvSpPr>
        <xdr:cNvPr id="28" name="Oval 27"/>
        <xdr:cNvSpPr/>
      </xdr:nvSpPr>
      <xdr:spPr>
        <a:xfrm>
          <a:off x="3195918" y="18288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109818</xdr:colOff>
      <xdr:row>5</xdr:row>
      <xdr:rowOff>31377</xdr:rowOff>
    </xdr:from>
    <xdr:to>
      <xdr:col>3</xdr:col>
      <xdr:colOff>290793</xdr:colOff>
      <xdr:row>5</xdr:row>
      <xdr:rowOff>212352</xdr:rowOff>
    </xdr:to>
    <xdr:sp macro="" textlink="">
      <xdr:nvSpPr>
        <xdr:cNvPr id="34" name="Oval 33"/>
        <xdr:cNvSpPr/>
      </xdr:nvSpPr>
      <xdr:spPr>
        <a:xfrm>
          <a:off x="3191436" y="1331259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100852</xdr:colOff>
      <xdr:row>6</xdr:row>
      <xdr:rowOff>22411</xdr:rowOff>
    </xdr:from>
    <xdr:to>
      <xdr:col>3</xdr:col>
      <xdr:colOff>302558</xdr:colOff>
      <xdr:row>6</xdr:row>
      <xdr:rowOff>224117</xdr:rowOff>
    </xdr:to>
    <xdr:sp macro="" textlink="">
      <xdr:nvSpPr>
        <xdr:cNvPr id="9" name="5-Point Star 8"/>
        <xdr:cNvSpPr/>
      </xdr:nvSpPr>
      <xdr:spPr>
        <a:xfrm>
          <a:off x="3182470" y="1568823"/>
          <a:ext cx="201706" cy="201706"/>
        </a:xfrm>
        <a:prstGeom prst="star5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96368</xdr:colOff>
      <xdr:row>8</xdr:row>
      <xdr:rowOff>17932</xdr:rowOff>
    </xdr:from>
    <xdr:to>
      <xdr:col>3</xdr:col>
      <xdr:colOff>298074</xdr:colOff>
      <xdr:row>8</xdr:row>
      <xdr:rowOff>219638</xdr:rowOff>
    </xdr:to>
    <xdr:sp macro="" textlink="">
      <xdr:nvSpPr>
        <xdr:cNvPr id="36" name="5-Point Star 35"/>
        <xdr:cNvSpPr/>
      </xdr:nvSpPr>
      <xdr:spPr>
        <a:xfrm>
          <a:off x="3177986" y="2057403"/>
          <a:ext cx="201706" cy="201706"/>
        </a:xfrm>
        <a:prstGeom prst="star5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57149</xdr:rowOff>
    </xdr:from>
    <xdr:to>
      <xdr:col>19</xdr:col>
      <xdr:colOff>28574</xdr:colOff>
      <xdr:row>50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364331</xdr:colOff>
      <xdr:row>3</xdr:row>
      <xdr:rowOff>19050</xdr:rowOff>
    </xdr:from>
    <xdr:to>
      <xdr:col>3</xdr:col>
      <xdr:colOff>545306</xdr:colOff>
      <xdr:row>3</xdr:row>
      <xdr:rowOff>200025</xdr:rowOff>
    </xdr:to>
    <xdr:sp macro="" textlink="">
      <xdr:nvSpPr>
        <xdr:cNvPr id="3" name="Oval 2"/>
        <xdr:cNvSpPr/>
      </xdr:nvSpPr>
      <xdr:spPr>
        <a:xfrm>
          <a:off x="33456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3</xdr:col>
      <xdr:colOff>114300</xdr:colOff>
      <xdr:row>3</xdr:row>
      <xdr:rowOff>19050</xdr:rowOff>
    </xdr:from>
    <xdr:to>
      <xdr:col>3</xdr:col>
      <xdr:colOff>295275</xdr:colOff>
      <xdr:row>3</xdr:row>
      <xdr:rowOff>200025</xdr:rowOff>
    </xdr:to>
    <xdr:sp macro="" textlink="">
      <xdr:nvSpPr>
        <xdr:cNvPr id="6" name="Oval 5"/>
        <xdr:cNvSpPr/>
      </xdr:nvSpPr>
      <xdr:spPr>
        <a:xfrm>
          <a:off x="30956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364331</xdr:colOff>
      <xdr:row>4</xdr:row>
      <xdr:rowOff>38100</xdr:rowOff>
    </xdr:from>
    <xdr:to>
      <xdr:col>3</xdr:col>
      <xdr:colOff>545306</xdr:colOff>
      <xdr:row>4</xdr:row>
      <xdr:rowOff>219075</xdr:rowOff>
    </xdr:to>
    <xdr:sp macro="" textlink="">
      <xdr:nvSpPr>
        <xdr:cNvPr id="8" name="Oval 7"/>
        <xdr:cNvSpPr/>
      </xdr:nvSpPr>
      <xdr:spPr>
        <a:xfrm>
          <a:off x="3345656" y="10858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614362</xdr:colOff>
      <xdr:row>4</xdr:row>
      <xdr:rowOff>38100</xdr:rowOff>
    </xdr:from>
    <xdr:to>
      <xdr:col>3</xdr:col>
      <xdr:colOff>795337</xdr:colOff>
      <xdr:row>4</xdr:row>
      <xdr:rowOff>219075</xdr:rowOff>
    </xdr:to>
    <xdr:sp macro="" textlink="">
      <xdr:nvSpPr>
        <xdr:cNvPr id="9" name="Oval 8"/>
        <xdr:cNvSpPr/>
      </xdr:nvSpPr>
      <xdr:spPr>
        <a:xfrm>
          <a:off x="3595687" y="1085850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864393</xdr:colOff>
      <xdr:row>4</xdr:row>
      <xdr:rowOff>38100</xdr:rowOff>
    </xdr:from>
    <xdr:to>
      <xdr:col>3</xdr:col>
      <xdr:colOff>1045368</xdr:colOff>
      <xdr:row>4</xdr:row>
      <xdr:rowOff>219075</xdr:rowOff>
    </xdr:to>
    <xdr:sp macro="" textlink="">
      <xdr:nvSpPr>
        <xdr:cNvPr id="10" name="Oval 9"/>
        <xdr:cNvSpPr/>
      </xdr:nvSpPr>
      <xdr:spPr>
        <a:xfrm>
          <a:off x="3845718" y="1085850"/>
          <a:ext cx="180975" cy="180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23</a:t>
          </a:r>
        </a:p>
      </xdr:txBody>
    </xdr:sp>
    <xdr:clientData/>
  </xdr:twoCellAnchor>
  <xdr:twoCellAnchor>
    <xdr:from>
      <xdr:col>3</xdr:col>
      <xdr:colOff>114300</xdr:colOff>
      <xdr:row>4</xdr:row>
      <xdr:rowOff>38100</xdr:rowOff>
    </xdr:from>
    <xdr:to>
      <xdr:col>3</xdr:col>
      <xdr:colOff>295275</xdr:colOff>
      <xdr:row>4</xdr:row>
      <xdr:rowOff>219075</xdr:rowOff>
    </xdr:to>
    <xdr:sp macro="" textlink="">
      <xdr:nvSpPr>
        <xdr:cNvPr id="11" name="Oval 10"/>
        <xdr:cNvSpPr/>
      </xdr:nvSpPr>
      <xdr:spPr>
        <a:xfrm>
          <a:off x="3095625" y="10858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364331</xdr:colOff>
      <xdr:row>5</xdr:row>
      <xdr:rowOff>38100</xdr:rowOff>
    </xdr:from>
    <xdr:to>
      <xdr:col>3</xdr:col>
      <xdr:colOff>545306</xdr:colOff>
      <xdr:row>5</xdr:row>
      <xdr:rowOff>219075</xdr:rowOff>
    </xdr:to>
    <xdr:sp macro="" textlink="">
      <xdr:nvSpPr>
        <xdr:cNvPr id="13" name="Oval 12"/>
        <xdr:cNvSpPr/>
      </xdr:nvSpPr>
      <xdr:spPr>
        <a:xfrm>
          <a:off x="3345656" y="13335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24</a:t>
          </a:r>
        </a:p>
      </xdr:txBody>
    </xdr:sp>
    <xdr:clientData/>
  </xdr:twoCellAnchor>
  <xdr:twoCellAnchor>
    <xdr:from>
      <xdr:col>3</xdr:col>
      <xdr:colOff>614362</xdr:colOff>
      <xdr:row>5</xdr:row>
      <xdr:rowOff>38100</xdr:rowOff>
    </xdr:from>
    <xdr:to>
      <xdr:col>3</xdr:col>
      <xdr:colOff>795337</xdr:colOff>
      <xdr:row>5</xdr:row>
      <xdr:rowOff>219075</xdr:rowOff>
    </xdr:to>
    <xdr:sp macro="" textlink="">
      <xdr:nvSpPr>
        <xdr:cNvPr id="14" name="Oval 13"/>
        <xdr:cNvSpPr/>
      </xdr:nvSpPr>
      <xdr:spPr>
        <a:xfrm>
          <a:off x="3595687" y="1333500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114300</xdr:colOff>
      <xdr:row>5</xdr:row>
      <xdr:rowOff>38100</xdr:rowOff>
    </xdr:from>
    <xdr:to>
      <xdr:col>3</xdr:col>
      <xdr:colOff>295275</xdr:colOff>
      <xdr:row>5</xdr:row>
      <xdr:rowOff>219075</xdr:rowOff>
    </xdr:to>
    <xdr:sp macro="" textlink="">
      <xdr:nvSpPr>
        <xdr:cNvPr id="16" name="Oval 15"/>
        <xdr:cNvSpPr/>
      </xdr:nvSpPr>
      <xdr:spPr>
        <a:xfrm>
          <a:off x="3095625" y="13335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37</a:t>
          </a:r>
        </a:p>
      </xdr:txBody>
    </xdr:sp>
    <xdr:clientData/>
  </xdr:twoCellAnchor>
  <xdr:twoCellAnchor>
    <xdr:from>
      <xdr:col>3</xdr:col>
      <xdr:colOff>364331</xdr:colOff>
      <xdr:row>6</xdr:row>
      <xdr:rowOff>38100</xdr:rowOff>
    </xdr:from>
    <xdr:to>
      <xdr:col>3</xdr:col>
      <xdr:colOff>545306</xdr:colOff>
      <xdr:row>6</xdr:row>
      <xdr:rowOff>219075</xdr:rowOff>
    </xdr:to>
    <xdr:sp macro="" textlink="">
      <xdr:nvSpPr>
        <xdr:cNvPr id="18" name="Oval 17"/>
        <xdr:cNvSpPr/>
      </xdr:nvSpPr>
      <xdr:spPr>
        <a:xfrm>
          <a:off x="3345656" y="1581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114300</xdr:colOff>
      <xdr:row>6</xdr:row>
      <xdr:rowOff>38100</xdr:rowOff>
    </xdr:from>
    <xdr:to>
      <xdr:col>3</xdr:col>
      <xdr:colOff>295275</xdr:colOff>
      <xdr:row>6</xdr:row>
      <xdr:rowOff>219075</xdr:rowOff>
    </xdr:to>
    <xdr:sp macro="" textlink="">
      <xdr:nvSpPr>
        <xdr:cNvPr id="21" name="Oval 20"/>
        <xdr:cNvSpPr/>
      </xdr:nvSpPr>
      <xdr:spPr>
        <a:xfrm>
          <a:off x="3095625" y="1581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123825</xdr:colOff>
      <xdr:row>7</xdr:row>
      <xdr:rowOff>38100</xdr:rowOff>
    </xdr:from>
    <xdr:to>
      <xdr:col>3</xdr:col>
      <xdr:colOff>304800</xdr:colOff>
      <xdr:row>7</xdr:row>
      <xdr:rowOff>219075</xdr:rowOff>
    </xdr:to>
    <xdr:sp macro="" textlink="">
      <xdr:nvSpPr>
        <xdr:cNvPr id="26" name="Oval 25"/>
        <xdr:cNvSpPr/>
      </xdr:nvSpPr>
      <xdr:spPr>
        <a:xfrm>
          <a:off x="3105150" y="18288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</xdr:col>
      <xdr:colOff>123825</xdr:colOff>
      <xdr:row>8</xdr:row>
      <xdr:rowOff>38100</xdr:rowOff>
    </xdr:from>
    <xdr:to>
      <xdr:col>3</xdr:col>
      <xdr:colOff>304800</xdr:colOff>
      <xdr:row>8</xdr:row>
      <xdr:rowOff>219075</xdr:rowOff>
    </xdr:to>
    <xdr:sp macro="" textlink="">
      <xdr:nvSpPr>
        <xdr:cNvPr id="31" name="Oval 30"/>
        <xdr:cNvSpPr/>
      </xdr:nvSpPr>
      <xdr:spPr>
        <a:xfrm>
          <a:off x="3105150" y="20764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383381</xdr:colOff>
      <xdr:row>9</xdr:row>
      <xdr:rowOff>38100</xdr:rowOff>
    </xdr:from>
    <xdr:to>
      <xdr:col>3</xdr:col>
      <xdr:colOff>564356</xdr:colOff>
      <xdr:row>9</xdr:row>
      <xdr:rowOff>219075</xdr:rowOff>
    </xdr:to>
    <xdr:sp macro="" textlink="">
      <xdr:nvSpPr>
        <xdr:cNvPr id="33" name="Oval 32"/>
        <xdr:cNvSpPr/>
      </xdr:nvSpPr>
      <xdr:spPr>
        <a:xfrm>
          <a:off x="3364706" y="23241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3</xdr:col>
      <xdr:colOff>133350</xdr:colOff>
      <xdr:row>9</xdr:row>
      <xdr:rowOff>38100</xdr:rowOff>
    </xdr:from>
    <xdr:to>
      <xdr:col>3</xdr:col>
      <xdr:colOff>314325</xdr:colOff>
      <xdr:row>9</xdr:row>
      <xdr:rowOff>219075</xdr:rowOff>
    </xdr:to>
    <xdr:sp macro="" textlink="">
      <xdr:nvSpPr>
        <xdr:cNvPr id="36" name="Oval 35"/>
        <xdr:cNvSpPr/>
      </xdr:nvSpPr>
      <xdr:spPr>
        <a:xfrm>
          <a:off x="3114675" y="23241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383381</xdr:colOff>
      <xdr:row>10</xdr:row>
      <xdr:rowOff>47625</xdr:rowOff>
    </xdr:from>
    <xdr:to>
      <xdr:col>3</xdr:col>
      <xdr:colOff>564356</xdr:colOff>
      <xdr:row>10</xdr:row>
      <xdr:rowOff>228600</xdr:rowOff>
    </xdr:to>
    <xdr:sp macro="" textlink="">
      <xdr:nvSpPr>
        <xdr:cNvPr id="38" name="Oval 37"/>
        <xdr:cNvSpPr/>
      </xdr:nvSpPr>
      <xdr:spPr>
        <a:xfrm>
          <a:off x="3364706" y="258127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3</xdr:col>
      <xdr:colOff>133350</xdr:colOff>
      <xdr:row>10</xdr:row>
      <xdr:rowOff>47625</xdr:rowOff>
    </xdr:from>
    <xdr:to>
      <xdr:col>3</xdr:col>
      <xdr:colOff>314325</xdr:colOff>
      <xdr:row>10</xdr:row>
      <xdr:rowOff>228600</xdr:rowOff>
    </xdr:to>
    <xdr:sp macro="" textlink="">
      <xdr:nvSpPr>
        <xdr:cNvPr id="41" name="Oval 40"/>
        <xdr:cNvSpPr/>
      </xdr:nvSpPr>
      <xdr:spPr>
        <a:xfrm>
          <a:off x="3114675" y="258127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142875</xdr:colOff>
      <xdr:row>11</xdr:row>
      <xdr:rowOff>38100</xdr:rowOff>
    </xdr:from>
    <xdr:to>
      <xdr:col>3</xdr:col>
      <xdr:colOff>323850</xdr:colOff>
      <xdr:row>11</xdr:row>
      <xdr:rowOff>219075</xdr:rowOff>
    </xdr:to>
    <xdr:sp macro="" textlink="">
      <xdr:nvSpPr>
        <xdr:cNvPr id="46" name="Oval 45"/>
        <xdr:cNvSpPr/>
      </xdr:nvSpPr>
      <xdr:spPr>
        <a:xfrm>
          <a:off x="3124200" y="28194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133350</xdr:colOff>
      <xdr:row>12</xdr:row>
      <xdr:rowOff>38100</xdr:rowOff>
    </xdr:from>
    <xdr:to>
      <xdr:col>3</xdr:col>
      <xdr:colOff>314325</xdr:colOff>
      <xdr:row>12</xdr:row>
      <xdr:rowOff>219075</xdr:rowOff>
    </xdr:to>
    <xdr:sp macro="" textlink="">
      <xdr:nvSpPr>
        <xdr:cNvPr id="51" name="Oval 50"/>
        <xdr:cNvSpPr/>
      </xdr:nvSpPr>
      <xdr:spPr>
        <a:xfrm>
          <a:off x="3114675" y="30670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392906</xdr:colOff>
      <xdr:row>13</xdr:row>
      <xdr:rowOff>38100</xdr:rowOff>
    </xdr:from>
    <xdr:to>
      <xdr:col>3</xdr:col>
      <xdr:colOff>573881</xdr:colOff>
      <xdr:row>13</xdr:row>
      <xdr:rowOff>219075</xdr:rowOff>
    </xdr:to>
    <xdr:sp macro="" textlink="">
      <xdr:nvSpPr>
        <xdr:cNvPr id="53" name="Oval 52"/>
        <xdr:cNvSpPr/>
      </xdr:nvSpPr>
      <xdr:spPr>
        <a:xfrm>
          <a:off x="3374231" y="33147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142875</xdr:colOff>
      <xdr:row>13</xdr:row>
      <xdr:rowOff>38100</xdr:rowOff>
    </xdr:from>
    <xdr:to>
      <xdr:col>3</xdr:col>
      <xdr:colOff>323850</xdr:colOff>
      <xdr:row>13</xdr:row>
      <xdr:rowOff>219075</xdr:rowOff>
    </xdr:to>
    <xdr:sp macro="" textlink="">
      <xdr:nvSpPr>
        <xdr:cNvPr id="56" name="Oval 55"/>
        <xdr:cNvSpPr/>
      </xdr:nvSpPr>
      <xdr:spPr>
        <a:xfrm>
          <a:off x="3124200" y="33147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17</a:t>
          </a:r>
        </a:p>
      </xdr:txBody>
    </xdr:sp>
    <xdr:clientData/>
  </xdr:twoCellAnchor>
  <xdr:twoCellAnchor>
    <xdr:from>
      <xdr:col>3</xdr:col>
      <xdr:colOff>402431</xdr:colOff>
      <xdr:row>14</xdr:row>
      <xdr:rowOff>28575</xdr:rowOff>
    </xdr:from>
    <xdr:to>
      <xdr:col>3</xdr:col>
      <xdr:colOff>583406</xdr:colOff>
      <xdr:row>14</xdr:row>
      <xdr:rowOff>209550</xdr:rowOff>
    </xdr:to>
    <xdr:sp macro="" textlink="">
      <xdr:nvSpPr>
        <xdr:cNvPr id="58" name="Oval 57"/>
        <xdr:cNvSpPr/>
      </xdr:nvSpPr>
      <xdr:spPr>
        <a:xfrm>
          <a:off x="3383756" y="355282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</xdr:col>
      <xdr:colOff>652462</xdr:colOff>
      <xdr:row>14</xdr:row>
      <xdr:rowOff>28575</xdr:rowOff>
    </xdr:from>
    <xdr:to>
      <xdr:col>3</xdr:col>
      <xdr:colOff>833437</xdr:colOff>
      <xdr:row>14</xdr:row>
      <xdr:rowOff>209550</xdr:rowOff>
    </xdr:to>
    <xdr:sp macro="" textlink="">
      <xdr:nvSpPr>
        <xdr:cNvPr id="59" name="Oval 58"/>
        <xdr:cNvSpPr/>
      </xdr:nvSpPr>
      <xdr:spPr>
        <a:xfrm>
          <a:off x="3633787" y="3552825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</xdr:col>
      <xdr:colOff>152400</xdr:colOff>
      <xdr:row>14</xdr:row>
      <xdr:rowOff>28575</xdr:rowOff>
    </xdr:from>
    <xdr:to>
      <xdr:col>3</xdr:col>
      <xdr:colOff>333375</xdr:colOff>
      <xdr:row>14</xdr:row>
      <xdr:rowOff>209550</xdr:rowOff>
    </xdr:to>
    <xdr:sp macro="" textlink="">
      <xdr:nvSpPr>
        <xdr:cNvPr id="61" name="Oval 60"/>
        <xdr:cNvSpPr/>
      </xdr:nvSpPr>
      <xdr:spPr>
        <a:xfrm>
          <a:off x="3133725" y="355282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402431</xdr:colOff>
      <xdr:row>15</xdr:row>
      <xdr:rowOff>28575</xdr:rowOff>
    </xdr:from>
    <xdr:to>
      <xdr:col>3</xdr:col>
      <xdr:colOff>583406</xdr:colOff>
      <xdr:row>15</xdr:row>
      <xdr:rowOff>209550</xdr:rowOff>
    </xdr:to>
    <xdr:sp macro="" textlink="">
      <xdr:nvSpPr>
        <xdr:cNvPr id="63" name="Oval 62"/>
        <xdr:cNvSpPr/>
      </xdr:nvSpPr>
      <xdr:spPr>
        <a:xfrm>
          <a:off x="3383756" y="380047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15</xdr:row>
      <xdr:rowOff>28575</xdr:rowOff>
    </xdr:from>
    <xdr:to>
      <xdr:col>3</xdr:col>
      <xdr:colOff>333375</xdr:colOff>
      <xdr:row>15</xdr:row>
      <xdr:rowOff>209550</xdr:rowOff>
    </xdr:to>
    <xdr:sp macro="" textlink="">
      <xdr:nvSpPr>
        <xdr:cNvPr id="66" name="Oval 65"/>
        <xdr:cNvSpPr/>
      </xdr:nvSpPr>
      <xdr:spPr>
        <a:xfrm>
          <a:off x="3133725" y="380047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402431</xdr:colOff>
      <xdr:row>16</xdr:row>
      <xdr:rowOff>38100</xdr:rowOff>
    </xdr:from>
    <xdr:to>
      <xdr:col>3</xdr:col>
      <xdr:colOff>583406</xdr:colOff>
      <xdr:row>16</xdr:row>
      <xdr:rowOff>219075</xdr:rowOff>
    </xdr:to>
    <xdr:sp macro="" textlink="">
      <xdr:nvSpPr>
        <xdr:cNvPr id="68" name="Oval 67"/>
        <xdr:cNvSpPr/>
      </xdr:nvSpPr>
      <xdr:spPr>
        <a:xfrm>
          <a:off x="3383756" y="40576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16</xdr:row>
      <xdr:rowOff>38100</xdr:rowOff>
    </xdr:from>
    <xdr:to>
      <xdr:col>3</xdr:col>
      <xdr:colOff>333375</xdr:colOff>
      <xdr:row>16</xdr:row>
      <xdr:rowOff>219075</xdr:rowOff>
    </xdr:to>
    <xdr:sp macro="" textlink="">
      <xdr:nvSpPr>
        <xdr:cNvPr id="71" name="Oval 70"/>
        <xdr:cNvSpPr/>
      </xdr:nvSpPr>
      <xdr:spPr>
        <a:xfrm>
          <a:off x="3133725" y="40576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152400</xdr:colOff>
      <xdr:row>17</xdr:row>
      <xdr:rowOff>28575</xdr:rowOff>
    </xdr:from>
    <xdr:to>
      <xdr:col>3</xdr:col>
      <xdr:colOff>333375</xdr:colOff>
      <xdr:row>17</xdr:row>
      <xdr:rowOff>209550</xdr:rowOff>
    </xdr:to>
    <xdr:sp macro="" textlink="">
      <xdr:nvSpPr>
        <xdr:cNvPr id="76" name="Oval 75"/>
        <xdr:cNvSpPr/>
      </xdr:nvSpPr>
      <xdr:spPr>
        <a:xfrm>
          <a:off x="3133725" y="429577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402431</xdr:colOff>
      <xdr:row>18</xdr:row>
      <xdr:rowOff>38100</xdr:rowOff>
    </xdr:from>
    <xdr:to>
      <xdr:col>3</xdr:col>
      <xdr:colOff>583406</xdr:colOff>
      <xdr:row>18</xdr:row>
      <xdr:rowOff>219075</xdr:rowOff>
    </xdr:to>
    <xdr:sp macro="" textlink="">
      <xdr:nvSpPr>
        <xdr:cNvPr id="78" name="Oval 77"/>
        <xdr:cNvSpPr/>
      </xdr:nvSpPr>
      <xdr:spPr>
        <a:xfrm>
          <a:off x="3383756" y="45529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152400</xdr:colOff>
      <xdr:row>18</xdr:row>
      <xdr:rowOff>38100</xdr:rowOff>
    </xdr:from>
    <xdr:to>
      <xdr:col>3</xdr:col>
      <xdr:colOff>333375</xdr:colOff>
      <xdr:row>18</xdr:row>
      <xdr:rowOff>219075</xdr:rowOff>
    </xdr:to>
    <xdr:sp macro="" textlink="">
      <xdr:nvSpPr>
        <xdr:cNvPr id="81" name="Oval 80"/>
        <xdr:cNvSpPr/>
      </xdr:nvSpPr>
      <xdr:spPr>
        <a:xfrm>
          <a:off x="3133725" y="45529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17</xdr:col>
      <xdr:colOff>126206</xdr:colOff>
      <xdr:row>23</xdr:row>
      <xdr:rowOff>133350</xdr:rowOff>
    </xdr:from>
    <xdr:to>
      <xdr:col>17</xdr:col>
      <xdr:colOff>307181</xdr:colOff>
      <xdr:row>24</xdr:row>
      <xdr:rowOff>123825</xdr:rowOff>
    </xdr:to>
    <xdr:sp macro="" textlink="">
      <xdr:nvSpPr>
        <xdr:cNvPr id="34" name="Oval 33"/>
        <xdr:cNvSpPr/>
      </xdr:nvSpPr>
      <xdr:spPr>
        <a:xfrm>
          <a:off x="7517606" y="56578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16</xdr:col>
      <xdr:colOff>323850</xdr:colOff>
      <xdr:row>23</xdr:row>
      <xdr:rowOff>133350</xdr:rowOff>
    </xdr:from>
    <xdr:to>
      <xdr:col>17</xdr:col>
      <xdr:colOff>57150</xdr:colOff>
      <xdr:row>24</xdr:row>
      <xdr:rowOff>123825</xdr:rowOff>
    </xdr:to>
    <xdr:sp macro="" textlink="">
      <xdr:nvSpPr>
        <xdr:cNvPr id="35" name="Oval 34"/>
        <xdr:cNvSpPr/>
      </xdr:nvSpPr>
      <xdr:spPr>
        <a:xfrm>
          <a:off x="7267575" y="56578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57149</xdr:rowOff>
    </xdr:from>
    <xdr:to>
      <xdr:col>16</xdr:col>
      <xdr:colOff>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4</xdr:row>
      <xdr:rowOff>28575</xdr:rowOff>
    </xdr:from>
    <xdr:to>
      <xdr:col>3</xdr:col>
      <xdr:colOff>257175</xdr:colOff>
      <xdr:row>4</xdr:row>
      <xdr:rowOff>209550</xdr:rowOff>
    </xdr:to>
    <xdr:sp macro="" textlink="">
      <xdr:nvSpPr>
        <xdr:cNvPr id="11" name="Oval 10"/>
        <xdr:cNvSpPr/>
      </xdr:nvSpPr>
      <xdr:spPr>
        <a:xfrm>
          <a:off x="3057525" y="107632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17</a:t>
          </a:r>
        </a:p>
      </xdr:txBody>
    </xdr:sp>
    <xdr:clientData/>
  </xdr:twoCellAnchor>
  <xdr:twoCellAnchor>
    <xdr:from>
      <xdr:col>3</xdr:col>
      <xdr:colOff>85725</xdr:colOff>
      <xdr:row>5</xdr:row>
      <xdr:rowOff>47625</xdr:rowOff>
    </xdr:from>
    <xdr:to>
      <xdr:col>3</xdr:col>
      <xdr:colOff>266700</xdr:colOff>
      <xdr:row>5</xdr:row>
      <xdr:rowOff>228600</xdr:rowOff>
    </xdr:to>
    <xdr:sp macro="" textlink="">
      <xdr:nvSpPr>
        <xdr:cNvPr id="16" name="Oval 15"/>
        <xdr:cNvSpPr/>
      </xdr:nvSpPr>
      <xdr:spPr>
        <a:xfrm>
          <a:off x="3067050" y="1343025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95250</xdr:colOff>
      <xdr:row>6</xdr:row>
      <xdr:rowOff>38100</xdr:rowOff>
    </xdr:from>
    <xdr:to>
      <xdr:col>3</xdr:col>
      <xdr:colOff>276225</xdr:colOff>
      <xdr:row>6</xdr:row>
      <xdr:rowOff>219075</xdr:rowOff>
    </xdr:to>
    <xdr:sp macro="" textlink="">
      <xdr:nvSpPr>
        <xdr:cNvPr id="21" name="Oval 20"/>
        <xdr:cNvSpPr/>
      </xdr:nvSpPr>
      <xdr:spPr>
        <a:xfrm>
          <a:off x="3076575" y="1581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354806</xdr:colOff>
      <xdr:row>7</xdr:row>
      <xdr:rowOff>38100</xdr:rowOff>
    </xdr:from>
    <xdr:to>
      <xdr:col>3</xdr:col>
      <xdr:colOff>535781</xdr:colOff>
      <xdr:row>7</xdr:row>
      <xdr:rowOff>219075</xdr:rowOff>
    </xdr:to>
    <xdr:sp macro="" textlink="">
      <xdr:nvSpPr>
        <xdr:cNvPr id="23" name="Oval 22"/>
        <xdr:cNvSpPr/>
      </xdr:nvSpPr>
      <xdr:spPr>
        <a:xfrm>
          <a:off x="3336131" y="18288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104775</xdr:colOff>
      <xdr:row>7</xdr:row>
      <xdr:rowOff>38100</xdr:rowOff>
    </xdr:from>
    <xdr:to>
      <xdr:col>3</xdr:col>
      <xdr:colOff>285750</xdr:colOff>
      <xdr:row>7</xdr:row>
      <xdr:rowOff>219075</xdr:rowOff>
    </xdr:to>
    <xdr:sp macro="" textlink="">
      <xdr:nvSpPr>
        <xdr:cNvPr id="26" name="Oval 25"/>
        <xdr:cNvSpPr/>
      </xdr:nvSpPr>
      <xdr:spPr>
        <a:xfrm>
          <a:off x="3086100" y="18288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354806</xdr:colOff>
      <xdr:row>8</xdr:row>
      <xdr:rowOff>38100</xdr:rowOff>
    </xdr:from>
    <xdr:to>
      <xdr:col>3</xdr:col>
      <xdr:colOff>535781</xdr:colOff>
      <xdr:row>8</xdr:row>
      <xdr:rowOff>219075</xdr:rowOff>
    </xdr:to>
    <xdr:sp macro="" textlink="">
      <xdr:nvSpPr>
        <xdr:cNvPr id="28" name="Oval 27"/>
        <xdr:cNvSpPr/>
      </xdr:nvSpPr>
      <xdr:spPr>
        <a:xfrm>
          <a:off x="3336131" y="20764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104775</xdr:colOff>
      <xdr:row>8</xdr:row>
      <xdr:rowOff>38100</xdr:rowOff>
    </xdr:from>
    <xdr:to>
      <xdr:col>3</xdr:col>
      <xdr:colOff>285750</xdr:colOff>
      <xdr:row>8</xdr:row>
      <xdr:rowOff>219075</xdr:rowOff>
    </xdr:to>
    <xdr:sp macro="" textlink="">
      <xdr:nvSpPr>
        <xdr:cNvPr id="31" name="Oval 30"/>
        <xdr:cNvSpPr/>
      </xdr:nvSpPr>
      <xdr:spPr>
        <a:xfrm>
          <a:off x="3086100" y="20764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114300</xdr:colOff>
      <xdr:row>9</xdr:row>
      <xdr:rowOff>38100</xdr:rowOff>
    </xdr:from>
    <xdr:to>
      <xdr:col>3</xdr:col>
      <xdr:colOff>295275</xdr:colOff>
      <xdr:row>9</xdr:row>
      <xdr:rowOff>219075</xdr:rowOff>
    </xdr:to>
    <xdr:sp macro="" textlink="">
      <xdr:nvSpPr>
        <xdr:cNvPr id="36" name="Oval 35"/>
        <xdr:cNvSpPr/>
      </xdr:nvSpPr>
      <xdr:spPr>
        <a:xfrm>
          <a:off x="3095625" y="232410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66675</xdr:colOff>
      <xdr:row>2</xdr:row>
      <xdr:rowOff>390525</xdr:rowOff>
    </xdr:from>
    <xdr:to>
      <xdr:col>3</xdr:col>
      <xdr:colOff>268381</xdr:colOff>
      <xdr:row>3</xdr:row>
      <xdr:rowOff>192181</xdr:rowOff>
    </xdr:to>
    <xdr:sp macro="" textlink="">
      <xdr:nvSpPr>
        <xdr:cNvPr id="38" name="5-Point Star 37"/>
        <xdr:cNvSpPr/>
      </xdr:nvSpPr>
      <xdr:spPr>
        <a:xfrm>
          <a:off x="3048000" y="790575"/>
          <a:ext cx="201706" cy="201706"/>
        </a:xfrm>
        <a:prstGeom prst="star5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47624</xdr:rowOff>
    </xdr:from>
    <xdr:to>
      <xdr:col>16</xdr:col>
      <xdr:colOff>0</xdr:colOff>
      <xdr:row>111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402431</xdr:colOff>
      <xdr:row>3</xdr:row>
      <xdr:rowOff>19050</xdr:rowOff>
    </xdr:from>
    <xdr:to>
      <xdr:col>3</xdr:col>
      <xdr:colOff>583406</xdr:colOff>
      <xdr:row>3</xdr:row>
      <xdr:rowOff>200025</xdr:rowOff>
    </xdr:to>
    <xdr:sp macro="" textlink="">
      <xdr:nvSpPr>
        <xdr:cNvPr id="5" name="Oval 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652462</xdr:colOff>
      <xdr:row>3</xdr:row>
      <xdr:rowOff>19050</xdr:rowOff>
    </xdr:from>
    <xdr:to>
      <xdr:col>3</xdr:col>
      <xdr:colOff>833437</xdr:colOff>
      <xdr:row>3</xdr:row>
      <xdr:rowOff>200025</xdr:rowOff>
    </xdr:to>
    <xdr:sp macro="" textlink="">
      <xdr:nvSpPr>
        <xdr:cNvPr id="6" name="Oval 5"/>
        <xdr:cNvSpPr/>
      </xdr:nvSpPr>
      <xdr:spPr>
        <a:xfrm>
          <a:off x="3633787" y="819150"/>
          <a:ext cx="180975" cy="180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152400</xdr:colOff>
      <xdr:row>3</xdr:row>
      <xdr:rowOff>19050</xdr:rowOff>
    </xdr:from>
    <xdr:to>
      <xdr:col>3</xdr:col>
      <xdr:colOff>333375</xdr:colOff>
      <xdr:row>3</xdr:row>
      <xdr:rowOff>200025</xdr:rowOff>
    </xdr:to>
    <xdr:sp macro="" textlink="">
      <xdr:nvSpPr>
        <xdr:cNvPr id="8" name="Oval 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152400</xdr:colOff>
      <xdr:row>4</xdr:row>
      <xdr:rowOff>19050</xdr:rowOff>
    </xdr:from>
    <xdr:to>
      <xdr:col>3</xdr:col>
      <xdr:colOff>333375</xdr:colOff>
      <xdr:row>4</xdr:row>
      <xdr:rowOff>200025</xdr:rowOff>
    </xdr:to>
    <xdr:sp macro="" textlink="">
      <xdr:nvSpPr>
        <xdr:cNvPr id="13" name="Oval 1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152400</xdr:colOff>
      <xdr:row>5</xdr:row>
      <xdr:rowOff>19050</xdr:rowOff>
    </xdr:from>
    <xdr:to>
      <xdr:col>3</xdr:col>
      <xdr:colOff>333375</xdr:colOff>
      <xdr:row>5</xdr:row>
      <xdr:rowOff>200025</xdr:rowOff>
    </xdr:to>
    <xdr:sp macro="" textlink="">
      <xdr:nvSpPr>
        <xdr:cNvPr id="18" name="Oval 1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24</a:t>
          </a:r>
        </a:p>
      </xdr:txBody>
    </xdr:sp>
    <xdr:clientData/>
  </xdr:twoCellAnchor>
  <xdr:twoCellAnchor>
    <xdr:from>
      <xdr:col>3</xdr:col>
      <xdr:colOff>152400</xdr:colOff>
      <xdr:row>6</xdr:row>
      <xdr:rowOff>19050</xdr:rowOff>
    </xdr:from>
    <xdr:to>
      <xdr:col>3</xdr:col>
      <xdr:colOff>333375</xdr:colOff>
      <xdr:row>6</xdr:row>
      <xdr:rowOff>200025</xdr:rowOff>
    </xdr:to>
    <xdr:sp macro="" textlink="">
      <xdr:nvSpPr>
        <xdr:cNvPr id="23" name="Oval 2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</xdr:col>
      <xdr:colOff>402431</xdr:colOff>
      <xdr:row>7</xdr:row>
      <xdr:rowOff>19050</xdr:rowOff>
    </xdr:from>
    <xdr:to>
      <xdr:col>3</xdr:col>
      <xdr:colOff>583406</xdr:colOff>
      <xdr:row>7</xdr:row>
      <xdr:rowOff>200025</xdr:rowOff>
    </xdr:to>
    <xdr:sp macro="" textlink="">
      <xdr:nvSpPr>
        <xdr:cNvPr id="25" name="Oval 2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152400</xdr:colOff>
      <xdr:row>7</xdr:row>
      <xdr:rowOff>19050</xdr:rowOff>
    </xdr:from>
    <xdr:to>
      <xdr:col>3</xdr:col>
      <xdr:colOff>333375</xdr:colOff>
      <xdr:row>7</xdr:row>
      <xdr:rowOff>200025</xdr:rowOff>
    </xdr:to>
    <xdr:sp macro="" textlink="">
      <xdr:nvSpPr>
        <xdr:cNvPr id="28" name="Oval 2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402431</xdr:colOff>
      <xdr:row>8</xdr:row>
      <xdr:rowOff>19050</xdr:rowOff>
    </xdr:from>
    <xdr:to>
      <xdr:col>3</xdr:col>
      <xdr:colOff>583406</xdr:colOff>
      <xdr:row>8</xdr:row>
      <xdr:rowOff>200025</xdr:rowOff>
    </xdr:to>
    <xdr:sp macro="" textlink="">
      <xdr:nvSpPr>
        <xdr:cNvPr id="30" name="Oval 29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8</xdr:row>
      <xdr:rowOff>19050</xdr:rowOff>
    </xdr:from>
    <xdr:to>
      <xdr:col>3</xdr:col>
      <xdr:colOff>333375</xdr:colOff>
      <xdr:row>8</xdr:row>
      <xdr:rowOff>200025</xdr:rowOff>
    </xdr:to>
    <xdr:sp macro="" textlink="">
      <xdr:nvSpPr>
        <xdr:cNvPr id="33" name="Oval 3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152400</xdr:colOff>
      <xdr:row>9</xdr:row>
      <xdr:rowOff>19050</xdr:rowOff>
    </xdr:from>
    <xdr:to>
      <xdr:col>3</xdr:col>
      <xdr:colOff>333375</xdr:colOff>
      <xdr:row>9</xdr:row>
      <xdr:rowOff>200025</xdr:rowOff>
    </xdr:to>
    <xdr:sp macro="" textlink="">
      <xdr:nvSpPr>
        <xdr:cNvPr id="38" name="Oval 3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10</xdr:row>
      <xdr:rowOff>19050</xdr:rowOff>
    </xdr:from>
    <xdr:to>
      <xdr:col>3</xdr:col>
      <xdr:colOff>333375</xdr:colOff>
      <xdr:row>10</xdr:row>
      <xdr:rowOff>200025</xdr:rowOff>
    </xdr:to>
    <xdr:sp macro="" textlink="">
      <xdr:nvSpPr>
        <xdr:cNvPr id="43" name="Oval 4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11</xdr:row>
      <xdr:rowOff>19050</xdr:rowOff>
    </xdr:from>
    <xdr:to>
      <xdr:col>3</xdr:col>
      <xdr:colOff>333375</xdr:colOff>
      <xdr:row>11</xdr:row>
      <xdr:rowOff>200025</xdr:rowOff>
    </xdr:to>
    <xdr:sp macro="" textlink="">
      <xdr:nvSpPr>
        <xdr:cNvPr id="48" name="Oval 4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152400</xdr:colOff>
      <xdr:row>12</xdr:row>
      <xdr:rowOff>19050</xdr:rowOff>
    </xdr:from>
    <xdr:to>
      <xdr:col>3</xdr:col>
      <xdr:colOff>333375</xdr:colOff>
      <xdr:row>12</xdr:row>
      <xdr:rowOff>200025</xdr:rowOff>
    </xdr:to>
    <xdr:sp macro="" textlink="">
      <xdr:nvSpPr>
        <xdr:cNvPr id="53" name="Oval 5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13</xdr:row>
      <xdr:rowOff>19050</xdr:rowOff>
    </xdr:from>
    <xdr:to>
      <xdr:col>3</xdr:col>
      <xdr:colOff>333375</xdr:colOff>
      <xdr:row>13</xdr:row>
      <xdr:rowOff>200025</xdr:rowOff>
    </xdr:to>
    <xdr:sp macro="" textlink="">
      <xdr:nvSpPr>
        <xdr:cNvPr id="58" name="Oval 5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14</xdr:row>
      <xdr:rowOff>19050</xdr:rowOff>
    </xdr:from>
    <xdr:to>
      <xdr:col>3</xdr:col>
      <xdr:colOff>333375</xdr:colOff>
      <xdr:row>14</xdr:row>
      <xdr:rowOff>200025</xdr:rowOff>
    </xdr:to>
    <xdr:sp macro="" textlink="">
      <xdr:nvSpPr>
        <xdr:cNvPr id="63" name="Oval 6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15</xdr:row>
      <xdr:rowOff>19050</xdr:rowOff>
    </xdr:from>
    <xdr:to>
      <xdr:col>3</xdr:col>
      <xdr:colOff>333375</xdr:colOff>
      <xdr:row>15</xdr:row>
      <xdr:rowOff>200025</xdr:rowOff>
    </xdr:to>
    <xdr:sp macro="" textlink="">
      <xdr:nvSpPr>
        <xdr:cNvPr id="68" name="Oval 6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16</xdr:row>
      <xdr:rowOff>19050</xdr:rowOff>
    </xdr:from>
    <xdr:to>
      <xdr:col>3</xdr:col>
      <xdr:colOff>333375</xdr:colOff>
      <xdr:row>16</xdr:row>
      <xdr:rowOff>200025</xdr:rowOff>
    </xdr:to>
    <xdr:sp macro="" textlink="">
      <xdr:nvSpPr>
        <xdr:cNvPr id="73" name="Oval 7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17</xdr:row>
      <xdr:rowOff>19050</xdr:rowOff>
    </xdr:from>
    <xdr:to>
      <xdr:col>3</xdr:col>
      <xdr:colOff>333375</xdr:colOff>
      <xdr:row>17</xdr:row>
      <xdr:rowOff>200025</xdr:rowOff>
    </xdr:to>
    <xdr:sp macro="" textlink="">
      <xdr:nvSpPr>
        <xdr:cNvPr id="78" name="Oval 7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18</xdr:row>
      <xdr:rowOff>19050</xdr:rowOff>
    </xdr:from>
    <xdr:to>
      <xdr:col>3</xdr:col>
      <xdr:colOff>333375</xdr:colOff>
      <xdr:row>18</xdr:row>
      <xdr:rowOff>200025</xdr:rowOff>
    </xdr:to>
    <xdr:sp macro="" textlink="">
      <xdr:nvSpPr>
        <xdr:cNvPr id="83" name="Oval 8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152400</xdr:colOff>
      <xdr:row>19</xdr:row>
      <xdr:rowOff>19050</xdr:rowOff>
    </xdr:from>
    <xdr:to>
      <xdr:col>3</xdr:col>
      <xdr:colOff>333375</xdr:colOff>
      <xdr:row>19</xdr:row>
      <xdr:rowOff>200025</xdr:rowOff>
    </xdr:to>
    <xdr:sp macro="" textlink="">
      <xdr:nvSpPr>
        <xdr:cNvPr id="88" name="Oval 8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402431</xdr:colOff>
      <xdr:row>20</xdr:row>
      <xdr:rowOff>19050</xdr:rowOff>
    </xdr:from>
    <xdr:to>
      <xdr:col>3</xdr:col>
      <xdr:colOff>583406</xdr:colOff>
      <xdr:row>20</xdr:row>
      <xdr:rowOff>200025</xdr:rowOff>
    </xdr:to>
    <xdr:sp macro="" textlink="">
      <xdr:nvSpPr>
        <xdr:cNvPr id="90" name="Oval 89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</xdr:col>
      <xdr:colOff>152400</xdr:colOff>
      <xdr:row>20</xdr:row>
      <xdr:rowOff>19050</xdr:rowOff>
    </xdr:from>
    <xdr:to>
      <xdr:col>3</xdr:col>
      <xdr:colOff>333375</xdr:colOff>
      <xdr:row>20</xdr:row>
      <xdr:rowOff>200025</xdr:rowOff>
    </xdr:to>
    <xdr:sp macro="" textlink="">
      <xdr:nvSpPr>
        <xdr:cNvPr id="93" name="Oval 9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402431</xdr:colOff>
      <xdr:row>21</xdr:row>
      <xdr:rowOff>19050</xdr:rowOff>
    </xdr:from>
    <xdr:to>
      <xdr:col>3</xdr:col>
      <xdr:colOff>583406</xdr:colOff>
      <xdr:row>21</xdr:row>
      <xdr:rowOff>200025</xdr:rowOff>
    </xdr:to>
    <xdr:sp macro="" textlink="">
      <xdr:nvSpPr>
        <xdr:cNvPr id="95" name="Oval 9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152400</xdr:colOff>
      <xdr:row>21</xdr:row>
      <xdr:rowOff>19050</xdr:rowOff>
    </xdr:from>
    <xdr:to>
      <xdr:col>3</xdr:col>
      <xdr:colOff>333375</xdr:colOff>
      <xdr:row>21</xdr:row>
      <xdr:rowOff>200025</xdr:rowOff>
    </xdr:to>
    <xdr:sp macro="" textlink="">
      <xdr:nvSpPr>
        <xdr:cNvPr id="98" name="Oval 9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152400</xdr:colOff>
      <xdr:row>22</xdr:row>
      <xdr:rowOff>19050</xdr:rowOff>
    </xdr:from>
    <xdr:to>
      <xdr:col>3</xdr:col>
      <xdr:colOff>333375</xdr:colOff>
      <xdr:row>22</xdr:row>
      <xdr:rowOff>200025</xdr:rowOff>
    </xdr:to>
    <xdr:sp macro="" textlink="">
      <xdr:nvSpPr>
        <xdr:cNvPr id="103" name="Oval 10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152400</xdr:colOff>
      <xdr:row>23</xdr:row>
      <xdr:rowOff>19050</xdr:rowOff>
    </xdr:from>
    <xdr:to>
      <xdr:col>3</xdr:col>
      <xdr:colOff>333375</xdr:colOff>
      <xdr:row>23</xdr:row>
      <xdr:rowOff>200025</xdr:rowOff>
    </xdr:to>
    <xdr:sp macro="" textlink="">
      <xdr:nvSpPr>
        <xdr:cNvPr id="108" name="Oval 10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402431</xdr:colOff>
      <xdr:row>24</xdr:row>
      <xdr:rowOff>19050</xdr:rowOff>
    </xdr:from>
    <xdr:to>
      <xdr:col>3</xdr:col>
      <xdr:colOff>583406</xdr:colOff>
      <xdr:row>24</xdr:row>
      <xdr:rowOff>200025</xdr:rowOff>
    </xdr:to>
    <xdr:sp macro="" textlink="">
      <xdr:nvSpPr>
        <xdr:cNvPr id="110" name="Oval 109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24</xdr:row>
      <xdr:rowOff>19050</xdr:rowOff>
    </xdr:from>
    <xdr:to>
      <xdr:col>3</xdr:col>
      <xdr:colOff>333375</xdr:colOff>
      <xdr:row>24</xdr:row>
      <xdr:rowOff>200025</xdr:rowOff>
    </xdr:to>
    <xdr:sp macro="" textlink="">
      <xdr:nvSpPr>
        <xdr:cNvPr id="113" name="Oval 11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402431</xdr:colOff>
      <xdr:row>25</xdr:row>
      <xdr:rowOff>19050</xdr:rowOff>
    </xdr:from>
    <xdr:to>
      <xdr:col>3</xdr:col>
      <xdr:colOff>583406</xdr:colOff>
      <xdr:row>25</xdr:row>
      <xdr:rowOff>200025</xdr:rowOff>
    </xdr:to>
    <xdr:sp macro="" textlink="">
      <xdr:nvSpPr>
        <xdr:cNvPr id="115" name="Oval 11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25</xdr:row>
      <xdr:rowOff>19050</xdr:rowOff>
    </xdr:from>
    <xdr:to>
      <xdr:col>3</xdr:col>
      <xdr:colOff>333375</xdr:colOff>
      <xdr:row>25</xdr:row>
      <xdr:rowOff>200025</xdr:rowOff>
    </xdr:to>
    <xdr:sp macro="" textlink="">
      <xdr:nvSpPr>
        <xdr:cNvPr id="118" name="Oval 11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402431</xdr:colOff>
      <xdr:row>26</xdr:row>
      <xdr:rowOff>19050</xdr:rowOff>
    </xdr:from>
    <xdr:to>
      <xdr:col>3</xdr:col>
      <xdr:colOff>583406</xdr:colOff>
      <xdr:row>26</xdr:row>
      <xdr:rowOff>200025</xdr:rowOff>
    </xdr:to>
    <xdr:sp macro="" textlink="">
      <xdr:nvSpPr>
        <xdr:cNvPr id="120" name="Oval 119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26</xdr:row>
      <xdr:rowOff>19050</xdr:rowOff>
    </xdr:from>
    <xdr:to>
      <xdr:col>3</xdr:col>
      <xdr:colOff>333375</xdr:colOff>
      <xdr:row>26</xdr:row>
      <xdr:rowOff>200025</xdr:rowOff>
    </xdr:to>
    <xdr:sp macro="" textlink="">
      <xdr:nvSpPr>
        <xdr:cNvPr id="123" name="Oval 12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402431</xdr:colOff>
      <xdr:row>27</xdr:row>
      <xdr:rowOff>19050</xdr:rowOff>
    </xdr:from>
    <xdr:to>
      <xdr:col>3</xdr:col>
      <xdr:colOff>583406</xdr:colOff>
      <xdr:row>27</xdr:row>
      <xdr:rowOff>200025</xdr:rowOff>
    </xdr:to>
    <xdr:sp macro="" textlink="">
      <xdr:nvSpPr>
        <xdr:cNvPr id="125" name="Oval 12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27</xdr:row>
      <xdr:rowOff>19050</xdr:rowOff>
    </xdr:from>
    <xdr:to>
      <xdr:col>3</xdr:col>
      <xdr:colOff>333375</xdr:colOff>
      <xdr:row>27</xdr:row>
      <xdr:rowOff>200025</xdr:rowOff>
    </xdr:to>
    <xdr:sp macro="" textlink="">
      <xdr:nvSpPr>
        <xdr:cNvPr id="128" name="Oval 12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402431</xdr:colOff>
      <xdr:row>28</xdr:row>
      <xdr:rowOff>19050</xdr:rowOff>
    </xdr:from>
    <xdr:to>
      <xdr:col>3</xdr:col>
      <xdr:colOff>583406</xdr:colOff>
      <xdr:row>28</xdr:row>
      <xdr:rowOff>200025</xdr:rowOff>
    </xdr:to>
    <xdr:sp macro="" textlink="">
      <xdr:nvSpPr>
        <xdr:cNvPr id="130" name="Oval 129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3</xdr:col>
      <xdr:colOff>152400</xdr:colOff>
      <xdr:row>28</xdr:row>
      <xdr:rowOff>19050</xdr:rowOff>
    </xdr:from>
    <xdr:to>
      <xdr:col>3</xdr:col>
      <xdr:colOff>333375</xdr:colOff>
      <xdr:row>28</xdr:row>
      <xdr:rowOff>200025</xdr:rowOff>
    </xdr:to>
    <xdr:sp macro="" textlink="">
      <xdr:nvSpPr>
        <xdr:cNvPr id="133" name="Oval 13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152400</xdr:colOff>
      <xdr:row>29</xdr:row>
      <xdr:rowOff>19050</xdr:rowOff>
    </xdr:from>
    <xdr:to>
      <xdr:col>3</xdr:col>
      <xdr:colOff>333375</xdr:colOff>
      <xdr:row>29</xdr:row>
      <xdr:rowOff>200025</xdr:rowOff>
    </xdr:to>
    <xdr:sp macro="" textlink="">
      <xdr:nvSpPr>
        <xdr:cNvPr id="138" name="Oval 13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152400</xdr:colOff>
      <xdr:row>30</xdr:row>
      <xdr:rowOff>19050</xdr:rowOff>
    </xdr:from>
    <xdr:to>
      <xdr:col>3</xdr:col>
      <xdr:colOff>333375</xdr:colOff>
      <xdr:row>30</xdr:row>
      <xdr:rowOff>200025</xdr:rowOff>
    </xdr:to>
    <xdr:sp macro="" textlink="">
      <xdr:nvSpPr>
        <xdr:cNvPr id="143" name="Oval 14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152400</xdr:colOff>
      <xdr:row>31</xdr:row>
      <xdr:rowOff>19050</xdr:rowOff>
    </xdr:from>
    <xdr:to>
      <xdr:col>3</xdr:col>
      <xdr:colOff>333375</xdr:colOff>
      <xdr:row>31</xdr:row>
      <xdr:rowOff>200025</xdr:rowOff>
    </xdr:to>
    <xdr:sp macro="" textlink="">
      <xdr:nvSpPr>
        <xdr:cNvPr id="148" name="Oval 14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32</xdr:row>
      <xdr:rowOff>19050</xdr:rowOff>
    </xdr:from>
    <xdr:to>
      <xdr:col>3</xdr:col>
      <xdr:colOff>333375</xdr:colOff>
      <xdr:row>32</xdr:row>
      <xdr:rowOff>200025</xdr:rowOff>
    </xdr:to>
    <xdr:sp macro="" textlink="">
      <xdr:nvSpPr>
        <xdr:cNvPr id="153" name="Oval 15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402431</xdr:colOff>
      <xdr:row>33</xdr:row>
      <xdr:rowOff>19050</xdr:rowOff>
    </xdr:from>
    <xdr:to>
      <xdr:col>3</xdr:col>
      <xdr:colOff>583406</xdr:colOff>
      <xdr:row>33</xdr:row>
      <xdr:rowOff>200025</xdr:rowOff>
    </xdr:to>
    <xdr:sp macro="" textlink="">
      <xdr:nvSpPr>
        <xdr:cNvPr id="155" name="Oval 15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33</xdr:row>
      <xdr:rowOff>19050</xdr:rowOff>
    </xdr:from>
    <xdr:to>
      <xdr:col>3</xdr:col>
      <xdr:colOff>333375</xdr:colOff>
      <xdr:row>33</xdr:row>
      <xdr:rowOff>200025</xdr:rowOff>
    </xdr:to>
    <xdr:sp macro="" textlink="">
      <xdr:nvSpPr>
        <xdr:cNvPr id="158" name="Oval 15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152400</xdr:colOff>
      <xdr:row>34</xdr:row>
      <xdr:rowOff>19050</xdr:rowOff>
    </xdr:from>
    <xdr:to>
      <xdr:col>3</xdr:col>
      <xdr:colOff>333375</xdr:colOff>
      <xdr:row>34</xdr:row>
      <xdr:rowOff>200025</xdr:rowOff>
    </xdr:to>
    <xdr:sp macro="" textlink="">
      <xdr:nvSpPr>
        <xdr:cNvPr id="163" name="Oval 16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35</xdr:row>
      <xdr:rowOff>19050</xdr:rowOff>
    </xdr:from>
    <xdr:to>
      <xdr:col>3</xdr:col>
      <xdr:colOff>333375</xdr:colOff>
      <xdr:row>35</xdr:row>
      <xdr:rowOff>200025</xdr:rowOff>
    </xdr:to>
    <xdr:sp macro="" textlink="">
      <xdr:nvSpPr>
        <xdr:cNvPr id="168" name="Oval 16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36</xdr:row>
      <xdr:rowOff>19050</xdr:rowOff>
    </xdr:from>
    <xdr:to>
      <xdr:col>3</xdr:col>
      <xdr:colOff>333375</xdr:colOff>
      <xdr:row>36</xdr:row>
      <xdr:rowOff>200025</xdr:rowOff>
    </xdr:to>
    <xdr:sp macro="" textlink="">
      <xdr:nvSpPr>
        <xdr:cNvPr id="173" name="Oval 17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37</xdr:row>
      <xdr:rowOff>19050</xdr:rowOff>
    </xdr:from>
    <xdr:to>
      <xdr:col>3</xdr:col>
      <xdr:colOff>333375</xdr:colOff>
      <xdr:row>37</xdr:row>
      <xdr:rowOff>200025</xdr:rowOff>
    </xdr:to>
    <xdr:sp macro="" textlink="">
      <xdr:nvSpPr>
        <xdr:cNvPr id="178" name="Oval 17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38</xdr:row>
      <xdr:rowOff>19050</xdr:rowOff>
    </xdr:from>
    <xdr:to>
      <xdr:col>3</xdr:col>
      <xdr:colOff>333375</xdr:colOff>
      <xdr:row>38</xdr:row>
      <xdr:rowOff>200025</xdr:rowOff>
    </xdr:to>
    <xdr:sp macro="" textlink="">
      <xdr:nvSpPr>
        <xdr:cNvPr id="183" name="Oval 18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402431</xdr:colOff>
      <xdr:row>39</xdr:row>
      <xdr:rowOff>19050</xdr:rowOff>
    </xdr:from>
    <xdr:to>
      <xdr:col>3</xdr:col>
      <xdr:colOff>583406</xdr:colOff>
      <xdr:row>39</xdr:row>
      <xdr:rowOff>200025</xdr:rowOff>
    </xdr:to>
    <xdr:sp macro="" textlink="">
      <xdr:nvSpPr>
        <xdr:cNvPr id="185" name="Oval 184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39</xdr:row>
      <xdr:rowOff>19050</xdr:rowOff>
    </xdr:from>
    <xdr:to>
      <xdr:col>3</xdr:col>
      <xdr:colOff>333375</xdr:colOff>
      <xdr:row>39</xdr:row>
      <xdr:rowOff>200025</xdr:rowOff>
    </xdr:to>
    <xdr:sp macro="" textlink="">
      <xdr:nvSpPr>
        <xdr:cNvPr id="188" name="Oval 18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152400</xdr:colOff>
      <xdr:row>40</xdr:row>
      <xdr:rowOff>19050</xdr:rowOff>
    </xdr:from>
    <xdr:to>
      <xdr:col>3</xdr:col>
      <xdr:colOff>333375</xdr:colOff>
      <xdr:row>40</xdr:row>
      <xdr:rowOff>200025</xdr:rowOff>
    </xdr:to>
    <xdr:sp macro="" textlink="">
      <xdr:nvSpPr>
        <xdr:cNvPr id="193" name="Oval 19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152400</xdr:colOff>
      <xdr:row>41</xdr:row>
      <xdr:rowOff>19050</xdr:rowOff>
    </xdr:from>
    <xdr:to>
      <xdr:col>3</xdr:col>
      <xdr:colOff>333375</xdr:colOff>
      <xdr:row>41</xdr:row>
      <xdr:rowOff>200025</xdr:rowOff>
    </xdr:to>
    <xdr:sp macro="" textlink="">
      <xdr:nvSpPr>
        <xdr:cNvPr id="198" name="Oval 19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152400</xdr:colOff>
      <xdr:row>42</xdr:row>
      <xdr:rowOff>19050</xdr:rowOff>
    </xdr:from>
    <xdr:to>
      <xdr:col>3</xdr:col>
      <xdr:colOff>333375</xdr:colOff>
      <xdr:row>42</xdr:row>
      <xdr:rowOff>200025</xdr:rowOff>
    </xdr:to>
    <xdr:sp macro="" textlink="">
      <xdr:nvSpPr>
        <xdr:cNvPr id="203" name="Oval 202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5</xdr:row>
      <xdr:rowOff>47624</xdr:rowOff>
    </xdr:from>
    <xdr:to>
      <xdr:col>16</xdr:col>
      <xdr:colOff>0</xdr:colOff>
      <xdr:row>13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</xdr:row>
      <xdr:rowOff>19050</xdr:rowOff>
    </xdr:from>
    <xdr:to>
      <xdr:col>3</xdr:col>
      <xdr:colOff>333375</xdr:colOff>
      <xdr:row>3</xdr:row>
      <xdr:rowOff>200025</xdr:rowOff>
    </xdr:to>
    <xdr:sp macro="" textlink="">
      <xdr:nvSpPr>
        <xdr:cNvPr id="5" name="Oval 4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402431</xdr:colOff>
      <xdr:row>4</xdr:row>
      <xdr:rowOff>19050</xdr:rowOff>
    </xdr:from>
    <xdr:to>
      <xdr:col>3</xdr:col>
      <xdr:colOff>583406</xdr:colOff>
      <xdr:row>4</xdr:row>
      <xdr:rowOff>200025</xdr:rowOff>
    </xdr:to>
    <xdr:sp macro="" textlink="">
      <xdr:nvSpPr>
        <xdr:cNvPr id="6" name="Oval 5"/>
        <xdr:cNvSpPr/>
      </xdr:nvSpPr>
      <xdr:spPr>
        <a:xfrm>
          <a:off x="3383756" y="81915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152400</xdr:colOff>
      <xdr:row>4</xdr:row>
      <xdr:rowOff>19050</xdr:rowOff>
    </xdr:from>
    <xdr:to>
      <xdr:col>3</xdr:col>
      <xdr:colOff>333375</xdr:colOff>
      <xdr:row>4</xdr:row>
      <xdr:rowOff>200025</xdr:rowOff>
    </xdr:to>
    <xdr:sp macro="" textlink="">
      <xdr:nvSpPr>
        <xdr:cNvPr id="8" name="Oval 7"/>
        <xdr:cNvSpPr/>
      </xdr:nvSpPr>
      <xdr:spPr>
        <a:xfrm>
          <a:off x="3133725" y="819150"/>
          <a:ext cx="180975" cy="180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47625</xdr:rowOff>
    </xdr:from>
    <xdr:to>
      <xdr:col>16</xdr:col>
      <xdr:colOff>9524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3</xdr:row>
      <xdr:rowOff>28575</xdr:rowOff>
    </xdr:from>
    <xdr:to>
      <xdr:col>3</xdr:col>
      <xdr:colOff>238125</xdr:colOff>
      <xdr:row>3</xdr:row>
      <xdr:rowOff>200025</xdr:rowOff>
    </xdr:to>
    <xdr:sp macro="" textlink="">
      <xdr:nvSpPr>
        <xdr:cNvPr id="3" name="Oval 2"/>
        <xdr:cNvSpPr/>
      </xdr:nvSpPr>
      <xdr:spPr>
        <a:xfrm>
          <a:off x="3038475" y="828675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57150</xdr:colOff>
      <xdr:row>4</xdr:row>
      <xdr:rowOff>38100</xdr:rowOff>
    </xdr:from>
    <xdr:to>
      <xdr:col>3</xdr:col>
      <xdr:colOff>238125</xdr:colOff>
      <xdr:row>4</xdr:row>
      <xdr:rowOff>209550</xdr:rowOff>
    </xdr:to>
    <xdr:sp macro="" textlink="">
      <xdr:nvSpPr>
        <xdr:cNvPr id="4" name="Oval 3"/>
        <xdr:cNvSpPr/>
      </xdr:nvSpPr>
      <xdr:spPr>
        <a:xfrm>
          <a:off x="3038475" y="108585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57150</xdr:colOff>
      <xdr:row>5</xdr:row>
      <xdr:rowOff>38100</xdr:rowOff>
    </xdr:from>
    <xdr:to>
      <xdr:col>3</xdr:col>
      <xdr:colOff>238125</xdr:colOff>
      <xdr:row>5</xdr:row>
      <xdr:rowOff>209550</xdr:rowOff>
    </xdr:to>
    <xdr:sp macro="" textlink="">
      <xdr:nvSpPr>
        <xdr:cNvPr id="5" name="Oval 4"/>
        <xdr:cNvSpPr/>
      </xdr:nvSpPr>
      <xdr:spPr>
        <a:xfrm>
          <a:off x="3038475" y="133350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8</xdr:row>
      <xdr:rowOff>38100</xdr:rowOff>
    </xdr:from>
    <xdr:to>
      <xdr:col>15</xdr:col>
      <xdr:colOff>638174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3</xdr:row>
      <xdr:rowOff>38100</xdr:rowOff>
    </xdr:from>
    <xdr:to>
      <xdr:col>3</xdr:col>
      <xdr:colOff>247650</xdr:colOff>
      <xdr:row>3</xdr:row>
      <xdr:rowOff>209550</xdr:rowOff>
    </xdr:to>
    <xdr:sp macro="" textlink="">
      <xdr:nvSpPr>
        <xdr:cNvPr id="3" name="Oval 2"/>
        <xdr:cNvSpPr/>
      </xdr:nvSpPr>
      <xdr:spPr>
        <a:xfrm>
          <a:off x="3048000" y="83820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76200</xdr:colOff>
      <xdr:row>4</xdr:row>
      <xdr:rowOff>38100</xdr:rowOff>
    </xdr:from>
    <xdr:to>
      <xdr:col>3</xdr:col>
      <xdr:colOff>257175</xdr:colOff>
      <xdr:row>4</xdr:row>
      <xdr:rowOff>209550</xdr:rowOff>
    </xdr:to>
    <xdr:sp macro="" textlink="">
      <xdr:nvSpPr>
        <xdr:cNvPr id="4" name="Oval 3"/>
        <xdr:cNvSpPr/>
      </xdr:nvSpPr>
      <xdr:spPr>
        <a:xfrm>
          <a:off x="3057525" y="108585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76200</xdr:colOff>
      <xdr:row>5</xdr:row>
      <xdr:rowOff>38100</xdr:rowOff>
    </xdr:from>
    <xdr:to>
      <xdr:col>3</xdr:col>
      <xdr:colOff>257175</xdr:colOff>
      <xdr:row>5</xdr:row>
      <xdr:rowOff>209550</xdr:rowOff>
    </xdr:to>
    <xdr:sp macro="" textlink="">
      <xdr:nvSpPr>
        <xdr:cNvPr id="5" name="Oval 4"/>
        <xdr:cNvSpPr/>
      </xdr:nvSpPr>
      <xdr:spPr>
        <a:xfrm>
          <a:off x="3057525" y="133350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304800</xdr:colOff>
      <xdr:row>3</xdr:row>
      <xdr:rowOff>28575</xdr:rowOff>
    </xdr:from>
    <xdr:to>
      <xdr:col>3</xdr:col>
      <xdr:colOff>485775</xdr:colOff>
      <xdr:row>3</xdr:row>
      <xdr:rowOff>209550</xdr:rowOff>
    </xdr:to>
    <xdr:sp macro="" textlink="">
      <xdr:nvSpPr>
        <xdr:cNvPr id="6" name="Oval 5"/>
        <xdr:cNvSpPr/>
      </xdr:nvSpPr>
      <xdr:spPr>
        <a:xfrm>
          <a:off x="3286125" y="82867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304800</xdr:colOff>
      <xdr:row>4</xdr:row>
      <xdr:rowOff>28575</xdr:rowOff>
    </xdr:from>
    <xdr:to>
      <xdr:col>3</xdr:col>
      <xdr:colOff>485775</xdr:colOff>
      <xdr:row>4</xdr:row>
      <xdr:rowOff>209550</xdr:rowOff>
    </xdr:to>
    <xdr:sp macro="" textlink="">
      <xdr:nvSpPr>
        <xdr:cNvPr id="7" name="Oval 6"/>
        <xdr:cNvSpPr/>
      </xdr:nvSpPr>
      <xdr:spPr>
        <a:xfrm>
          <a:off x="3286125" y="107632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15</xdr:col>
      <xdr:colOff>628650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</xdr:row>
      <xdr:rowOff>38100</xdr:rowOff>
    </xdr:from>
    <xdr:to>
      <xdr:col>3</xdr:col>
      <xdr:colOff>266700</xdr:colOff>
      <xdr:row>3</xdr:row>
      <xdr:rowOff>209550</xdr:rowOff>
    </xdr:to>
    <xdr:sp macro="" textlink="">
      <xdr:nvSpPr>
        <xdr:cNvPr id="3" name="Oval 2"/>
        <xdr:cNvSpPr/>
      </xdr:nvSpPr>
      <xdr:spPr>
        <a:xfrm>
          <a:off x="3067050" y="83820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85725</xdr:colOff>
      <xdr:row>4</xdr:row>
      <xdr:rowOff>38100</xdr:rowOff>
    </xdr:from>
    <xdr:to>
      <xdr:col>3</xdr:col>
      <xdr:colOff>266700</xdr:colOff>
      <xdr:row>4</xdr:row>
      <xdr:rowOff>209550</xdr:rowOff>
    </xdr:to>
    <xdr:sp macro="" textlink="">
      <xdr:nvSpPr>
        <xdr:cNvPr id="4" name="Oval 3"/>
        <xdr:cNvSpPr/>
      </xdr:nvSpPr>
      <xdr:spPr>
        <a:xfrm>
          <a:off x="3067050" y="108585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85725</xdr:colOff>
      <xdr:row>5</xdr:row>
      <xdr:rowOff>38100</xdr:rowOff>
    </xdr:from>
    <xdr:to>
      <xdr:col>3</xdr:col>
      <xdr:colOff>266700</xdr:colOff>
      <xdr:row>5</xdr:row>
      <xdr:rowOff>209550</xdr:rowOff>
    </xdr:to>
    <xdr:sp macro="" textlink="">
      <xdr:nvSpPr>
        <xdr:cNvPr id="5" name="Oval 4"/>
        <xdr:cNvSpPr/>
      </xdr:nvSpPr>
      <xdr:spPr>
        <a:xfrm>
          <a:off x="3067050" y="133350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85725</xdr:colOff>
      <xdr:row>6</xdr:row>
      <xdr:rowOff>38100</xdr:rowOff>
    </xdr:from>
    <xdr:to>
      <xdr:col>3</xdr:col>
      <xdr:colOff>266700</xdr:colOff>
      <xdr:row>6</xdr:row>
      <xdr:rowOff>209550</xdr:rowOff>
    </xdr:to>
    <xdr:sp macro="" textlink="">
      <xdr:nvSpPr>
        <xdr:cNvPr id="6" name="Oval 5"/>
        <xdr:cNvSpPr/>
      </xdr:nvSpPr>
      <xdr:spPr>
        <a:xfrm>
          <a:off x="3067050" y="1581150"/>
          <a:ext cx="180975" cy="1714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98</a:t>
          </a:r>
        </a:p>
      </xdr:txBody>
    </xdr:sp>
    <xdr:clientData/>
  </xdr:twoCellAnchor>
  <xdr:twoCellAnchor>
    <xdr:from>
      <xdr:col>3</xdr:col>
      <xdr:colOff>314325</xdr:colOff>
      <xdr:row>3</xdr:row>
      <xdr:rowOff>28575</xdr:rowOff>
    </xdr:from>
    <xdr:to>
      <xdr:col>3</xdr:col>
      <xdr:colOff>495300</xdr:colOff>
      <xdr:row>3</xdr:row>
      <xdr:rowOff>209550</xdr:rowOff>
    </xdr:to>
    <xdr:sp macro="" textlink="">
      <xdr:nvSpPr>
        <xdr:cNvPr id="7" name="Oval 6"/>
        <xdr:cNvSpPr/>
      </xdr:nvSpPr>
      <xdr:spPr>
        <a:xfrm>
          <a:off x="3295650" y="82867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314325</xdr:colOff>
      <xdr:row>4</xdr:row>
      <xdr:rowOff>28575</xdr:rowOff>
    </xdr:from>
    <xdr:to>
      <xdr:col>3</xdr:col>
      <xdr:colOff>495300</xdr:colOff>
      <xdr:row>4</xdr:row>
      <xdr:rowOff>209550</xdr:rowOff>
    </xdr:to>
    <xdr:sp macro="" textlink="">
      <xdr:nvSpPr>
        <xdr:cNvPr id="8" name="Oval 7"/>
        <xdr:cNvSpPr/>
      </xdr:nvSpPr>
      <xdr:spPr>
        <a:xfrm>
          <a:off x="3295650" y="1076325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314325</xdr:colOff>
      <xdr:row>5</xdr:row>
      <xdr:rowOff>38100</xdr:rowOff>
    </xdr:from>
    <xdr:to>
      <xdr:col>3</xdr:col>
      <xdr:colOff>495300</xdr:colOff>
      <xdr:row>5</xdr:row>
      <xdr:rowOff>219075</xdr:rowOff>
    </xdr:to>
    <xdr:sp macro="" textlink="">
      <xdr:nvSpPr>
        <xdr:cNvPr id="9" name="Oval 8"/>
        <xdr:cNvSpPr/>
      </xdr:nvSpPr>
      <xdr:spPr>
        <a:xfrm>
          <a:off x="3295650" y="1333500"/>
          <a:ext cx="180975" cy="18097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38098</xdr:rowOff>
    </xdr:from>
    <xdr:to>
      <xdr:col>15</xdr:col>
      <xdr:colOff>638174</xdr:colOff>
      <xdr:row>213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278606</xdr:colOff>
      <xdr:row>3</xdr:row>
      <xdr:rowOff>38100</xdr:rowOff>
    </xdr:from>
    <xdr:to>
      <xdr:col>3</xdr:col>
      <xdr:colOff>459581</xdr:colOff>
      <xdr:row>3</xdr:row>
      <xdr:rowOff>190500</xdr:rowOff>
    </xdr:to>
    <xdr:sp macro="" textlink="">
      <xdr:nvSpPr>
        <xdr:cNvPr id="169" name="Oval 168"/>
        <xdr:cNvSpPr/>
      </xdr:nvSpPr>
      <xdr:spPr>
        <a:xfrm>
          <a:off x="3259931" y="838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28575</xdr:colOff>
      <xdr:row>3</xdr:row>
      <xdr:rowOff>38100</xdr:rowOff>
    </xdr:from>
    <xdr:to>
      <xdr:col>3</xdr:col>
      <xdr:colOff>209550</xdr:colOff>
      <xdr:row>3</xdr:row>
      <xdr:rowOff>190500</xdr:rowOff>
    </xdr:to>
    <xdr:sp macro="" textlink="">
      <xdr:nvSpPr>
        <xdr:cNvPr id="170" name="Oval 169"/>
        <xdr:cNvSpPr/>
      </xdr:nvSpPr>
      <xdr:spPr>
        <a:xfrm>
          <a:off x="3009900" y="83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278606</xdr:colOff>
      <xdr:row>4</xdr:row>
      <xdr:rowOff>38100</xdr:rowOff>
    </xdr:from>
    <xdr:to>
      <xdr:col>3</xdr:col>
      <xdr:colOff>459581</xdr:colOff>
      <xdr:row>4</xdr:row>
      <xdr:rowOff>190500</xdr:rowOff>
    </xdr:to>
    <xdr:sp macro="" textlink="">
      <xdr:nvSpPr>
        <xdr:cNvPr id="171" name="Oval 170"/>
        <xdr:cNvSpPr/>
      </xdr:nvSpPr>
      <xdr:spPr>
        <a:xfrm>
          <a:off x="3259931" y="1076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28575</xdr:colOff>
      <xdr:row>4</xdr:row>
      <xdr:rowOff>38100</xdr:rowOff>
    </xdr:from>
    <xdr:to>
      <xdr:col>3</xdr:col>
      <xdr:colOff>209550</xdr:colOff>
      <xdr:row>4</xdr:row>
      <xdr:rowOff>190500</xdr:rowOff>
    </xdr:to>
    <xdr:sp macro="" textlink="">
      <xdr:nvSpPr>
        <xdr:cNvPr id="172" name="Oval 171"/>
        <xdr:cNvSpPr/>
      </xdr:nvSpPr>
      <xdr:spPr>
        <a:xfrm>
          <a:off x="3009900" y="107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3</xdr:col>
      <xdr:colOff>278606</xdr:colOff>
      <xdr:row>5</xdr:row>
      <xdr:rowOff>38100</xdr:rowOff>
    </xdr:from>
    <xdr:to>
      <xdr:col>3</xdr:col>
      <xdr:colOff>459581</xdr:colOff>
      <xdr:row>5</xdr:row>
      <xdr:rowOff>190500</xdr:rowOff>
    </xdr:to>
    <xdr:sp macro="" textlink="">
      <xdr:nvSpPr>
        <xdr:cNvPr id="173" name="Oval 172"/>
        <xdr:cNvSpPr/>
      </xdr:nvSpPr>
      <xdr:spPr>
        <a:xfrm>
          <a:off x="3259931" y="1314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27</a:t>
          </a:r>
        </a:p>
      </xdr:txBody>
    </xdr:sp>
    <xdr:clientData/>
  </xdr:twoCellAnchor>
  <xdr:twoCellAnchor>
    <xdr:from>
      <xdr:col>3</xdr:col>
      <xdr:colOff>28575</xdr:colOff>
      <xdr:row>5</xdr:row>
      <xdr:rowOff>38100</xdr:rowOff>
    </xdr:from>
    <xdr:to>
      <xdr:col>3</xdr:col>
      <xdr:colOff>209550</xdr:colOff>
      <xdr:row>5</xdr:row>
      <xdr:rowOff>190500</xdr:rowOff>
    </xdr:to>
    <xdr:sp macro="" textlink="">
      <xdr:nvSpPr>
        <xdr:cNvPr id="174" name="Oval 173"/>
        <xdr:cNvSpPr/>
      </xdr:nvSpPr>
      <xdr:spPr>
        <a:xfrm>
          <a:off x="3009900" y="131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</xdr:col>
      <xdr:colOff>278606</xdr:colOff>
      <xdr:row>6</xdr:row>
      <xdr:rowOff>38100</xdr:rowOff>
    </xdr:from>
    <xdr:to>
      <xdr:col>3</xdr:col>
      <xdr:colOff>459581</xdr:colOff>
      <xdr:row>6</xdr:row>
      <xdr:rowOff>190500</xdr:rowOff>
    </xdr:to>
    <xdr:sp macro="" textlink="">
      <xdr:nvSpPr>
        <xdr:cNvPr id="175" name="Oval 174"/>
        <xdr:cNvSpPr/>
      </xdr:nvSpPr>
      <xdr:spPr>
        <a:xfrm>
          <a:off x="3259931" y="1552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</xdr:row>
      <xdr:rowOff>38100</xdr:rowOff>
    </xdr:from>
    <xdr:to>
      <xdr:col>3</xdr:col>
      <xdr:colOff>209550</xdr:colOff>
      <xdr:row>6</xdr:row>
      <xdr:rowOff>190500</xdr:rowOff>
    </xdr:to>
    <xdr:sp macro="" textlink="">
      <xdr:nvSpPr>
        <xdr:cNvPr id="176" name="Oval 175"/>
        <xdr:cNvSpPr/>
      </xdr:nvSpPr>
      <xdr:spPr>
        <a:xfrm>
          <a:off x="3009900" y="1552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</xdr:row>
      <xdr:rowOff>38100</xdr:rowOff>
    </xdr:from>
    <xdr:to>
      <xdr:col>3</xdr:col>
      <xdr:colOff>459581</xdr:colOff>
      <xdr:row>7</xdr:row>
      <xdr:rowOff>190500</xdr:rowOff>
    </xdr:to>
    <xdr:sp macro="" textlink="">
      <xdr:nvSpPr>
        <xdr:cNvPr id="177" name="Oval 176"/>
        <xdr:cNvSpPr/>
      </xdr:nvSpPr>
      <xdr:spPr>
        <a:xfrm>
          <a:off x="3259931" y="1790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28575</xdr:colOff>
      <xdr:row>7</xdr:row>
      <xdr:rowOff>38100</xdr:rowOff>
    </xdr:from>
    <xdr:to>
      <xdr:col>3</xdr:col>
      <xdr:colOff>209550</xdr:colOff>
      <xdr:row>7</xdr:row>
      <xdr:rowOff>190500</xdr:rowOff>
    </xdr:to>
    <xdr:sp macro="" textlink="">
      <xdr:nvSpPr>
        <xdr:cNvPr id="178" name="Oval 177"/>
        <xdr:cNvSpPr/>
      </xdr:nvSpPr>
      <xdr:spPr>
        <a:xfrm>
          <a:off x="3009900" y="179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278606</xdr:colOff>
      <xdr:row>8</xdr:row>
      <xdr:rowOff>38100</xdr:rowOff>
    </xdr:from>
    <xdr:to>
      <xdr:col>3</xdr:col>
      <xdr:colOff>459581</xdr:colOff>
      <xdr:row>8</xdr:row>
      <xdr:rowOff>190500</xdr:rowOff>
    </xdr:to>
    <xdr:sp macro="" textlink="">
      <xdr:nvSpPr>
        <xdr:cNvPr id="179" name="Oval 178"/>
        <xdr:cNvSpPr/>
      </xdr:nvSpPr>
      <xdr:spPr>
        <a:xfrm>
          <a:off x="3259931" y="2028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28575</xdr:colOff>
      <xdr:row>8</xdr:row>
      <xdr:rowOff>38100</xdr:rowOff>
    </xdr:from>
    <xdr:to>
      <xdr:col>3</xdr:col>
      <xdr:colOff>209550</xdr:colOff>
      <xdr:row>8</xdr:row>
      <xdr:rowOff>190500</xdr:rowOff>
    </xdr:to>
    <xdr:sp macro="" textlink="">
      <xdr:nvSpPr>
        <xdr:cNvPr id="180" name="Oval 179"/>
        <xdr:cNvSpPr/>
      </xdr:nvSpPr>
      <xdr:spPr>
        <a:xfrm>
          <a:off x="3009900" y="202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28575</xdr:colOff>
      <xdr:row>9</xdr:row>
      <xdr:rowOff>38100</xdr:rowOff>
    </xdr:from>
    <xdr:to>
      <xdr:col>3</xdr:col>
      <xdr:colOff>209550</xdr:colOff>
      <xdr:row>9</xdr:row>
      <xdr:rowOff>190500</xdr:rowOff>
    </xdr:to>
    <xdr:sp macro="" textlink="">
      <xdr:nvSpPr>
        <xdr:cNvPr id="181" name="Oval 180"/>
        <xdr:cNvSpPr/>
      </xdr:nvSpPr>
      <xdr:spPr>
        <a:xfrm>
          <a:off x="3009900" y="226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278606</xdr:colOff>
      <xdr:row>10</xdr:row>
      <xdr:rowOff>38100</xdr:rowOff>
    </xdr:from>
    <xdr:to>
      <xdr:col>3</xdr:col>
      <xdr:colOff>459581</xdr:colOff>
      <xdr:row>10</xdr:row>
      <xdr:rowOff>190500</xdr:rowOff>
    </xdr:to>
    <xdr:sp macro="" textlink="">
      <xdr:nvSpPr>
        <xdr:cNvPr id="182" name="Oval 181"/>
        <xdr:cNvSpPr/>
      </xdr:nvSpPr>
      <xdr:spPr>
        <a:xfrm>
          <a:off x="3259931" y="2505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28575</xdr:colOff>
      <xdr:row>10</xdr:row>
      <xdr:rowOff>38100</xdr:rowOff>
    </xdr:from>
    <xdr:to>
      <xdr:col>3</xdr:col>
      <xdr:colOff>209550</xdr:colOff>
      <xdr:row>10</xdr:row>
      <xdr:rowOff>190500</xdr:rowOff>
    </xdr:to>
    <xdr:sp macro="" textlink="">
      <xdr:nvSpPr>
        <xdr:cNvPr id="183" name="Oval 182"/>
        <xdr:cNvSpPr/>
      </xdr:nvSpPr>
      <xdr:spPr>
        <a:xfrm>
          <a:off x="3009900" y="250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278606</xdr:colOff>
      <xdr:row>11</xdr:row>
      <xdr:rowOff>38100</xdr:rowOff>
    </xdr:from>
    <xdr:to>
      <xdr:col>3</xdr:col>
      <xdr:colOff>459581</xdr:colOff>
      <xdr:row>11</xdr:row>
      <xdr:rowOff>190500</xdr:rowOff>
    </xdr:to>
    <xdr:sp macro="" textlink="">
      <xdr:nvSpPr>
        <xdr:cNvPr id="184" name="Oval 183"/>
        <xdr:cNvSpPr/>
      </xdr:nvSpPr>
      <xdr:spPr>
        <a:xfrm>
          <a:off x="3259931" y="2743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28575</xdr:colOff>
      <xdr:row>11</xdr:row>
      <xdr:rowOff>38100</xdr:rowOff>
    </xdr:from>
    <xdr:to>
      <xdr:col>3</xdr:col>
      <xdr:colOff>209550</xdr:colOff>
      <xdr:row>11</xdr:row>
      <xdr:rowOff>190500</xdr:rowOff>
    </xdr:to>
    <xdr:sp macro="" textlink="">
      <xdr:nvSpPr>
        <xdr:cNvPr id="185" name="Oval 184"/>
        <xdr:cNvSpPr/>
      </xdr:nvSpPr>
      <xdr:spPr>
        <a:xfrm>
          <a:off x="3009900" y="274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28575</xdr:colOff>
      <xdr:row>12</xdr:row>
      <xdr:rowOff>38100</xdr:rowOff>
    </xdr:from>
    <xdr:to>
      <xdr:col>3</xdr:col>
      <xdr:colOff>209550</xdr:colOff>
      <xdr:row>12</xdr:row>
      <xdr:rowOff>190500</xdr:rowOff>
    </xdr:to>
    <xdr:sp macro="" textlink="">
      <xdr:nvSpPr>
        <xdr:cNvPr id="186" name="Oval 185"/>
        <xdr:cNvSpPr/>
      </xdr:nvSpPr>
      <xdr:spPr>
        <a:xfrm>
          <a:off x="3009900" y="2981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28575</xdr:colOff>
      <xdr:row>13</xdr:row>
      <xdr:rowOff>38100</xdr:rowOff>
    </xdr:from>
    <xdr:to>
      <xdr:col>3</xdr:col>
      <xdr:colOff>209550</xdr:colOff>
      <xdr:row>13</xdr:row>
      <xdr:rowOff>190500</xdr:rowOff>
    </xdr:to>
    <xdr:sp macro="" textlink="">
      <xdr:nvSpPr>
        <xdr:cNvPr id="187" name="Oval 186"/>
        <xdr:cNvSpPr/>
      </xdr:nvSpPr>
      <xdr:spPr>
        <a:xfrm>
          <a:off x="3009900" y="3219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278606</xdr:colOff>
      <xdr:row>14</xdr:row>
      <xdr:rowOff>38100</xdr:rowOff>
    </xdr:from>
    <xdr:to>
      <xdr:col>3</xdr:col>
      <xdr:colOff>459581</xdr:colOff>
      <xdr:row>14</xdr:row>
      <xdr:rowOff>190500</xdr:rowOff>
    </xdr:to>
    <xdr:sp macro="" textlink="">
      <xdr:nvSpPr>
        <xdr:cNvPr id="188" name="Oval 187"/>
        <xdr:cNvSpPr/>
      </xdr:nvSpPr>
      <xdr:spPr>
        <a:xfrm>
          <a:off x="3259931" y="3457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14</xdr:row>
      <xdr:rowOff>38100</xdr:rowOff>
    </xdr:from>
    <xdr:to>
      <xdr:col>3</xdr:col>
      <xdr:colOff>209550</xdr:colOff>
      <xdr:row>14</xdr:row>
      <xdr:rowOff>190500</xdr:rowOff>
    </xdr:to>
    <xdr:sp macro="" textlink="">
      <xdr:nvSpPr>
        <xdr:cNvPr id="189" name="Oval 188"/>
        <xdr:cNvSpPr/>
      </xdr:nvSpPr>
      <xdr:spPr>
        <a:xfrm>
          <a:off x="3009900" y="3457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15</xdr:row>
      <xdr:rowOff>38100</xdr:rowOff>
    </xdr:from>
    <xdr:to>
      <xdr:col>3</xdr:col>
      <xdr:colOff>459581</xdr:colOff>
      <xdr:row>15</xdr:row>
      <xdr:rowOff>190500</xdr:rowOff>
    </xdr:to>
    <xdr:sp macro="" textlink="">
      <xdr:nvSpPr>
        <xdr:cNvPr id="190" name="Oval 189"/>
        <xdr:cNvSpPr/>
      </xdr:nvSpPr>
      <xdr:spPr>
        <a:xfrm>
          <a:off x="3259931" y="3695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28575</xdr:colOff>
      <xdr:row>15</xdr:row>
      <xdr:rowOff>38100</xdr:rowOff>
    </xdr:from>
    <xdr:to>
      <xdr:col>3</xdr:col>
      <xdr:colOff>209550</xdr:colOff>
      <xdr:row>15</xdr:row>
      <xdr:rowOff>190500</xdr:rowOff>
    </xdr:to>
    <xdr:sp macro="" textlink="">
      <xdr:nvSpPr>
        <xdr:cNvPr id="191" name="Oval 190"/>
        <xdr:cNvSpPr/>
      </xdr:nvSpPr>
      <xdr:spPr>
        <a:xfrm>
          <a:off x="3009900" y="3695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28575</xdr:colOff>
      <xdr:row>16</xdr:row>
      <xdr:rowOff>38100</xdr:rowOff>
    </xdr:from>
    <xdr:to>
      <xdr:col>3</xdr:col>
      <xdr:colOff>209550</xdr:colOff>
      <xdr:row>16</xdr:row>
      <xdr:rowOff>190500</xdr:rowOff>
    </xdr:to>
    <xdr:sp macro="" textlink="">
      <xdr:nvSpPr>
        <xdr:cNvPr id="192" name="Oval 191"/>
        <xdr:cNvSpPr/>
      </xdr:nvSpPr>
      <xdr:spPr>
        <a:xfrm>
          <a:off x="3009900" y="3933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17</xdr:row>
      <xdr:rowOff>38100</xdr:rowOff>
    </xdr:from>
    <xdr:to>
      <xdr:col>3</xdr:col>
      <xdr:colOff>209550</xdr:colOff>
      <xdr:row>17</xdr:row>
      <xdr:rowOff>190500</xdr:rowOff>
    </xdr:to>
    <xdr:sp macro="" textlink="">
      <xdr:nvSpPr>
        <xdr:cNvPr id="193" name="Oval 192"/>
        <xdr:cNvSpPr/>
      </xdr:nvSpPr>
      <xdr:spPr>
        <a:xfrm>
          <a:off x="3009900" y="4171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3</xdr:col>
      <xdr:colOff>278606</xdr:colOff>
      <xdr:row>18</xdr:row>
      <xdr:rowOff>38100</xdr:rowOff>
    </xdr:from>
    <xdr:to>
      <xdr:col>3</xdr:col>
      <xdr:colOff>459581</xdr:colOff>
      <xdr:row>18</xdr:row>
      <xdr:rowOff>190500</xdr:rowOff>
    </xdr:to>
    <xdr:sp macro="" textlink="">
      <xdr:nvSpPr>
        <xdr:cNvPr id="194" name="Oval 193"/>
        <xdr:cNvSpPr/>
      </xdr:nvSpPr>
      <xdr:spPr>
        <a:xfrm>
          <a:off x="3259931" y="4410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3</xdr:col>
      <xdr:colOff>28575</xdr:colOff>
      <xdr:row>18</xdr:row>
      <xdr:rowOff>38100</xdr:rowOff>
    </xdr:from>
    <xdr:to>
      <xdr:col>3</xdr:col>
      <xdr:colOff>209550</xdr:colOff>
      <xdr:row>18</xdr:row>
      <xdr:rowOff>190500</xdr:rowOff>
    </xdr:to>
    <xdr:sp macro="" textlink="">
      <xdr:nvSpPr>
        <xdr:cNvPr id="195" name="Oval 194"/>
        <xdr:cNvSpPr/>
      </xdr:nvSpPr>
      <xdr:spPr>
        <a:xfrm>
          <a:off x="3009900" y="4410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28575</xdr:colOff>
      <xdr:row>19</xdr:row>
      <xdr:rowOff>38100</xdr:rowOff>
    </xdr:from>
    <xdr:to>
      <xdr:col>3</xdr:col>
      <xdr:colOff>209550</xdr:colOff>
      <xdr:row>19</xdr:row>
      <xdr:rowOff>190500</xdr:rowOff>
    </xdr:to>
    <xdr:sp macro="" textlink="">
      <xdr:nvSpPr>
        <xdr:cNvPr id="196" name="Oval 195"/>
        <xdr:cNvSpPr/>
      </xdr:nvSpPr>
      <xdr:spPr>
        <a:xfrm>
          <a:off x="3009900" y="464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28575</xdr:colOff>
      <xdr:row>20</xdr:row>
      <xdr:rowOff>38100</xdr:rowOff>
    </xdr:from>
    <xdr:to>
      <xdr:col>3</xdr:col>
      <xdr:colOff>209550</xdr:colOff>
      <xdr:row>20</xdr:row>
      <xdr:rowOff>190500</xdr:rowOff>
    </xdr:to>
    <xdr:sp macro="" textlink="">
      <xdr:nvSpPr>
        <xdr:cNvPr id="197" name="Oval 196"/>
        <xdr:cNvSpPr/>
      </xdr:nvSpPr>
      <xdr:spPr>
        <a:xfrm>
          <a:off x="3009900" y="488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28575</xdr:colOff>
      <xdr:row>21</xdr:row>
      <xdr:rowOff>38100</xdr:rowOff>
    </xdr:from>
    <xdr:to>
      <xdr:col>3</xdr:col>
      <xdr:colOff>209550</xdr:colOff>
      <xdr:row>21</xdr:row>
      <xdr:rowOff>190500</xdr:rowOff>
    </xdr:to>
    <xdr:sp macro="" textlink="">
      <xdr:nvSpPr>
        <xdr:cNvPr id="198" name="Oval 197"/>
        <xdr:cNvSpPr/>
      </xdr:nvSpPr>
      <xdr:spPr>
        <a:xfrm>
          <a:off x="3009900" y="512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23</xdr:row>
      <xdr:rowOff>38100</xdr:rowOff>
    </xdr:from>
    <xdr:to>
      <xdr:col>3</xdr:col>
      <xdr:colOff>209550</xdr:colOff>
      <xdr:row>23</xdr:row>
      <xdr:rowOff>190500</xdr:rowOff>
    </xdr:to>
    <xdr:sp macro="" textlink="">
      <xdr:nvSpPr>
        <xdr:cNvPr id="199" name="Oval 198"/>
        <xdr:cNvSpPr/>
      </xdr:nvSpPr>
      <xdr:spPr>
        <a:xfrm>
          <a:off x="3009900" y="560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24</xdr:row>
      <xdr:rowOff>38100</xdr:rowOff>
    </xdr:from>
    <xdr:to>
      <xdr:col>3</xdr:col>
      <xdr:colOff>209550</xdr:colOff>
      <xdr:row>24</xdr:row>
      <xdr:rowOff>190500</xdr:rowOff>
    </xdr:to>
    <xdr:sp macro="" textlink="">
      <xdr:nvSpPr>
        <xdr:cNvPr id="200" name="Oval 199"/>
        <xdr:cNvSpPr/>
      </xdr:nvSpPr>
      <xdr:spPr>
        <a:xfrm>
          <a:off x="3009900" y="583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25</xdr:row>
      <xdr:rowOff>38100</xdr:rowOff>
    </xdr:from>
    <xdr:to>
      <xdr:col>3</xdr:col>
      <xdr:colOff>209550</xdr:colOff>
      <xdr:row>25</xdr:row>
      <xdr:rowOff>190500</xdr:rowOff>
    </xdr:to>
    <xdr:sp macro="" textlink="">
      <xdr:nvSpPr>
        <xdr:cNvPr id="201" name="Oval 200"/>
        <xdr:cNvSpPr/>
      </xdr:nvSpPr>
      <xdr:spPr>
        <a:xfrm>
          <a:off x="3009900" y="607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26</xdr:row>
      <xdr:rowOff>38100</xdr:rowOff>
    </xdr:from>
    <xdr:to>
      <xdr:col>3</xdr:col>
      <xdr:colOff>209550</xdr:colOff>
      <xdr:row>26</xdr:row>
      <xdr:rowOff>190500</xdr:rowOff>
    </xdr:to>
    <xdr:sp macro="" textlink="">
      <xdr:nvSpPr>
        <xdr:cNvPr id="202" name="Oval 201"/>
        <xdr:cNvSpPr/>
      </xdr:nvSpPr>
      <xdr:spPr>
        <a:xfrm>
          <a:off x="3009900" y="631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27</xdr:row>
      <xdr:rowOff>38100</xdr:rowOff>
    </xdr:from>
    <xdr:to>
      <xdr:col>3</xdr:col>
      <xdr:colOff>209550</xdr:colOff>
      <xdr:row>27</xdr:row>
      <xdr:rowOff>190500</xdr:rowOff>
    </xdr:to>
    <xdr:sp macro="" textlink="">
      <xdr:nvSpPr>
        <xdr:cNvPr id="203" name="Oval 202"/>
        <xdr:cNvSpPr/>
      </xdr:nvSpPr>
      <xdr:spPr>
        <a:xfrm>
          <a:off x="3009900" y="655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28</xdr:row>
      <xdr:rowOff>38100</xdr:rowOff>
    </xdr:from>
    <xdr:to>
      <xdr:col>3</xdr:col>
      <xdr:colOff>209550</xdr:colOff>
      <xdr:row>28</xdr:row>
      <xdr:rowOff>190500</xdr:rowOff>
    </xdr:to>
    <xdr:sp macro="" textlink="">
      <xdr:nvSpPr>
        <xdr:cNvPr id="204" name="Oval 203"/>
        <xdr:cNvSpPr/>
      </xdr:nvSpPr>
      <xdr:spPr>
        <a:xfrm>
          <a:off x="3009900" y="6791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29</xdr:row>
      <xdr:rowOff>38100</xdr:rowOff>
    </xdr:from>
    <xdr:to>
      <xdr:col>3</xdr:col>
      <xdr:colOff>209550</xdr:colOff>
      <xdr:row>29</xdr:row>
      <xdr:rowOff>190500</xdr:rowOff>
    </xdr:to>
    <xdr:sp macro="" textlink="">
      <xdr:nvSpPr>
        <xdr:cNvPr id="205" name="Oval 204"/>
        <xdr:cNvSpPr/>
      </xdr:nvSpPr>
      <xdr:spPr>
        <a:xfrm>
          <a:off x="3009900" y="7029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30</xdr:row>
      <xdr:rowOff>38100</xdr:rowOff>
    </xdr:from>
    <xdr:to>
      <xdr:col>3</xdr:col>
      <xdr:colOff>209550</xdr:colOff>
      <xdr:row>30</xdr:row>
      <xdr:rowOff>190500</xdr:rowOff>
    </xdr:to>
    <xdr:sp macro="" textlink="">
      <xdr:nvSpPr>
        <xdr:cNvPr id="206" name="Oval 205"/>
        <xdr:cNvSpPr/>
      </xdr:nvSpPr>
      <xdr:spPr>
        <a:xfrm>
          <a:off x="3009900" y="7267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24</a:t>
          </a:r>
        </a:p>
      </xdr:txBody>
    </xdr:sp>
    <xdr:clientData/>
  </xdr:twoCellAnchor>
  <xdr:twoCellAnchor>
    <xdr:from>
      <xdr:col>3</xdr:col>
      <xdr:colOff>28575</xdr:colOff>
      <xdr:row>31</xdr:row>
      <xdr:rowOff>38100</xdr:rowOff>
    </xdr:from>
    <xdr:to>
      <xdr:col>3</xdr:col>
      <xdr:colOff>209550</xdr:colOff>
      <xdr:row>31</xdr:row>
      <xdr:rowOff>190500</xdr:rowOff>
    </xdr:to>
    <xdr:sp macro="" textlink="">
      <xdr:nvSpPr>
        <xdr:cNvPr id="207" name="Oval 206"/>
        <xdr:cNvSpPr/>
      </xdr:nvSpPr>
      <xdr:spPr>
        <a:xfrm>
          <a:off x="3009900" y="7505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32</xdr:row>
      <xdr:rowOff>38100</xdr:rowOff>
    </xdr:from>
    <xdr:to>
      <xdr:col>3</xdr:col>
      <xdr:colOff>209550</xdr:colOff>
      <xdr:row>32</xdr:row>
      <xdr:rowOff>190500</xdr:rowOff>
    </xdr:to>
    <xdr:sp macro="" textlink="">
      <xdr:nvSpPr>
        <xdr:cNvPr id="208" name="Oval 207"/>
        <xdr:cNvSpPr/>
      </xdr:nvSpPr>
      <xdr:spPr>
        <a:xfrm>
          <a:off x="3009900" y="7743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28575</xdr:colOff>
      <xdr:row>33</xdr:row>
      <xdr:rowOff>38100</xdr:rowOff>
    </xdr:from>
    <xdr:to>
      <xdr:col>3</xdr:col>
      <xdr:colOff>209550</xdr:colOff>
      <xdr:row>33</xdr:row>
      <xdr:rowOff>190500</xdr:rowOff>
    </xdr:to>
    <xdr:sp macro="" textlink="">
      <xdr:nvSpPr>
        <xdr:cNvPr id="209" name="Oval 208"/>
        <xdr:cNvSpPr/>
      </xdr:nvSpPr>
      <xdr:spPr>
        <a:xfrm>
          <a:off x="3009900" y="7981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278606</xdr:colOff>
      <xdr:row>34</xdr:row>
      <xdr:rowOff>38100</xdr:rowOff>
    </xdr:from>
    <xdr:to>
      <xdr:col>3</xdr:col>
      <xdr:colOff>459581</xdr:colOff>
      <xdr:row>34</xdr:row>
      <xdr:rowOff>190500</xdr:rowOff>
    </xdr:to>
    <xdr:sp macro="" textlink="">
      <xdr:nvSpPr>
        <xdr:cNvPr id="210" name="Oval 209"/>
        <xdr:cNvSpPr/>
      </xdr:nvSpPr>
      <xdr:spPr>
        <a:xfrm>
          <a:off x="3259931" y="8220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34</xdr:row>
      <xdr:rowOff>38100</xdr:rowOff>
    </xdr:from>
    <xdr:to>
      <xdr:col>3</xdr:col>
      <xdr:colOff>209550</xdr:colOff>
      <xdr:row>34</xdr:row>
      <xdr:rowOff>190500</xdr:rowOff>
    </xdr:to>
    <xdr:sp macro="" textlink="">
      <xdr:nvSpPr>
        <xdr:cNvPr id="211" name="Oval 210"/>
        <xdr:cNvSpPr/>
      </xdr:nvSpPr>
      <xdr:spPr>
        <a:xfrm>
          <a:off x="3009900" y="8220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28575</xdr:colOff>
      <xdr:row>35</xdr:row>
      <xdr:rowOff>38100</xdr:rowOff>
    </xdr:from>
    <xdr:to>
      <xdr:col>3</xdr:col>
      <xdr:colOff>209550</xdr:colOff>
      <xdr:row>35</xdr:row>
      <xdr:rowOff>190500</xdr:rowOff>
    </xdr:to>
    <xdr:sp macro="" textlink="">
      <xdr:nvSpPr>
        <xdr:cNvPr id="212" name="Oval 211"/>
        <xdr:cNvSpPr/>
      </xdr:nvSpPr>
      <xdr:spPr>
        <a:xfrm>
          <a:off x="3009900" y="845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</xdr:col>
      <xdr:colOff>278606</xdr:colOff>
      <xdr:row>36</xdr:row>
      <xdr:rowOff>38100</xdr:rowOff>
    </xdr:from>
    <xdr:to>
      <xdr:col>3</xdr:col>
      <xdr:colOff>459581</xdr:colOff>
      <xdr:row>36</xdr:row>
      <xdr:rowOff>190500</xdr:rowOff>
    </xdr:to>
    <xdr:sp macro="" textlink="">
      <xdr:nvSpPr>
        <xdr:cNvPr id="213" name="Oval 212"/>
        <xdr:cNvSpPr/>
      </xdr:nvSpPr>
      <xdr:spPr>
        <a:xfrm>
          <a:off x="3259931" y="8696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36</xdr:row>
      <xdr:rowOff>38100</xdr:rowOff>
    </xdr:from>
    <xdr:to>
      <xdr:col>3</xdr:col>
      <xdr:colOff>209550</xdr:colOff>
      <xdr:row>36</xdr:row>
      <xdr:rowOff>190500</xdr:rowOff>
    </xdr:to>
    <xdr:sp macro="" textlink="">
      <xdr:nvSpPr>
        <xdr:cNvPr id="214" name="Oval 213"/>
        <xdr:cNvSpPr/>
      </xdr:nvSpPr>
      <xdr:spPr>
        <a:xfrm>
          <a:off x="3009900" y="869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28575</xdr:colOff>
      <xdr:row>37</xdr:row>
      <xdr:rowOff>38100</xdr:rowOff>
    </xdr:from>
    <xdr:to>
      <xdr:col>3</xdr:col>
      <xdr:colOff>209550</xdr:colOff>
      <xdr:row>37</xdr:row>
      <xdr:rowOff>190500</xdr:rowOff>
    </xdr:to>
    <xdr:sp macro="" textlink="">
      <xdr:nvSpPr>
        <xdr:cNvPr id="215" name="Oval 214"/>
        <xdr:cNvSpPr/>
      </xdr:nvSpPr>
      <xdr:spPr>
        <a:xfrm>
          <a:off x="3009900" y="893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28575</xdr:colOff>
      <xdr:row>38</xdr:row>
      <xdr:rowOff>38100</xdr:rowOff>
    </xdr:from>
    <xdr:to>
      <xdr:col>3</xdr:col>
      <xdr:colOff>209550</xdr:colOff>
      <xdr:row>38</xdr:row>
      <xdr:rowOff>190500</xdr:rowOff>
    </xdr:to>
    <xdr:sp macro="" textlink="">
      <xdr:nvSpPr>
        <xdr:cNvPr id="216" name="Oval 215"/>
        <xdr:cNvSpPr/>
      </xdr:nvSpPr>
      <xdr:spPr>
        <a:xfrm>
          <a:off x="3009900" y="9172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28575</xdr:colOff>
      <xdr:row>39</xdr:row>
      <xdr:rowOff>38100</xdr:rowOff>
    </xdr:from>
    <xdr:to>
      <xdr:col>3</xdr:col>
      <xdr:colOff>209550</xdr:colOff>
      <xdr:row>39</xdr:row>
      <xdr:rowOff>190500</xdr:rowOff>
    </xdr:to>
    <xdr:sp macro="" textlink="">
      <xdr:nvSpPr>
        <xdr:cNvPr id="217" name="Oval 216"/>
        <xdr:cNvSpPr/>
      </xdr:nvSpPr>
      <xdr:spPr>
        <a:xfrm>
          <a:off x="3009900" y="941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28575</xdr:colOff>
      <xdr:row>40</xdr:row>
      <xdr:rowOff>38100</xdr:rowOff>
    </xdr:from>
    <xdr:to>
      <xdr:col>3</xdr:col>
      <xdr:colOff>209550</xdr:colOff>
      <xdr:row>40</xdr:row>
      <xdr:rowOff>190500</xdr:rowOff>
    </xdr:to>
    <xdr:sp macro="" textlink="">
      <xdr:nvSpPr>
        <xdr:cNvPr id="218" name="Oval 217"/>
        <xdr:cNvSpPr/>
      </xdr:nvSpPr>
      <xdr:spPr>
        <a:xfrm>
          <a:off x="3009900" y="964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28575</xdr:colOff>
      <xdr:row>41</xdr:row>
      <xdr:rowOff>38100</xdr:rowOff>
    </xdr:from>
    <xdr:to>
      <xdr:col>3</xdr:col>
      <xdr:colOff>209550</xdr:colOff>
      <xdr:row>41</xdr:row>
      <xdr:rowOff>190500</xdr:rowOff>
    </xdr:to>
    <xdr:sp macro="" textlink="">
      <xdr:nvSpPr>
        <xdr:cNvPr id="219" name="Oval 218"/>
        <xdr:cNvSpPr/>
      </xdr:nvSpPr>
      <xdr:spPr>
        <a:xfrm>
          <a:off x="3009900" y="988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25</a:t>
          </a:r>
        </a:p>
      </xdr:txBody>
    </xdr:sp>
    <xdr:clientData/>
  </xdr:twoCellAnchor>
  <xdr:twoCellAnchor>
    <xdr:from>
      <xdr:col>3</xdr:col>
      <xdr:colOff>278606</xdr:colOff>
      <xdr:row>42</xdr:row>
      <xdr:rowOff>38100</xdr:rowOff>
    </xdr:from>
    <xdr:to>
      <xdr:col>3</xdr:col>
      <xdr:colOff>459581</xdr:colOff>
      <xdr:row>42</xdr:row>
      <xdr:rowOff>190500</xdr:rowOff>
    </xdr:to>
    <xdr:sp macro="" textlink="">
      <xdr:nvSpPr>
        <xdr:cNvPr id="220" name="Oval 219"/>
        <xdr:cNvSpPr/>
      </xdr:nvSpPr>
      <xdr:spPr>
        <a:xfrm>
          <a:off x="3259931" y="10125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42</xdr:row>
      <xdr:rowOff>38100</xdr:rowOff>
    </xdr:from>
    <xdr:to>
      <xdr:col>3</xdr:col>
      <xdr:colOff>209550</xdr:colOff>
      <xdr:row>42</xdr:row>
      <xdr:rowOff>190500</xdr:rowOff>
    </xdr:to>
    <xdr:sp macro="" textlink="">
      <xdr:nvSpPr>
        <xdr:cNvPr id="221" name="Oval 220"/>
        <xdr:cNvSpPr/>
      </xdr:nvSpPr>
      <xdr:spPr>
        <a:xfrm>
          <a:off x="3009900" y="1012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28575</xdr:colOff>
      <xdr:row>43</xdr:row>
      <xdr:rowOff>38100</xdr:rowOff>
    </xdr:from>
    <xdr:to>
      <xdr:col>3</xdr:col>
      <xdr:colOff>209550</xdr:colOff>
      <xdr:row>43</xdr:row>
      <xdr:rowOff>190500</xdr:rowOff>
    </xdr:to>
    <xdr:sp macro="" textlink="">
      <xdr:nvSpPr>
        <xdr:cNvPr id="222" name="Oval 221"/>
        <xdr:cNvSpPr/>
      </xdr:nvSpPr>
      <xdr:spPr>
        <a:xfrm>
          <a:off x="3009900" y="1036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278606</xdr:colOff>
      <xdr:row>44</xdr:row>
      <xdr:rowOff>38100</xdr:rowOff>
    </xdr:from>
    <xdr:to>
      <xdr:col>3</xdr:col>
      <xdr:colOff>459581</xdr:colOff>
      <xdr:row>44</xdr:row>
      <xdr:rowOff>190500</xdr:rowOff>
    </xdr:to>
    <xdr:sp macro="" textlink="">
      <xdr:nvSpPr>
        <xdr:cNvPr id="223" name="Oval 222"/>
        <xdr:cNvSpPr/>
      </xdr:nvSpPr>
      <xdr:spPr>
        <a:xfrm>
          <a:off x="3259931" y="10601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44</xdr:row>
      <xdr:rowOff>38100</xdr:rowOff>
    </xdr:from>
    <xdr:to>
      <xdr:col>3</xdr:col>
      <xdr:colOff>209550</xdr:colOff>
      <xdr:row>44</xdr:row>
      <xdr:rowOff>190500</xdr:rowOff>
    </xdr:to>
    <xdr:sp macro="" textlink="">
      <xdr:nvSpPr>
        <xdr:cNvPr id="224" name="Oval 223"/>
        <xdr:cNvSpPr/>
      </xdr:nvSpPr>
      <xdr:spPr>
        <a:xfrm>
          <a:off x="3009900" y="10601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45</xdr:row>
      <xdr:rowOff>38100</xdr:rowOff>
    </xdr:from>
    <xdr:to>
      <xdr:col>3</xdr:col>
      <xdr:colOff>459581</xdr:colOff>
      <xdr:row>45</xdr:row>
      <xdr:rowOff>190500</xdr:rowOff>
    </xdr:to>
    <xdr:sp macro="" textlink="">
      <xdr:nvSpPr>
        <xdr:cNvPr id="225" name="Oval 224"/>
        <xdr:cNvSpPr/>
      </xdr:nvSpPr>
      <xdr:spPr>
        <a:xfrm>
          <a:off x="3259931" y="10839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28575</xdr:colOff>
      <xdr:row>45</xdr:row>
      <xdr:rowOff>38100</xdr:rowOff>
    </xdr:from>
    <xdr:to>
      <xdr:col>3</xdr:col>
      <xdr:colOff>209550</xdr:colOff>
      <xdr:row>45</xdr:row>
      <xdr:rowOff>190500</xdr:rowOff>
    </xdr:to>
    <xdr:sp macro="" textlink="">
      <xdr:nvSpPr>
        <xdr:cNvPr id="226" name="Oval 225"/>
        <xdr:cNvSpPr/>
      </xdr:nvSpPr>
      <xdr:spPr>
        <a:xfrm>
          <a:off x="3009900" y="10839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</xdr:col>
      <xdr:colOff>278606</xdr:colOff>
      <xdr:row>46</xdr:row>
      <xdr:rowOff>38100</xdr:rowOff>
    </xdr:from>
    <xdr:to>
      <xdr:col>3</xdr:col>
      <xdr:colOff>459581</xdr:colOff>
      <xdr:row>46</xdr:row>
      <xdr:rowOff>190500</xdr:rowOff>
    </xdr:to>
    <xdr:sp macro="" textlink="">
      <xdr:nvSpPr>
        <xdr:cNvPr id="227" name="Oval 226"/>
        <xdr:cNvSpPr/>
      </xdr:nvSpPr>
      <xdr:spPr>
        <a:xfrm>
          <a:off x="3259931" y="11077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3</xdr:col>
      <xdr:colOff>28575</xdr:colOff>
      <xdr:row>46</xdr:row>
      <xdr:rowOff>38100</xdr:rowOff>
    </xdr:from>
    <xdr:to>
      <xdr:col>3</xdr:col>
      <xdr:colOff>209550</xdr:colOff>
      <xdr:row>46</xdr:row>
      <xdr:rowOff>190500</xdr:rowOff>
    </xdr:to>
    <xdr:sp macro="" textlink="">
      <xdr:nvSpPr>
        <xdr:cNvPr id="228" name="Oval 227"/>
        <xdr:cNvSpPr/>
      </xdr:nvSpPr>
      <xdr:spPr>
        <a:xfrm>
          <a:off x="3009900" y="11077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</xdr:col>
      <xdr:colOff>28575</xdr:colOff>
      <xdr:row>47</xdr:row>
      <xdr:rowOff>38100</xdr:rowOff>
    </xdr:from>
    <xdr:to>
      <xdr:col>3</xdr:col>
      <xdr:colOff>209550</xdr:colOff>
      <xdr:row>47</xdr:row>
      <xdr:rowOff>190500</xdr:rowOff>
    </xdr:to>
    <xdr:sp macro="" textlink="">
      <xdr:nvSpPr>
        <xdr:cNvPr id="229" name="Oval 228"/>
        <xdr:cNvSpPr/>
      </xdr:nvSpPr>
      <xdr:spPr>
        <a:xfrm>
          <a:off x="3009900" y="11315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22</a:t>
          </a:r>
        </a:p>
      </xdr:txBody>
    </xdr:sp>
    <xdr:clientData/>
  </xdr:twoCellAnchor>
  <xdr:twoCellAnchor>
    <xdr:from>
      <xdr:col>3</xdr:col>
      <xdr:colOff>28575</xdr:colOff>
      <xdr:row>48</xdr:row>
      <xdr:rowOff>38100</xdr:rowOff>
    </xdr:from>
    <xdr:to>
      <xdr:col>3</xdr:col>
      <xdr:colOff>209550</xdr:colOff>
      <xdr:row>48</xdr:row>
      <xdr:rowOff>190500</xdr:rowOff>
    </xdr:to>
    <xdr:sp macro="" textlink="">
      <xdr:nvSpPr>
        <xdr:cNvPr id="230" name="Oval 229"/>
        <xdr:cNvSpPr/>
      </xdr:nvSpPr>
      <xdr:spPr>
        <a:xfrm>
          <a:off x="3009900" y="11553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</xdr:col>
      <xdr:colOff>28575</xdr:colOff>
      <xdr:row>49</xdr:row>
      <xdr:rowOff>38100</xdr:rowOff>
    </xdr:from>
    <xdr:to>
      <xdr:col>3</xdr:col>
      <xdr:colOff>209550</xdr:colOff>
      <xdr:row>49</xdr:row>
      <xdr:rowOff>190500</xdr:rowOff>
    </xdr:to>
    <xdr:sp macro="" textlink="">
      <xdr:nvSpPr>
        <xdr:cNvPr id="231" name="Oval 230"/>
        <xdr:cNvSpPr/>
      </xdr:nvSpPr>
      <xdr:spPr>
        <a:xfrm>
          <a:off x="3009900" y="11791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3</xdr:col>
      <xdr:colOff>28575</xdr:colOff>
      <xdr:row>50</xdr:row>
      <xdr:rowOff>38100</xdr:rowOff>
    </xdr:from>
    <xdr:to>
      <xdr:col>3</xdr:col>
      <xdr:colOff>209550</xdr:colOff>
      <xdr:row>50</xdr:row>
      <xdr:rowOff>190500</xdr:rowOff>
    </xdr:to>
    <xdr:sp macro="" textlink="">
      <xdr:nvSpPr>
        <xdr:cNvPr id="232" name="Oval 231"/>
        <xdr:cNvSpPr/>
      </xdr:nvSpPr>
      <xdr:spPr>
        <a:xfrm>
          <a:off x="3009900" y="12030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3</xdr:col>
      <xdr:colOff>278606</xdr:colOff>
      <xdr:row>51</xdr:row>
      <xdr:rowOff>38100</xdr:rowOff>
    </xdr:from>
    <xdr:to>
      <xdr:col>3</xdr:col>
      <xdr:colOff>459581</xdr:colOff>
      <xdr:row>51</xdr:row>
      <xdr:rowOff>190500</xdr:rowOff>
    </xdr:to>
    <xdr:sp macro="" textlink="">
      <xdr:nvSpPr>
        <xdr:cNvPr id="233" name="Oval 232"/>
        <xdr:cNvSpPr/>
      </xdr:nvSpPr>
      <xdr:spPr>
        <a:xfrm>
          <a:off x="3259931" y="12268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28</a:t>
          </a:r>
        </a:p>
      </xdr:txBody>
    </xdr:sp>
    <xdr:clientData/>
  </xdr:twoCellAnchor>
  <xdr:twoCellAnchor>
    <xdr:from>
      <xdr:col>3</xdr:col>
      <xdr:colOff>28575</xdr:colOff>
      <xdr:row>51</xdr:row>
      <xdr:rowOff>38100</xdr:rowOff>
    </xdr:from>
    <xdr:to>
      <xdr:col>3</xdr:col>
      <xdr:colOff>209550</xdr:colOff>
      <xdr:row>51</xdr:row>
      <xdr:rowOff>190500</xdr:rowOff>
    </xdr:to>
    <xdr:sp macro="" textlink="">
      <xdr:nvSpPr>
        <xdr:cNvPr id="234" name="Oval 233"/>
        <xdr:cNvSpPr/>
      </xdr:nvSpPr>
      <xdr:spPr>
        <a:xfrm>
          <a:off x="3009900" y="1226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</xdr:col>
      <xdr:colOff>278606</xdr:colOff>
      <xdr:row>52</xdr:row>
      <xdr:rowOff>38100</xdr:rowOff>
    </xdr:from>
    <xdr:to>
      <xdr:col>3</xdr:col>
      <xdr:colOff>459581</xdr:colOff>
      <xdr:row>52</xdr:row>
      <xdr:rowOff>190500</xdr:rowOff>
    </xdr:to>
    <xdr:sp macro="" textlink="">
      <xdr:nvSpPr>
        <xdr:cNvPr id="235" name="Oval 234"/>
        <xdr:cNvSpPr/>
      </xdr:nvSpPr>
      <xdr:spPr>
        <a:xfrm>
          <a:off x="3259931" y="12506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52</xdr:row>
      <xdr:rowOff>38100</xdr:rowOff>
    </xdr:from>
    <xdr:to>
      <xdr:col>3</xdr:col>
      <xdr:colOff>209550</xdr:colOff>
      <xdr:row>52</xdr:row>
      <xdr:rowOff>190500</xdr:rowOff>
    </xdr:to>
    <xdr:sp macro="" textlink="">
      <xdr:nvSpPr>
        <xdr:cNvPr id="236" name="Oval 235"/>
        <xdr:cNvSpPr/>
      </xdr:nvSpPr>
      <xdr:spPr>
        <a:xfrm>
          <a:off x="3009900" y="1250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53</xdr:row>
      <xdr:rowOff>38100</xdr:rowOff>
    </xdr:from>
    <xdr:to>
      <xdr:col>3</xdr:col>
      <xdr:colOff>459581</xdr:colOff>
      <xdr:row>53</xdr:row>
      <xdr:rowOff>190500</xdr:rowOff>
    </xdr:to>
    <xdr:sp macro="" textlink="">
      <xdr:nvSpPr>
        <xdr:cNvPr id="237" name="Oval 236"/>
        <xdr:cNvSpPr/>
      </xdr:nvSpPr>
      <xdr:spPr>
        <a:xfrm>
          <a:off x="3259931" y="12744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53</xdr:row>
      <xdr:rowOff>38100</xdr:rowOff>
    </xdr:from>
    <xdr:to>
      <xdr:col>3</xdr:col>
      <xdr:colOff>209550</xdr:colOff>
      <xdr:row>53</xdr:row>
      <xdr:rowOff>190500</xdr:rowOff>
    </xdr:to>
    <xdr:sp macro="" textlink="">
      <xdr:nvSpPr>
        <xdr:cNvPr id="238" name="Oval 237"/>
        <xdr:cNvSpPr/>
      </xdr:nvSpPr>
      <xdr:spPr>
        <a:xfrm>
          <a:off x="3009900" y="1274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54</xdr:row>
      <xdr:rowOff>38100</xdr:rowOff>
    </xdr:from>
    <xdr:to>
      <xdr:col>3</xdr:col>
      <xdr:colOff>459581</xdr:colOff>
      <xdr:row>54</xdr:row>
      <xdr:rowOff>190500</xdr:rowOff>
    </xdr:to>
    <xdr:sp macro="" textlink="">
      <xdr:nvSpPr>
        <xdr:cNvPr id="239" name="Oval 238"/>
        <xdr:cNvSpPr/>
      </xdr:nvSpPr>
      <xdr:spPr>
        <a:xfrm>
          <a:off x="3259931" y="12982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54</xdr:row>
      <xdr:rowOff>38100</xdr:rowOff>
    </xdr:from>
    <xdr:to>
      <xdr:col>3</xdr:col>
      <xdr:colOff>209550</xdr:colOff>
      <xdr:row>54</xdr:row>
      <xdr:rowOff>190500</xdr:rowOff>
    </xdr:to>
    <xdr:sp macro="" textlink="">
      <xdr:nvSpPr>
        <xdr:cNvPr id="240" name="Oval 239"/>
        <xdr:cNvSpPr/>
      </xdr:nvSpPr>
      <xdr:spPr>
        <a:xfrm>
          <a:off x="3009900" y="12982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55</xdr:row>
      <xdr:rowOff>38100</xdr:rowOff>
    </xdr:from>
    <xdr:to>
      <xdr:col>3</xdr:col>
      <xdr:colOff>459581</xdr:colOff>
      <xdr:row>55</xdr:row>
      <xdr:rowOff>190500</xdr:rowOff>
    </xdr:to>
    <xdr:sp macro="" textlink="">
      <xdr:nvSpPr>
        <xdr:cNvPr id="241" name="Oval 240"/>
        <xdr:cNvSpPr/>
      </xdr:nvSpPr>
      <xdr:spPr>
        <a:xfrm>
          <a:off x="3259931" y="13220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55</xdr:row>
      <xdr:rowOff>38100</xdr:rowOff>
    </xdr:from>
    <xdr:to>
      <xdr:col>3</xdr:col>
      <xdr:colOff>209550</xdr:colOff>
      <xdr:row>55</xdr:row>
      <xdr:rowOff>190500</xdr:rowOff>
    </xdr:to>
    <xdr:sp macro="" textlink="">
      <xdr:nvSpPr>
        <xdr:cNvPr id="242" name="Oval 241"/>
        <xdr:cNvSpPr/>
      </xdr:nvSpPr>
      <xdr:spPr>
        <a:xfrm>
          <a:off x="3009900" y="1322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56</xdr:row>
      <xdr:rowOff>38100</xdr:rowOff>
    </xdr:from>
    <xdr:to>
      <xdr:col>3</xdr:col>
      <xdr:colOff>459581</xdr:colOff>
      <xdr:row>56</xdr:row>
      <xdr:rowOff>190500</xdr:rowOff>
    </xdr:to>
    <xdr:sp macro="" textlink="">
      <xdr:nvSpPr>
        <xdr:cNvPr id="243" name="Oval 242"/>
        <xdr:cNvSpPr/>
      </xdr:nvSpPr>
      <xdr:spPr>
        <a:xfrm>
          <a:off x="3259931" y="13458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56</xdr:row>
      <xdr:rowOff>38100</xdr:rowOff>
    </xdr:from>
    <xdr:to>
      <xdr:col>3</xdr:col>
      <xdr:colOff>209550</xdr:colOff>
      <xdr:row>56</xdr:row>
      <xdr:rowOff>190500</xdr:rowOff>
    </xdr:to>
    <xdr:sp macro="" textlink="">
      <xdr:nvSpPr>
        <xdr:cNvPr id="244" name="Oval 243"/>
        <xdr:cNvSpPr/>
      </xdr:nvSpPr>
      <xdr:spPr>
        <a:xfrm>
          <a:off x="3009900" y="1345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57</xdr:row>
      <xdr:rowOff>38100</xdr:rowOff>
    </xdr:from>
    <xdr:to>
      <xdr:col>3</xdr:col>
      <xdr:colOff>459581</xdr:colOff>
      <xdr:row>57</xdr:row>
      <xdr:rowOff>190500</xdr:rowOff>
    </xdr:to>
    <xdr:sp macro="" textlink="">
      <xdr:nvSpPr>
        <xdr:cNvPr id="245" name="Oval 244"/>
        <xdr:cNvSpPr/>
      </xdr:nvSpPr>
      <xdr:spPr>
        <a:xfrm>
          <a:off x="3259931" y="136969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57</xdr:row>
      <xdr:rowOff>38100</xdr:rowOff>
    </xdr:from>
    <xdr:to>
      <xdr:col>3</xdr:col>
      <xdr:colOff>209550</xdr:colOff>
      <xdr:row>57</xdr:row>
      <xdr:rowOff>190500</xdr:rowOff>
    </xdr:to>
    <xdr:sp macro="" textlink="">
      <xdr:nvSpPr>
        <xdr:cNvPr id="246" name="Oval 245"/>
        <xdr:cNvSpPr/>
      </xdr:nvSpPr>
      <xdr:spPr>
        <a:xfrm>
          <a:off x="3009900" y="1369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58</xdr:row>
      <xdr:rowOff>38100</xdr:rowOff>
    </xdr:from>
    <xdr:to>
      <xdr:col>3</xdr:col>
      <xdr:colOff>459581</xdr:colOff>
      <xdr:row>58</xdr:row>
      <xdr:rowOff>190500</xdr:rowOff>
    </xdr:to>
    <xdr:sp macro="" textlink="">
      <xdr:nvSpPr>
        <xdr:cNvPr id="247" name="Oval 246"/>
        <xdr:cNvSpPr/>
      </xdr:nvSpPr>
      <xdr:spPr>
        <a:xfrm>
          <a:off x="3259931" y="13935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58</xdr:row>
      <xdr:rowOff>38100</xdr:rowOff>
    </xdr:from>
    <xdr:to>
      <xdr:col>3</xdr:col>
      <xdr:colOff>209550</xdr:colOff>
      <xdr:row>58</xdr:row>
      <xdr:rowOff>190500</xdr:rowOff>
    </xdr:to>
    <xdr:sp macro="" textlink="">
      <xdr:nvSpPr>
        <xdr:cNvPr id="248" name="Oval 247"/>
        <xdr:cNvSpPr/>
      </xdr:nvSpPr>
      <xdr:spPr>
        <a:xfrm>
          <a:off x="3009900" y="1393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59</xdr:row>
      <xdr:rowOff>38100</xdr:rowOff>
    </xdr:from>
    <xdr:to>
      <xdr:col>3</xdr:col>
      <xdr:colOff>459581</xdr:colOff>
      <xdr:row>59</xdr:row>
      <xdr:rowOff>190500</xdr:rowOff>
    </xdr:to>
    <xdr:sp macro="" textlink="">
      <xdr:nvSpPr>
        <xdr:cNvPr id="249" name="Oval 248"/>
        <xdr:cNvSpPr/>
      </xdr:nvSpPr>
      <xdr:spPr>
        <a:xfrm>
          <a:off x="3259931" y="14173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59</xdr:row>
      <xdr:rowOff>38100</xdr:rowOff>
    </xdr:from>
    <xdr:to>
      <xdr:col>3</xdr:col>
      <xdr:colOff>209550</xdr:colOff>
      <xdr:row>59</xdr:row>
      <xdr:rowOff>190500</xdr:rowOff>
    </xdr:to>
    <xdr:sp macro="" textlink="">
      <xdr:nvSpPr>
        <xdr:cNvPr id="250" name="Oval 249"/>
        <xdr:cNvSpPr/>
      </xdr:nvSpPr>
      <xdr:spPr>
        <a:xfrm>
          <a:off x="3009900" y="1417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60</xdr:row>
      <xdr:rowOff>38100</xdr:rowOff>
    </xdr:from>
    <xdr:to>
      <xdr:col>3</xdr:col>
      <xdr:colOff>459581</xdr:colOff>
      <xdr:row>60</xdr:row>
      <xdr:rowOff>190500</xdr:rowOff>
    </xdr:to>
    <xdr:sp macro="" textlink="">
      <xdr:nvSpPr>
        <xdr:cNvPr id="251" name="Oval 250"/>
        <xdr:cNvSpPr/>
      </xdr:nvSpPr>
      <xdr:spPr>
        <a:xfrm>
          <a:off x="3259931" y="14411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60</xdr:row>
      <xdr:rowOff>38100</xdr:rowOff>
    </xdr:from>
    <xdr:to>
      <xdr:col>3</xdr:col>
      <xdr:colOff>209550</xdr:colOff>
      <xdr:row>60</xdr:row>
      <xdr:rowOff>190500</xdr:rowOff>
    </xdr:to>
    <xdr:sp macro="" textlink="">
      <xdr:nvSpPr>
        <xdr:cNvPr id="252" name="Oval 251"/>
        <xdr:cNvSpPr/>
      </xdr:nvSpPr>
      <xdr:spPr>
        <a:xfrm>
          <a:off x="3009900" y="14411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61</xdr:row>
      <xdr:rowOff>38100</xdr:rowOff>
    </xdr:from>
    <xdr:to>
      <xdr:col>3</xdr:col>
      <xdr:colOff>459581</xdr:colOff>
      <xdr:row>61</xdr:row>
      <xdr:rowOff>190500</xdr:rowOff>
    </xdr:to>
    <xdr:sp macro="" textlink="">
      <xdr:nvSpPr>
        <xdr:cNvPr id="253" name="Oval 252"/>
        <xdr:cNvSpPr/>
      </xdr:nvSpPr>
      <xdr:spPr>
        <a:xfrm>
          <a:off x="3259931" y="14649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61</xdr:row>
      <xdr:rowOff>38100</xdr:rowOff>
    </xdr:from>
    <xdr:to>
      <xdr:col>3</xdr:col>
      <xdr:colOff>209550</xdr:colOff>
      <xdr:row>61</xdr:row>
      <xdr:rowOff>190500</xdr:rowOff>
    </xdr:to>
    <xdr:sp macro="" textlink="">
      <xdr:nvSpPr>
        <xdr:cNvPr id="254" name="Oval 253"/>
        <xdr:cNvSpPr/>
      </xdr:nvSpPr>
      <xdr:spPr>
        <a:xfrm>
          <a:off x="3009900" y="14649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62</xdr:row>
      <xdr:rowOff>38100</xdr:rowOff>
    </xdr:from>
    <xdr:to>
      <xdr:col>3</xdr:col>
      <xdr:colOff>459581</xdr:colOff>
      <xdr:row>62</xdr:row>
      <xdr:rowOff>190500</xdr:rowOff>
    </xdr:to>
    <xdr:sp macro="" textlink="">
      <xdr:nvSpPr>
        <xdr:cNvPr id="255" name="Oval 254"/>
        <xdr:cNvSpPr/>
      </xdr:nvSpPr>
      <xdr:spPr>
        <a:xfrm>
          <a:off x="3259931" y="14887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62</xdr:row>
      <xdr:rowOff>38100</xdr:rowOff>
    </xdr:from>
    <xdr:to>
      <xdr:col>3</xdr:col>
      <xdr:colOff>209550</xdr:colOff>
      <xdr:row>62</xdr:row>
      <xdr:rowOff>190500</xdr:rowOff>
    </xdr:to>
    <xdr:sp macro="" textlink="">
      <xdr:nvSpPr>
        <xdr:cNvPr id="256" name="Oval 255"/>
        <xdr:cNvSpPr/>
      </xdr:nvSpPr>
      <xdr:spPr>
        <a:xfrm>
          <a:off x="3009900" y="14887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63</xdr:row>
      <xdr:rowOff>38100</xdr:rowOff>
    </xdr:from>
    <xdr:to>
      <xdr:col>3</xdr:col>
      <xdr:colOff>459581</xdr:colOff>
      <xdr:row>63</xdr:row>
      <xdr:rowOff>190500</xdr:rowOff>
    </xdr:to>
    <xdr:sp macro="" textlink="">
      <xdr:nvSpPr>
        <xdr:cNvPr id="257" name="Oval 256"/>
        <xdr:cNvSpPr/>
      </xdr:nvSpPr>
      <xdr:spPr>
        <a:xfrm>
          <a:off x="3259931" y="15125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63</xdr:row>
      <xdr:rowOff>38100</xdr:rowOff>
    </xdr:from>
    <xdr:to>
      <xdr:col>3</xdr:col>
      <xdr:colOff>209550</xdr:colOff>
      <xdr:row>63</xdr:row>
      <xdr:rowOff>190500</xdr:rowOff>
    </xdr:to>
    <xdr:sp macro="" textlink="">
      <xdr:nvSpPr>
        <xdr:cNvPr id="258" name="Oval 257"/>
        <xdr:cNvSpPr/>
      </xdr:nvSpPr>
      <xdr:spPr>
        <a:xfrm>
          <a:off x="3009900" y="15125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64</xdr:row>
      <xdr:rowOff>38100</xdr:rowOff>
    </xdr:from>
    <xdr:to>
      <xdr:col>3</xdr:col>
      <xdr:colOff>459581</xdr:colOff>
      <xdr:row>64</xdr:row>
      <xdr:rowOff>190500</xdr:rowOff>
    </xdr:to>
    <xdr:sp macro="" textlink="">
      <xdr:nvSpPr>
        <xdr:cNvPr id="259" name="Oval 258"/>
        <xdr:cNvSpPr/>
      </xdr:nvSpPr>
      <xdr:spPr>
        <a:xfrm>
          <a:off x="3259931" y="15363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64</xdr:row>
      <xdr:rowOff>38100</xdr:rowOff>
    </xdr:from>
    <xdr:to>
      <xdr:col>3</xdr:col>
      <xdr:colOff>209550</xdr:colOff>
      <xdr:row>64</xdr:row>
      <xdr:rowOff>190500</xdr:rowOff>
    </xdr:to>
    <xdr:sp macro="" textlink="">
      <xdr:nvSpPr>
        <xdr:cNvPr id="260" name="Oval 259"/>
        <xdr:cNvSpPr/>
      </xdr:nvSpPr>
      <xdr:spPr>
        <a:xfrm>
          <a:off x="3009900" y="15363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65</xdr:row>
      <xdr:rowOff>38100</xdr:rowOff>
    </xdr:from>
    <xdr:to>
      <xdr:col>3</xdr:col>
      <xdr:colOff>459581</xdr:colOff>
      <xdr:row>65</xdr:row>
      <xdr:rowOff>190500</xdr:rowOff>
    </xdr:to>
    <xdr:sp macro="" textlink="">
      <xdr:nvSpPr>
        <xdr:cNvPr id="261" name="Oval 260"/>
        <xdr:cNvSpPr/>
      </xdr:nvSpPr>
      <xdr:spPr>
        <a:xfrm>
          <a:off x="3259931" y="156019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65</xdr:row>
      <xdr:rowOff>38100</xdr:rowOff>
    </xdr:from>
    <xdr:to>
      <xdr:col>3</xdr:col>
      <xdr:colOff>209550</xdr:colOff>
      <xdr:row>65</xdr:row>
      <xdr:rowOff>190500</xdr:rowOff>
    </xdr:to>
    <xdr:sp macro="" textlink="">
      <xdr:nvSpPr>
        <xdr:cNvPr id="262" name="Oval 261"/>
        <xdr:cNvSpPr/>
      </xdr:nvSpPr>
      <xdr:spPr>
        <a:xfrm>
          <a:off x="3009900" y="15601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66</xdr:row>
      <xdr:rowOff>38100</xdr:rowOff>
    </xdr:from>
    <xdr:to>
      <xdr:col>3</xdr:col>
      <xdr:colOff>459581</xdr:colOff>
      <xdr:row>66</xdr:row>
      <xdr:rowOff>190500</xdr:rowOff>
    </xdr:to>
    <xdr:sp macro="" textlink="">
      <xdr:nvSpPr>
        <xdr:cNvPr id="263" name="Oval 262"/>
        <xdr:cNvSpPr/>
      </xdr:nvSpPr>
      <xdr:spPr>
        <a:xfrm>
          <a:off x="3259931" y="15840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66</xdr:row>
      <xdr:rowOff>38100</xdr:rowOff>
    </xdr:from>
    <xdr:to>
      <xdr:col>3</xdr:col>
      <xdr:colOff>209550</xdr:colOff>
      <xdr:row>66</xdr:row>
      <xdr:rowOff>190500</xdr:rowOff>
    </xdr:to>
    <xdr:sp macro="" textlink="">
      <xdr:nvSpPr>
        <xdr:cNvPr id="264" name="Oval 263"/>
        <xdr:cNvSpPr/>
      </xdr:nvSpPr>
      <xdr:spPr>
        <a:xfrm>
          <a:off x="3009900" y="15840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67</xdr:row>
      <xdr:rowOff>38100</xdr:rowOff>
    </xdr:from>
    <xdr:to>
      <xdr:col>3</xdr:col>
      <xdr:colOff>459581</xdr:colOff>
      <xdr:row>67</xdr:row>
      <xdr:rowOff>190500</xdr:rowOff>
    </xdr:to>
    <xdr:sp macro="" textlink="">
      <xdr:nvSpPr>
        <xdr:cNvPr id="265" name="Oval 264"/>
        <xdr:cNvSpPr/>
      </xdr:nvSpPr>
      <xdr:spPr>
        <a:xfrm>
          <a:off x="3259931" y="16078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67</xdr:row>
      <xdr:rowOff>38100</xdr:rowOff>
    </xdr:from>
    <xdr:to>
      <xdr:col>3</xdr:col>
      <xdr:colOff>209550</xdr:colOff>
      <xdr:row>67</xdr:row>
      <xdr:rowOff>190500</xdr:rowOff>
    </xdr:to>
    <xdr:sp macro="" textlink="">
      <xdr:nvSpPr>
        <xdr:cNvPr id="266" name="Oval 265"/>
        <xdr:cNvSpPr/>
      </xdr:nvSpPr>
      <xdr:spPr>
        <a:xfrm>
          <a:off x="3009900" y="1607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68</xdr:row>
      <xdr:rowOff>38100</xdr:rowOff>
    </xdr:from>
    <xdr:to>
      <xdr:col>3</xdr:col>
      <xdr:colOff>459581</xdr:colOff>
      <xdr:row>68</xdr:row>
      <xdr:rowOff>190500</xdr:rowOff>
    </xdr:to>
    <xdr:sp macro="" textlink="">
      <xdr:nvSpPr>
        <xdr:cNvPr id="267" name="Oval 266"/>
        <xdr:cNvSpPr/>
      </xdr:nvSpPr>
      <xdr:spPr>
        <a:xfrm>
          <a:off x="3259931" y="16316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68</xdr:row>
      <xdr:rowOff>38100</xdr:rowOff>
    </xdr:from>
    <xdr:to>
      <xdr:col>3</xdr:col>
      <xdr:colOff>209550</xdr:colOff>
      <xdr:row>68</xdr:row>
      <xdr:rowOff>190500</xdr:rowOff>
    </xdr:to>
    <xdr:sp macro="" textlink="">
      <xdr:nvSpPr>
        <xdr:cNvPr id="268" name="Oval 267"/>
        <xdr:cNvSpPr/>
      </xdr:nvSpPr>
      <xdr:spPr>
        <a:xfrm>
          <a:off x="3009900" y="1631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69</xdr:row>
      <xdr:rowOff>38100</xdr:rowOff>
    </xdr:from>
    <xdr:to>
      <xdr:col>3</xdr:col>
      <xdr:colOff>459581</xdr:colOff>
      <xdr:row>69</xdr:row>
      <xdr:rowOff>190500</xdr:rowOff>
    </xdr:to>
    <xdr:sp macro="" textlink="">
      <xdr:nvSpPr>
        <xdr:cNvPr id="269" name="Oval 268"/>
        <xdr:cNvSpPr/>
      </xdr:nvSpPr>
      <xdr:spPr>
        <a:xfrm>
          <a:off x="3259931" y="16554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69</xdr:row>
      <xdr:rowOff>38100</xdr:rowOff>
    </xdr:from>
    <xdr:to>
      <xdr:col>3</xdr:col>
      <xdr:colOff>209550</xdr:colOff>
      <xdr:row>69</xdr:row>
      <xdr:rowOff>190500</xdr:rowOff>
    </xdr:to>
    <xdr:sp macro="" textlink="">
      <xdr:nvSpPr>
        <xdr:cNvPr id="270" name="Oval 269"/>
        <xdr:cNvSpPr/>
      </xdr:nvSpPr>
      <xdr:spPr>
        <a:xfrm>
          <a:off x="3009900" y="1655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70</xdr:row>
      <xdr:rowOff>38100</xdr:rowOff>
    </xdr:from>
    <xdr:to>
      <xdr:col>3</xdr:col>
      <xdr:colOff>459581</xdr:colOff>
      <xdr:row>70</xdr:row>
      <xdr:rowOff>190500</xdr:rowOff>
    </xdr:to>
    <xdr:sp macro="" textlink="">
      <xdr:nvSpPr>
        <xdr:cNvPr id="271" name="Oval 270"/>
        <xdr:cNvSpPr/>
      </xdr:nvSpPr>
      <xdr:spPr>
        <a:xfrm>
          <a:off x="3259931" y="16792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70</xdr:row>
      <xdr:rowOff>38100</xdr:rowOff>
    </xdr:from>
    <xdr:to>
      <xdr:col>3</xdr:col>
      <xdr:colOff>209550</xdr:colOff>
      <xdr:row>70</xdr:row>
      <xdr:rowOff>190500</xdr:rowOff>
    </xdr:to>
    <xdr:sp macro="" textlink="">
      <xdr:nvSpPr>
        <xdr:cNvPr id="272" name="Oval 271"/>
        <xdr:cNvSpPr/>
      </xdr:nvSpPr>
      <xdr:spPr>
        <a:xfrm>
          <a:off x="3009900" y="16792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71</xdr:row>
      <xdr:rowOff>38100</xdr:rowOff>
    </xdr:from>
    <xdr:to>
      <xdr:col>3</xdr:col>
      <xdr:colOff>459581</xdr:colOff>
      <xdr:row>71</xdr:row>
      <xdr:rowOff>190500</xdr:rowOff>
    </xdr:to>
    <xdr:sp macro="" textlink="">
      <xdr:nvSpPr>
        <xdr:cNvPr id="273" name="Oval 272"/>
        <xdr:cNvSpPr/>
      </xdr:nvSpPr>
      <xdr:spPr>
        <a:xfrm>
          <a:off x="3259931" y="17030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71</xdr:row>
      <xdr:rowOff>38100</xdr:rowOff>
    </xdr:from>
    <xdr:to>
      <xdr:col>3</xdr:col>
      <xdr:colOff>209550</xdr:colOff>
      <xdr:row>71</xdr:row>
      <xdr:rowOff>190500</xdr:rowOff>
    </xdr:to>
    <xdr:sp macro="" textlink="">
      <xdr:nvSpPr>
        <xdr:cNvPr id="274" name="Oval 273"/>
        <xdr:cNvSpPr/>
      </xdr:nvSpPr>
      <xdr:spPr>
        <a:xfrm>
          <a:off x="3009900" y="1703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72</xdr:row>
      <xdr:rowOff>38100</xdr:rowOff>
    </xdr:from>
    <xdr:to>
      <xdr:col>3</xdr:col>
      <xdr:colOff>459581</xdr:colOff>
      <xdr:row>72</xdr:row>
      <xdr:rowOff>190500</xdr:rowOff>
    </xdr:to>
    <xdr:sp macro="" textlink="">
      <xdr:nvSpPr>
        <xdr:cNvPr id="275" name="Oval 274"/>
        <xdr:cNvSpPr/>
      </xdr:nvSpPr>
      <xdr:spPr>
        <a:xfrm>
          <a:off x="3259931" y="17268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72</xdr:row>
      <xdr:rowOff>38100</xdr:rowOff>
    </xdr:from>
    <xdr:to>
      <xdr:col>3</xdr:col>
      <xdr:colOff>209550</xdr:colOff>
      <xdr:row>72</xdr:row>
      <xdr:rowOff>190500</xdr:rowOff>
    </xdr:to>
    <xdr:sp macro="" textlink="">
      <xdr:nvSpPr>
        <xdr:cNvPr id="276" name="Oval 275"/>
        <xdr:cNvSpPr/>
      </xdr:nvSpPr>
      <xdr:spPr>
        <a:xfrm>
          <a:off x="3009900" y="1726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73</xdr:row>
      <xdr:rowOff>38100</xdr:rowOff>
    </xdr:from>
    <xdr:to>
      <xdr:col>3</xdr:col>
      <xdr:colOff>459581</xdr:colOff>
      <xdr:row>73</xdr:row>
      <xdr:rowOff>190500</xdr:rowOff>
    </xdr:to>
    <xdr:sp macro="" textlink="">
      <xdr:nvSpPr>
        <xdr:cNvPr id="277" name="Oval 276"/>
        <xdr:cNvSpPr/>
      </xdr:nvSpPr>
      <xdr:spPr>
        <a:xfrm>
          <a:off x="3259931" y="175069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73</xdr:row>
      <xdr:rowOff>38100</xdr:rowOff>
    </xdr:from>
    <xdr:to>
      <xdr:col>3</xdr:col>
      <xdr:colOff>209550</xdr:colOff>
      <xdr:row>73</xdr:row>
      <xdr:rowOff>190500</xdr:rowOff>
    </xdr:to>
    <xdr:sp macro="" textlink="">
      <xdr:nvSpPr>
        <xdr:cNvPr id="278" name="Oval 277"/>
        <xdr:cNvSpPr/>
      </xdr:nvSpPr>
      <xdr:spPr>
        <a:xfrm>
          <a:off x="3009900" y="1750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74</xdr:row>
      <xdr:rowOff>38100</xdr:rowOff>
    </xdr:from>
    <xdr:to>
      <xdr:col>3</xdr:col>
      <xdr:colOff>459581</xdr:colOff>
      <xdr:row>74</xdr:row>
      <xdr:rowOff>190500</xdr:rowOff>
    </xdr:to>
    <xdr:sp macro="" textlink="">
      <xdr:nvSpPr>
        <xdr:cNvPr id="279" name="Oval 278"/>
        <xdr:cNvSpPr/>
      </xdr:nvSpPr>
      <xdr:spPr>
        <a:xfrm>
          <a:off x="3259931" y="17745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74</xdr:row>
      <xdr:rowOff>38100</xdr:rowOff>
    </xdr:from>
    <xdr:to>
      <xdr:col>3</xdr:col>
      <xdr:colOff>209550</xdr:colOff>
      <xdr:row>74</xdr:row>
      <xdr:rowOff>190500</xdr:rowOff>
    </xdr:to>
    <xdr:sp macro="" textlink="">
      <xdr:nvSpPr>
        <xdr:cNvPr id="280" name="Oval 279"/>
        <xdr:cNvSpPr/>
      </xdr:nvSpPr>
      <xdr:spPr>
        <a:xfrm>
          <a:off x="3009900" y="1774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75</xdr:row>
      <xdr:rowOff>38100</xdr:rowOff>
    </xdr:from>
    <xdr:to>
      <xdr:col>3</xdr:col>
      <xdr:colOff>459581</xdr:colOff>
      <xdr:row>75</xdr:row>
      <xdr:rowOff>190500</xdr:rowOff>
    </xdr:to>
    <xdr:sp macro="" textlink="">
      <xdr:nvSpPr>
        <xdr:cNvPr id="281" name="Oval 280"/>
        <xdr:cNvSpPr/>
      </xdr:nvSpPr>
      <xdr:spPr>
        <a:xfrm>
          <a:off x="3259931" y="17983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75</xdr:row>
      <xdr:rowOff>38100</xdr:rowOff>
    </xdr:from>
    <xdr:to>
      <xdr:col>3</xdr:col>
      <xdr:colOff>209550</xdr:colOff>
      <xdr:row>75</xdr:row>
      <xdr:rowOff>190500</xdr:rowOff>
    </xdr:to>
    <xdr:sp macro="" textlink="">
      <xdr:nvSpPr>
        <xdr:cNvPr id="282" name="Oval 281"/>
        <xdr:cNvSpPr/>
      </xdr:nvSpPr>
      <xdr:spPr>
        <a:xfrm>
          <a:off x="3009900" y="1798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76</xdr:row>
      <xdr:rowOff>38100</xdr:rowOff>
    </xdr:from>
    <xdr:to>
      <xdr:col>3</xdr:col>
      <xdr:colOff>459581</xdr:colOff>
      <xdr:row>76</xdr:row>
      <xdr:rowOff>190500</xdr:rowOff>
    </xdr:to>
    <xdr:sp macro="" textlink="">
      <xdr:nvSpPr>
        <xdr:cNvPr id="283" name="Oval 282"/>
        <xdr:cNvSpPr/>
      </xdr:nvSpPr>
      <xdr:spPr>
        <a:xfrm>
          <a:off x="3259931" y="18221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76</xdr:row>
      <xdr:rowOff>38100</xdr:rowOff>
    </xdr:from>
    <xdr:to>
      <xdr:col>3</xdr:col>
      <xdr:colOff>209550</xdr:colOff>
      <xdr:row>76</xdr:row>
      <xdr:rowOff>190500</xdr:rowOff>
    </xdr:to>
    <xdr:sp macro="" textlink="">
      <xdr:nvSpPr>
        <xdr:cNvPr id="284" name="Oval 283"/>
        <xdr:cNvSpPr/>
      </xdr:nvSpPr>
      <xdr:spPr>
        <a:xfrm>
          <a:off x="3009900" y="18221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77</xdr:row>
      <xdr:rowOff>38100</xdr:rowOff>
    </xdr:from>
    <xdr:to>
      <xdr:col>3</xdr:col>
      <xdr:colOff>459581</xdr:colOff>
      <xdr:row>77</xdr:row>
      <xdr:rowOff>190500</xdr:rowOff>
    </xdr:to>
    <xdr:sp macro="" textlink="">
      <xdr:nvSpPr>
        <xdr:cNvPr id="285" name="Oval 284"/>
        <xdr:cNvSpPr/>
      </xdr:nvSpPr>
      <xdr:spPr>
        <a:xfrm>
          <a:off x="3259931" y="18459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77</xdr:row>
      <xdr:rowOff>38100</xdr:rowOff>
    </xdr:from>
    <xdr:to>
      <xdr:col>3</xdr:col>
      <xdr:colOff>209550</xdr:colOff>
      <xdr:row>77</xdr:row>
      <xdr:rowOff>190500</xdr:rowOff>
    </xdr:to>
    <xdr:sp macro="" textlink="">
      <xdr:nvSpPr>
        <xdr:cNvPr id="286" name="Oval 285"/>
        <xdr:cNvSpPr/>
      </xdr:nvSpPr>
      <xdr:spPr>
        <a:xfrm>
          <a:off x="3009900" y="18459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78</xdr:row>
      <xdr:rowOff>38100</xdr:rowOff>
    </xdr:from>
    <xdr:to>
      <xdr:col>3</xdr:col>
      <xdr:colOff>459581</xdr:colOff>
      <xdr:row>78</xdr:row>
      <xdr:rowOff>190500</xdr:rowOff>
    </xdr:to>
    <xdr:sp macro="" textlink="">
      <xdr:nvSpPr>
        <xdr:cNvPr id="287" name="Oval 286"/>
        <xdr:cNvSpPr/>
      </xdr:nvSpPr>
      <xdr:spPr>
        <a:xfrm>
          <a:off x="3259931" y="18697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78</xdr:row>
      <xdr:rowOff>38100</xdr:rowOff>
    </xdr:from>
    <xdr:to>
      <xdr:col>3</xdr:col>
      <xdr:colOff>209550</xdr:colOff>
      <xdr:row>78</xdr:row>
      <xdr:rowOff>190500</xdr:rowOff>
    </xdr:to>
    <xdr:sp macro="" textlink="">
      <xdr:nvSpPr>
        <xdr:cNvPr id="288" name="Oval 287"/>
        <xdr:cNvSpPr/>
      </xdr:nvSpPr>
      <xdr:spPr>
        <a:xfrm>
          <a:off x="3009900" y="18697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79</xdr:row>
      <xdr:rowOff>38100</xdr:rowOff>
    </xdr:from>
    <xdr:to>
      <xdr:col>3</xdr:col>
      <xdr:colOff>459581</xdr:colOff>
      <xdr:row>79</xdr:row>
      <xdr:rowOff>190500</xdr:rowOff>
    </xdr:to>
    <xdr:sp macro="" textlink="">
      <xdr:nvSpPr>
        <xdr:cNvPr id="289" name="Oval 288"/>
        <xdr:cNvSpPr/>
      </xdr:nvSpPr>
      <xdr:spPr>
        <a:xfrm>
          <a:off x="3259931" y="18935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79</xdr:row>
      <xdr:rowOff>38100</xdr:rowOff>
    </xdr:from>
    <xdr:to>
      <xdr:col>3</xdr:col>
      <xdr:colOff>209550</xdr:colOff>
      <xdr:row>79</xdr:row>
      <xdr:rowOff>190500</xdr:rowOff>
    </xdr:to>
    <xdr:sp macro="" textlink="">
      <xdr:nvSpPr>
        <xdr:cNvPr id="290" name="Oval 289"/>
        <xdr:cNvSpPr/>
      </xdr:nvSpPr>
      <xdr:spPr>
        <a:xfrm>
          <a:off x="3009900" y="18935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80</xdr:row>
      <xdr:rowOff>38100</xdr:rowOff>
    </xdr:from>
    <xdr:to>
      <xdr:col>3</xdr:col>
      <xdr:colOff>459581</xdr:colOff>
      <xdr:row>80</xdr:row>
      <xdr:rowOff>190500</xdr:rowOff>
    </xdr:to>
    <xdr:sp macro="" textlink="">
      <xdr:nvSpPr>
        <xdr:cNvPr id="291" name="Oval 290"/>
        <xdr:cNvSpPr/>
      </xdr:nvSpPr>
      <xdr:spPr>
        <a:xfrm>
          <a:off x="3259931" y="19173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80</xdr:row>
      <xdr:rowOff>38100</xdr:rowOff>
    </xdr:from>
    <xdr:to>
      <xdr:col>3</xdr:col>
      <xdr:colOff>209550</xdr:colOff>
      <xdr:row>80</xdr:row>
      <xdr:rowOff>190500</xdr:rowOff>
    </xdr:to>
    <xdr:sp macro="" textlink="">
      <xdr:nvSpPr>
        <xdr:cNvPr id="292" name="Oval 291"/>
        <xdr:cNvSpPr/>
      </xdr:nvSpPr>
      <xdr:spPr>
        <a:xfrm>
          <a:off x="3009900" y="19173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81</xdr:row>
      <xdr:rowOff>38100</xdr:rowOff>
    </xdr:from>
    <xdr:to>
      <xdr:col>3</xdr:col>
      <xdr:colOff>459581</xdr:colOff>
      <xdr:row>81</xdr:row>
      <xdr:rowOff>190500</xdr:rowOff>
    </xdr:to>
    <xdr:sp macro="" textlink="">
      <xdr:nvSpPr>
        <xdr:cNvPr id="293" name="Oval 292"/>
        <xdr:cNvSpPr/>
      </xdr:nvSpPr>
      <xdr:spPr>
        <a:xfrm>
          <a:off x="3259931" y="194119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81</xdr:row>
      <xdr:rowOff>38100</xdr:rowOff>
    </xdr:from>
    <xdr:to>
      <xdr:col>3</xdr:col>
      <xdr:colOff>209550</xdr:colOff>
      <xdr:row>81</xdr:row>
      <xdr:rowOff>190500</xdr:rowOff>
    </xdr:to>
    <xdr:sp macro="" textlink="">
      <xdr:nvSpPr>
        <xdr:cNvPr id="294" name="Oval 293"/>
        <xdr:cNvSpPr/>
      </xdr:nvSpPr>
      <xdr:spPr>
        <a:xfrm>
          <a:off x="3009900" y="19411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82</xdr:row>
      <xdr:rowOff>38100</xdr:rowOff>
    </xdr:from>
    <xdr:to>
      <xdr:col>3</xdr:col>
      <xdr:colOff>459581</xdr:colOff>
      <xdr:row>82</xdr:row>
      <xdr:rowOff>190500</xdr:rowOff>
    </xdr:to>
    <xdr:sp macro="" textlink="">
      <xdr:nvSpPr>
        <xdr:cNvPr id="295" name="Oval 294"/>
        <xdr:cNvSpPr/>
      </xdr:nvSpPr>
      <xdr:spPr>
        <a:xfrm>
          <a:off x="3259931" y="19650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82</xdr:row>
      <xdr:rowOff>38100</xdr:rowOff>
    </xdr:from>
    <xdr:to>
      <xdr:col>3</xdr:col>
      <xdr:colOff>209550</xdr:colOff>
      <xdr:row>82</xdr:row>
      <xdr:rowOff>190500</xdr:rowOff>
    </xdr:to>
    <xdr:sp macro="" textlink="">
      <xdr:nvSpPr>
        <xdr:cNvPr id="296" name="Oval 295"/>
        <xdr:cNvSpPr/>
      </xdr:nvSpPr>
      <xdr:spPr>
        <a:xfrm>
          <a:off x="3009900" y="19650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83</xdr:row>
      <xdr:rowOff>38100</xdr:rowOff>
    </xdr:from>
    <xdr:to>
      <xdr:col>3</xdr:col>
      <xdr:colOff>459581</xdr:colOff>
      <xdr:row>83</xdr:row>
      <xdr:rowOff>190500</xdr:rowOff>
    </xdr:to>
    <xdr:sp macro="" textlink="">
      <xdr:nvSpPr>
        <xdr:cNvPr id="297" name="Oval 296"/>
        <xdr:cNvSpPr/>
      </xdr:nvSpPr>
      <xdr:spPr>
        <a:xfrm>
          <a:off x="3259931" y="19888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83</xdr:row>
      <xdr:rowOff>38100</xdr:rowOff>
    </xdr:from>
    <xdr:to>
      <xdr:col>3</xdr:col>
      <xdr:colOff>209550</xdr:colOff>
      <xdr:row>83</xdr:row>
      <xdr:rowOff>190500</xdr:rowOff>
    </xdr:to>
    <xdr:sp macro="" textlink="">
      <xdr:nvSpPr>
        <xdr:cNvPr id="298" name="Oval 297"/>
        <xdr:cNvSpPr/>
      </xdr:nvSpPr>
      <xdr:spPr>
        <a:xfrm>
          <a:off x="3009900" y="19888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84</xdr:row>
      <xdr:rowOff>38100</xdr:rowOff>
    </xdr:from>
    <xdr:to>
      <xdr:col>3</xdr:col>
      <xdr:colOff>459581</xdr:colOff>
      <xdr:row>84</xdr:row>
      <xdr:rowOff>190500</xdr:rowOff>
    </xdr:to>
    <xdr:sp macro="" textlink="">
      <xdr:nvSpPr>
        <xdr:cNvPr id="299" name="Oval 298"/>
        <xdr:cNvSpPr/>
      </xdr:nvSpPr>
      <xdr:spPr>
        <a:xfrm>
          <a:off x="3259931" y="201263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84</xdr:row>
      <xdr:rowOff>38100</xdr:rowOff>
    </xdr:from>
    <xdr:to>
      <xdr:col>3</xdr:col>
      <xdr:colOff>209550</xdr:colOff>
      <xdr:row>84</xdr:row>
      <xdr:rowOff>190500</xdr:rowOff>
    </xdr:to>
    <xdr:sp macro="" textlink="">
      <xdr:nvSpPr>
        <xdr:cNvPr id="300" name="Oval 299"/>
        <xdr:cNvSpPr/>
      </xdr:nvSpPr>
      <xdr:spPr>
        <a:xfrm>
          <a:off x="3009900" y="201263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85</xdr:row>
      <xdr:rowOff>38100</xdr:rowOff>
    </xdr:from>
    <xdr:to>
      <xdr:col>3</xdr:col>
      <xdr:colOff>459581</xdr:colOff>
      <xdr:row>85</xdr:row>
      <xdr:rowOff>190500</xdr:rowOff>
    </xdr:to>
    <xdr:sp macro="" textlink="">
      <xdr:nvSpPr>
        <xdr:cNvPr id="301" name="Oval 300"/>
        <xdr:cNvSpPr/>
      </xdr:nvSpPr>
      <xdr:spPr>
        <a:xfrm>
          <a:off x="3259931" y="203644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85</xdr:row>
      <xdr:rowOff>38100</xdr:rowOff>
    </xdr:from>
    <xdr:to>
      <xdr:col>3</xdr:col>
      <xdr:colOff>209550</xdr:colOff>
      <xdr:row>85</xdr:row>
      <xdr:rowOff>190500</xdr:rowOff>
    </xdr:to>
    <xdr:sp macro="" textlink="">
      <xdr:nvSpPr>
        <xdr:cNvPr id="302" name="Oval 301"/>
        <xdr:cNvSpPr/>
      </xdr:nvSpPr>
      <xdr:spPr>
        <a:xfrm>
          <a:off x="3009900" y="203644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86</xdr:row>
      <xdr:rowOff>38100</xdr:rowOff>
    </xdr:from>
    <xdr:to>
      <xdr:col>3</xdr:col>
      <xdr:colOff>459581</xdr:colOff>
      <xdr:row>86</xdr:row>
      <xdr:rowOff>190500</xdr:rowOff>
    </xdr:to>
    <xdr:sp macro="" textlink="">
      <xdr:nvSpPr>
        <xdr:cNvPr id="303" name="Oval 302"/>
        <xdr:cNvSpPr/>
      </xdr:nvSpPr>
      <xdr:spPr>
        <a:xfrm>
          <a:off x="3259931" y="206025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86</xdr:row>
      <xdr:rowOff>38100</xdr:rowOff>
    </xdr:from>
    <xdr:to>
      <xdr:col>3</xdr:col>
      <xdr:colOff>209550</xdr:colOff>
      <xdr:row>86</xdr:row>
      <xdr:rowOff>190500</xdr:rowOff>
    </xdr:to>
    <xdr:sp macro="" textlink="">
      <xdr:nvSpPr>
        <xdr:cNvPr id="304" name="Oval 303"/>
        <xdr:cNvSpPr/>
      </xdr:nvSpPr>
      <xdr:spPr>
        <a:xfrm>
          <a:off x="3009900" y="206025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87</xdr:row>
      <xdr:rowOff>38100</xdr:rowOff>
    </xdr:from>
    <xdr:to>
      <xdr:col>3</xdr:col>
      <xdr:colOff>459581</xdr:colOff>
      <xdr:row>87</xdr:row>
      <xdr:rowOff>190500</xdr:rowOff>
    </xdr:to>
    <xdr:sp macro="" textlink="">
      <xdr:nvSpPr>
        <xdr:cNvPr id="305" name="Oval 304"/>
        <xdr:cNvSpPr/>
      </xdr:nvSpPr>
      <xdr:spPr>
        <a:xfrm>
          <a:off x="3259931" y="208407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87</xdr:row>
      <xdr:rowOff>38100</xdr:rowOff>
    </xdr:from>
    <xdr:to>
      <xdr:col>3</xdr:col>
      <xdr:colOff>209550</xdr:colOff>
      <xdr:row>87</xdr:row>
      <xdr:rowOff>190500</xdr:rowOff>
    </xdr:to>
    <xdr:sp macro="" textlink="">
      <xdr:nvSpPr>
        <xdr:cNvPr id="306" name="Oval 305"/>
        <xdr:cNvSpPr/>
      </xdr:nvSpPr>
      <xdr:spPr>
        <a:xfrm>
          <a:off x="3009900" y="208407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88</xdr:row>
      <xdr:rowOff>38100</xdr:rowOff>
    </xdr:from>
    <xdr:to>
      <xdr:col>3</xdr:col>
      <xdr:colOff>459581</xdr:colOff>
      <xdr:row>88</xdr:row>
      <xdr:rowOff>190500</xdr:rowOff>
    </xdr:to>
    <xdr:sp macro="" textlink="">
      <xdr:nvSpPr>
        <xdr:cNvPr id="307" name="Oval 306"/>
        <xdr:cNvSpPr/>
      </xdr:nvSpPr>
      <xdr:spPr>
        <a:xfrm>
          <a:off x="3259931" y="2107882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88</xdr:row>
      <xdr:rowOff>38100</xdr:rowOff>
    </xdr:from>
    <xdr:to>
      <xdr:col>3</xdr:col>
      <xdr:colOff>209550</xdr:colOff>
      <xdr:row>88</xdr:row>
      <xdr:rowOff>190500</xdr:rowOff>
    </xdr:to>
    <xdr:sp macro="" textlink="">
      <xdr:nvSpPr>
        <xdr:cNvPr id="308" name="Oval 307"/>
        <xdr:cNvSpPr/>
      </xdr:nvSpPr>
      <xdr:spPr>
        <a:xfrm>
          <a:off x="3009900" y="2107882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89</xdr:row>
      <xdr:rowOff>38100</xdr:rowOff>
    </xdr:from>
    <xdr:to>
      <xdr:col>3</xdr:col>
      <xdr:colOff>459581</xdr:colOff>
      <xdr:row>89</xdr:row>
      <xdr:rowOff>190500</xdr:rowOff>
    </xdr:to>
    <xdr:sp macro="" textlink="">
      <xdr:nvSpPr>
        <xdr:cNvPr id="309" name="Oval 308"/>
        <xdr:cNvSpPr/>
      </xdr:nvSpPr>
      <xdr:spPr>
        <a:xfrm>
          <a:off x="3259931" y="2131695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89</xdr:row>
      <xdr:rowOff>38100</xdr:rowOff>
    </xdr:from>
    <xdr:to>
      <xdr:col>3</xdr:col>
      <xdr:colOff>209550</xdr:colOff>
      <xdr:row>89</xdr:row>
      <xdr:rowOff>190500</xdr:rowOff>
    </xdr:to>
    <xdr:sp macro="" textlink="">
      <xdr:nvSpPr>
        <xdr:cNvPr id="310" name="Oval 309"/>
        <xdr:cNvSpPr/>
      </xdr:nvSpPr>
      <xdr:spPr>
        <a:xfrm>
          <a:off x="3009900" y="2131695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90</xdr:row>
      <xdr:rowOff>38100</xdr:rowOff>
    </xdr:from>
    <xdr:to>
      <xdr:col>3</xdr:col>
      <xdr:colOff>459581</xdr:colOff>
      <xdr:row>90</xdr:row>
      <xdr:rowOff>190500</xdr:rowOff>
    </xdr:to>
    <xdr:sp macro="" textlink="">
      <xdr:nvSpPr>
        <xdr:cNvPr id="311" name="Oval 310"/>
        <xdr:cNvSpPr/>
      </xdr:nvSpPr>
      <xdr:spPr>
        <a:xfrm>
          <a:off x="3259931" y="21555075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90</xdr:row>
      <xdr:rowOff>38100</xdr:rowOff>
    </xdr:from>
    <xdr:to>
      <xdr:col>3</xdr:col>
      <xdr:colOff>209550</xdr:colOff>
      <xdr:row>90</xdr:row>
      <xdr:rowOff>190500</xdr:rowOff>
    </xdr:to>
    <xdr:sp macro="" textlink="">
      <xdr:nvSpPr>
        <xdr:cNvPr id="312" name="Oval 311"/>
        <xdr:cNvSpPr/>
      </xdr:nvSpPr>
      <xdr:spPr>
        <a:xfrm>
          <a:off x="3009900" y="21555075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  <xdr:twoCellAnchor>
    <xdr:from>
      <xdr:col>3</xdr:col>
      <xdr:colOff>278606</xdr:colOff>
      <xdr:row>91</xdr:row>
      <xdr:rowOff>38100</xdr:rowOff>
    </xdr:from>
    <xdr:to>
      <xdr:col>3</xdr:col>
      <xdr:colOff>459581</xdr:colOff>
      <xdr:row>91</xdr:row>
      <xdr:rowOff>190500</xdr:rowOff>
    </xdr:to>
    <xdr:sp macro="" textlink="">
      <xdr:nvSpPr>
        <xdr:cNvPr id="313" name="Oval 312"/>
        <xdr:cNvSpPr/>
      </xdr:nvSpPr>
      <xdr:spPr>
        <a:xfrm>
          <a:off x="3259931" y="21793200"/>
          <a:ext cx="180975" cy="1524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20</a:t>
          </a:r>
        </a:p>
      </xdr:txBody>
    </xdr:sp>
    <xdr:clientData/>
  </xdr:twoCellAnchor>
  <xdr:twoCellAnchor>
    <xdr:from>
      <xdr:col>3</xdr:col>
      <xdr:colOff>28575</xdr:colOff>
      <xdr:row>91</xdr:row>
      <xdr:rowOff>38100</xdr:rowOff>
    </xdr:from>
    <xdr:to>
      <xdr:col>3</xdr:col>
      <xdr:colOff>209550</xdr:colOff>
      <xdr:row>91</xdr:row>
      <xdr:rowOff>190500</xdr:rowOff>
    </xdr:to>
    <xdr:sp macro="" textlink="">
      <xdr:nvSpPr>
        <xdr:cNvPr id="314" name="Oval 313"/>
        <xdr:cNvSpPr/>
      </xdr:nvSpPr>
      <xdr:spPr>
        <a:xfrm>
          <a:off x="3009900" y="21793200"/>
          <a:ext cx="180975" cy="1524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336177</xdr:colOff>
      <xdr:row>22</xdr:row>
      <xdr:rowOff>22860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340556</xdr:colOff>
      <xdr:row>13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331797</xdr:colOff>
      <xdr:row>40</xdr:row>
      <xdr:rowOff>155641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336176</xdr:colOff>
      <xdr:row>8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1</xdr:row>
      <xdr:rowOff>0</xdr:rowOff>
    </xdr:from>
    <xdr:to>
      <xdr:col>49</xdr:col>
      <xdr:colOff>285750</xdr:colOff>
      <xdr:row>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336176</xdr:colOff>
      <xdr:row>8</xdr:row>
      <xdr:rowOff>125160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336176</xdr:colOff>
      <xdr:row>8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336176</xdr:colOff>
      <xdr:row>8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339679</xdr:colOff>
      <xdr:row>92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K8" sqref="K8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opLeftCell="A10" workbookViewId="0">
      <selection activeCell="B28" sqref="B28"/>
    </sheetView>
  </sheetViews>
  <sheetFormatPr defaultRowHeight="15" x14ac:dyDescent="0.25"/>
  <cols>
    <col min="1" max="1" width="3.5703125" bestFit="1" customWidth="1"/>
    <col min="2" max="2" width="70.28515625" bestFit="1" customWidth="1"/>
    <col min="3" max="3" width="12.140625" style="2" bestFit="1" customWidth="1"/>
    <col min="4" max="4" width="13.140625" style="3" bestFit="1" customWidth="1"/>
    <col min="12" max="12" width="9.5703125" bestFit="1" customWidth="1"/>
  </cols>
  <sheetData>
    <row r="1" spans="1:12" s="5" customFormat="1" ht="19.5" customHeight="1" x14ac:dyDescent="0.25">
      <c r="A1" s="6" t="s">
        <v>0</v>
      </c>
      <c r="B1" s="6" t="s">
        <v>20</v>
      </c>
      <c r="C1" s="103" t="s">
        <v>18</v>
      </c>
      <c r="D1" s="103" t="s">
        <v>252</v>
      </c>
    </row>
    <row r="2" spans="1:12" s="11" customFormat="1" x14ac:dyDescent="0.25">
      <c r="A2" s="10">
        <v>99</v>
      </c>
      <c r="B2" s="10" t="s">
        <v>208</v>
      </c>
      <c r="C2" s="104">
        <v>0</v>
      </c>
      <c r="D2" s="107"/>
      <c r="E2" s="16"/>
      <c r="G2" s="16"/>
    </row>
    <row r="3" spans="1:12" s="11" customFormat="1" x14ac:dyDescent="0.25">
      <c r="A3" s="10">
        <v>98</v>
      </c>
      <c r="B3" s="10" t="s">
        <v>206</v>
      </c>
      <c r="C3" s="104">
        <f>AVERAGE(C4:C31,C33,C35:C46)</f>
        <v>0.3252951219512194</v>
      </c>
      <c r="D3" s="107"/>
    </row>
    <row r="4" spans="1:12" x14ac:dyDescent="0.25">
      <c r="A4" s="3">
        <v>1</v>
      </c>
      <c r="B4" s="3" t="s">
        <v>250</v>
      </c>
      <c r="C4" s="104">
        <v>0.99980000000000002</v>
      </c>
    </row>
    <row r="5" spans="1:12" x14ac:dyDescent="0.25">
      <c r="A5" s="3">
        <v>2</v>
      </c>
      <c r="B5" s="3" t="s">
        <v>162</v>
      </c>
      <c r="C5" s="104">
        <v>0.99</v>
      </c>
    </row>
    <row r="6" spans="1:12" x14ac:dyDescent="0.25">
      <c r="A6" s="3">
        <v>3</v>
      </c>
      <c r="B6" s="3" t="s">
        <v>196</v>
      </c>
      <c r="C6" s="104">
        <v>1</v>
      </c>
    </row>
    <row r="7" spans="1:12" x14ac:dyDescent="0.25">
      <c r="A7" s="3">
        <v>4</v>
      </c>
      <c r="B7" s="3" t="s">
        <v>163</v>
      </c>
      <c r="C7" s="104">
        <v>1</v>
      </c>
    </row>
    <row r="8" spans="1:12" x14ac:dyDescent="0.25">
      <c r="A8" s="3">
        <v>5</v>
      </c>
      <c r="B8" s="3" t="s">
        <v>164</v>
      </c>
      <c r="C8" s="104">
        <v>1</v>
      </c>
    </row>
    <row r="9" spans="1:12" x14ac:dyDescent="0.25">
      <c r="A9" s="3">
        <v>6</v>
      </c>
      <c r="B9" s="3" t="s">
        <v>165</v>
      </c>
      <c r="C9" s="104">
        <v>0.31</v>
      </c>
      <c r="L9" s="15"/>
    </row>
    <row r="10" spans="1:12" x14ac:dyDescent="0.25">
      <c r="A10" s="3">
        <v>7</v>
      </c>
      <c r="B10" s="3" t="s">
        <v>166</v>
      </c>
      <c r="C10" s="104">
        <v>0.94</v>
      </c>
    </row>
    <row r="11" spans="1:12" x14ac:dyDescent="0.25">
      <c r="A11" s="3">
        <v>8</v>
      </c>
      <c r="B11" s="3" t="s">
        <v>197</v>
      </c>
      <c r="C11" s="105">
        <v>0.02</v>
      </c>
    </row>
    <row r="12" spans="1:12" x14ac:dyDescent="0.25">
      <c r="A12" s="3">
        <v>9</v>
      </c>
      <c r="B12" s="3" t="s">
        <v>167</v>
      </c>
      <c r="C12" s="105">
        <v>0.02</v>
      </c>
    </row>
    <row r="13" spans="1:12" x14ac:dyDescent="0.25">
      <c r="A13" s="3">
        <v>10</v>
      </c>
      <c r="B13" s="3" t="s">
        <v>168</v>
      </c>
      <c r="C13" s="105">
        <v>0</v>
      </c>
    </row>
    <row r="14" spans="1:12" x14ac:dyDescent="0.25">
      <c r="A14" s="3">
        <v>11</v>
      </c>
      <c r="B14" s="3" t="s">
        <v>169</v>
      </c>
      <c r="C14" s="105">
        <v>0</v>
      </c>
    </row>
    <row r="15" spans="1:12" x14ac:dyDescent="0.25">
      <c r="A15" s="3">
        <v>12</v>
      </c>
      <c r="B15" s="3" t="s">
        <v>170</v>
      </c>
      <c r="C15" s="105">
        <v>0</v>
      </c>
    </row>
    <row r="16" spans="1:12" x14ac:dyDescent="0.25">
      <c r="A16" s="3">
        <v>13</v>
      </c>
      <c r="B16" s="3" t="s">
        <v>171</v>
      </c>
      <c r="C16" s="105">
        <v>0.3</v>
      </c>
      <c r="E16" s="15"/>
      <c r="F16" s="15"/>
      <c r="G16" s="15"/>
      <c r="H16" s="15"/>
      <c r="I16" s="15"/>
    </row>
    <row r="17" spans="1:3" x14ac:dyDescent="0.25">
      <c r="A17" s="3">
        <v>14</v>
      </c>
      <c r="B17" s="3" t="s">
        <v>172</v>
      </c>
      <c r="C17" s="105">
        <v>0</v>
      </c>
    </row>
    <row r="18" spans="1:3" x14ac:dyDescent="0.25">
      <c r="A18" s="3">
        <v>15</v>
      </c>
      <c r="B18" s="3" t="s">
        <v>202</v>
      </c>
      <c r="C18" s="104">
        <v>0.76629999999999998</v>
      </c>
    </row>
    <row r="19" spans="1:3" x14ac:dyDescent="0.25">
      <c r="A19" s="3">
        <v>16</v>
      </c>
      <c r="B19" s="3" t="s">
        <v>251</v>
      </c>
      <c r="C19" s="104">
        <v>0.42459999999999998</v>
      </c>
    </row>
    <row r="20" spans="1:3" x14ac:dyDescent="0.25">
      <c r="A20" s="3">
        <v>17</v>
      </c>
      <c r="B20" s="3" t="s">
        <v>173</v>
      </c>
      <c r="C20" s="104">
        <v>0.27700000000000002</v>
      </c>
    </row>
    <row r="21" spans="1:3" x14ac:dyDescent="0.25">
      <c r="A21" s="3">
        <v>18</v>
      </c>
      <c r="B21" s="3" t="s">
        <v>203</v>
      </c>
      <c r="C21" s="105">
        <v>0</v>
      </c>
    </row>
    <row r="22" spans="1:3" x14ac:dyDescent="0.25">
      <c r="A22" s="3">
        <v>19</v>
      </c>
      <c r="B22" s="3" t="s">
        <v>174</v>
      </c>
      <c r="C22" s="105">
        <v>0.49230000000000002</v>
      </c>
    </row>
    <row r="23" spans="1:3" x14ac:dyDescent="0.25">
      <c r="A23" s="3">
        <v>20</v>
      </c>
      <c r="B23" s="3" t="s">
        <v>175</v>
      </c>
      <c r="C23" s="105">
        <v>0</v>
      </c>
    </row>
    <row r="24" spans="1:3" x14ac:dyDescent="0.25">
      <c r="A24" s="3">
        <v>21</v>
      </c>
      <c r="B24" s="3" t="s">
        <v>176</v>
      </c>
      <c r="C24" s="105">
        <v>0</v>
      </c>
    </row>
    <row r="25" spans="1:3" x14ac:dyDescent="0.25">
      <c r="A25" s="3">
        <v>22</v>
      </c>
      <c r="B25" s="3" t="s">
        <v>177</v>
      </c>
      <c r="C25" s="104">
        <v>3.8100000000000002E-2</v>
      </c>
    </row>
    <row r="26" spans="1:3" x14ac:dyDescent="0.25">
      <c r="A26" s="3">
        <v>23</v>
      </c>
      <c r="B26" s="3" t="s">
        <v>195</v>
      </c>
      <c r="C26" s="105">
        <v>0.8175</v>
      </c>
    </row>
    <row r="27" spans="1:3" x14ac:dyDescent="0.25">
      <c r="A27" s="3">
        <v>24</v>
      </c>
      <c r="B27" s="3" t="s">
        <v>178</v>
      </c>
      <c r="C27" s="105">
        <v>0.02</v>
      </c>
    </row>
    <row r="28" spans="1:3" x14ac:dyDescent="0.25">
      <c r="A28" s="3">
        <v>25</v>
      </c>
      <c r="B28" s="3" t="s">
        <v>179</v>
      </c>
      <c r="C28" s="105">
        <v>0.02</v>
      </c>
    </row>
    <row r="29" spans="1:3" x14ac:dyDescent="0.25">
      <c r="A29" s="3">
        <v>26</v>
      </c>
      <c r="B29" s="3" t="s">
        <v>204</v>
      </c>
      <c r="C29" s="104">
        <v>0.92</v>
      </c>
    </row>
    <row r="30" spans="1:3" x14ac:dyDescent="0.25">
      <c r="A30" s="3">
        <v>27</v>
      </c>
      <c r="B30" s="3" t="s">
        <v>180</v>
      </c>
      <c r="C30" s="105">
        <v>0.99</v>
      </c>
    </row>
    <row r="31" spans="1:3" x14ac:dyDescent="0.25">
      <c r="A31" s="3">
        <v>28</v>
      </c>
      <c r="B31" s="3" t="s">
        <v>181</v>
      </c>
      <c r="C31" s="104">
        <v>6.6500000000000004E-2</v>
      </c>
    </row>
    <row r="32" spans="1:3" x14ac:dyDescent="0.25">
      <c r="A32" s="3">
        <v>29</v>
      </c>
      <c r="B32" s="3" t="s">
        <v>182</v>
      </c>
      <c r="C32" s="104"/>
    </row>
    <row r="33" spans="1:3" x14ac:dyDescent="0.25">
      <c r="A33" s="3">
        <v>30</v>
      </c>
      <c r="B33" s="3" t="s">
        <v>183</v>
      </c>
      <c r="C33" s="104">
        <v>1</v>
      </c>
    </row>
    <row r="34" spans="1:3" x14ac:dyDescent="0.25">
      <c r="A34" s="3">
        <v>31</v>
      </c>
      <c r="B34" s="3" t="s">
        <v>184</v>
      </c>
      <c r="C34" s="104"/>
    </row>
    <row r="35" spans="1:3" x14ac:dyDescent="0.25">
      <c r="A35" s="3">
        <v>32</v>
      </c>
      <c r="B35" s="3" t="s">
        <v>185</v>
      </c>
      <c r="C35" s="105">
        <v>0</v>
      </c>
    </row>
    <row r="36" spans="1:3" x14ac:dyDescent="0.25">
      <c r="A36" s="3">
        <v>33</v>
      </c>
      <c r="B36" s="3" t="s">
        <v>186</v>
      </c>
      <c r="C36" s="105">
        <v>0</v>
      </c>
    </row>
    <row r="37" spans="1:3" x14ac:dyDescent="0.25">
      <c r="A37" s="3">
        <v>34</v>
      </c>
      <c r="B37" s="3" t="s">
        <v>187</v>
      </c>
      <c r="C37" s="105">
        <v>0</v>
      </c>
    </row>
    <row r="38" spans="1:3" x14ac:dyDescent="0.25">
      <c r="A38" s="3">
        <v>35</v>
      </c>
      <c r="B38" s="3" t="s">
        <v>188</v>
      </c>
      <c r="C38" s="105">
        <v>0</v>
      </c>
    </row>
    <row r="39" spans="1:3" x14ac:dyDescent="0.25">
      <c r="A39" s="3">
        <v>36</v>
      </c>
      <c r="B39" s="3" t="s">
        <v>189</v>
      </c>
      <c r="C39" s="105">
        <v>0</v>
      </c>
    </row>
    <row r="40" spans="1:3" x14ac:dyDescent="0.25">
      <c r="A40" s="3">
        <v>37</v>
      </c>
      <c r="B40" s="3" t="s">
        <v>198</v>
      </c>
      <c r="C40" s="104">
        <v>0.90500000000000003</v>
      </c>
    </row>
    <row r="41" spans="1:3" x14ac:dyDescent="0.25">
      <c r="A41" s="3">
        <v>38</v>
      </c>
      <c r="B41" s="3" t="s">
        <v>190</v>
      </c>
      <c r="C41" s="105">
        <v>0</v>
      </c>
    </row>
    <row r="42" spans="1:3" x14ac:dyDescent="0.25">
      <c r="A42" s="3">
        <v>39</v>
      </c>
      <c r="B42" s="3" t="s">
        <v>191</v>
      </c>
      <c r="C42" s="105">
        <v>0.02</v>
      </c>
    </row>
    <row r="43" spans="1:3" x14ac:dyDescent="0.25">
      <c r="A43" s="3">
        <v>40</v>
      </c>
      <c r="B43" s="3" t="s">
        <v>192</v>
      </c>
      <c r="C43" s="105">
        <v>0</v>
      </c>
    </row>
    <row r="44" spans="1:3" x14ac:dyDescent="0.25">
      <c r="A44" s="3">
        <v>41</v>
      </c>
      <c r="B44" s="3" t="s">
        <v>193</v>
      </c>
      <c r="C44" s="105">
        <v>0</v>
      </c>
    </row>
    <row r="45" spans="1:3" x14ac:dyDescent="0.25">
      <c r="A45" s="3">
        <v>42</v>
      </c>
      <c r="B45" s="3" t="s">
        <v>194</v>
      </c>
      <c r="C45" s="105">
        <v>0</v>
      </c>
    </row>
    <row r="46" spans="1:3" x14ac:dyDescent="0.25">
      <c r="A46" s="3">
        <v>43</v>
      </c>
      <c r="B46" s="3" t="s">
        <v>205</v>
      </c>
      <c r="C46" s="105">
        <v>0</v>
      </c>
    </row>
    <row r="47" spans="1:3" x14ac:dyDescent="0.25">
      <c r="A47" s="9"/>
      <c r="B47" s="9"/>
      <c r="C47" s="10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showGridLines="0" tabSelected="1" zoomScaleNormal="100" zoomScaleSheetLayoutView="87" workbookViewId="0">
      <selection sqref="A1:XFD1048576"/>
    </sheetView>
  </sheetViews>
  <sheetFormatPr defaultRowHeight="15" x14ac:dyDescent="0.25"/>
  <cols>
    <col min="1" max="1" width="2.85546875" customWidth="1"/>
    <col min="17" max="17" width="4.7109375" customWidth="1"/>
  </cols>
  <sheetData/>
  <sheetProtection algorithmName="SHA-512" hashValue="+iH29JyhYkxjIHSXlzRDh4B7kUxDM1AWkK9lrqEnyeaS/Ab47xneMhVCdnYaugGAZzzGX8UJzCLbr6jhCWh1aA==" saltValue="25SbjB0eVCW0RnDt60k2IQ==" spinCount="100000" sheet="1" objects="1" scenarios="1"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Y39"/>
  <sheetViews>
    <sheetView topLeftCell="A10" zoomScaleNormal="100" workbookViewId="0">
      <selection activeCell="Y4" sqref="Y4"/>
    </sheetView>
  </sheetViews>
  <sheetFormatPr defaultRowHeight="15" outlineLevelCol="1" x14ac:dyDescent="0.25"/>
  <cols>
    <col min="1" max="1" width="4.28515625" customWidth="1"/>
    <col min="2" max="2" width="31.85546875" bestFit="1" customWidth="1"/>
    <col min="3" max="3" width="9.85546875" customWidth="1"/>
    <col min="4" max="4" width="38.140625" customWidth="1"/>
    <col min="5" max="22" width="9.140625" hidden="1" customWidth="1" outlineLevel="1"/>
    <col min="23" max="23" width="11.7109375" customWidth="1" collapsed="1"/>
    <col min="24" max="24" width="18.85546875" customWidth="1"/>
    <col min="25" max="25" width="6.7109375" customWidth="1"/>
    <col min="26" max="26" width="35.140625" bestFit="1" customWidth="1"/>
    <col min="27" max="27" width="11.85546875" customWidth="1"/>
    <col min="28" max="28" width="6.7109375" customWidth="1"/>
    <col min="29" max="29" width="35.140625" bestFit="1" customWidth="1"/>
    <col min="30" max="30" width="11.85546875" customWidth="1"/>
    <col min="31" max="31" width="6.7109375" customWidth="1"/>
    <col min="32" max="32" width="35.140625" bestFit="1" customWidth="1"/>
    <col min="33" max="33" width="11.85546875" customWidth="1"/>
    <col min="34" max="34" width="6.7109375" customWidth="1"/>
    <col min="35" max="35" width="35.140625" bestFit="1" customWidth="1"/>
    <col min="36" max="36" width="11.85546875" customWidth="1"/>
    <col min="37" max="37" width="6.7109375" customWidth="1"/>
    <col min="38" max="38" width="35.140625" bestFit="1" customWidth="1"/>
    <col min="39" max="39" width="11.85546875" customWidth="1"/>
    <col min="40" max="40" width="6.7109375" customWidth="1"/>
    <col min="41" max="41" width="35.140625" bestFit="1" customWidth="1"/>
    <col min="42" max="42" width="11.85546875" customWidth="1"/>
    <col min="43" max="43" width="6.7109375" customWidth="1"/>
    <col min="44" max="44" width="35.140625" bestFit="1" customWidth="1"/>
    <col min="45" max="45" width="11.85546875" customWidth="1"/>
    <col min="46" max="46" width="6.7109375" customWidth="1"/>
    <col min="47" max="47" width="35.140625" bestFit="1" customWidth="1"/>
    <col min="48" max="48" width="11.85546875" customWidth="1"/>
    <col min="49" max="49" width="6.7109375" customWidth="1"/>
    <col min="50" max="50" width="35.140625" bestFit="1" customWidth="1"/>
    <col min="51" max="51" width="11.85546875" customWidth="1"/>
  </cols>
  <sheetData>
    <row r="1" spans="1:51" ht="15.75" thickBo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82" t="s">
        <v>14</v>
      </c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</row>
    <row r="2" spans="1:51" ht="15.75" thickBot="1" x14ac:dyDescent="0.3">
      <c r="A2" s="38"/>
      <c r="B2" s="38"/>
      <c r="C2" s="38"/>
      <c r="D2" s="38"/>
      <c r="E2" s="69" t="s">
        <v>248</v>
      </c>
      <c r="F2" s="70"/>
      <c r="G2" s="70"/>
      <c r="H2" s="70"/>
      <c r="I2" s="70"/>
      <c r="J2" s="70"/>
      <c r="K2" s="70"/>
      <c r="L2" s="70"/>
      <c r="M2" s="71"/>
      <c r="N2" s="66" t="s">
        <v>249</v>
      </c>
      <c r="O2" s="67"/>
      <c r="P2" s="67"/>
      <c r="Q2" s="67"/>
      <c r="R2" s="67"/>
      <c r="S2" s="67"/>
      <c r="T2" s="67"/>
      <c r="U2" s="67"/>
      <c r="V2" s="68"/>
      <c r="W2" s="38"/>
      <c r="X2" s="38"/>
      <c r="Y2" s="90" t="s">
        <v>15</v>
      </c>
      <c r="Z2" s="91"/>
      <c r="AA2" s="92"/>
      <c r="AB2" s="87" t="s">
        <v>16</v>
      </c>
      <c r="AC2" s="88"/>
      <c r="AD2" s="89"/>
      <c r="AE2" s="84" t="s">
        <v>17</v>
      </c>
      <c r="AF2" s="85"/>
      <c r="AG2" s="86"/>
      <c r="AH2" s="87" t="s">
        <v>199</v>
      </c>
      <c r="AI2" s="88"/>
      <c r="AJ2" s="89"/>
      <c r="AK2" s="84" t="s">
        <v>200</v>
      </c>
      <c r="AL2" s="85"/>
      <c r="AM2" s="86"/>
      <c r="AN2" s="87" t="s">
        <v>233</v>
      </c>
      <c r="AO2" s="88"/>
      <c r="AP2" s="89"/>
      <c r="AQ2" s="84" t="s">
        <v>234</v>
      </c>
      <c r="AR2" s="85"/>
      <c r="AS2" s="86"/>
      <c r="AT2" s="87" t="s">
        <v>235</v>
      </c>
      <c r="AU2" s="88"/>
      <c r="AV2" s="89"/>
      <c r="AW2" s="84" t="s">
        <v>236</v>
      </c>
      <c r="AX2" s="85"/>
      <c r="AY2" s="86"/>
    </row>
    <row r="3" spans="1:51" s="36" customFormat="1" ht="31.5" customHeight="1" thickBot="1" x14ac:dyDescent="0.3">
      <c r="A3" s="30" t="s">
        <v>0</v>
      </c>
      <c r="B3" s="30" t="s">
        <v>1</v>
      </c>
      <c r="C3" s="93" t="s">
        <v>247</v>
      </c>
      <c r="D3" s="94"/>
      <c r="E3" s="32" t="s">
        <v>238</v>
      </c>
      <c r="F3" s="32" t="s">
        <v>239</v>
      </c>
      <c r="G3" s="32" t="s">
        <v>240</v>
      </c>
      <c r="H3" s="32" t="s">
        <v>241</v>
      </c>
      <c r="I3" s="32" t="s">
        <v>242</v>
      </c>
      <c r="J3" s="32" t="s">
        <v>243</v>
      </c>
      <c r="K3" s="32" t="s">
        <v>244</v>
      </c>
      <c r="L3" s="32" t="s">
        <v>245</v>
      </c>
      <c r="M3" s="32" t="s">
        <v>246</v>
      </c>
      <c r="N3" s="33" t="s">
        <v>238</v>
      </c>
      <c r="O3" s="33" t="s">
        <v>239</v>
      </c>
      <c r="P3" s="33" t="s">
        <v>240</v>
      </c>
      <c r="Q3" s="33" t="s">
        <v>241</v>
      </c>
      <c r="R3" s="33" t="s">
        <v>242</v>
      </c>
      <c r="S3" s="33" t="s">
        <v>243</v>
      </c>
      <c r="T3" s="33" t="s">
        <v>244</v>
      </c>
      <c r="U3" s="33" t="s">
        <v>245</v>
      </c>
      <c r="V3" s="33" t="s">
        <v>246</v>
      </c>
      <c r="W3" s="37" t="s">
        <v>21</v>
      </c>
      <c r="X3" s="34" t="s">
        <v>237</v>
      </c>
      <c r="Y3" s="30" t="s">
        <v>161</v>
      </c>
      <c r="Z3" s="30" t="s">
        <v>19</v>
      </c>
      <c r="AA3" s="30" t="s">
        <v>22</v>
      </c>
      <c r="AB3" s="55" t="s">
        <v>161</v>
      </c>
      <c r="AC3" s="55" t="s">
        <v>20</v>
      </c>
      <c r="AD3" s="55" t="s">
        <v>22</v>
      </c>
      <c r="AE3" s="30" t="s">
        <v>161</v>
      </c>
      <c r="AF3" s="30" t="s">
        <v>20</v>
      </c>
      <c r="AG3" s="30" t="s">
        <v>22</v>
      </c>
      <c r="AH3" s="55" t="s">
        <v>161</v>
      </c>
      <c r="AI3" s="55" t="s">
        <v>20</v>
      </c>
      <c r="AJ3" s="55" t="s">
        <v>22</v>
      </c>
      <c r="AK3" s="30" t="s">
        <v>161</v>
      </c>
      <c r="AL3" s="30" t="s">
        <v>20</v>
      </c>
      <c r="AM3" s="30" t="s">
        <v>22</v>
      </c>
      <c r="AN3" s="55" t="s">
        <v>161</v>
      </c>
      <c r="AO3" s="55" t="s">
        <v>20</v>
      </c>
      <c r="AP3" s="55" t="s">
        <v>22</v>
      </c>
      <c r="AQ3" s="30" t="s">
        <v>161</v>
      </c>
      <c r="AR3" s="30" t="s">
        <v>20</v>
      </c>
      <c r="AS3" s="30" t="s">
        <v>22</v>
      </c>
      <c r="AT3" s="55" t="s">
        <v>161</v>
      </c>
      <c r="AU3" s="55" t="s">
        <v>20</v>
      </c>
      <c r="AV3" s="55" t="s">
        <v>22</v>
      </c>
      <c r="AW3" s="30" t="s">
        <v>161</v>
      </c>
      <c r="AX3" s="30" t="s">
        <v>20</v>
      </c>
      <c r="AY3" s="30" t="s">
        <v>22</v>
      </c>
    </row>
    <row r="4" spans="1:51" s="48" customFormat="1" ht="19.5" customHeight="1" x14ac:dyDescent="0.25">
      <c r="A4" s="42">
        <v>1</v>
      </c>
      <c r="B4" s="24" t="s">
        <v>24</v>
      </c>
      <c r="C4" s="23">
        <f t="shared" ref="C4:C9" si="0">COUNTIF(E4:M4,"&lt;99")</f>
        <v>9</v>
      </c>
      <c r="D4" s="23"/>
      <c r="E4" s="27">
        <f>Y4</f>
        <v>37</v>
      </c>
      <c r="F4" s="27">
        <f>AB4</f>
        <v>15</v>
      </c>
      <c r="G4" s="27">
        <f>AE4</f>
        <v>22</v>
      </c>
      <c r="H4" s="27">
        <f>AH4</f>
        <v>13</v>
      </c>
      <c r="I4" s="27">
        <f>AK4</f>
        <v>17</v>
      </c>
      <c r="J4" s="27">
        <f>AN4</f>
        <v>23</v>
      </c>
      <c r="K4" s="27">
        <f>AQ4</f>
        <v>24</v>
      </c>
      <c r="L4" s="27">
        <f>AT4</f>
        <v>25</v>
      </c>
      <c r="M4" s="27">
        <f>AW4</f>
        <v>26</v>
      </c>
      <c r="N4" s="28">
        <f>IF(Y4&lt;99,AA4)</f>
        <v>0.90500000000000003</v>
      </c>
      <c r="O4" s="28">
        <f>IF(AB4&lt;99,AD4,0)</f>
        <v>0.76629999999999998</v>
      </c>
      <c r="P4" s="28">
        <f>IF(AE4&lt;99,AG4,0)</f>
        <v>3.8100000000000002E-2</v>
      </c>
      <c r="Q4" s="28">
        <f>IF(AH4&lt;99,AJ4,0)</f>
        <v>0.3</v>
      </c>
      <c r="R4" s="28">
        <f>IF(AK4&lt;99,AM4,0)</f>
        <v>0.27700000000000002</v>
      </c>
      <c r="S4" s="28">
        <f>IF(AN4&lt;99,AP4,0)</f>
        <v>0.8175</v>
      </c>
      <c r="T4" s="28">
        <f>IF(AQ4&lt;99,AS4,0)</f>
        <v>0.02</v>
      </c>
      <c r="U4" s="28">
        <f>IF(AT4&lt;99,AV4,0)</f>
        <v>0.02</v>
      </c>
      <c r="V4" s="28">
        <f>IF(AW4&lt;99,AY4,0)</f>
        <v>0.92</v>
      </c>
      <c r="W4" s="28">
        <f t="shared" ref="W4:W9" si="1">(AA4+AD4+AG4+AJ4+AM4+AP4+AS4+AV4+AY4)/C4</f>
        <v>0.45154444444444447</v>
      </c>
      <c r="X4" s="29">
        <f t="shared" ref="X4:X9" si="2">100%-W4</f>
        <v>0.54845555555555547</v>
      </c>
      <c r="Y4" s="45">
        <v>37</v>
      </c>
      <c r="Z4" s="42" t="str">
        <f>VLOOKUP(Y4,Project!$A$2:$B$51,2,FALSE)</f>
        <v>KIMA (Kawasan Industri Makasar) karuwisi</v>
      </c>
      <c r="AA4" s="46">
        <f>VLOOKUP(Y4,Project!$A$2:$C$51,3,FALSE)</f>
        <v>0.90500000000000003</v>
      </c>
      <c r="AB4" s="47">
        <v>15</v>
      </c>
      <c r="AC4" s="42" t="str">
        <f>VLOOKUP(AB4,Project!$A$2:$B$51,2,FALSE)</f>
        <v>Upgrade B3JS - Inner Jkt</v>
      </c>
      <c r="AD4" s="46">
        <f>VLOOKUP(AB4,Project!$A$2:$C$51,3,FALSE)</f>
        <v>0.76629999999999998</v>
      </c>
      <c r="AE4" s="47">
        <v>22</v>
      </c>
      <c r="AF4" s="42" t="str">
        <f>VLOOKUP(AE4,Project!$A$2:$B$51,2,FALSE)</f>
        <v>Tower and MCP SF Medan</v>
      </c>
      <c r="AG4" s="46">
        <f>VLOOKUP(AE4,Project!$A$2:$C$51,3,FALSE)</f>
        <v>3.8100000000000002E-2</v>
      </c>
      <c r="AH4" s="47">
        <v>13</v>
      </c>
      <c r="AI4" s="42" t="str">
        <f>VLOOKUP(AH4,Project!$A$2:$B$51,2,FALSE)</f>
        <v>PE Router Metro E MPLS Inner City</v>
      </c>
      <c r="AJ4" s="46">
        <f>VLOOKUP(AH4,Project!$A$2:$C$51,3,FALSE)</f>
        <v>0.3</v>
      </c>
      <c r="AK4" s="47">
        <v>17</v>
      </c>
      <c r="AL4" s="42" t="str">
        <f>VLOOKUP(AK4,Project!$A$2:$B$51,2,FALSE)</f>
        <v>Submarine JAYABAYA</v>
      </c>
      <c r="AM4" s="46">
        <f>VLOOKUP(AK4,Project!$A$2:$C$51,3,FALSE)</f>
        <v>0.27700000000000002</v>
      </c>
      <c r="AN4" s="47">
        <v>23</v>
      </c>
      <c r="AO4" s="42" t="str">
        <f>VLOOKUP(AN4,Project!$A$2:$B$51,2,FALSE)</f>
        <v>BRAS &amp; Switch</v>
      </c>
      <c r="AP4" s="46">
        <f>VLOOKUP(AN4,Project!$A$2:$C$51,3,FALSE)</f>
        <v>0.8175</v>
      </c>
      <c r="AQ4" s="47">
        <v>24</v>
      </c>
      <c r="AR4" s="42" t="str">
        <f>VLOOKUP(AQ4,Project!$A$2:$B$51,2,FALSE)</f>
        <v>Sby - Mlg</v>
      </c>
      <c r="AS4" s="46">
        <f>VLOOKUP(AQ4,Project!$A$2:$C$51,3,FALSE)</f>
        <v>0.02</v>
      </c>
      <c r="AT4" s="47">
        <v>25</v>
      </c>
      <c r="AU4" s="42" t="str">
        <f>VLOOKUP(AT4,Project!$A$2:$B$51,2,FALSE)</f>
        <v>OLT Mqm (proteksi)</v>
      </c>
      <c r="AV4" s="46">
        <f>VLOOKUP(AT4,Project!$A$2:$C$51,3,FALSE)</f>
        <v>0.02</v>
      </c>
      <c r="AW4" s="47">
        <v>26</v>
      </c>
      <c r="AX4" s="42" t="str">
        <f>VLOOKUP(AW4,Project!$A$2:$B$51,2,FALSE)</f>
        <v>Inner Improvement 4 Segment</v>
      </c>
      <c r="AY4" s="46">
        <f>VLOOKUP(AW4,Project!$A$2:$C$51,3,FALSE)</f>
        <v>0.92</v>
      </c>
    </row>
    <row r="5" spans="1:51" s="48" customFormat="1" ht="19.5" customHeight="1" x14ac:dyDescent="0.25">
      <c r="A5" s="43">
        <v>2</v>
      </c>
      <c r="B5" s="25" t="s">
        <v>25</v>
      </c>
      <c r="C5" s="23">
        <f t="shared" si="0"/>
        <v>7</v>
      </c>
      <c r="D5" s="43"/>
      <c r="E5" s="27">
        <f t="shared" ref="E5:E9" si="3">Y5</f>
        <v>19</v>
      </c>
      <c r="F5" s="27">
        <f t="shared" ref="F5:F9" si="4">AB5</f>
        <v>20</v>
      </c>
      <c r="G5" s="27">
        <f t="shared" ref="G5:G9" si="5">AE5</f>
        <v>6</v>
      </c>
      <c r="H5" s="27">
        <f t="shared" ref="H5:H9" si="6">AH5</f>
        <v>7</v>
      </c>
      <c r="I5" s="27">
        <f t="shared" ref="I5:I9" si="7">AK5</f>
        <v>28</v>
      </c>
      <c r="J5" s="27">
        <f t="shared" ref="J5:J9" si="8">AN5</f>
        <v>21</v>
      </c>
      <c r="K5" s="27">
        <f t="shared" ref="K5:K9" si="9">AQ5</f>
        <v>32</v>
      </c>
      <c r="L5" s="27">
        <f t="shared" ref="L5:L9" si="10">AT5</f>
        <v>99</v>
      </c>
      <c r="M5" s="27">
        <f t="shared" ref="M5:M9" si="11">AW5</f>
        <v>99</v>
      </c>
      <c r="N5" s="28">
        <f t="shared" ref="N5:N9" si="12">IF(Y5&lt;99,AA5)</f>
        <v>0.49230000000000002</v>
      </c>
      <c r="O5" s="28">
        <f t="shared" ref="O5:O9" si="13">IF(AB5&lt;99,AD5,0)</f>
        <v>0</v>
      </c>
      <c r="P5" s="28">
        <f t="shared" ref="P5:P9" si="14">IF(AE5&lt;99,AG5,0)</f>
        <v>0.31</v>
      </c>
      <c r="Q5" s="28">
        <f t="shared" ref="Q5:Q9" si="15">IF(AH5&lt;99,AJ5,0)</f>
        <v>0.94</v>
      </c>
      <c r="R5" s="28">
        <f t="shared" ref="R5:R9" si="16">IF(AK5&lt;99,AM5,0)</f>
        <v>6.6500000000000004E-2</v>
      </c>
      <c r="S5" s="28">
        <f t="shared" ref="S5:S9" si="17">IF(AN5&lt;99,AP5,0)</f>
        <v>0</v>
      </c>
      <c r="T5" s="28">
        <f t="shared" ref="T5:T9" si="18">IF(AQ5&lt;99,AS5,0)</f>
        <v>0</v>
      </c>
      <c r="U5" s="28">
        <f t="shared" ref="U5:U9" si="19">IF(AT5&lt;99,AV5,0)</f>
        <v>0</v>
      </c>
      <c r="V5" s="28">
        <f t="shared" ref="V5:V9" si="20">IF(AW5&lt;99,AY5,0)</f>
        <v>0</v>
      </c>
      <c r="W5" s="49">
        <f t="shared" si="1"/>
        <v>0.25840000000000002</v>
      </c>
      <c r="X5" s="50">
        <f t="shared" si="2"/>
        <v>0.74160000000000004</v>
      </c>
      <c r="Y5" s="51">
        <v>19</v>
      </c>
      <c r="Z5" s="43" t="str">
        <f>VLOOKUP(Y5,Project!$A$2:$B$51,2,FALSE)</f>
        <v>XL Fiberization batch1 batch2</v>
      </c>
      <c r="AA5" s="52">
        <f>VLOOKUP(Y5,Project!$A$2:$C$51,3,FALSE)</f>
        <v>0.49230000000000002</v>
      </c>
      <c r="AB5" s="53">
        <v>20</v>
      </c>
      <c r="AC5" s="43" t="str">
        <f>VLOOKUP(AB5,Project!$A$2:$B$51,2,FALSE)</f>
        <v>XL Fiberization batch3</v>
      </c>
      <c r="AD5" s="52">
        <f>VLOOKUP(AB5,Project!$A$2:$C$51,3,FALSE)</f>
        <v>0</v>
      </c>
      <c r="AE5" s="53">
        <v>6</v>
      </c>
      <c r="AF5" s="43" t="str">
        <f>VLOOKUP(AE5,Project!$A$2:$B$51,2,FALSE)</f>
        <v>FTTH 130k</v>
      </c>
      <c r="AG5" s="52">
        <f>VLOOKUP(AE5,Project!$A$2:$C$51,3,FALSE)</f>
        <v>0.31</v>
      </c>
      <c r="AH5" s="53">
        <v>7</v>
      </c>
      <c r="AI5" s="43" t="str">
        <f>VLOOKUP(AH5,Project!$A$2:$B$51,2,FALSE)</f>
        <v>FTTX 1800 Custo</v>
      </c>
      <c r="AJ5" s="52">
        <f>VLOOKUP(AH5,Project!$A$2:$C$51,3,FALSE)</f>
        <v>0.94</v>
      </c>
      <c r="AK5" s="53">
        <v>28</v>
      </c>
      <c r="AL5" s="43" t="str">
        <f>VLOOKUP(AK5,Project!$A$2:$B$51,2,FALSE)</f>
        <v>FTTB 80</v>
      </c>
      <c r="AM5" s="52">
        <f>VLOOKUP(AK5,Project!$A$2:$C$51,3,FALSE)</f>
        <v>6.6500000000000004E-2</v>
      </c>
      <c r="AN5" s="53">
        <v>21</v>
      </c>
      <c r="AO5" s="43" t="str">
        <f>VLOOKUP(AN5,Project!$A$2:$B$51,2,FALSE)</f>
        <v>H3I Fiberization</v>
      </c>
      <c r="AP5" s="52">
        <f>VLOOKUP(AN5,Project!$A$2:$C$51,3,FALSE)</f>
        <v>0</v>
      </c>
      <c r="AQ5" s="53">
        <v>32</v>
      </c>
      <c r="AR5" s="43" t="str">
        <f>VLOOKUP(AQ5,Project!$A$2:$B$51,2,FALSE)</f>
        <v>Indosat Fiberization</v>
      </c>
      <c r="AS5" s="52">
        <f>VLOOKUP(AQ5,Project!$A$2:$C$51,3,FALSE)</f>
        <v>0</v>
      </c>
      <c r="AT5" s="53">
        <v>99</v>
      </c>
      <c r="AU5" s="43" t="str">
        <f>VLOOKUP(AT5,Project!$A$2:$B$51,2,FALSE)</f>
        <v>No Project</v>
      </c>
      <c r="AV5" s="52">
        <f>VLOOKUP(AT5,Project!$A$2:$C$51,3,FALSE)</f>
        <v>0</v>
      </c>
      <c r="AW5" s="53">
        <v>99</v>
      </c>
      <c r="AX5" s="43" t="str">
        <f>VLOOKUP(AW5,Project!$A$2:$B$51,2,FALSE)</f>
        <v>No Project</v>
      </c>
      <c r="AY5" s="52">
        <f>VLOOKUP(AW5,Project!$A$2:$C$51,3,FALSE)</f>
        <v>0</v>
      </c>
    </row>
    <row r="6" spans="1:51" s="48" customFormat="1" ht="19.5" customHeight="1" x14ac:dyDescent="0.25">
      <c r="A6" s="43">
        <v>3</v>
      </c>
      <c r="B6" s="25" t="s">
        <v>26</v>
      </c>
      <c r="C6" s="23">
        <f t="shared" si="0"/>
        <v>1</v>
      </c>
      <c r="D6" s="43"/>
      <c r="E6" s="27">
        <f t="shared" si="3"/>
        <v>16</v>
      </c>
      <c r="F6" s="27">
        <f t="shared" si="4"/>
        <v>99</v>
      </c>
      <c r="G6" s="27">
        <f t="shared" si="5"/>
        <v>99</v>
      </c>
      <c r="H6" s="27">
        <f t="shared" si="6"/>
        <v>99</v>
      </c>
      <c r="I6" s="27">
        <f t="shared" si="7"/>
        <v>99</v>
      </c>
      <c r="J6" s="27">
        <f t="shared" si="8"/>
        <v>99</v>
      </c>
      <c r="K6" s="27">
        <f t="shared" si="9"/>
        <v>99</v>
      </c>
      <c r="L6" s="27">
        <f t="shared" si="10"/>
        <v>99</v>
      </c>
      <c r="M6" s="27">
        <f t="shared" si="11"/>
        <v>99</v>
      </c>
      <c r="N6" s="28">
        <f t="shared" si="12"/>
        <v>0.42459999999999998</v>
      </c>
      <c r="O6" s="28">
        <f t="shared" si="13"/>
        <v>0</v>
      </c>
      <c r="P6" s="28">
        <f t="shared" si="14"/>
        <v>0</v>
      </c>
      <c r="Q6" s="28">
        <f t="shared" si="15"/>
        <v>0</v>
      </c>
      <c r="R6" s="28">
        <f t="shared" si="16"/>
        <v>0</v>
      </c>
      <c r="S6" s="28">
        <f t="shared" si="17"/>
        <v>0</v>
      </c>
      <c r="T6" s="28">
        <f t="shared" si="18"/>
        <v>0</v>
      </c>
      <c r="U6" s="28">
        <f t="shared" si="19"/>
        <v>0</v>
      </c>
      <c r="V6" s="28">
        <f t="shared" si="20"/>
        <v>0</v>
      </c>
      <c r="W6" s="49">
        <f t="shared" si="1"/>
        <v>0.42459999999999998</v>
      </c>
      <c r="X6" s="50">
        <f t="shared" si="2"/>
        <v>0.57540000000000002</v>
      </c>
      <c r="Y6" s="51">
        <v>16</v>
      </c>
      <c r="Z6" s="43" t="str">
        <f>VLOOKUP(Y6,Project!$A$2:$B$51,2,FALSE)</f>
        <v>PALAPA TIMUR TELEMATIKA</v>
      </c>
      <c r="AA6" s="52">
        <f>VLOOKUP(Y6,Project!$A$2:$C$51,3,FALSE)</f>
        <v>0.42459999999999998</v>
      </c>
      <c r="AB6" s="53">
        <v>99</v>
      </c>
      <c r="AC6" s="43" t="str">
        <f>VLOOKUP(AB6,Project!$A$2:$B$51,2,FALSE)</f>
        <v>No Project</v>
      </c>
      <c r="AD6" s="54">
        <f>VLOOKUP(AB6,Project!$A$2:$C$51,3,FALSE)</f>
        <v>0</v>
      </c>
      <c r="AE6" s="53">
        <v>99</v>
      </c>
      <c r="AF6" s="43" t="str">
        <f>VLOOKUP(AE6,Project!$A$2:$B$51,2,FALSE)</f>
        <v>No Project</v>
      </c>
      <c r="AG6" s="52">
        <f>VLOOKUP(AE6,Project!$A$2:$C$51,3,FALSE)</f>
        <v>0</v>
      </c>
      <c r="AH6" s="53">
        <v>99</v>
      </c>
      <c r="AI6" s="43" t="str">
        <f>VLOOKUP(AH6,Project!$A$2:$B$51,2,FALSE)</f>
        <v>No Project</v>
      </c>
      <c r="AJ6" s="52">
        <f>VLOOKUP(AH6,Project!$A$2:$C$51,3,FALSE)</f>
        <v>0</v>
      </c>
      <c r="AK6" s="53">
        <v>99</v>
      </c>
      <c r="AL6" s="43" t="str">
        <f>VLOOKUP(AK6,Project!$A$2:$B$51,2,FALSE)</f>
        <v>No Project</v>
      </c>
      <c r="AM6" s="52">
        <f>VLOOKUP(AK6,Project!$A$2:$C$51,3,FALSE)</f>
        <v>0</v>
      </c>
      <c r="AN6" s="53">
        <v>99</v>
      </c>
      <c r="AO6" s="43" t="str">
        <f>VLOOKUP(AN6,Project!$A$2:$B$51,2,FALSE)</f>
        <v>No Project</v>
      </c>
      <c r="AP6" s="52">
        <f>VLOOKUP(AN6,Project!$A$2:$C$51,3,FALSE)</f>
        <v>0</v>
      </c>
      <c r="AQ6" s="53">
        <v>99</v>
      </c>
      <c r="AR6" s="43" t="str">
        <f>VLOOKUP(AQ6,Project!$A$2:$B$51,2,FALSE)</f>
        <v>No Project</v>
      </c>
      <c r="AS6" s="52">
        <f>VLOOKUP(AQ6,Project!$A$2:$C$51,3,FALSE)</f>
        <v>0</v>
      </c>
      <c r="AT6" s="53">
        <v>99</v>
      </c>
      <c r="AU6" s="43" t="str">
        <f>VLOOKUP(AT6,Project!$A$2:$B$51,2,FALSE)</f>
        <v>No Project</v>
      </c>
      <c r="AV6" s="52">
        <f>VLOOKUP(AT6,Project!$A$2:$C$51,3,FALSE)</f>
        <v>0</v>
      </c>
      <c r="AW6" s="53">
        <v>99</v>
      </c>
      <c r="AX6" s="43" t="str">
        <f>VLOOKUP(AW6,Project!$A$2:$B$51,2,FALSE)</f>
        <v>No Project</v>
      </c>
      <c r="AY6" s="52">
        <f>VLOOKUP(AW6,Project!$A$2:$C$51,3,FALSE)</f>
        <v>0</v>
      </c>
    </row>
    <row r="7" spans="1:51" s="48" customFormat="1" ht="19.5" customHeight="1" x14ac:dyDescent="0.25">
      <c r="A7" s="43">
        <v>4</v>
      </c>
      <c r="B7" s="25" t="s">
        <v>27</v>
      </c>
      <c r="C7" s="23">
        <f t="shared" si="0"/>
        <v>1</v>
      </c>
      <c r="D7" s="43"/>
      <c r="E7" s="27">
        <f t="shared" si="3"/>
        <v>98</v>
      </c>
      <c r="F7" s="27">
        <f t="shared" si="4"/>
        <v>99</v>
      </c>
      <c r="G7" s="27">
        <f t="shared" si="5"/>
        <v>99</v>
      </c>
      <c r="H7" s="27">
        <f t="shared" si="6"/>
        <v>99</v>
      </c>
      <c r="I7" s="27">
        <f t="shared" si="7"/>
        <v>99</v>
      </c>
      <c r="J7" s="27">
        <f t="shared" si="8"/>
        <v>99</v>
      </c>
      <c r="K7" s="27">
        <f t="shared" si="9"/>
        <v>99</v>
      </c>
      <c r="L7" s="27">
        <f t="shared" si="10"/>
        <v>99</v>
      </c>
      <c r="M7" s="27">
        <f t="shared" si="11"/>
        <v>99</v>
      </c>
      <c r="N7" s="28">
        <f t="shared" si="12"/>
        <v>0.3252951219512194</v>
      </c>
      <c r="O7" s="28">
        <f t="shared" si="13"/>
        <v>0</v>
      </c>
      <c r="P7" s="28">
        <f t="shared" si="14"/>
        <v>0</v>
      </c>
      <c r="Q7" s="28">
        <f t="shared" si="15"/>
        <v>0</v>
      </c>
      <c r="R7" s="28">
        <f t="shared" si="16"/>
        <v>0</v>
      </c>
      <c r="S7" s="28">
        <f t="shared" si="17"/>
        <v>0</v>
      </c>
      <c r="T7" s="28">
        <f t="shared" si="18"/>
        <v>0</v>
      </c>
      <c r="U7" s="28">
        <f t="shared" si="19"/>
        <v>0</v>
      </c>
      <c r="V7" s="28">
        <f t="shared" si="20"/>
        <v>0</v>
      </c>
      <c r="W7" s="49">
        <f t="shared" si="1"/>
        <v>0.3252951219512194</v>
      </c>
      <c r="X7" s="50">
        <f t="shared" si="2"/>
        <v>0.67470487804878054</v>
      </c>
      <c r="Y7" s="51">
        <v>98</v>
      </c>
      <c r="Z7" s="43" t="str">
        <f>VLOOKUP(Y7,Project!$A$2:$B$51,2,FALSE)</f>
        <v>All Project</v>
      </c>
      <c r="AA7" s="54">
        <f>VLOOKUP(Y7,Project!$A$2:$C$51,3,FALSE)</f>
        <v>0.3252951219512194</v>
      </c>
      <c r="AB7" s="53">
        <v>99</v>
      </c>
      <c r="AC7" s="43" t="str">
        <f>VLOOKUP(AB7,Project!$A$2:$B$51,2,FALSE)</f>
        <v>No Project</v>
      </c>
      <c r="AD7" s="54">
        <f>VLOOKUP(AB7,Project!$A$2:$C$51,3,FALSE)</f>
        <v>0</v>
      </c>
      <c r="AE7" s="53">
        <v>99</v>
      </c>
      <c r="AF7" s="43" t="str">
        <f>VLOOKUP(AE7,Project!$A$2:$B$51,2,FALSE)</f>
        <v>No Project</v>
      </c>
      <c r="AG7" s="52">
        <f>VLOOKUP(AE7,Project!$A$2:$C$51,3,FALSE)</f>
        <v>0</v>
      </c>
      <c r="AH7" s="53">
        <v>99</v>
      </c>
      <c r="AI7" s="43" t="str">
        <f>VLOOKUP(AH7,Project!$A$2:$B$51,2,FALSE)</f>
        <v>No Project</v>
      </c>
      <c r="AJ7" s="52">
        <f>VLOOKUP(AH7,Project!$A$2:$C$51,3,FALSE)</f>
        <v>0</v>
      </c>
      <c r="AK7" s="53">
        <v>99</v>
      </c>
      <c r="AL7" s="43" t="str">
        <f>VLOOKUP(AK7,Project!$A$2:$B$51,2,FALSE)</f>
        <v>No Project</v>
      </c>
      <c r="AM7" s="52">
        <f>VLOOKUP(AK7,Project!$A$2:$C$51,3,FALSE)</f>
        <v>0</v>
      </c>
      <c r="AN7" s="53">
        <v>99</v>
      </c>
      <c r="AO7" s="43" t="str">
        <f>VLOOKUP(AN7,Project!$A$2:$B$51,2,FALSE)</f>
        <v>No Project</v>
      </c>
      <c r="AP7" s="52">
        <f>VLOOKUP(AN7,Project!$A$2:$C$51,3,FALSE)</f>
        <v>0</v>
      </c>
      <c r="AQ7" s="53">
        <v>99</v>
      </c>
      <c r="AR7" s="43" t="str">
        <f>VLOOKUP(AQ7,Project!$A$2:$B$51,2,FALSE)</f>
        <v>No Project</v>
      </c>
      <c r="AS7" s="52">
        <f>VLOOKUP(AQ7,Project!$A$2:$C$51,3,FALSE)</f>
        <v>0</v>
      </c>
      <c r="AT7" s="53">
        <v>99</v>
      </c>
      <c r="AU7" s="43" t="str">
        <f>VLOOKUP(AT7,Project!$A$2:$B$51,2,FALSE)</f>
        <v>No Project</v>
      </c>
      <c r="AV7" s="52">
        <f>VLOOKUP(AT7,Project!$A$2:$C$51,3,FALSE)</f>
        <v>0</v>
      </c>
      <c r="AW7" s="53">
        <v>99</v>
      </c>
      <c r="AX7" s="43" t="str">
        <f>VLOOKUP(AW7,Project!$A$2:$B$51,2,FALSE)</f>
        <v>No Project</v>
      </c>
      <c r="AY7" s="52">
        <f>VLOOKUP(AW7,Project!$A$2:$C$51,3,FALSE)</f>
        <v>0</v>
      </c>
    </row>
    <row r="8" spans="1:51" s="48" customFormat="1" ht="19.5" customHeight="1" x14ac:dyDescent="0.25">
      <c r="A8" s="43">
        <v>5</v>
      </c>
      <c r="B8" s="26" t="s">
        <v>23</v>
      </c>
      <c r="C8" s="23">
        <f t="shared" si="0"/>
        <v>2</v>
      </c>
      <c r="D8" s="44"/>
      <c r="E8" s="27">
        <f t="shared" si="3"/>
        <v>1</v>
      </c>
      <c r="F8" s="27">
        <f t="shared" si="4"/>
        <v>2</v>
      </c>
      <c r="G8" s="27">
        <f t="shared" si="5"/>
        <v>99</v>
      </c>
      <c r="H8" s="27">
        <f t="shared" si="6"/>
        <v>99</v>
      </c>
      <c r="I8" s="27">
        <f t="shared" si="7"/>
        <v>99</v>
      </c>
      <c r="J8" s="27">
        <f t="shared" si="8"/>
        <v>99</v>
      </c>
      <c r="K8" s="27">
        <f t="shared" si="9"/>
        <v>99</v>
      </c>
      <c r="L8" s="27">
        <f t="shared" si="10"/>
        <v>99</v>
      </c>
      <c r="M8" s="27">
        <f t="shared" si="11"/>
        <v>99</v>
      </c>
      <c r="N8" s="28">
        <f t="shared" si="12"/>
        <v>0.99980000000000002</v>
      </c>
      <c r="O8" s="28">
        <f t="shared" si="13"/>
        <v>0.99</v>
      </c>
      <c r="P8" s="28">
        <f t="shared" si="14"/>
        <v>0</v>
      </c>
      <c r="Q8" s="28">
        <f t="shared" si="15"/>
        <v>0</v>
      </c>
      <c r="R8" s="28">
        <f t="shared" si="16"/>
        <v>0</v>
      </c>
      <c r="S8" s="28">
        <f t="shared" si="17"/>
        <v>0</v>
      </c>
      <c r="T8" s="28">
        <f t="shared" si="18"/>
        <v>0</v>
      </c>
      <c r="U8" s="28">
        <f t="shared" si="19"/>
        <v>0</v>
      </c>
      <c r="V8" s="28">
        <f t="shared" si="20"/>
        <v>0</v>
      </c>
      <c r="W8" s="49">
        <f t="shared" si="1"/>
        <v>0.99490000000000001</v>
      </c>
      <c r="X8" s="49">
        <f t="shared" si="2"/>
        <v>5.0999999999999934E-3</v>
      </c>
      <c r="Y8" s="51">
        <v>1</v>
      </c>
      <c r="Z8" s="43" t="str">
        <f>VLOOKUP(Y8,Project!$A$2:$B$51,2,FALSE)</f>
        <v>PALAPA RING BARAT</v>
      </c>
      <c r="AA8" s="52">
        <f>VLOOKUP(Y8,Project!$A$2:$C$51,3,FALSE)</f>
        <v>0.99980000000000002</v>
      </c>
      <c r="AB8" s="53">
        <v>2</v>
      </c>
      <c r="AC8" s="43" t="str">
        <f>VLOOKUP(AB8,Project!$A$2:$B$51,2,FALSE)</f>
        <v>Upgrade SBB</v>
      </c>
      <c r="AD8" s="52">
        <f>VLOOKUP(AB8,Project!$A$2:$C$51,3,FALSE)</f>
        <v>0.99</v>
      </c>
      <c r="AE8" s="53">
        <v>99</v>
      </c>
      <c r="AF8" s="43" t="str">
        <f>VLOOKUP(AE8,Project!$A$2:$B$51,2,FALSE)</f>
        <v>No Project</v>
      </c>
      <c r="AG8" s="52">
        <f>VLOOKUP(AE8,Project!$A$2:$C$51,3,FALSE)</f>
        <v>0</v>
      </c>
      <c r="AH8" s="53">
        <v>99</v>
      </c>
      <c r="AI8" s="43" t="str">
        <f>VLOOKUP(AH8,Project!$A$2:$B$51,2,FALSE)</f>
        <v>No Project</v>
      </c>
      <c r="AJ8" s="52">
        <f>VLOOKUP(AH8,Project!$A$2:$C$51,3,FALSE)</f>
        <v>0</v>
      </c>
      <c r="AK8" s="53">
        <v>99</v>
      </c>
      <c r="AL8" s="43" t="str">
        <f>VLOOKUP(AK8,Project!$A$2:$B$51,2,FALSE)</f>
        <v>No Project</v>
      </c>
      <c r="AM8" s="52">
        <f>VLOOKUP(AK8,Project!$A$2:$C$51,3,FALSE)</f>
        <v>0</v>
      </c>
      <c r="AN8" s="53">
        <v>99</v>
      </c>
      <c r="AO8" s="43" t="str">
        <f>VLOOKUP(AN8,Project!$A$2:$B$51,2,FALSE)</f>
        <v>No Project</v>
      </c>
      <c r="AP8" s="52">
        <f>VLOOKUP(AN8,Project!$A$2:$C$51,3,FALSE)</f>
        <v>0</v>
      </c>
      <c r="AQ8" s="53">
        <v>99</v>
      </c>
      <c r="AR8" s="43" t="str">
        <f>VLOOKUP(AQ8,Project!$A$2:$B$51,2,FALSE)</f>
        <v>No Project</v>
      </c>
      <c r="AS8" s="52">
        <f>VLOOKUP(AQ8,Project!$A$2:$C$51,3,FALSE)</f>
        <v>0</v>
      </c>
      <c r="AT8" s="53">
        <v>99</v>
      </c>
      <c r="AU8" s="43" t="str">
        <f>VLOOKUP(AT8,Project!$A$2:$B$51,2,FALSE)</f>
        <v>No Project</v>
      </c>
      <c r="AV8" s="52">
        <f>VLOOKUP(AT8,Project!$A$2:$C$51,3,FALSE)</f>
        <v>0</v>
      </c>
      <c r="AW8" s="53">
        <v>99</v>
      </c>
      <c r="AX8" s="43" t="str">
        <f>VLOOKUP(AW8,Project!$A$2:$B$51,2,FALSE)</f>
        <v>No Project</v>
      </c>
      <c r="AY8" s="52">
        <f>VLOOKUP(AW8,Project!$A$2:$C$51,3,FALSE)</f>
        <v>0</v>
      </c>
    </row>
    <row r="9" spans="1:51" s="48" customFormat="1" ht="19.5" customHeight="1" x14ac:dyDescent="0.25">
      <c r="A9" s="44">
        <v>6</v>
      </c>
      <c r="B9" s="26" t="s">
        <v>28</v>
      </c>
      <c r="C9" s="23">
        <f t="shared" si="0"/>
        <v>1</v>
      </c>
      <c r="D9" s="44"/>
      <c r="E9" s="27">
        <f t="shared" si="3"/>
        <v>98</v>
      </c>
      <c r="F9" s="27">
        <f t="shared" si="4"/>
        <v>99</v>
      </c>
      <c r="G9" s="27">
        <f t="shared" si="5"/>
        <v>99</v>
      </c>
      <c r="H9" s="27">
        <f t="shared" si="6"/>
        <v>99</v>
      </c>
      <c r="I9" s="27">
        <f t="shared" si="7"/>
        <v>99</v>
      </c>
      <c r="J9" s="27">
        <f t="shared" si="8"/>
        <v>99</v>
      </c>
      <c r="K9" s="27">
        <f t="shared" si="9"/>
        <v>99</v>
      </c>
      <c r="L9" s="27">
        <f t="shared" si="10"/>
        <v>99</v>
      </c>
      <c r="M9" s="27">
        <f t="shared" si="11"/>
        <v>99</v>
      </c>
      <c r="N9" s="28">
        <f t="shared" si="12"/>
        <v>0.3252951219512194</v>
      </c>
      <c r="O9" s="28">
        <f t="shared" si="13"/>
        <v>0</v>
      </c>
      <c r="P9" s="28">
        <f t="shared" si="14"/>
        <v>0</v>
      </c>
      <c r="Q9" s="28">
        <f t="shared" si="15"/>
        <v>0</v>
      </c>
      <c r="R9" s="28">
        <f t="shared" si="16"/>
        <v>0</v>
      </c>
      <c r="S9" s="28">
        <f t="shared" si="17"/>
        <v>0</v>
      </c>
      <c r="T9" s="28">
        <f t="shared" si="18"/>
        <v>0</v>
      </c>
      <c r="U9" s="28">
        <f t="shared" si="19"/>
        <v>0</v>
      </c>
      <c r="V9" s="28">
        <f t="shared" si="20"/>
        <v>0</v>
      </c>
      <c r="W9" s="49">
        <f t="shared" si="1"/>
        <v>0.3252951219512194</v>
      </c>
      <c r="X9" s="50">
        <f t="shared" si="2"/>
        <v>0.67470487804878054</v>
      </c>
      <c r="Y9" s="51">
        <v>98</v>
      </c>
      <c r="Z9" s="43" t="str">
        <f>VLOOKUP(Y9,Project!$A$2:$B$51,2,FALSE)</f>
        <v>All Project</v>
      </c>
      <c r="AA9" s="54">
        <f>VLOOKUP(Y9,Project!$A$2:$C$51,3,FALSE)</f>
        <v>0.3252951219512194</v>
      </c>
      <c r="AB9" s="53">
        <v>99</v>
      </c>
      <c r="AC9" s="43" t="str">
        <f>VLOOKUP(AB9,Project!$A$2:$B$51,2,FALSE)</f>
        <v>No Project</v>
      </c>
      <c r="AD9" s="52">
        <f>VLOOKUP(AB9,Project!$A$2:$C$51,3,FALSE)</f>
        <v>0</v>
      </c>
      <c r="AE9" s="53">
        <v>99</v>
      </c>
      <c r="AF9" s="43" t="str">
        <f>VLOOKUP(AE9,Project!$A$2:$B$51,2,FALSE)</f>
        <v>No Project</v>
      </c>
      <c r="AG9" s="52">
        <f>VLOOKUP(AE9,Project!$A$2:$C$51,3,FALSE)</f>
        <v>0</v>
      </c>
      <c r="AH9" s="53">
        <v>99</v>
      </c>
      <c r="AI9" s="43" t="str">
        <f>VLOOKUP(AH9,Project!$A$2:$B$51,2,FALSE)</f>
        <v>No Project</v>
      </c>
      <c r="AJ9" s="52">
        <f>VLOOKUP(AH9,Project!$A$2:$C$51,3,FALSE)</f>
        <v>0</v>
      </c>
      <c r="AK9" s="53">
        <v>99</v>
      </c>
      <c r="AL9" s="43" t="str">
        <f>VLOOKUP(AK9,Project!$A$2:$B$51,2,FALSE)</f>
        <v>No Project</v>
      </c>
      <c r="AM9" s="52">
        <f>VLOOKUP(AK9,Project!$A$2:$C$51,3,FALSE)</f>
        <v>0</v>
      </c>
      <c r="AN9" s="53">
        <v>99</v>
      </c>
      <c r="AO9" s="43" t="str">
        <f>VLOOKUP(AN9,Project!$A$2:$B$51,2,FALSE)</f>
        <v>No Project</v>
      </c>
      <c r="AP9" s="52">
        <f>VLOOKUP(AN9,Project!$A$2:$C$51,3,FALSE)</f>
        <v>0</v>
      </c>
      <c r="AQ9" s="53">
        <v>99</v>
      </c>
      <c r="AR9" s="43" t="str">
        <f>VLOOKUP(AQ9,Project!$A$2:$B$51,2,FALSE)</f>
        <v>No Project</v>
      </c>
      <c r="AS9" s="52">
        <f>VLOOKUP(AQ9,Project!$A$2:$C$51,3,FALSE)</f>
        <v>0</v>
      </c>
      <c r="AT9" s="53">
        <v>99</v>
      </c>
      <c r="AU9" s="43" t="str">
        <f>VLOOKUP(AT9,Project!$A$2:$B$51,2,FALSE)</f>
        <v>No Project</v>
      </c>
      <c r="AV9" s="52">
        <f>VLOOKUP(AT9,Project!$A$2:$C$51,3,FALSE)</f>
        <v>0</v>
      </c>
      <c r="AW9" s="53">
        <v>99</v>
      </c>
      <c r="AX9" s="43" t="str">
        <f>VLOOKUP(AW9,Project!$A$2:$B$51,2,FALSE)</f>
        <v>No Project</v>
      </c>
      <c r="AY9" s="52">
        <f>VLOOKUP(AW9,Project!$A$2:$C$51,3,FALSE)</f>
        <v>0</v>
      </c>
    </row>
    <row r="10" spans="1:5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spans="1:5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</row>
    <row r="12" spans="1:5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9"/>
      <c r="AG12" s="40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</row>
    <row r="13" spans="1:5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41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</row>
    <row r="14" spans="1:5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</row>
    <row r="15" spans="1:5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</row>
    <row r="16" spans="1:5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</row>
    <row r="17" spans="1:5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</row>
    <row r="18" spans="1:5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  <row r="19" spans="1:5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</row>
    <row r="20" spans="1:5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</row>
    <row r="21" spans="1:5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</row>
    <row r="22" spans="1:5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</row>
    <row r="23" spans="1:5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</row>
    <row r="24" spans="1:51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</row>
    <row r="25" spans="1:5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</row>
    <row r="26" spans="1:5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</row>
    <row r="27" spans="1:5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</row>
    <row r="28" spans="1:51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</row>
    <row r="29" spans="1:5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</row>
    <row r="30" spans="1:5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</row>
    <row r="31" spans="1:5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</row>
    <row r="32" spans="1:5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</row>
    <row r="33" spans="1:5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</row>
    <row r="34" spans="1:5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</row>
    <row r="35" spans="1:5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</row>
    <row r="36" spans="1:5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</row>
    <row r="37" spans="1:5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</row>
    <row r="38" spans="1:5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</row>
    <row r="39" spans="1:51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</row>
  </sheetData>
  <mergeCells count="11">
    <mergeCell ref="C3:D3"/>
    <mergeCell ref="AN2:AP2"/>
    <mergeCell ref="AQ2:AS2"/>
    <mergeCell ref="AT2:AV2"/>
    <mergeCell ref="AW2:AY2"/>
    <mergeCell ref="Y1:AY1"/>
    <mergeCell ref="AK2:AM2"/>
    <mergeCell ref="AB2:AD2"/>
    <mergeCell ref="AE2:AG2"/>
    <mergeCell ref="Y2:AA2"/>
    <mergeCell ref="AH2:AJ2"/>
  </mergeCells>
  <conditionalFormatting sqref="E4:M9">
    <cfRule type="cellIs" dxfId="25" priority="2" operator="equal">
      <formula>99</formula>
    </cfRule>
  </conditionalFormatting>
  <conditionalFormatting sqref="N4:V9">
    <cfRule type="cellIs" dxfId="24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19"/>
  <sheetViews>
    <sheetView showGridLines="0" topLeftCell="A40" workbookViewId="0">
      <selection activeCell="D11" sqref="D11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style="2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98" t="s">
        <v>14</v>
      </c>
      <c r="R1" s="99"/>
      <c r="S1" s="99"/>
      <c r="T1" s="99"/>
      <c r="U1" s="99"/>
      <c r="V1" s="99"/>
      <c r="W1" s="99"/>
      <c r="X1" s="99"/>
      <c r="Y1" s="99"/>
      <c r="Z1" s="85"/>
      <c r="AA1" s="85"/>
      <c r="AB1" s="85"/>
      <c r="AC1" s="85"/>
      <c r="AD1" s="85"/>
      <c r="AE1" s="86"/>
    </row>
    <row r="2" spans="1:31" ht="15.75" thickBot="1" x14ac:dyDescent="0.3">
      <c r="C2" s="38"/>
      <c r="D2" s="38"/>
      <c r="E2" s="69" t="s">
        <v>248</v>
      </c>
      <c r="F2" s="70"/>
      <c r="G2" s="70"/>
      <c r="H2" s="70"/>
      <c r="I2" s="70"/>
      <c r="J2" s="66" t="s">
        <v>249</v>
      </c>
      <c r="K2" s="67"/>
      <c r="L2" s="67"/>
      <c r="M2" s="67"/>
      <c r="N2" s="68"/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99"/>
      <c r="Z2" s="98" t="s">
        <v>199</v>
      </c>
      <c r="AA2" s="99"/>
      <c r="AB2" s="100"/>
      <c r="AC2" s="95" t="s">
        <v>200</v>
      </c>
      <c r="AD2" s="96"/>
      <c r="AE2" s="97"/>
    </row>
    <row r="3" spans="1:31" s="58" customFormat="1" ht="31.5" customHeight="1" thickBot="1" x14ac:dyDescent="0.3">
      <c r="A3" s="30" t="s">
        <v>0</v>
      </c>
      <c r="B3" s="30" t="s">
        <v>1</v>
      </c>
      <c r="C3" s="93" t="s">
        <v>247</v>
      </c>
      <c r="D3" s="94"/>
      <c r="E3" s="32" t="s">
        <v>238</v>
      </c>
      <c r="F3" s="32" t="s">
        <v>239</v>
      </c>
      <c r="G3" s="32" t="s">
        <v>240</v>
      </c>
      <c r="H3" s="32" t="s">
        <v>241</v>
      </c>
      <c r="I3" s="32" t="s">
        <v>242</v>
      </c>
      <c r="J3" s="56" t="s">
        <v>238</v>
      </c>
      <c r="K3" s="56" t="s">
        <v>239</v>
      </c>
      <c r="L3" s="56" t="s">
        <v>240</v>
      </c>
      <c r="M3" s="56" t="s">
        <v>241</v>
      </c>
      <c r="N3" s="56" t="s">
        <v>242</v>
      </c>
      <c r="O3" s="30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31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s="63" customFormat="1" ht="19.5" customHeight="1" x14ac:dyDescent="0.25">
      <c r="A4" s="42">
        <v>1</v>
      </c>
      <c r="B4" s="62" t="s">
        <v>213</v>
      </c>
      <c r="C4" s="23">
        <f>COUNTIF(E4:I4,"&lt;99")</f>
        <v>2</v>
      </c>
      <c r="D4" s="62"/>
      <c r="E4" s="57">
        <f>Q4</f>
        <v>1</v>
      </c>
      <c r="F4" s="57">
        <f>T4</f>
        <v>2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0.99980000000000002</v>
      </c>
      <c r="K4" s="28">
        <f>IF(T4&lt;99,V4,0)</f>
        <v>0.99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59">
        <f>(S4+V4+Y4+AB4+AE4)/C4</f>
        <v>0.99490000000000001</v>
      </c>
      <c r="P4" s="46">
        <f>100%-O4</f>
        <v>5.0999999999999934E-3</v>
      </c>
      <c r="Q4" s="45">
        <v>1</v>
      </c>
      <c r="R4" s="61" t="str">
        <f>VLOOKUP(Q4,Project!$A$2:$B$51,2,FALSE)</f>
        <v>PALAPA RING BARAT</v>
      </c>
      <c r="S4" s="46">
        <f>VLOOKUP(Q4,Project!$A$2:$C$51,3,FALSE)</f>
        <v>0.99980000000000002</v>
      </c>
      <c r="T4" s="47">
        <v>2</v>
      </c>
      <c r="U4" s="61" t="str">
        <f>VLOOKUP(T4,Project!$A$2:$B$51,2,FALSE)</f>
        <v>Upgrade SBB</v>
      </c>
      <c r="V4" s="46">
        <f>VLOOKUP(T4,Project!$A$2:$C$51,3,FALSE)</f>
        <v>0.99</v>
      </c>
      <c r="W4" s="47">
        <v>99</v>
      </c>
      <c r="X4" s="61" t="str">
        <f>VLOOKUP(W4,Project!$A$2:$B$51,2,FALSE)</f>
        <v>No Project</v>
      </c>
      <c r="Y4" s="46">
        <f>VLOOKUP(W4,Project!$A$2:$C$51,3,FALSE)</f>
        <v>0</v>
      </c>
      <c r="Z4" s="47">
        <v>99</v>
      </c>
      <c r="AA4" s="61" t="str">
        <f>VLOOKUP(Z4,Project!$A$2:$B$51,2,FALSE)</f>
        <v>No Project</v>
      </c>
      <c r="AB4" s="46">
        <f>VLOOKUP(Z4,Project!$A$2:$C$51,3,FALSE)</f>
        <v>0</v>
      </c>
      <c r="AC4" s="47">
        <v>99</v>
      </c>
      <c r="AD4" s="61" t="str">
        <f>VLOOKUP(AC4,Project!$A$2:$B$51,2,FALSE)</f>
        <v>No Project</v>
      </c>
      <c r="AE4" s="46">
        <f>VLOOKUP(AC4,Project!$A$2:$C$51,3,FALSE)</f>
        <v>0</v>
      </c>
    </row>
    <row r="5" spans="1:31" s="63" customFormat="1" ht="19.5" customHeight="1" x14ac:dyDescent="0.25">
      <c r="A5" s="43">
        <v>2</v>
      </c>
      <c r="B5" s="64" t="s">
        <v>2</v>
      </c>
      <c r="C5" s="23">
        <f t="shared" ref="C5:C19" si="0">COUNTIF(E5:I5,"&lt;99")</f>
        <v>4</v>
      </c>
      <c r="D5" s="64"/>
      <c r="E5" s="57">
        <f t="shared" ref="E5:E19" si="1">Q5</f>
        <v>15</v>
      </c>
      <c r="F5" s="57">
        <f t="shared" ref="F5:F19" si="2">T5</f>
        <v>26</v>
      </c>
      <c r="G5" s="57">
        <f t="shared" ref="G5:G19" si="3">W5</f>
        <v>13</v>
      </c>
      <c r="H5" s="57">
        <f t="shared" ref="H5:H19" si="4">Z5</f>
        <v>23</v>
      </c>
      <c r="I5" s="57">
        <f t="shared" ref="I5:I19" si="5">AC5</f>
        <v>99</v>
      </c>
      <c r="J5" s="28">
        <f t="shared" ref="J5:J19" si="6">IF(Q5&lt;99,S5,0)</f>
        <v>0.76629999999999998</v>
      </c>
      <c r="K5" s="28">
        <f t="shared" ref="K5:K19" si="7">IF(T5&lt;99,V5,0)</f>
        <v>0.92</v>
      </c>
      <c r="L5" s="28">
        <f t="shared" ref="L5:L19" si="8">IF(W5&lt;99,Y5,0)</f>
        <v>0.3</v>
      </c>
      <c r="M5" s="28">
        <f t="shared" ref="M5:M19" si="9">IF(Z5&lt;99,AB5,0)</f>
        <v>0.8175</v>
      </c>
      <c r="N5" s="28">
        <f t="shared" ref="N5:N19" si="10">IF(AC5&lt;99,AE5,0)</f>
        <v>0</v>
      </c>
      <c r="O5" s="59">
        <f t="shared" ref="O5:O19" si="11">(S5+V5+Y5+AB5+AE5)/C5</f>
        <v>0.70095000000000007</v>
      </c>
      <c r="P5" s="54">
        <f t="shared" ref="P5:P19" si="12">100%-O5</f>
        <v>0.29904999999999993</v>
      </c>
      <c r="Q5" s="51">
        <v>15</v>
      </c>
      <c r="R5" s="64" t="str">
        <f>VLOOKUP(Q5,Project!$A$2:$B$51,2,FALSE)</f>
        <v>Upgrade B3JS - Inner Jkt</v>
      </c>
      <c r="S5" s="52">
        <f>VLOOKUP(Q5,Project!$A$2:$C$51,3,FALSE)</f>
        <v>0.76629999999999998</v>
      </c>
      <c r="T5" s="53">
        <v>26</v>
      </c>
      <c r="U5" s="64" t="str">
        <f>VLOOKUP(T5,Project!$A$2:$B$51,2,FALSE)</f>
        <v>Inner Improvement 4 Segment</v>
      </c>
      <c r="V5" s="52">
        <f>VLOOKUP(T5,Project!$A$2:$C$51,3,FALSE)</f>
        <v>0.92</v>
      </c>
      <c r="W5" s="53">
        <v>13</v>
      </c>
      <c r="X5" s="64" t="str">
        <f>VLOOKUP(W5,Project!$A$2:$B$51,2,FALSE)</f>
        <v>PE Router Metro E MPLS Inner City</v>
      </c>
      <c r="Y5" s="52">
        <f>VLOOKUP(W5,Project!$A$2:$C$51,3,FALSE)</f>
        <v>0.3</v>
      </c>
      <c r="Z5" s="53">
        <v>23</v>
      </c>
      <c r="AA5" s="64" t="str">
        <f>VLOOKUP(Z5,Project!$A$2:$B$51,2,FALSE)</f>
        <v>BRAS &amp; Switch</v>
      </c>
      <c r="AB5" s="52">
        <f>VLOOKUP(Z5,Project!$A$2:$C$51,3,FALSE)</f>
        <v>0.8175</v>
      </c>
      <c r="AC5" s="53">
        <v>99</v>
      </c>
      <c r="AD5" s="64" t="str">
        <f>VLOOKUP(AC5,Project!$A$2:$B$51,2,FALSE)</f>
        <v>No Project</v>
      </c>
      <c r="AE5" s="52">
        <f>VLOOKUP(AC5,Project!$A$2:$C$51,3,FALSE)</f>
        <v>0</v>
      </c>
    </row>
    <row r="6" spans="1:31" s="63" customFormat="1" ht="19.5" customHeight="1" x14ac:dyDescent="0.25">
      <c r="A6" s="43">
        <v>3</v>
      </c>
      <c r="B6" s="64" t="s">
        <v>3</v>
      </c>
      <c r="C6" s="23">
        <f t="shared" si="0"/>
        <v>3</v>
      </c>
      <c r="D6" s="64"/>
      <c r="E6" s="57">
        <f t="shared" si="1"/>
        <v>37</v>
      </c>
      <c r="F6" s="57">
        <f t="shared" si="2"/>
        <v>24</v>
      </c>
      <c r="G6" s="57">
        <f t="shared" si="3"/>
        <v>25</v>
      </c>
      <c r="H6" s="57">
        <f t="shared" si="4"/>
        <v>99</v>
      </c>
      <c r="I6" s="57">
        <f t="shared" si="5"/>
        <v>99</v>
      </c>
      <c r="J6" s="28">
        <f t="shared" si="6"/>
        <v>0.90500000000000003</v>
      </c>
      <c r="K6" s="28">
        <f t="shared" si="7"/>
        <v>0.02</v>
      </c>
      <c r="L6" s="28">
        <f t="shared" si="8"/>
        <v>0.02</v>
      </c>
      <c r="M6" s="28">
        <f t="shared" si="9"/>
        <v>0</v>
      </c>
      <c r="N6" s="28">
        <f t="shared" si="10"/>
        <v>0</v>
      </c>
      <c r="O6" s="59">
        <f t="shared" si="11"/>
        <v>0.315</v>
      </c>
      <c r="P6" s="54">
        <f t="shared" si="12"/>
        <v>0.68500000000000005</v>
      </c>
      <c r="Q6" s="51">
        <v>37</v>
      </c>
      <c r="R6" s="64" t="str">
        <f>VLOOKUP(Q6,Project!$A$2:$B$51,2,FALSE)</f>
        <v>KIMA (Kawasan Industri Makasar) karuwisi</v>
      </c>
      <c r="S6" s="52">
        <f>VLOOKUP(Q6,Project!$A$2:$C$51,3,FALSE)</f>
        <v>0.90500000000000003</v>
      </c>
      <c r="T6" s="53">
        <v>24</v>
      </c>
      <c r="U6" s="64" t="str">
        <f>VLOOKUP(T6,Project!$A$2:$B$51,2,FALSE)</f>
        <v>Sby - Mlg</v>
      </c>
      <c r="V6" s="52">
        <f>VLOOKUP(T6,Project!$A$2:$C$51,3,FALSE)</f>
        <v>0.02</v>
      </c>
      <c r="W6" s="53">
        <v>25</v>
      </c>
      <c r="X6" s="64" t="str">
        <f>VLOOKUP(W6,Project!$A$2:$B$51,2,FALSE)</f>
        <v>OLT Mqm (proteksi)</v>
      </c>
      <c r="Y6" s="52">
        <f>VLOOKUP(W6,Project!$A$2:$C$51,3,FALSE)</f>
        <v>0.02</v>
      </c>
      <c r="Z6" s="53">
        <v>99</v>
      </c>
      <c r="AA6" s="64" t="str">
        <f>VLOOKUP(Z6,Project!$A$2:$B$51,2,FALSE)</f>
        <v>No Project</v>
      </c>
      <c r="AB6" s="52">
        <f>VLOOKUP(Z6,Project!$A$2:$C$51,3,FALSE)</f>
        <v>0</v>
      </c>
      <c r="AC6" s="53">
        <v>99</v>
      </c>
      <c r="AD6" s="64" t="str">
        <f>VLOOKUP(AC6,Project!$A$2:$B$51,2,FALSE)</f>
        <v>No Project</v>
      </c>
      <c r="AE6" s="52">
        <f>VLOOKUP(AC6,Project!$A$2:$C$51,3,FALSE)</f>
        <v>0</v>
      </c>
    </row>
    <row r="7" spans="1:31" s="63" customFormat="1" ht="19.5" customHeight="1" x14ac:dyDescent="0.25">
      <c r="A7" s="43">
        <v>4</v>
      </c>
      <c r="B7" s="64" t="s">
        <v>4</v>
      </c>
      <c r="C7" s="23">
        <f t="shared" si="0"/>
        <v>2</v>
      </c>
      <c r="D7" s="64"/>
      <c r="E7" s="57">
        <f t="shared" si="1"/>
        <v>19</v>
      </c>
      <c r="F7" s="57">
        <f t="shared" si="2"/>
        <v>20</v>
      </c>
      <c r="G7" s="57">
        <f t="shared" si="3"/>
        <v>99</v>
      </c>
      <c r="H7" s="57">
        <f t="shared" si="4"/>
        <v>99</v>
      </c>
      <c r="I7" s="57">
        <f t="shared" si="5"/>
        <v>99</v>
      </c>
      <c r="J7" s="28">
        <f t="shared" si="6"/>
        <v>0.49230000000000002</v>
      </c>
      <c r="K7" s="28">
        <f t="shared" si="7"/>
        <v>0</v>
      </c>
      <c r="L7" s="28">
        <f t="shared" si="8"/>
        <v>0</v>
      </c>
      <c r="M7" s="28">
        <f t="shared" si="9"/>
        <v>0</v>
      </c>
      <c r="N7" s="28">
        <f t="shared" si="10"/>
        <v>0</v>
      </c>
      <c r="O7" s="59">
        <f t="shared" si="11"/>
        <v>0.24615000000000001</v>
      </c>
      <c r="P7" s="54">
        <f t="shared" si="12"/>
        <v>0.75385000000000002</v>
      </c>
      <c r="Q7" s="51">
        <v>19</v>
      </c>
      <c r="R7" s="64" t="str">
        <f>VLOOKUP(Q7,Project!$A$2:$B$51,2,FALSE)</f>
        <v>XL Fiberization batch1 batch2</v>
      </c>
      <c r="S7" s="52">
        <f>VLOOKUP(Q7,Project!$A$2:$C$51,3,FALSE)</f>
        <v>0.49230000000000002</v>
      </c>
      <c r="T7" s="53">
        <v>20</v>
      </c>
      <c r="U7" s="64" t="str">
        <f>VLOOKUP(T7,Project!$A$2:$B$51,2,FALSE)</f>
        <v>XL Fiberization batch3</v>
      </c>
      <c r="V7" s="52">
        <f>VLOOKUP(T7,Project!$A$2:$C$51,3,FALSE)</f>
        <v>0</v>
      </c>
      <c r="W7" s="53">
        <v>99</v>
      </c>
      <c r="X7" s="64" t="str">
        <f>VLOOKUP(W7,Project!$A$2:$B$51,2,FALSE)</f>
        <v>No Project</v>
      </c>
      <c r="Y7" s="52">
        <f>VLOOKUP(W7,Project!$A$2:$C$51,3,FALSE)</f>
        <v>0</v>
      </c>
      <c r="Z7" s="53">
        <v>99</v>
      </c>
      <c r="AA7" s="64" t="str">
        <f>VLOOKUP(Z7,Project!$A$2:$B$51,2,FALSE)</f>
        <v>No Project</v>
      </c>
      <c r="AB7" s="52">
        <f>VLOOKUP(Z7,Project!$A$2:$C$51,3,FALSE)</f>
        <v>0</v>
      </c>
      <c r="AC7" s="53">
        <v>99</v>
      </c>
      <c r="AD7" s="64" t="str">
        <f>VLOOKUP(AC7,Project!$A$2:$B$51,2,FALSE)</f>
        <v>No Project</v>
      </c>
      <c r="AE7" s="52">
        <f>VLOOKUP(AC7,Project!$A$2:$C$51,3,FALSE)</f>
        <v>0</v>
      </c>
    </row>
    <row r="8" spans="1:31" s="63" customFormat="1" ht="19.5" customHeight="1" x14ac:dyDescent="0.25">
      <c r="A8" s="43">
        <v>5</v>
      </c>
      <c r="B8" s="64" t="s">
        <v>5</v>
      </c>
      <c r="C8" s="23">
        <f t="shared" si="0"/>
        <v>1</v>
      </c>
      <c r="D8" s="64"/>
      <c r="E8" s="57">
        <f t="shared" si="1"/>
        <v>6</v>
      </c>
      <c r="F8" s="57">
        <f t="shared" si="2"/>
        <v>99</v>
      </c>
      <c r="G8" s="57">
        <f t="shared" si="3"/>
        <v>99</v>
      </c>
      <c r="H8" s="57">
        <f t="shared" si="4"/>
        <v>99</v>
      </c>
      <c r="I8" s="57">
        <f t="shared" si="5"/>
        <v>99</v>
      </c>
      <c r="J8" s="28">
        <f t="shared" si="6"/>
        <v>0.31</v>
      </c>
      <c r="K8" s="28">
        <f t="shared" si="7"/>
        <v>0</v>
      </c>
      <c r="L8" s="28">
        <f t="shared" si="8"/>
        <v>0</v>
      </c>
      <c r="M8" s="28">
        <f t="shared" si="9"/>
        <v>0</v>
      </c>
      <c r="N8" s="28">
        <f t="shared" si="10"/>
        <v>0</v>
      </c>
      <c r="O8" s="59">
        <f t="shared" si="11"/>
        <v>0.31</v>
      </c>
      <c r="P8" s="54">
        <f t="shared" si="12"/>
        <v>0.69</v>
      </c>
      <c r="Q8" s="51">
        <v>6</v>
      </c>
      <c r="R8" s="64" t="str">
        <f>VLOOKUP(Q8,Project!$A$2:$B$51,2,FALSE)</f>
        <v>FTTH 130k</v>
      </c>
      <c r="S8" s="52">
        <f>VLOOKUP(Q8,Project!$A$2:$C$51,3,FALSE)</f>
        <v>0.31</v>
      </c>
      <c r="T8" s="53">
        <v>99</v>
      </c>
      <c r="U8" s="64" t="str">
        <f>VLOOKUP(T8,Project!$A$2:$B$51,2,FALSE)</f>
        <v>No Project</v>
      </c>
      <c r="V8" s="52">
        <f>VLOOKUP(T8,Project!$A$2:$C$51,3,FALSE)</f>
        <v>0</v>
      </c>
      <c r="W8" s="53">
        <v>99</v>
      </c>
      <c r="X8" s="64" t="str">
        <f>VLOOKUP(W8,Project!$A$2:$B$51,2,FALSE)</f>
        <v>No Project</v>
      </c>
      <c r="Y8" s="52">
        <f>VLOOKUP(W8,Project!$A$2:$C$51,3,FALSE)</f>
        <v>0</v>
      </c>
      <c r="Z8" s="53">
        <v>99</v>
      </c>
      <c r="AA8" s="64" t="str">
        <f>VLOOKUP(Z8,Project!$A$2:$B$51,2,FALSE)</f>
        <v>No Project</v>
      </c>
      <c r="AB8" s="52">
        <f>VLOOKUP(Z8,Project!$A$2:$C$51,3,FALSE)</f>
        <v>0</v>
      </c>
      <c r="AC8" s="53">
        <v>99</v>
      </c>
      <c r="AD8" s="64" t="str">
        <f>VLOOKUP(AC8,Project!$A$2:$B$51,2,FALSE)</f>
        <v>No Project</v>
      </c>
      <c r="AE8" s="52">
        <f>VLOOKUP(AC8,Project!$A$2:$C$51,3,FALSE)</f>
        <v>0</v>
      </c>
    </row>
    <row r="9" spans="1:31" s="63" customFormat="1" ht="19.5" customHeight="1" x14ac:dyDescent="0.25">
      <c r="A9" s="43">
        <v>6</v>
      </c>
      <c r="B9" s="64" t="s">
        <v>212</v>
      </c>
      <c r="C9" s="23">
        <f t="shared" si="0"/>
        <v>1</v>
      </c>
      <c r="D9" s="64"/>
      <c r="E9" s="57">
        <f t="shared" si="1"/>
        <v>22</v>
      </c>
      <c r="F9" s="57">
        <f t="shared" si="2"/>
        <v>99</v>
      </c>
      <c r="G9" s="57">
        <f t="shared" si="3"/>
        <v>99</v>
      </c>
      <c r="H9" s="57">
        <f t="shared" si="4"/>
        <v>99</v>
      </c>
      <c r="I9" s="57">
        <f t="shared" si="5"/>
        <v>99</v>
      </c>
      <c r="J9" s="28">
        <f t="shared" si="6"/>
        <v>3.8100000000000002E-2</v>
      </c>
      <c r="K9" s="28">
        <f t="shared" si="7"/>
        <v>0</v>
      </c>
      <c r="L9" s="28">
        <f t="shared" si="8"/>
        <v>0</v>
      </c>
      <c r="M9" s="28">
        <f t="shared" si="9"/>
        <v>0</v>
      </c>
      <c r="N9" s="28">
        <f t="shared" si="10"/>
        <v>0</v>
      </c>
      <c r="O9" s="59">
        <f t="shared" si="11"/>
        <v>3.8100000000000002E-2</v>
      </c>
      <c r="P9" s="54">
        <f t="shared" si="12"/>
        <v>0.96189999999999998</v>
      </c>
      <c r="Q9" s="51">
        <v>22</v>
      </c>
      <c r="R9" s="64" t="str">
        <f>VLOOKUP(Q9,Project!$A$2:$B$51,2,FALSE)</f>
        <v>Tower and MCP SF Medan</v>
      </c>
      <c r="S9" s="52">
        <f>VLOOKUP(Q9,Project!$A$2:$C$51,3,FALSE)</f>
        <v>3.8100000000000002E-2</v>
      </c>
      <c r="T9" s="53">
        <v>99</v>
      </c>
      <c r="U9" s="64" t="str">
        <f>VLOOKUP(T9,Project!$A$2:$B$51,2,FALSE)</f>
        <v>No Project</v>
      </c>
      <c r="V9" s="52">
        <f>VLOOKUP(T9,Project!$A$2:$C$51,3,FALSE)</f>
        <v>0</v>
      </c>
      <c r="W9" s="53">
        <v>99</v>
      </c>
      <c r="X9" s="64" t="str">
        <f>VLOOKUP(W9,Project!$A$2:$B$51,2,FALSE)</f>
        <v>No Project</v>
      </c>
      <c r="Y9" s="52">
        <f>VLOOKUP(W9,Project!$A$2:$C$51,3,FALSE)</f>
        <v>0</v>
      </c>
      <c r="Z9" s="53">
        <v>99</v>
      </c>
      <c r="AA9" s="64" t="str">
        <f>VLOOKUP(Z9,Project!$A$2:$B$51,2,FALSE)</f>
        <v>No Project</v>
      </c>
      <c r="AB9" s="52">
        <f>VLOOKUP(Z9,Project!$A$2:$C$51,3,FALSE)</f>
        <v>0</v>
      </c>
      <c r="AC9" s="53">
        <v>99</v>
      </c>
      <c r="AD9" s="64" t="str">
        <f>VLOOKUP(AC9,Project!$A$2:$B$51,2,FALSE)</f>
        <v>No Project</v>
      </c>
      <c r="AE9" s="52">
        <f>VLOOKUP(AC9,Project!$A$2:$C$51,3,FALSE)</f>
        <v>0</v>
      </c>
    </row>
    <row r="10" spans="1:31" s="63" customFormat="1" ht="19.5" customHeight="1" x14ac:dyDescent="0.25">
      <c r="A10" s="43">
        <v>7</v>
      </c>
      <c r="B10" s="64" t="s">
        <v>6</v>
      </c>
      <c r="C10" s="23">
        <f t="shared" si="0"/>
        <v>2</v>
      </c>
      <c r="D10" s="64"/>
      <c r="E10" s="57">
        <f t="shared" si="1"/>
        <v>1</v>
      </c>
      <c r="F10" s="57">
        <f t="shared" si="2"/>
        <v>2</v>
      </c>
      <c r="G10" s="57">
        <f t="shared" si="3"/>
        <v>99</v>
      </c>
      <c r="H10" s="57">
        <f t="shared" si="4"/>
        <v>99</v>
      </c>
      <c r="I10" s="57">
        <f t="shared" si="5"/>
        <v>99</v>
      </c>
      <c r="J10" s="28">
        <f t="shared" si="6"/>
        <v>0.99980000000000002</v>
      </c>
      <c r="K10" s="28">
        <f t="shared" si="7"/>
        <v>0.99</v>
      </c>
      <c r="L10" s="28">
        <f t="shared" si="8"/>
        <v>0</v>
      </c>
      <c r="M10" s="28">
        <f t="shared" si="9"/>
        <v>0</v>
      </c>
      <c r="N10" s="28">
        <f t="shared" si="10"/>
        <v>0</v>
      </c>
      <c r="O10" s="59">
        <f t="shared" si="11"/>
        <v>0.99490000000000001</v>
      </c>
      <c r="P10" s="54">
        <f t="shared" si="12"/>
        <v>5.0999999999999934E-3</v>
      </c>
      <c r="Q10" s="51">
        <v>1</v>
      </c>
      <c r="R10" s="64" t="str">
        <f>VLOOKUP(Q10,Project!$A$2:$B$51,2,FALSE)</f>
        <v>PALAPA RING BARAT</v>
      </c>
      <c r="S10" s="52">
        <f>VLOOKUP(Q10,Project!$A$2:$C$51,3,FALSE)</f>
        <v>0.99980000000000002</v>
      </c>
      <c r="T10" s="53">
        <v>2</v>
      </c>
      <c r="U10" s="64" t="str">
        <f>VLOOKUP(T10,Project!$A$2:$B$51,2,FALSE)</f>
        <v>Upgrade SBB</v>
      </c>
      <c r="V10" s="52">
        <f>VLOOKUP(T10,Project!$A$2:$C$51,3,FALSE)</f>
        <v>0.99</v>
      </c>
      <c r="W10" s="53">
        <v>99</v>
      </c>
      <c r="X10" s="64" t="str">
        <f>VLOOKUP(W10,Project!$A$2:$B$51,2,FALSE)</f>
        <v>No Project</v>
      </c>
      <c r="Y10" s="52">
        <f>VLOOKUP(W10,Project!$A$2:$C$51,3,FALSE)</f>
        <v>0</v>
      </c>
      <c r="Z10" s="53">
        <v>99</v>
      </c>
      <c r="AA10" s="64" t="str">
        <f>VLOOKUP(Z10,Project!$A$2:$B$51,2,FALSE)</f>
        <v>No Project</v>
      </c>
      <c r="AB10" s="52">
        <f>VLOOKUP(Z10,Project!$A$2:$C$51,3,FALSE)</f>
        <v>0</v>
      </c>
      <c r="AC10" s="53">
        <v>99</v>
      </c>
      <c r="AD10" s="64" t="str">
        <f>VLOOKUP(AC10,Project!$A$2:$B$51,2,FALSE)</f>
        <v>No Project</v>
      </c>
      <c r="AE10" s="52">
        <f>VLOOKUP(AC10,Project!$A$2:$C$51,3,FALSE)</f>
        <v>0</v>
      </c>
    </row>
    <row r="11" spans="1:31" s="63" customFormat="1" ht="19.5" customHeight="1" x14ac:dyDescent="0.25">
      <c r="A11" s="43">
        <v>8</v>
      </c>
      <c r="B11" s="64" t="s">
        <v>211</v>
      </c>
      <c r="C11" s="23">
        <f t="shared" si="0"/>
        <v>2</v>
      </c>
      <c r="D11" s="64"/>
      <c r="E11" s="57">
        <f t="shared" si="1"/>
        <v>1</v>
      </c>
      <c r="F11" s="57">
        <f t="shared" si="2"/>
        <v>2</v>
      </c>
      <c r="G11" s="57">
        <f t="shared" si="3"/>
        <v>99</v>
      </c>
      <c r="H11" s="57">
        <f t="shared" si="4"/>
        <v>99</v>
      </c>
      <c r="I11" s="57">
        <f t="shared" si="5"/>
        <v>99</v>
      </c>
      <c r="J11" s="28">
        <f t="shared" si="6"/>
        <v>0.99980000000000002</v>
      </c>
      <c r="K11" s="28">
        <f t="shared" si="7"/>
        <v>0.99</v>
      </c>
      <c r="L11" s="28">
        <f t="shared" si="8"/>
        <v>0</v>
      </c>
      <c r="M11" s="28">
        <f t="shared" si="9"/>
        <v>0</v>
      </c>
      <c r="N11" s="28">
        <f t="shared" si="10"/>
        <v>0</v>
      </c>
      <c r="O11" s="59">
        <f t="shared" si="11"/>
        <v>0.99490000000000001</v>
      </c>
      <c r="P11" s="54">
        <f t="shared" si="12"/>
        <v>5.0999999999999934E-3</v>
      </c>
      <c r="Q11" s="51">
        <v>1</v>
      </c>
      <c r="R11" s="64" t="str">
        <f>VLOOKUP(Q11,Project!$A$2:$B$51,2,FALSE)</f>
        <v>PALAPA RING BARAT</v>
      </c>
      <c r="S11" s="52">
        <f>VLOOKUP(Q11,Project!$A$2:$C$51,3,FALSE)</f>
        <v>0.99980000000000002</v>
      </c>
      <c r="T11" s="53">
        <v>2</v>
      </c>
      <c r="U11" s="64" t="str">
        <f>VLOOKUP(T11,Project!$A$2:$B$51,2,FALSE)</f>
        <v>Upgrade SBB</v>
      </c>
      <c r="V11" s="52">
        <f>VLOOKUP(T11,Project!$A$2:$C$51,3,FALSE)</f>
        <v>0.99</v>
      </c>
      <c r="W11" s="53">
        <v>99</v>
      </c>
      <c r="X11" s="64" t="str">
        <f>VLOOKUP(W11,Project!$A$2:$B$51,2,FALSE)</f>
        <v>No Project</v>
      </c>
      <c r="Y11" s="52">
        <f>VLOOKUP(W11,Project!$A$2:$C$51,3,FALSE)</f>
        <v>0</v>
      </c>
      <c r="Z11" s="53">
        <v>99</v>
      </c>
      <c r="AA11" s="64" t="str">
        <f>VLOOKUP(Z11,Project!$A$2:$B$51,2,FALSE)</f>
        <v>No Project</v>
      </c>
      <c r="AB11" s="52">
        <f>VLOOKUP(Z11,Project!$A$2:$C$51,3,FALSE)</f>
        <v>0</v>
      </c>
      <c r="AC11" s="53">
        <v>99</v>
      </c>
      <c r="AD11" s="64" t="str">
        <f>VLOOKUP(AC11,Project!$A$2:$B$51,2,FALSE)</f>
        <v>No Project</v>
      </c>
      <c r="AE11" s="52">
        <f>VLOOKUP(AC11,Project!$A$2:$C$51,3,FALSE)</f>
        <v>0</v>
      </c>
    </row>
    <row r="12" spans="1:31" s="63" customFormat="1" ht="19.5" customHeight="1" x14ac:dyDescent="0.25">
      <c r="A12" s="43">
        <v>9</v>
      </c>
      <c r="B12" s="64" t="s">
        <v>7</v>
      </c>
      <c r="C12" s="23">
        <f t="shared" si="0"/>
        <v>1</v>
      </c>
      <c r="D12" s="64"/>
      <c r="E12" s="57">
        <f t="shared" si="1"/>
        <v>16</v>
      </c>
      <c r="F12" s="57">
        <f t="shared" si="2"/>
        <v>99</v>
      </c>
      <c r="G12" s="57">
        <f t="shared" si="3"/>
        <v>99</v>
      </c>
      <c r="H12" s="57">
        <f t="shared" si="4"/>
        <v>99</v>
      </c>
      <c r="I12" s="57">
        <f t="shared" si="5"/>
        <v>99</v>
      </c>
      <c r="J12" s="28">
        <f t="shared" si="6"/>
        <v>0.42459999999999998</v>
      </c>
      <c r="K12" s="28">
        <f t="shared" si="7"/>
        <v>0</v>
      </c>
      <c r="L12" s="28">
        <f t="shared" si="8"/>
        <v>0</v>
      </c>
      <c r="M12" s="28">
        <f t="shared" si="9"/>
        <v>0</v>
      </c>
      <c r="N12" s="28">
        <f t="shared" si="10"/>
        <v>0</v>
      </c>
      <c r="O12" s="59">
        <f t="shared" si="11"/>
        <v>0.42459999999999998</v>
      </c>
      <c r="P12" s="54">
        <f t="shared" si="12"/>
        <v>0.57540000000000002</v>
      </c>
      <c r="Q12" s="51">
        <v>16</v>
      </c>
      <c r="R12" s="64" t="str">
        <f>VLOOKUP(Q12,Project!$A$2:$B$51,2,FALSE)</f>
        <v>PALAPA TIMUR TELEMATIKA</v>
      </c>
      <c r="S12" s="52">
        <f>VLOOKUP(Q12,Project!$A$2:$C$51,3,FALSE)</f>
        <v>0.42459999999999998</v>
      </c>
      <c r="T12" s="53">
        <v>99</v>
      </c>
      <c r="U12" s="64" t="str">
        <f>VLOOKUP(T12,Project!$A$2:$B$51,2,FALSE)</f>
        <v>No Project</v>
      </c>
      <c r="V12" s="52">
        <f>VLOOKUP(T12,Project!$A$2:$C$51,3,FALSE)</f>
        <v>0</v>
      </c>
      <c r="W12" s="53">
        <v>99</v>
      </c>
      <c r="X12" s="64" t="str">
        <f>VLOOKUP(W12,Project!$A$2:$B$51,2,FALSE)</f>
        <v>No Project</v>
      </c>
      <c r="Y12" s="52">
        <f>VLOOKUP(W12,Project!$A$2:$C$51,3,FALSE)</f>
        <v>0</v>
      </c>
      <c r="Z12" s="53">
        <v>99</v>
      </c>
      <c r="AA12" s="64" t="str">
        <f>VLOOKUP(Z12,Project!$A$2:$B$51,2,FALSE)</f>
        <v>No Project</v>
      </c>
      <c r="AB12" s="52">
        <f>VLOOKUP(Z12,Project!$A$2:$C$51,3,FALSE)</f>
        <v>0</v>
      </c>
      <c r="AC12" s="53">
        <v>99</v>
      </c>
      <c r="AD12" s="64" t="str">
        <f>VLOOKUP(AC12,Project!$A$2:$B$51,2,FALSE)</f>
        <v>No Project</v>
      </c>
      <c r="AE12" s="52">
        <f>VLOOKUP(AC12,Project!$A$2:$C$51,3,FALSE)</f>
        <v>0</v>
      </c>
    </row>
    <row r="13" spans="1:31" s="63" customFormat="1" ht="19.5" customHeight="1" x14ac:dyDescent="0.25">
      <c r="A13" s="43">
        <v>10</v>
      </c>
      <c r="B13" s="64" t="s">
        <v>8</v>
      </c>
      <c r="C13" s="23">
        <f t="shared" si="0"/>
        <v>1</v>
      </c>
      <c r="D13" s="64"/>
      <c r="E13" s="57">
        <f t="shared" si="1"/>
        <v>16</v>
      </c>
      <c r="F13" s="57">
        <f t="shared" si="2"/>
        <v>99</v>
      </c>
      <c r="G13" s="57">
        <f t="shared" si="3"/>
        <v>99</v>
      </c>
      <c r="H13" s="57">
        <f t="shared" si="4"/>
        <v>99</v>
      </c>
      <c r="I13" s="57">
        <f t="shared" si="5"/>
        <v>99</v>
      </c>
      <c r="J13" s="28">
        <f t="shared" si="6"/>
        <v>0.42459999999999998</v>
      </c>
      <c r="K13" s="28">
        <f t="shared" si="7"/>
        <v>0</v>
      </c>
      <c r="L13" s="28">
        <f t="shared" si="8"/>
        <v>0</v>
      </c>
      <c r="M13" s="28">
        <f t="shared" si="9"/>
        <v>0</v>
      </c>
      <c r="N13" s="28">
        <f t="shared" si="10"/>
        <v>0</v>
      </c>
      <c r="O13" s="59">
        <f t="shared" si="11"/>
        <v>0.42459999999999998</v>
      </c>
      <c r="P13" s="54">
        <f t="shared" si="12"/>
        <v>0.57540000000000002</v>
      </c>
      <c r="Q13" s="51">
        <v>16</v>
      </c>
      <c r="R13" s="64" t="str">
        <f>VLOOKUP(Q13,Project!$A$2:$B$51,2,FALSE)</f>
        <v>PALAPA TIMUR TELEMATIKA</v>
      </c>
      <c r="S13" s="52">
        <f>VLOOKUP(Q13,Project!$A$2:$C$51,3,FALSE)</f>
        <v>0.42459999999999998</v>
      </c>
      <c r="T13" s="53">
        <v>99</v>
      </c>
      <c r="U13" s="64" t="str">
        <f>VLOOKUP(T13,Project!$A$2:$B$51,2,FALSE)</f>
        <v>No Project</v>
      </c>
      <c r="V13" s="52">
        <f>VLOOKUP(T13,Project!$A$2:$C$51,3,FALSE)</f>
        <v>0</v>
      </c>
      <c r="W13" s="53">
        <v>99</v>
      </c>
      <c r="X13" s="64" t="str">
        <f>VLOOKUP(W13,Project!$A$2:$B$51,2,FALSE)</f>
        <v>No Project</v>
      </c>
      <c r="Y13" s="52">
        <f>VLOOKUP(W13,Project!$A$2:$C$51,3,FALSE)</f>
        <v>0</v>
      </c>
      <c r="Z13" s="53">
        <v>99</v>
      </c>
      <c r="AA13" s="64" t="str">
        <f>VLOOKUP(Z13,Project!$A$2:$B$51,2,FALSE)</f>
        <v>No Project</v>
      </c>
      <c r="AB13" s="52">
        <f>VLOOKUP(Z13,Project!$A$2:$C$51,3,FALSE)</f>
        <v>0</v>
      </c>
      <c r="AC13" s="53">
        <v>99</v>
      </c>
      <c r="AD13" s="64" t="str">
        <f>VLOOKUP(AC13,Project!$A$2:$B$51,2,FALSE)</f>
        <v>No Project</v>
      </c>
      <c r="AE13" s="52">
        <f>VLOOKUP(AC13,Project!$A$2:$C$51,3,FALSE)</f>
        <v>0</v>
      </c>
    </row>
    <row r="14" spans="1:31" s="63" customFormat="1" ht="19.5" customHeight="1" x14ac:dyDescent="0.25">
      <c r="A14" s="43">
        <v>11</v>
      </c>
      <c r="B14" s="64" t="s">
        <v>9</v>
      </c>
      <c r="C14" s="23">
        <f t="shared" si="0"/>
        <v>2</v>
      </c>
      <c r="D14" s="64"/>
      <c r="E14" s="57">
        <f t="shared" si="1"/>
        <v>17</v>
      </c>
      <c r="F14" s="57">
        <f t="shared" si="2"/>
        <v>22</v>
      </c>
      <c r="G14" s="57">
        <f t="shared" si="3"/>
        <v>99</v>
      </c>
      <c r="H14" s="57">
        <f t="shared" si="4"/>
        <v>99</v>
      </c>
      <c r="I14" s="57">
        <f t="shared" si="5"/>
        <v>99</v>
      </c>
      <c r="J14" s="28">
        <f t="shared" si="6"/>
        <v>0.27700000000000002</v>
      </c>
      <c r="K14" s="28">
        <f t="shared" si="7"/>
        <v>3.8100000000000002E-2</v>
      </c>
      <c r="L14" s="28">
        <f t="shared" si="8"/>
        <v>0</v>
      </c>
      <c r="M14" s="28">
        <f t="shared" si="9"/>
        <v>0</v>
      </c>
      <c r="N14" s="28">
        <f t="shared" si="10"/>
        <v>0</v>
      </c>
      <c r="O14" s="59">
        <f t="shared" si="11"/>
        <v>0.15755000000000002</v>
      </c>
      <c r="P14" s="54">
        <f t="shared" si="12"/>
        <v>0.84244999999999992</v>
      </c>
      <c r="Q14" s="51">
        <v>17</v>
      </c>
      <c r="R14" s="64" t="str">
        <f>VLOOKUP(Q14,Project!$A$2:$B$51,2,FALSE)</f>
        <v>Submarine JAYABAYA</v>
      </c>
      <c r="S14" s="52">
        <f>VLOOKUP(Q14,Project!$A$2:$C$51,3,FALSE)</f>
        <v>0.27700000000000002</v>
      </c>
      <c r="T14" s="53">
        <v>22</v>
      </c>
      <c r="U14" s="64" t="str">
        <f>VLOOKUP(T14,Project!$A$2:$B$51,2,FALSE)</f>
        <v>Tower and MCP SF Medan</v>
      </c>
      <c r="V14" s="52">
        <f>VLOOKUP(T14,Project!$A$2:$C$51,3,FALSE)</f>
        <v>3.8100000000000002E-2</v>
      </c>
      <c r="W14" s="53">
        <v>99</v>
      </c>
      <c r="X14" s="64" t="str">
        <f>VLOOKUP(W14,Project!$A$2:$B$51,2,FALSE)</f>
        <v>No Project</v>
      </c>
      <c r="Y14" s="52">
        <f>VLOOKUP(W14,Project!$A$2:$C$51,3,FALSE)</f>
        <v>0</v>
      </c>
      <c r="Z14" s="53">
        <v>99</v>
      </c>
      <c r="AA14" s="64" t="str">
        <f>VLOOKUP(Z14,Project!$A$2:$B$51,2,FALSE)</f>
        <v>No Project</v>
      </c>
      <c r="AB14" s="52">
        <f>VLOOKUP(Z14,Project!$A$2:$C$51,3,FALSE)</f>
        <v>0</v>
      </c>
      <c r="AC14" s="53">
        <v>99</v>
      </c>
      <c r="AD14" s="64" t="str">
        <f>VLOOKUP(AC14,Project!$A$2:$B$51,2,FALSE)</f>
        <v>No Project</v>
      </c>
      <c r="AE14" s="52">
        <f>VLOOKUP(AC14,Project!$A$2:$C$51,3,FALSE)</f>
        <v>0</v>
      </c>
    </row>
    <row r="15" spans="1:31" s="63" customFormat="1" ht="19.5" customHeight="1" x14ac:dyDescent="0.25">
      <c r="A15" s="43">
        <v>12</v>
      </c>
      <c r="B15" s="64" t="s">
        <v>210</v>
      </c>
      <c r="C15" s="23">
        <f t="shared" si="0"/>
        <v>3</v>
      </c>
      <c r="D15" s="64"/>
      <c r="E15" s="57">
        <f t="shared" si="1"/>
        <v>9</v>
      </c>
      <c r="F15" s="57">
        <f t="shared" si="2"/>
        <v>10</v>
      </c>
      <c r="G15" s="57">
        <f t="shared" si="3"/>
        <v>8</v>
      </c>
      <c r="H15" s="57">
        <f t="shared" si="4"/>
        <v>99</v>
      </c>
      <c r="I15" s="57">
        <f t="shared" si="5"/>
        <v>99</v>
      </c>
      <c r="J15" s="28">
        <f t="shared" si="6"/>
        <v>0.02</v>
      </c>
      <c r="K15" s="28">
        <f t="shared" si="7"/>
        <v>0</v>
      </c>
      <c r="L15" s="28">
        <f t="shared" si="8"/>
        <v>0.02</v>
      </c>
      <c r="M15" s="28">
        <f t="shared" si="9"/>
        <v>0</v>
      </c>
      <c r="N15" s="28">
        <f t="shared" si="10"/>
        <v>0</v>
      </c>
      <c r="O15" s="59">
        <f t="shared" si="11"/>
        <v>1.3333333333333334E-2</v>
      </c>
      <c r="P15" s="54">
        <f t="shared" si="12"/>
        <v>0.98666666666666669</v>
      </c>
      <c r="Q15" s="51">
        <v>9</v>
      </c>
      <c r="R15" s="64" t="str">
        <f>VLOOKUP(Q15,Project!$A$2:$B$51,2,FALSE)</f>
        <v>SKK MIGAS - MATAK Onshore</v>
      </c>
      <c r="S15" s="52">
        <f>VLOOKUP(Q15,Project!$A$2:$C$51,3,FALSE)</f>
        <v>0.02</v>
      </c>
      <c r="T15" s="53">
        <v>10</v>
      </c>
      <c r="U15" s="64" t="str">
        <f>VLOOKUP(T15,Project!$A$2:$B$51,2,FALSE)</f>
        <v>SKK MIGAS - MATAK Offshore</v>
      </c>
      <c r="V15" s="52">
        <f>VLOOKUP(T15,Project!$A$2:$C$51,3,FALSE)</f>
        <v>0</v>
      </c>
      <c r="W15" s="53">
        <v>8</v>
      </c>
      <c r="X15" s="64" t="str">
        <f>VLOOKUP(W15,Project!$A$2:$B$51,2,FALSE)</f>
        <v>Submarine &amp; Inland Dumai - Medan</v>
      </c>
      <c r="Y15" s="52">
        <f>VLOOKUP(W15,Project!$A$2:$C$51,3,FALSE)</f>
        <v>0.02</v>
      </c>
      <c r="Z15" s="53">
        <v>99</v>
      </c>
      <c r="AA15" s="64" t="str">
        <f>VLOOKUP(Z15,Project!$A$2:$B$51,2,FALSE)</f>
        <v>No Project</v>
      </c>
      <c r="AB15" s="52">
        <f>VLOOKUP(Z15,Project!$A$2:$C$51,3,FALSE)</f>
        <v>0</v>
      </c>
      <c r="AC15" s="53">
        <v>99</v>
      </c>
      <c r="AD15" s="64" t="str">
        <f>VLOOKUP(AC15,Project!$A$2:$B$51,2,FALSE)</f>
        <v>No Project</v>
      </c>
      <c r="AE15" s="52">
        <f>VLOOKUP(AC15,Project!$A$2:$C$51,3,FALSE)</f>
        <v>0</v>
      </c>
    </row>
    <row r="16" spans="1:31" s="63" customFormat="1" ht="19.5" customHeight="1" x14ac:dyDescent="0.25">
      <c r="A16" s="43">
        <v>13</v>
      </c>
      <c r="B16" s="64" t="s">
        <v>10</v>
      </c>
      <c r="C16" s="23">
        <f t="shared" si="0"/>
        <v>2</v>
      </c>
      <c r="D16" s="64"/>
      <c r="E16" s="57">
        <f t="shared" si="1"/>
        <v>19</v>
      </c>
      <c r="F16" s="57">
        <f t="shared" si="2"/>
        <v>20</v>
      </c>
      <c r="G16" s="57">
        <f t="shared" si="3"/>
        <v>99</v>
      </c>
      <c r="H16" s="57">
        <f t="shared" si="4"/>
        <v>99</v>
      </c>
      <c r="I16" s="57">
        <f t="shared" si="5"/>
        <v>99</v>
      </c>
      <c r="J16" s="28">
        <f t="shared" si="6"/>
        <v>0.49230000000000002</v>
      </c>
      <c r="K16" s="28">
        <f t="shared" si="7"/>
        <v>0</v>
      </c>
      <c r="L16" s="28">
        <f t="shared" si="8"/>
        <v>0</v>
      </c>
      <c r="M16" s="28">
        <f t="shared" si="9"/>
        <v>0</v>
      </c>
      <c r="N16" s="28">
        <f t="shared" si="10"/>
        <v>0</v>
      </c>
      <c r="O16" s="59">
        <f t="shared" si="11"/>
        <v>0.24615000000000001</v>
      </c>
      <c r="P16" s="54">
        <f t="shared" si="12"/>
        <v>0.75385000000000002</v>
      </c>
      <c r="Q16" s="51">
        <v>19</v>
      </c>
      <c r="R16" s="64" t="str">
        <f>VLOOKUP(Q16,Project!$A$2:$B$51,2,FALSE)</f>
        <v>XL Fiberization batch1 batch2</v>
      </c>
      <c r="S16" s="52">
        <f>VLOOKUP(Q16,Project!$A$2:$C$51,3,FALSE)</f>
        <v>0.49230000000000002</v>
      </c>
      <c r="T16" s="53">
        <v>20</v>
      </c>
      <c r="U16" s="64" t="str">
        <f>VLOOKUP(T16,Project!$A$2:$B$51,2,FALSE)</f>
        <v>XL Fiberization batch3</v>
      </c>
      <c r="V16" s="52">
        <f>VLOOKUP(T16,Project!$A$2:$C$51,3,FALSE)</f>
        <v>0</v>
      </c>
      <c r="W16" s="53">
        <v>99</v>
      </c>
      <c r="X16" s="64" t="str">
        <f>VLOOKUP(W16,Project!$A$2:$B$51,2,FALSE)</f>
        <v>No Project</v>
      </c>
      <c r="Y16" s="52">
        <f>VLOOKUP(W16,Project!$A$2:$C$51,3,FALSE)</f>
        <v>0</v>
      </c>
      <c r="Z16" s="53">
        <v>99</v>
      </c>
      <c r="AA16" s="64" t="str">
        <f>VLOOKUP(Z16,Project!$A$2:$B$51,2,FALSE)</f>
        <v>No Project</v>
      </c>
      <c r="AB16" s="52">
        <f>VLOOKUP(Z16,Project!$A$2:$C$51,3,FALSE)</f>
        <v>0</v>
      </c>
      <c r="AC16" s="53">
        <v>99</v>
      </c>
      <c r="AD16" s="64" t="str">
        <f>VLOOKUP(AC16,Project!$A$2:$B$51,2,FALSE)</f>
        <v>No Project</v>
      </c>
      <c r="AE16" s="52">
        <f>VLOOKUP(AC16,Project!$A$2:$C$51,3,FALSE)</f>
        <v>0</v>
      </c>
    </row>
    <row r="17" spans="1:31" s="63" customFormat="1" ht="19.5" customHeight="1" x14ac:dyDescent="0.25">
      <c r="A17" s="43">
        <v>14</v>
      </c>
      <c r="B17" s="64" t="s">
        <v>11</v>
      </c>
      <c r="C17" s="23">
        <f t="shared" si="0"/>
        <v>2</v>
      </c>
      <c r="D17" s="64"/>
      <c r="E17" s="57">
        <f t="shared" si="1"/>
        <v>19</v>
      </c>
      <c r="F17" s="57">
        <f t="shared" si="2"/>
        <v>20</v>
      </c>
      <c r="G17" s="57">
        <f t="shared" si="3"/>
        <v>99</v>
      </c>
      <c r="H17" s="57">
        <f t="shared" si="4"/>
        <v>99</v>
      </c>
      <c r="I17" s="57">
        <f t="shared" si="5"/>
        <v>99</v>
      </c>
      <c r="J17" s="28">
        <f t="shared" si="6"/>
        <v>0.49230000000000002</v>
      </c>
      <c r="K17" s="28">
        <f t="shared" si="7"/>
        <v>0</v>
      </c>
      <c r="L17" s="28">
        <f t="shared" si="8"/>
        <v>0</v>
      </c>
      <c r="M17" s="28">
        <f t="shared" si="9"/>
        <v>0</v>
      </c>
      <c r="N17" s="28">
        <f t="shared" si="10"/>
        <v>0</v>
      </c>
      <c r="O17" s="59">
        <f t="shared" si="11"/>
        <v>0.24615000000000001</v>
      </c>
      <c r="P17" s="54">
        <f t="shared" si="12"/>
        <v>0.75385000000000002</v>
      </c>
      <c r="Q17" s="51">
        <v>19</v>
      </c>
      <c r="R17" s="64" t="str">
        <f>VLOOKUP(Q17,Project!$A$2:$B$51,2,FALSE)</f>
        <v>XL Fiberization batch1 batch2</v>
      </c>
      <c r="S17" s="52">
        <f>VLOOKUP(Q17,Project!$A$2:$C$51,3,FALSE)</f>
        <v>0.49230000000000002</v>
      </c>
      <c r="T17" s="53">
        <v>20</v>
      </c>
      <c r="U17" s="64" t="str">
        <f>VLOOKUP(T17,Project!$A$2:$B$51,2,FALSE)</f>
        <v>XL Fiberization batch3</v>
      </c>
      <c r="V17" s="52">
        <f>VLOOKUP(T17,Project!$A$2:$C$51,3,FALSE)</f>
        <v>0</v>
      </c>
      <c r="W17" s="53">
        <v>99</v>
      </c>
      <c r="X17" s="64" t="str">
        <f>VLOOKUP(W17,Project!$A$2:$B$51,2,FALSE)</f>
        <v>No Project</v>
      </c>
      <c r="Y17" s="52">
        <f>VLOOKUP(W17,Project!$A$2:$C$51,3,FALSE)</f>
        <v>0</v>
      </c>
      <c r="Z17" s="53">
        <v>99</v>
      </c>
      <c r="AA17" s="64" t="str">
        <f>VLOOKUP(Z17,Project!$A$2:$B$51,2,FALSE)</f>
        <v>No Project</v>
      </c>
      <c r="AB17" s="52">
        <f>VLOOKUP(Z17,Project!$A$2:$C$51,3,FALSE)</f>
        <v>0</v>
      </c>
      <c r="AC17" s="53">
        <v>99</v>
      </c>
      <c r="AD17" s="64" t="str">
        <f>VLOOKUP(AC17,Project!$A$2:$B$51,2,FALSE)</f>
        <v>No Project</v>
      </c>
      <c r="AE17" s="52">
        <f>VLOOKUP(AC17,Project!$A$2:$C$51,3,FALSE)</f>
        <v>0</v>
      </c>
    </row>
    <row r="18" spans="1:31" s="63" customFormat="1" ht="19.5" customHeight="1" x14ac:dyDescent="0.25">
      <c r="A18" s="43">
        <v>15</v>
      </c>
      <c r="B18" s="65" t="s">
        <v>12</v>
      </c>
      <c r="C18" s="23">
        <f t="shared" si="0"/>
        <v>1</v>
      </c>
      <c r="D18" s="65"/>
      <c r="E18" s="57">
        <f t="shared" si="1"/>
        <v>16</v>
      </c>
      <c r="F18" s="57">
        <f t="shared" si="2"/>
        <v>99</v>
      </c>
      <c r="G18" s="57">
        <f t="shared" si="3"/>
        <v>99</v>
      </c>
      <c r="H18" s="57">
        <f t="shared" si="4"/>
        <v>99</v>
      </c>
      <c r="I18" s="57">
        <f t="shared" si="5"/>
        <v>99</v>
      </c>
      <c r="J18" s="28">
        <f t="shared" si="6"/>
        <v>0.42459999999999998</v>
      </c>
      <c r="K18" s="28">
        <f t="shared" si="7"/>
        <v>0</v>
      </c>
      <c r="L18" s="28">
        <f t="shared" si="8"/>
        <v>0</v>
      </c>
      <c r="M18" s="28">
        <f t="shared" si="9"/>
        <v>0</v>
      </c>
      <c r="N18" s="28">
        <f t="shared" si="10"/>
        <v>0</v>
      </c>
      <c r="O18" s="59">
        <f t="shared" si="11"/>
        <v>0.42459999999999998</v>
      </c>
      <c r="P18" s="54">
        <f t="shared" si="12"/>
        <v>0.57540000000000002</v>
      </c>
      <c r="Q18" s="51">
        <v>16</v>
      </c>
      <c r="R18" s="64" t="str">
        <f>VLOOKUP(Q18,Project!$A$2:$B$51,2,FALSE)</f>
        <v>PALAPA TIMUR TELEMATIKA</v>
      </c>
      <c r="S18" s="52">
        <f>VLOOKUP(Q18,Project!$A$2:$C$51,3,FALSE)</f>
        <v>0.42459999999999998</v>
      </c>
      <c r="T18" s="53">
        <v>99</v>
      </c>
      <c r="U18" s="64" t="str">
        <f>VLOOKUP(T18,Project!$A$2:$B$51,2,FALSE)</f>
        <v>No Project</v>
      </c>
      <c r="V18" s="52">
        <f>VLOOKUP(T18,Project!$A$2:$C$51,3,FALSE)</f>
        <v>0</v>
      </c>
      <c r="W18" s="53">
        <v>99</v>
      </c>
      <c r="X18" s="64" t="str">
        <f>VLOOKUP(W18,Project!$A$2:$B$51,2,FALSE)</f>
        <v>No Project</v>
      </c>
      <c r="Y18" s="52">
        <f>VLOOKUP(W18,Project!$A$2:$C$51,3,FALSE)</f>
        <v>0</v>
      </c>
      <c r="Z18" s="53">
        <v>99</v>
      </c>
      <c r="AA18" s="64" t="str">
        <f>VLOOKUP(Z18,Project!$A$2:$B$51,2,FALSE)</f>
        <v>No Project</v>
      </c>
      <c r="AB18" s="52">
        <f>VLOOKUP(Z18,Project!$A$2:$C$51,3,FALSE)</f>
        <v>0</v>
      </c>
      <c r="AC18" s="53">
        <v>99</v>
      </c>
      <c r="AD18" s="64" t="str">
        <f>VLOOKUP(AC18,Project!$A$2:$B$51,2,FALSE)</f>
        <v>No Project</v>
      </c>
      <c r="AE18" s="52">
        <f>VLOOKUP(AC18,Project!$A$2:$C$51,3,FALSE)</f>
        <v>0</v>
      </c>
    </row>
    <row r="19" spans="1:31" s="63" customFormat="1" ht="19.5" customHeight="1" x14ac:dyDescent="0.25">
      <c r="A19" s="43">
        <v>16</v>
      </c>
      <c r="B19" s="65" t="s">
        <v>13</v>
      </c>
      <c r="C19" s="23">
        <f t="shared" si="0"/>
        <v>2</v>
      </c>
      <c r="D19" s="65"/>
      <c r="E19" s="57">
        <f t="shared" si="1"/>
        <v>7</v>
      </c>
      <c r="F19" s="57">
        <f t="shared" si="2"/>
        <v>28</v>
      </c>
      <c r="G19" s="57">
        <f t="shared" si="3"/>
        <v>99</v>
      </c>
      <c r="H19" s="57">
        <f t="shared" si="4"/>
        <v>99</v>
      </c>
      <c r="I19" s="57">
        <f t="shared" si="5"/>
        <v>99</v>
      </c>
      <c r="J19" s="28">
        <f t="shared" si="6"/>
        <v>0.94</v>
      </c>
      <c r="K19" s="28">
        <f t="shared" si="7"/>
        <v>6.6500000000000004E-2</v>
      </c>
      <c r="L19" s="28">
        <f t="shared" si="8"/>
        <v>0</v>
      </c>
      <c r="M19" s="28">
        <f t="shared" si="9"/>
        <v>0</v>
      </c>
      <c r="N19" s="28">
        <f t="shared" si="10"/>
        <v>0</v>
      </c>
      <c r="O19" s="59">
        <f t="shared" si="11"/>
        <v>0.50324999999999998</v>
      </c>
      <c r="P19" s="54">
        <f t="shared" si="12"/>
        <v>0.49675000000000002</v>
      </c>
      <c r="Q19" s="51">
        <v>7</v>
      </c>
      <c r="R19" s="64" t="str">
        <f>VLOOKUP(Q19,Project!$A$2:$B$51,2,FALSE)</f>
        <v>FTTX 1800 Custo</v>
      </c>
      <c r="S19" s="52">
        <f>VLOOKUP(Q19,Project!$A$2:$C$51,3,FALSE)</f>
        <v>0.94</v>
      </c>
      <c r="T19" s="53">
        <v>28</v>
      </c>
      <c r="U19" s="64" t="str">
        <f>VLOOKUP(T19,Project!$A$2:$B$51,2,FALSE)</f>
        <v>FTTB 80</v>
      </c>
      <c r="V19" s="52">
        <f>VLOOKUP(T19,Project!$A$2:$C$51,3,FALSE)</f>
        <v>6.6500000000000004E-2</v>
      </c>
      <c r="W19" s="53">
        <v>99</v>
      </c>
      <c r="X19" s="64" t="str">
        <f>VLOOKUP(W19,Project!$A$2:$B$51,2,FALSE)</f>
        <v>No Project</v>
      </c>
      <c r="Y19" s="52">
        <f>VLOOKUP(W19,Project!$A$2:$C$51,3,FALSE)</f>
        <v>0</v>
      </c>
      <c r="Z19" s="53">
        <v>99</v>
      </c>
      <c r="AA19" s="64" t="str">
        <f>VLOOKUP(Z19,Project!$A$2:$B$51,2,FALSE)</f>
        <v>No Project</v>
      </c>
      <c r="AB19" s="52">
        <f>VLOOKUP(Z19,Project!$A$2:$C$51,3,FALSE)</f>
        <v>0</v>
      </c>
      <c r="AC19" s="53">
        <v>99</v>
      </c>
      <c r="AD19" s="64" t="str">
        <f>VLOOKUP(AC19,Project!$A$2:$B$51,2,FALSE)</f>
        <v>No Project</v>
      </c>
      <c r="AE19" s="52">
        <f>VLOOKUP(AC19,Project!$A$2:$C$51,3,FALSE)</f>
        <v>0</v>
      </c>
    </row>
  </sheetData>
  <mergeCells count="7">
    <mergeCell ref="C3:D3"/>
    <mergeCell ref="AC2:AE2"/>
    <mergeCell ref="Q1:AE1"/>
    <mergeCell ref="Q2:S2"/>
    <mergeCell ref="T2:V2"/>
    <mergeCell ref="Z2:AB2"/>
    <mergeCell ref="W2:Y2"/>
  </mergeCells>
  <conditionalFormatting sqref="E4:I19">
    <cfRule type="cellIs" dxfId="23" priority="2" operator="equal">
      <formula>99</formula>
    </cfRule>
    <cfRule type="cellIs" dxfId="22" priority="3" operator="equal">
      <formula>0</formula>
    </cfRule>
  </conditionalFormatting>
  <conditionalFormatting sqref="J4:N20">
    <cfRule type="cellIs" dxfId="21" priority="1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11"/>
  <sheetViews>
    <sheetView showGridLines="0" topLeftCell="A16" workbookViewId="0">
      <selection activeCell="R10" sqref="R10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98" t="s">
        <v>14</v>
      </c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00"/>
    </row>
    <row r="2" spans="1:31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1" s="58" customFormat="1" ht="31.5" customHeight="1" thickBot="1" x14ac:dyDescent="0.3">
      <c r="A3" s="30" t="s">
        <v>0</v>
      </c>
      <c r="B3" s="30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60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ht="19.5" customHeight="1" x14ac:dyDescent="0.25">
      <c r="A4" s="42">
        <v>1</v>
      </c>
      <c r="B4" s="75" t="s">
        <v>29</v>
      </c>
      <c r="C4" s="23">
        <f>COUNTIF(E4:I4,"&lt;99")</f>
        <v>1</v>
      </c>
      <c r="D4" s="17"/>
      <c r="E4" s="57">
        <f>Q4</f>
        <v>98</v>
      </c>
      <c r="F4" s="57">
        <f>T4</f>
        <v>99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0.3252951219512194</v>
      </c>
      <c r="K4" s="28">
        <f>IF(T4&lt;99,V4,0)</f>
        <v>0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0.3252951219512194</v>
      </c>
      <c r="P4" s="18">
        <f>100%-O4</f>
        <v>0.67470487804878054</v>
      </c>
      <c r="Q4" s="19">
        <v>98</v>
      </c>
      <c r="R4" s="17" t="str">
        <f>VLOOKUP(Q4,Project!$A$2:$B$51,2,FALSE)</f>
        <v>All Project</v>
      </c>
      <c r="S4" s="20">
        <f>VLOOKUP(Q4,Project!$A$2:$C$51,3,FALSE)</f>
        <v>0.3252951219512194</v>
      </c>
      <c r="T4" s="21">
        <v>99</v>
      </c>
      <c r="U4" s="17" t="str">
        <f>VLOOKUP(T4,Project!$A$2:$B$51,2,FALSE)</f>
        <v>No Project</v>
      </c>
      <c r="V4" s="20">
        <f>VLOOKUP(T4,Project!$A$2:$C$51,3,FALSE)</f>
        <v>0</v>
      </c>
      <c r="W4" s="21">
        <v>99</v>
      </c>
      <c r="X4" s="17" t="str">
        <f>VLOOKUP(W4,Project!$A$2:$B$51,2,FALSE)</f>
        <v>No Project</v>
      </c>
      <c r="Y4" s="20">
        <f>VLOOKUP(W4,Project!$A$2:$C$51,3,FALSE)</f>
        <v>0</v>
      </c>
      <c r="Z4" s="21">
        <v>99</v>
      </c>
      <c r="AA4" s="17" t="str">
        <f>VLOOKUP(Z4,Project!$A$2:$B$51,2,FALSE)</f>
        <v>No Project</v>
      </c>
      <c r="AB4" s="20">
        <f>VLOOKUP(Z4,Project!$A$2:$C$51,3,FALSE)</f>
        <v>0</v>
      </c>
      <c r="AC4" s="21">
        <v>99</v>
      </c>
      <c r="AD4" s="17" t="str">
        <f>VLOOKUP(AC4,Project!$A$2:$B$51,2,FALSE)</f>
        <v>No Project</v>
      </c>
      <c r="AE4" s="20">
        <f>VLOOKUP(AC4,Project!$A$2:$C$51,3,FALSE)</f>
        <v>0</v>
      </c>
    </row>
    <row r="5" spans="1:31" ht="19.5" customHeight="1" x14ac:dyDescent="0.25">
      <c r="A5" s="43">
        <v>2</v>
      </c>
      <c r="B5" s="25" t="s">
        <v>30</v>
      </c>
      <c r="C5" s="23">
        <f t="shared" ref="C5:C10" si="0">COUNTIF(E5:I5,"&lt;99")</f>
        <v>1</v>
      </c>
      <c r="D5" s="17"/>
      <c r="E5" s="57">
        <f t="shared" ref="E5:E10" si="1">Q5</f>
        <v>17</v>
      </c>
      <c r="F5" s="57">
        <f t="shared" ref="F5:F10" si="2">T5</f>
        <v>99</v>
      </c>
      <c r="G5" s="57">
        <f t="shared" ref="G5:G10" si="3">W5</f>
        <v>99</v>
      </c>
      <c r="H5" s="57">
        <f t="shared" ref="H5:H10" si="4">Z5</f>
        <v>99</v>
      </c>
      <c r="I5" s="57">
        <f t="shared" ref="I5:I10" si="5">AC5</f>
        <v>99</v>
      </c>
      <c r="J5" s="28">
        <f t="shared" ref="J5:J10" si="6">IF(Q5&lt;99,S5,0)</f>
        <v>0.27700000000000002</v>
      </c>
      <c r="K5" s="28">
        <f t="shared" ref="K5:K10" si="7">IF(T5&lt;99,V5,0)</f>
        <v>0</v>
      </c>
      <c r="L5" s="28">
        <f t="shared" ref="L5:L10" si="8">IF(W5&lt;99,Y5,0)</f>
        <v>0</v>
      </c>
      <c r="M5" s="28">
        <f t="shared" ref="M5:M10" si="9">IF(Z5&lt;99,AB5,0)</f>
        <v>0</v>
      </c>
      <c r="N5" s="28">
        <f t="shared" ref="N5:N10" si="10">IF(AC5&lt;99,AE5,0)</f>
        <v>0</v>
      </c>
      <c r="O5" s="28">
        <f t="shared" ref="O5:O10" si="11">(S5+V5+Y5+AB5+AE5)/C5</f>
        <v>0.27700000000000002</v>
      </c>
      <c r="P5" s="13">
        <f t="shared" ref="P5:P10" si="12">100%-O5</f>
        <v>0.72299999999999998</v>
      </c>
      <c r="Q5" s="7">
        <v>17</v>
      </c>
      <c r="R5" s="1" t="str">
        <f>VLOOKUP(Q5,Project!$A$2:$B$51,2,FALSE)</f>
        <v>Submarine JAYABAYA</v>
      </c>
      <c r="S5" s="4">
        <f>VLOOKUP(Q5,Project!$A$2:$C$51,3,FALSE)</f>
        <v>0.27700000000000002</v>
      </c>
      <c r="T5" s="8">
        <v>99</v>
      </c>
      <c r="U5" s="1" t="str">
        <f>VLOOKUP(T5,Project!$A$2:$B$51,2,FALSE)</f>
        <v>No Project</v>
      </c>
      <c r="V5" s="4">
        <f>VLOOKUP(T5,Project!$A$2:$C$51,3,FALSE)</f>
        <v>0</v>
      </c>
      <c r="W5" s="8">
        <v>99</v>
      </c>
      <c r="X5" s="1" t="str">
        <f>VLOOKUP(W5,Project!$A$2:$B$51,2,FALSE)</f>
        <v>No Project</v>
      </c>
      <c r="Y5" s="4">
        <f>VLOOKUP(W5,Project!$A$2:$C$51,3,FALSE)</f>
        <v>0</v>
      </c>
      <c r="Z5" s="8">
        <v>99</v>
      </c>
      <c r="AA5" s="1" t="str">
        <f>VLOOKUP(Z5,Project!$A$2:$B$51,2,FALSE)</f>
        <v>No Project</v>
      </c>
      <c r="AB5" s="4">
        <f>VLOOKUP(Z5,Project!$A$2:$C$51,3,FALSE)</f>
        <v>0</v>
      </c>
      <c r="AC5" s="8">
        <v>99</v>
      </c>
      <c r="AD5" s="1" t="str">
        <f>VLOOKUP(AC5,Project!$A$2:$B$51,2,FALSE)</f>
        <v>No Project</v>
      </c>
      <c r="AE5" s="4">
        <f>VLOOKUP(AC5,Project!$A$2:$C$51,3,FALSE)</f>
        <v>0</v>
      </c>
    </row>
    <row r="6" spans="1:31" ht="19.5" customHeight="1" x14ac:dyDescent="0.25">
      <c r="A6" s="43">
        <v>3</v>
      </c>
      <c r="B6" s="25" t="s">
        <v>31</v>
      </c>
      <c r="C6" s="23">
        <f t="shared" si="0"/>
        <v>1</v>
      </c>
      <c r="D6" s="17"/>
      <c r="E6" s="57">
        <f t="shared" si="1"/>
        <v>22</v>
      </c>
      <c r="F6" s="57">
        <f t="shared" si="2"/>
        <v>99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3.8100000000000002E-2</v>
      </c>
      <c r="K6" s="28">
        <f t="shared" si="7"/>
        <v>0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3.8100000000000002E-2</v>
      </c>
      <c r="P6" s="13">
        <f t="shared" si="12"/>
        <v>0.96189999999999998</v>
      </c>
      <c r="Q6" s="7">
        <v>22</v>
      </c>
      <c r="R6" s="1" t="str">
        <f>VLOOKUP(Q6,Project!$A$2:$B$51,2,FALSE)</f>
        <v>Tower and MCP SF Medan</v>
      </c>
      <c r="S6" s="4">
        <f>VLOOKUP(Q6,Project!$A$2:$C$51,3,FALSE)</f>
        <v>3.8100000000000002E-2</v>
      </c>
      <c r="T6" s="8">
        <v>99</v>
      </c>
      <c r="U6" s="1" t="str">
        <f>VLOOKUP(T6,Project!$A$2:$B$51,2,FALSE)</f>
        <v>No Project</v>
      </c>
      <c r="V6" s="4">
        <f>VLOOKUP(T6,Project!$A$2:$C$51,3,FALSE)</f>
        <v>0</v>
      </c>
      <c r="W6" s="8">
        <v>99</v>
      </c>
      <c r="X6" s="1" t="str">
        <f>VLOOKUP(W6,Project!$A$2:$B$51,2,FALSE)</f>
        <v>No Project</v>
      </c>
      <c r="Y6" s="4">
        <f>VLOOKUP(W6,Project!$A$2:$C$51,3,FALSE)</f>
        <v>0</v>
      </c>
      <c r="Z6" s="8">
        <v>99</v>
      </c>
      <c r="AA6" s="1" t="str">
        <f>VLOOKUP(Z6,Project!$A$2:$B$51,2,FALSE)</f>
        <v>No Project</v>
      </c>
      <c r="AB6" s="4">
        <f>VLOOKUP(Z6,Project!$A$2:$C$51,3,FALSE)</f>
        <v>0</v>
      </c>
      <c r="AC6" s="8">
        <v>99</v>
      </c>
      <c r="AD6" s="1" t="str">
        <f>VLOOKUP(AC6,Project!$A$2:$B$51,2,FALSE)</f>
        <v>No Project</v>
      </c>
      <c r="AE6" s="4">
        <f>VLOOKUP(AC6,Project!$A$2:$C$51,3,FALSE)</f>
        <v>0</v>
      </c>
    </row>
    <row r="7" spans="1:31" ht="19.5" customHeight="1" x14ac:dyDescent="0.25">
      <c r="A7" s="43">
        <v>4</v>
      </c>
      <c r="B7" s="25" t="s">
        <v>32</v>
      </c>
      <c r="C7" s="23">
        <f t="shared" si="0"/>
        <v>1</v>
      </c>
      <c r="D7" s="17"/>
      <c r="E7" s="57">
        <f t="shared" si="1"/>
        <v>16</v>
      </c>
      <c r="F7" s="57">
        <f t="shared" si="2"/>
        <v>99</v>
      </c>
      <c r="G7" s="57">
        <f t="shared" si="3"/>
        <v>99</v>
      </c>
      <c r="H7" s="57">
        <f t="shared" si="4"/>
        <v>99</v>
      </c>
      <c r="I7" s="57">
        <f t="shared" si="5"/>
        <v>99</v>
      </c>
      <c r="J7" s="28">
        <f t="shared" si="6"/>
        <v>0.42459999999999998</v>
      </c>
      <c r="K7" s="28">
        <f t="shared" si="7"/>
        <v>0</v>
      </c>
      <c r="L7" s="28">
        <f t="shared" si="8"/>
        <v>0</v>
      </c>
      <c r="M7" s="28">
        <f t="shared" si="9"/>
        <v>0</v>
      </c>
      <c r="N7" s="28">
        <f t="shared" si="10"/>
        <v>0</v>
      </c>
      <c r="O7" s="28">
        <f t="shared" si="11"/>
        <v>0.42459999999999998</v>
      </c>
      <c r="P7" s="13">
        <f t="shared" si="12"/>
        <v>0.57540000000000002</v>
      </c>
      <c r="Q7" s="7">
        <v>16</v>
      </c>
      <c r="R7" s="1" t="str">
        <f>VLOOKUP(Q7,Project!$A$2:$B$51,2,FALSE)</f>
        <v>PALAPA TIMUR TELEMATIKA</v>
      </c>
      <c r="S7" s="4">
        <f>VLOOKUP(Q7,Project!$A$2:$C$51,3,FALSE)</f>
        <v>0.42459999999999998</v>
      </c>
      <c r="T7" s="8">
        <v>99</v>
      </c>
      <c r="U7" s="1" t="str">
        <f>VLOOKUP(T7,Project!$A$2:$B$51,2,FALSE)</f>
        <v>No Project</v>
      </c>
      <c r="V7" s="4">
        <f>VLOOKUP(T7,Project!$A$2:$C$51,3,FALSE)</f>
        <v>0</v>
      </c>
      <c r="W7" s="8">
        <v>99</v>
      </c>
      <c r="X7" s="1" t="str">
        <f>VLOOKUP(W7,Project!$A$2:$B$51,2,FALSE)</f>
        <v>No Project</v>
      </c>
      <c r="Y7" s="4">
        <f>VLOOKUP(W7,Project!$A$2:$C$51,3,FALSE)</f>
        <v>0</v>
      </c>
      <c r="Z7" s="8">
        <v>99</v>
      </c>
      <c r="AA7" s="1" t="str">
        <f>VLOOKUP(Z7,Project!$A$2:$B$51,2,FALSE)</f>
        <v>No Project</v>
      </c>
      <c r="AB7" s="4">
        <f>VLOOKUP(Z7,Project!$A$2:$C$51,3,FALSE)</f>
        <v>0</v>
      </c>
      <c r="AC7" s="8">
        <v>99</v>
      </c>
      <c r="AD7" s="1" t="str">
        <f>VLOOKUP(AC7,Project!$A$2:$B$51,2,FALSE)</f>
        <v>No Project</v>
      </c>
      <c r="AE7" s="4">
        <f>VLOOKUP(AC7,Project!$A$2:$C$51,3,FALSE)</f>
        <v>0</v>
      </c>
    </row>
    <row r="8" spans="1:31" ht="19.5" customHeight="1" x14ac:dyDescent="0.25">
      <c r="A8" s="43">
        <v>5</v>
      </c>
      <c r="B8" s="25" t="s">
        <v>33</v>
      </c>
      <c r="C8" s="23">
        <f t="shared" si="0"/>
        <v>2</v>
      </c>
      <c r="D8" s="17"/>
      <c r="E8" s="57">
        <f t="shared" si="1"/>
        <v>7</v>
      </c>
      <c r="F8" s="57">
        <f t="shared" si="2"/>
        <v>28</v>
      </c>
      <c r="G8" s="57">
        <f t="shared" si="3"/>
        <v>99</v>
      </c>
      <c r="H8" s="57">
        <f t="shared" si="4"/>
        <v>99</v>
      </c>
      <c r="I8" s="57">
        <f t="shared" si="5"/>
        <v>99</v>
      </c>
      <c r="J8" s="28">
        <f t="shared" si="6"/>
        <v>0.94</v>
      </c>
      <c r="K8" s="28">
        <f t="shared" si="7"/>
        <v>6.6500000000000004E-2</v>
      </c>
      <c r="L8" s="28">
        <f t="shared" si="8"/>
        <v>0</v>
      </c>
      <c r="M8" s="28">
        <f t="shared" si="9"/>
        <v>0</v>
      </c>
      <c r="N8" s="28">
        <f t="shared" si="10"/>
        <v>0</v>
      </c>
      <c r="O8" s="28">
        <f t="shared" si="11"/>
        <v>0.50324999999999998</v>
      </c>
      <c r="P8" s="13">
        <f t="shared" si="12"/>
        <v>0.49675000000000002</v>
      </c>
      <c r="Q8" s="7">
        <v>7</v>
      </c>
      <c r="R8" s="1" t="str">
        <f>VLOOKUP(Q8,Project!$A$2:$B$51,2,FALSE)</f>
        <v>FTTX 1800 Custo</v>
      </c>
      <c r="S8" s="4">
        <f>VLOOKUP(Q8,Project!$A$2:$C$51,3,FALSE)</f>
        <v>0.94</v>
      </c>
      <c r="T8" s="8">
        <v>28</v>
      </c>
      <c r="U8" s="1" t="str">
        <f>VLOOKUP(T8,Project!$A$2:$B$51,2,FALSE)</f>
        <v>FTTB 80</v>
      </c>
      <c r="V8" s="4">
        <f>VLOOKUP(T8,Project!$A$2:$C$51,3,FALSE)</f>
        <v>6.6500000000000004E-2</v>
      </c>
      <c r="W8" s="8">
        <v>99</v>
      </c>
      <c r="X8" s="1" t="str">
        <f>VLOOKUP(W8,Project!$A$2:$B$51,2,FALSE)</f>
        <v>No Project</v>
      </c>
      <c r="Y8" s="4">
        <f>VLOOKUP(W8,Project!$A$2:$C$51,3,FALSE)</f>
        <v>0</v>
      </c>
      <c r="Z8" s="8">
        <v>99</v>
      </c>
      <c r="AA8" s="1" t="str">
        <f>VLOOKUP(Z8,Project!$A$2:$B$51,2,FALSE)</f>
        <v>No Project</v>
      </c>
      <c r="AB8" s="4">
        <f>VLOOKUP(Z8,Project!$A$2:$C$51,3,FALSE)</f>
        <v>0</v>
      </c>
      <c r="AC8" s="8">
        <v>99</v>
      </c>
      <c r="AD8" s="1" t="str">
        <f>VLOOKUP(AC8,Project!$A$2:$B$51,2,FALSE)</f>
        <v>No Project</v>
      </c>
      <c r="AE8" s="4">
        <f>VLOOKUP(AC8,Project!$A$2:$C$51,3,FALSE)</f>
        <v>0</v>
      </c>
    </row>
    <row r="9" spans="1:31" ht="19.5" customHeight="1" x14ac:dyDescent="0.25">
      <c r="A9" s="43">
        <v>6</v>
      </c>
      <c r="B9" s="25" t="s">
        <v>34</v>
      </c>
      <c r="C9" s="23">
        <f t="shared" si="0"/>
        <v>2</v>
      </c>
      <c r="D9" s="17"/>
      <c r="E9" s="57">
        <f t="shared" si="1"/>
        <v>19</v>
      </c>
      <c r="F9" s="57">
        <f t="shared" si="2"/>
        <v>20</v>
      </c>
      <c r="G9" s="57">
        <f t="shared" si="3"/>
        <v>99</v>
      </c>
      <c r="H9" s="57">
        <f t="shared" si="4"/>
        <v>99</v>
      </c>
      <c r="I9" s="57">
        <f t="shared" si="5"/>
        <v>99</v>
      </c>
      <c r="J9" s="28">
        <f t="shared" si="6"/>
        <v>0.49230000000000002</v>
      </c>
      <c r="K9" s="28">
        <f t="shared" si="7"/>
        <v>0</v>
      </c>
      <c r="L9" s="28">
        <f t="shared" si="8"/>
        <v>0</v>
      </c>
      <c r="M9" s="28">
        <f t="shared" si="9"/>
        <v>0</v>
      </c>
      <c r="N9" s="28">
        <f t="shared" si="10"/>
        <v>0</v>
      </c>
      <c r="O9" s="28">
        <f t="shared" si="11"/>
        <v>0.24615000000000001</v>
      </c>
      <c r="P9" s="13">
        <f t="shared" si="12"/>
        <v>0.75385000000000002</v>
      </c>
      <c r="Q9" s="7">
        <v>19</v>
      </c>
      <c r="R9" s="1" t="str">
        <f>VLOOKUP(Q9,Project!$A$2:$B$51,2,FALSE)</f>
        <v>XL Fiberization batch1 batch2</v>
      </c>
      <c r="S9" s="4">
        <f>VLOOKUP(Q9,Project!$A$2:$C$51,3,FALSE)</f>
        <v>0.49230000000000002</v>
      </c>
      <c r="T9" s="8">
        <v>20</v>
      </c>
      <c r="U9" s="1" t="str">
        <f>VLOOKUP(T9,Project!$A$2:$B$51,2,FALSE)</f>
        <v>XL Fiberization batch3</v>
      </c>
      <c r="V9" s="4">
        <f>VLOOKUP(T9,Project!$A$2:$C$51,3,FALSE)</f>
        <v>0</v>
      </c>
      <c r="W9" s="8">
        <v>99</v>
      </c>
      <c r="X9" s="1" t="str">
        <f>VLOOKUP(W9,Project!$A$2:$B$51,2,FALSE)</f>
        <v>No Project</v>
      </c>
      <c r="Y9" s="4">
        <f>VLOOKUP(W9,Project!$A$2:$C$51,3,FALSE)</f>
        <v>0</v>
      </c>
      <c r="Z9" s="8">
        <v>99</v>
      </c>
      <c r="AA9" s="1" t="str">
        <f>VLOOKUP(Z9,Project!$A$2:$B$51,2,FALSE)</f>
        <v>No Project</v>
      </c>
      <c r="AB9" s="4">
        <f>VLOOKUP(Z9,Project!$A$2:$C$51,3,FALSE)</f>
        <v>0</v>
      </c>
      <c r="AC9" s="8">
        <v>99</v>
      </c>
      <c r="AD9" s="1" t="str">
        <f>VLOOKUP(AC9,Project!$A$2:$B$51,2,FALSE)</f>
        <v>No Project</v>
      </c>
      <c r="AE9" s="4">
        <f>VLOOKUP(AC9,Project!$A$2:$C$51,3,FALSE)</f>
        <v>0</v>
      </c>
    </row>
    <row r="10" spans="1:31" ht="19.5" customHeight="1" x14ac:dyDescent="0.25">
      <c r="A10" s="43">
        <v>7</v>
      </c>
      <c r="B10" s="25" t="s">
        <v>35</v>
      </c>
      <c r="C10" s="23">
        <f t="shared" si="0"/>
        <v>1</v>
      </c>
      <c r="D10" s="17"/>
      <c r="E10" s="57">
        <f t="shared" si="1"/>
        <v>1</v>
      </c>
      <c r="F10" s="57">
        <f t="shared" si="2"/>
        <v>99</v>
      </c>
      <c r="G10" s="57">
        <f t="shared" si="3"/>
        <v>99</v>
      </c>
      <c r="H10" s="57">
        <f t="shared" si="4"/>
        <v>99</v>
      </c>
      <c r="I10" s="57">
        <f t="shared" si="5"/>
        <v>99</v>
      </c>
      <c r="J10" s="28">
        <f t="shared" si="6"/>
        <v>0.99980000000000002</v>
      </c>
      <c r="K10" s="28">
        <f t="shared" si="7"/>
        <v>0</v>
      </c>
      <c r="L10" s="28">
        <f t="shared" si="8"/>
        <v>0</v>
      </c>
      <c r="M10" s="28">
        <f t="shared" si="9"/>
        <v>0</v>
      </c>
      <c r="N10" s="28">
        <f t="shared" si="10"/>
        <v>0</v>
      </c>
      <c r="O10" s="28">
        <f t="shared" si="11"/>
        <v>0.99980000000000002</v>
      </c>
      <c r="P10" s="13">
        <f t="shared" si="12"/>
        <v>1.9999999999997797E-4</v>
      </c>
      <c r="Q10" s="7">
        <v>1</v>
      </c>
      <c r="R10" s="1" t="str">
        <f>VLOOKUP(Q10,Project!$A$2:$B$51,2,FALSE)</f>
        <v>PALAPA RING BARAT</v>
      </c>
      <c r="S10" s="4">
        <f>VLOOKUP(Q10,Project!$A$2:$C$51,3,FALSE)</f>
        <v>0.99980000000000002</v>
      </c>
      <c r="T10" s="8">
        <v>99</v>
      </c>
      <c r="U10" s="1" t="str">
        <f>VLOOKUP(T10,Project!$A$2:$B$51,2,FALSE)</f>
        <v>No Project</v>
      </c>
      <c r="V10" s="4">
        <f>VLOOKUP(T10,Project!$A$2:$C$51,3,FALSE)</f>
        <v>0</v>
      </c>
      <c r="W10" s="8">
        <v>99</v>
      </c>
      <c r="X10" s="1" t="str">
        <f>VLOOKUP(W10,Project!$A$2:$B$51,2,FALSE)</f>
        <v>No Project</v>
      </c>
      <c r="Y10" s="4">
        <f>VLOOKUP(W10,Project!$A$2:$C$51,3,FALSE)</f>
        <v>0</v>
      </c>
      <c r="Z10" s="8">
        <v>99</v>
      </c>
      <c r="AA10" s="1" t="str">
        <f>VLOOKUP(Z10,Project!$A$2:$B$51,2,FALSE)</f>
        <v>No Project</v>
      </c>
      <c r="AB10" s="4">
        <f>VLOOKUP(Z10,Project!$A$2:$C$51,3,FALSE)</f>
        <v>0</v>
      </c>
      <c r="AC10" s="8">
        <v>99</v>
      </c>
      <c r="AD10" s="1" t="str">
        <f>VLOOKUP(AC10,Project!$A$2:$B$51,2,FALSE)</f>
        <v>No Project</v>
      </c>
      <c r="AE10" s="4">
        <f>VLOOKUP(AC10,Project!$A$2:$C$51,3,FALSE)</f>
        <v>0</v>
      </c>
    </row>
    <row r="11" spans="1:31" x14ac:dyDescent="0.25">
      <c r="B11" s="76"/>
    </row>
  </sheetData>
  <mergeCells count="7">
    <mergeCell ref="C3:D3"/>
    <mergeCell ref="AC2:AE2"/>
    <mergeCell ref="Q1:AE1"/>
    <mergeCell ref="Q2:S2"/>
    <mergeCell ref="W2:Y2"/>
    <mergeCell ref="T2:V2"/>
    <mergeCell ref="Z2:AB2"/>
  </mergeCells>
  <conditionalFormatting sqref="E4:I10">
    <cfRule type="cellIs" dxfId="20" priority="2" operator="equal">
      <formula>99</formula>
    </cfRule>
    <cfRule type="cellIs" dxfId="19" priority="3" operator="equal">
      <formula>0</formula>
    </cfRule>
  </conditionalFormatting>
  <conditionalFormatting sqref="J4:N10">
    <cfRule type="cellIs" dxfId="18" priority="1" operator="equal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43"/>
  <sheetViews>
    <sheetView showGridLines="0" topLeftCell="A52" workbookViewId="0">
      <selection activeCell="A29" sqref="A29:XFD29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2" ht="15.75" thickBot="1" x14ac:dyDescent="0.3">
      <c r="Q1" s="98" t="s">
        <v>14</v>
      </c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00"/>
    </row>
    <row r="2" spans="1:32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2" s="36" customFormat="1" ht="31.5" customHeight="1" thickBot="1" x14ac:dyDescent="0.3">
      <c r="A3" s="30" t="s">
        <v>0</v>
      </c>
      <c r="B3" s="30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2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  <c r="AF3" s="35" t="s">
        <v>207</v>
      </c>
    </row>
    <row r="4" spans="1:32" s="48" customFormat="1" ht="19.5" customHeight="1" x14ac:dyDescent="0.25">
      <c r="A4" s="42">
        <v>1</v>
      </c>
      <c r="B4" s="75" t="s">
        <v>36</v>
      </c>
      <c r="C4" s="23">
        <f>COUNTIF(E4:I4,"&lt;99")</f>
        <v>3</v>
      </c>
      <c r="D4" s="42"/>
      <c r="E4" s="57">
        <f>Q4</f>
        <v>15</v>
      </c>
      <c r="F4" s="57">
        <f>T4</f>
        <v>26</v>
      </c>
      <c r="G4" s="57">
        <f>W4</f>
        <v>13</v>
      </c>
      <c r="H4" s="57">
        <f>Z4</f>
        <v>99</v>
      </c>
      <c r="I4" s="57">
        <f>AC4</f>
        <v>99</v>
      </c>
      <c r="J4" s="28">
        <f>IF(Q4&lt;99,S4,0)</f>
        <v>0.76629999999999998</v>
      </c>
      <c r="K4" s="28">
        <f>IF(T4&lt;99,V4,0)</f>
        <v>0.92</v>
      </c>
      <c r="L4" s="28">
        <f>IF(W4&lt;99,Y4,0)</f>
        <v>0.3</v>
      </c>
      <c r="M4" s="28">
        <f>IF(Z4&lt;99,AB4,0)</f>
        <v>0</v>
      </c>
      <c r="N4" s="28">
        <f>IF(AC4&lt;99,AE4,0)</f>
        <v>0</v>
      </c>
      <c r="O4" s="28">
        <f>(S4+V4+Y4+AB4+AE4)/C4</f>
        <v>0.66210000000000002</v>
      </c>
      <c r="P4" s="29">
        <f>100%-O4</f>
        <v>0.33789999999999998</v>
      </c>
      <c r="Q4" s="45">
        <v>15</v>
      </c>
      <c r="R4" s="42" t="str">
        <f>VLOOKUP(Q4,Project!$A$2:$B$51,2,FALSE)</f>
        <v>Upgrade B3JS - Inner Jkt</v>
      </c>
      <c r="S4" s="46">
        <f>VLOOKUP(Q4,Project!$A$2:$C$51,3,FALSE)</f>
        <v>0.76629999999999998</v>
      </c>
      <c r="T4" s="47">
        <v>26</v>
      </c>
      <c r="U4" s="42" t="str">
        <f>VLOOKUP(T4,Project!$A$2:$B$51,2,FALSE)</f>
        <v>Inner Improvement 4 Segment</v>
      </c>
      <c r="V4" s="46">
        <f>VLOOKUP(T4,Project!$A$2:$C$51,3,FALSE)</f>
        <v>0.92</v>
      </c>
      <c r="W4" s="47">
        <v>13</v>
      </c>
      <c r="X4" s="42" t="str">
        <f>VLOOKUP(W4,Project!$A$2:$B$51,2,FALSE)</f>
        <v>PE Router Metro E MPLS Inner City</v>
      </c>
      <c r="Y4" s="46">
        <f>VLOOKUP(W4,Project!$A$2:$C$51,3,FALSE)</f>
        <v>0.3</v>
      </c>
      <c r="Z4" s="47">
        <v>99</v>
      </c>
      <c r="AA4" s="42" t="str">
        <f>VLOOKUP(Z4,Project!$A$2:$B$51,2,FALSE)</f>
        <v>No Project</v>
      </c>
      <c r="AB4" s="46">
        <f>VLOOKUP(Z4,Project!$A$2:$C$51,3,FALSE)</f>
        <v>0</v>
      </c>
      <c r="AC4" s="47">
        <v>99</v>
      </c>
      <c r="AD4" s="42" t="str">
        <f>VLOOKUP(AC4,Project!$A$2:$B$51,2,FALSE)</f>
        <v>No Project</v>
      </c>
      <c r="AE4" s="46">
        <f>VLOOKUP(AC4,Project!$A$2:$C$51,3,FALSE)</f>
        <v>0</v>
      </c>
      <c r="AF4" s="48">
        <f>COUNT(Q4,T4,W4,Z4,AC4)</f>
        <v>5</v>
      </c>
    </row>
    <row r="5" spans="1:32" s="48" customFormat="1" ht="19.5" customHeight="1" x14ac:dyDescent="0.25">
      <c r="A5" s="43">
        <v>2</v>
      </c>
      <c r="B5" s="25" t="s">
        <v>37</v>
      </c>
      <c r="C5" s="23">
        <f t="shared" ref="C5:C43" si="0">COUNTIF(E5:I5,"&lt;99")</f>
        <v>1</v>
      </c>
      <c r="D5" s="42"/>
      <c r="E5" s="57">
        <f t="shared" ref="E5:E43" si="1">Q5</f>
        <v>25</v>
      </c>
      <c r="F5" s="57">
        <f t="shared" ref="F5:F43" si="2">T5</f>
        <v>99</v>
      </c>
      <c r="G5" s="57">
        <f t="shared" ref="G5:G43" si="3">W5</f>
        <v>99</v>
      </c>
      <c r="H5" s="57">
        <f t="shared" ref="H5:H43" si="4">Z5</f>
        <v>99</v>
      </c>
      <c r="I5" s="57">
        <f t="shared" ref="I5:I43" si="5">AC5</f>
        <v>99</v>
      </c>
      <c r="J5" s="28">
        <f t="shared" ref="J5:J43" si="6">IF(Q5&lt;99,S5,0)</f>
        <v>0.02</v>
      </c>
      <c r="K5" s="28">
        <f t="shared" ref="K5:K43" si="7">IF(T5&lt;99,V5,0)</f>
        <v>0</v>
      </c>
      <c r="L5" s="28">
        <f t="shared" ref="L5:L43" si="8">IF(W5&lt;99,Y5,0)</f>
        <v>0</v>
      </c>
      <c r="M5" s="28">
        <f t="shared" ref="M5:M43" si="9">IF(Z5&lt;99,AB5,0)</f>
        <v>0</v>
      </c>
      <c r="N5" s="28">
        <f t="shared" ref="N5:N43" si="10">IF(AC5&lt;99,AE5,0)</f>
        <v>0</v>
      </c>
      <c r="O5" s="28">
        <f t="shared" ref="O5:O43" si="11">(S5+V5+Y5+AB5+AE5)/C5</f>
        <v>0.02</v>
      </c>
      <c r="P5" s="50">
        <f t="shared" ref="P5:P43" si="12">100%-O5</f>
        <v>0.98</v>
      </c>
      <c r="Q5" s="51">
        <v>25</v>
      </c>
      <c r="R5" s="43" t="str">
        <f>VLOOKUP(Q5,Project!$A$2:$B$51,2,FALSE)</f>
        <v>OLT Mqm (proteksi)</v>
      </c>
      <c r="S5" s="52">
        <f>VLOOKUP(Q5,Project!$A$2:$C$51,3,FALSE)</f>
        <v>0.02</v>
      </c>
      <c r="T5" s="53">
        <v>99</v>
      </c>
      <c r="U5" s="43" t="str">
        <f>VLOOKUP(T5,Project!$A$2:$B$51,2,FALSE)</f>
        <v>No Project</v>
      </c>
      <c r="V5" s="52">
        <f>VLOOKUP(T5,Project!$A$2:$C$51,3,FALSE)</f>
        <v>0</v>
      </c>
      <c r="W5" s="53">
        <v>99</v>
      </c>
      <c r="X5" s="43" t="str">
        <f>VLOOKUP(W5,Project!$A$2:$B$51,2,FALSE)</f>
        <v>No Project</v>
      </c>
      <c r="Y5" s="52">
        <f>VLOOKUP(W5,Project!$A$2:$C$51,3,FALSE)</f>
        <v>0</v>
      </c>
      <c r="Z5" s="53">
        <v>99</v>
      </c>
      <c r="AA5" s="43" t="str">
        <f>VLOOKUP(Z5,Project!$A$2:$B$51,2,FALSE)</f>
        <v>No Project</v>
      </c>
      <c r="AB5" s="52">
        <f>VLOOKUP(Z5,Project!$A$2:$C$51,3,FALSE)</f>
        <v>0</v>
      </c>
      <c r="AC5" s="53">
        <v>99</v>
      </c>
      <c r="AD5" s="43" t="str">
        <f>VLOOKUP(AC5,Project!$A$2:$B$51,2,FALSE)</f>
        <v>No Project</v>
      </c>
      <c r="AE5" s="52">
        <f>VLOOKUP(AC5,Project!$A$2:$C$51,3,FALSE)</f>
        <v>0</v>
      </c>
      <c r="AF5" s="48">
        <f t="shared" ref="AF5:AF43" si="13">COUNT(Q5,T5,W5,Z5,AC5)</f>
        <v>5</v>
      </c>
    </row>
    <row r="6" spans="1:32" s="48" customFormat="1" ht="19.5" customHeight="1" x14ac:dyDescent="0.25">
      <c r="A6" s="43">
        <v>3</v>
      </c>
      <c r="B6" s="25" t="s">
        <v>38</v>
      </c>
      <c r="C6" s="23">
        <f t="shared" si="0"/>
        <v>1</v>
      </c>
      <c r="D6" s="42"/>
      <c r="E6" s="57">
        <f t="shared" si="1"/>
        <v>24</v>
      </c>
      <c r="F6" s="57">
        <f t="shared" si="2"/>
        <v>99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0.02</v>
      </c>
      <c r="K6" s="28">
        <f t="shared" si="7"/>
        <v>0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0.02</v>
      </c>
      <c r="P6" s="50">
        <f t="shared" si="12"/>
        <v>0.98</v>
      </c>
      <c r="Q6" s="51">
        <v>24</v>
      </c>
      <c r="R6" s="43" t="str">
        <f>VLOOKUP(Q6,Project!$A$2:$B$51,2,FALSE)</f>
        <v>Sby - Mlg</v>
      </c>
      <c r="S6" s="52">
        <f>VLOOKUP(Q6,Project!$A$2:$C$51,3,FALSE)</f>
        <v>0.02</v>
      </c>
      <c r="T6" s="53">
        <v>99</v>
      </c>
      <c r="U6" s="43" t="str">
        <f>VLOOKUP(T6,Project!$A$2:$B$51,2,FALSE)</f>
        <v>No Project</v>
      </c>
      <c r="V6" s="52">
        <f>VLOOKUP(T6,Project!$A$2:$C$51,3,FALSE)</f>
        <v>0</v>
      </c>
      <c r="W6" s="53">
        <v>99</v>
      </c>
      <c r="X6" s="43" t="str">
        <f>VLOOKUP(W6,Project!$A$2:$B$51,2,FALSE)</f>
        <v>No Project</v>
      </c>
      <c r="Y6" s="52">
        <f>VLOOKUP(W6,Project!$A$2:$C$51,3,FALSE)</f>
        <v>0</v>
      </c>
      <c r="Z6" s="53">
        <v>99</v>
      </c>
      <c r="AA6" s="43" t="str">
        <f>VLOOKUP(Z6,Project!$A$2:$B$51,2,FALSE)</f>
        <v>No Project</v>
      </c>
      <c r="AB6" s="52">
        <f>VLOOKUP(Z6,Project!$A$2:$C$51,3,FALSE)</f>
        <v>0</v>
      </c>
      <c r="AC6" s="53">
        <v>99</v>
      </c>
      <c r="AD6" s="43" t="str">
        <f>VLOOKUP(AC6,Project!$A$2:$B$51,2,FALSE)</f>
        <v>No Project</v>
      </c>
      <c r="AE6" s="52">
        <f>VLOOKUP(AC6,Project!$A$2:$C$51,3,FALSE)</f>
        <v>0</v>
      </c>
      <c r="AF6" s="48">
        <f t="shared" si="13"/>
        <v>5</v>
      </c>
    </row>
    <row r="7" spans="1:32" s="48" customFormat="1" ht="19.5" customHeight="1" x14ac:dyDescent="0.25">
      <c r="A7" s="43">
        <v>4</v>
      </c>
      <c r="B7" s="25" t="s">
        <v>39</v>
      </c>
      <c r="C7" s="23">
        <f t="shared" si="0"/>
        <v>1</v>
      </c>
      <c r="D7" s="42"/>
      <c r="E7" s="57">
        <f t="shared" si="1"/>
        <v>6</v>
      </c>
      <c r="F7" s="57">
        <f t="shared" si="2"/>
        <v>99</v>
      </c>
      <c r="G7" s="57">
        <f t="shared" si="3"/>
        <v>99</v>
      </c>
      <c r="H7" s="57">
        <f t="shared" si="4"/>
        <v>99</v>
      </c>
      <c r="I7" s="57">
        <f t="shared" si="5"/>
        <v>99</v>
      </c>
      <c r="J7" s="28">
        <f t="shared" si="6"/>
        <v>0.31</v>
      </c>
      <c r="K7" s="28">
        <f t="shared" si="7"/>
        <v>0</v>
      </c>
      <c r="L7" s="28">
        <f t="shared" si="8"/>
        <v>0</v>
      </c>
      <c r="M7" s="28">
        <f t="shared" si="9"/>
        <v>0</v>
      </c>
      <c r="N7" s="28">
        <f t="shared" si="10"/>
        <v>0</v>
      </c>
      <c r="O7" s="28">
        <f t="shared" si="11"/>
        <v>0.31</v>
      </c>
      <c r="P7" s="50">
        <f t="shared" si="12"/>
        <v>0.69</v>
      </c>
      <c r="Q7" s="51">
        <v>6</v>
      </c>
      <c r="R7" s="43" t="str">
        <f>VLOOKUP(Q7,Project!$A$2:$B$51,2,FALSE)</f>
        <v>FTTH 130k</v>
      </c>
      <c r="S7" s="52">
        <f>VLOOKUP(Q7,Project!$A$2:$C$51,3,FALSE)</f>
        <v>0.31</v>
      </c>
      <c r="T7" s="53">
        <v>99</v>
      </c>
      <c r="U7" s="43" t="str">
        <f>VLOOKUP(T7,Project!$A$2:$B$51,2,FALSE)</f>
        <v>No Project</v>
      </c>
      <c r="V7" s="52">
        <f>VLOOKUP(T7,Project!$A$2:$C$51,3,FALSE)</f>
        <v>0</v>
      </c>
      <c r="W7" s="53">
        <v>99</v>
      </c>
      <c r="X7" s="43" t="str">
        <f>VLOOKUP(W7,Project!$A$2:$B$51,2,FALSE)</f>
        <v>No Project</v>
      </c>
      <c r="Y7" s="52">
        <f>VLOOKUP(W7,Project!$A$2:$C$51,3,FALSE)</f>
        <v>0</v>
      </c>
      <c r="Z7" s="53">
        <v>99</v>
      </c>
      <c r="AA7" s="43" t="str">
        <f>VLOOKUP(Z7,Project!$A$2:$B$51,2,FALSE)</f>
        <v>No Project</v>
      </c>
      <c r="AB7" s="52">
        <f>VLOOKUP(Z7,Project!$A$2:$C$51,3,FALSE)</f>
        <v>0</v>
      </c>
      <c r="AC7" s="53">
        <v>99</v>
      </c>
      <c r="AD7" s="43" t="str">
        <f>VLOOKUP(AC7,Project!$A$2:$B$51,2,FALSE)</f>
        <v>No Project</v>
      </c>
      <c r="AE7" s="52">
        <f>VLOOKUP(AC7,Project!$A$2:$C$51,3,FALSE)</f>
        <v>0</v>
      </c>
      <c r="AF7" s="48">
        <f t="shared" si="13"/>
        <v>5</v>
      </c>
    </row>
    <row r="8" spans="1:32" s="48" customFormat="1" ht="19.5" customHeight="1" x14ac:dyDescent="0.25">
      <c r="A8" s="43">
        <v>5</v>
      </c>
      <c r="B8" s="25" t="s">
        <v>218</v>
      </c>
      <c r="C8" s="23">
        <f t="shared" si="0"/>
        <v>2</v>
      </c>
      <c r="D8" s="42"/>
      <c r="E8" s="57">
        <f t="shared" si="1"/>
        <v>7</v>
      </c>
      <c r="F8" s="57">
        <f t="shared" si="2"/>
        <v>28</v>
      </c>
      <c r="G8" s="57">
        <f t="shared" si="3"/>
        <v>99</v>
      </c>
      <c r="H8" s="57">
        <f t="shared" si="4"/>
        <v>99</v>
      </c>
      <c r="I8" s="57">
        <f t="shared" si="5"/>
        <v>99</v>
      </c>
      <c r="J8" s="28">
        <f t="shared" si="6"/>
        <v>0.94</v>
      </c>
      <c r="K8" s="28">
        <f t="shared" si="7"/>
        <v>6.6500000000000004E-2</v>
      </c>
      <c r="L8" s="28">
        <f t="shared" si="8"/>
        <v>0</v>
      </c>
      <c r="M8" s="28">
        <f t="shared" si="9"/>
        <v>0</v>
      </c>
      <c r="N8" s="28">
        <f t="shared" si="10"/>
        <v>0</v>
      </c>
      <c r="O8" s="28">
        <f t="shared" si="11"/>
        <v>0.50324999999999998</v>
      </c>
      <c r="P8" s="50">
        <f t="shared" si="12"/>
        <v>0.49675000000000002</v>
      </c>
      <c r="Q8" s="51">
        <v>7</v>
      </c>
      <c r="R8" s="43" t="str">
        <f>VLOOKUP(Q8,Project!$A$2:$B$51,2,FALSE)</f>
        <v>FTTX 1800 Custo</v>
      </c>
      <c r="S8" s="52">
        <f>VLOOKUP(Q8,Project!$A$2:$C$51,3,FALSE)</f>
        <v>0.94</v>
      </c>
      <c r="T8" s="53">
        <v>28</v>
      </c>
      <c r="U8" s="43" t="str">
        <f>VLOOKUP(T8,Project!$A$2:$B$51,2,FALSE)</f>
        <v>FTTB 80</v>
      </c>
      <c r="V8" s="52">
        <f>VLOOKUP(T8,Project!$A$2:$C$51,3,FALSE)</f>
        <v>6.6500000000000004E-2</v>
      </c>
      <c r="W8" s="53">
        <v>99</v>
      </c>
      <c r="X8" s="43" t="str">
        <f>VLOOKUP(W8,Project!$A$2:$B$51,2,FALSE)</f>
        <v>No Project</v>
      </c>
      <c r="Y8" s="52">
        <f>VLOOKUP(W8,Project!$A$2:$C$51,3,FALSE)</f>
        <v>0</v>
      </c>
      <c r="Z8" s="53">
        <v>99</v>
      </c>
      <c r="AA8" s="43" t="str">
        <f>VLOOKUP(Z8,Project!$A$2:$B$51,2,FALSE)</f>
        <v>No Project</v>
      </c>
      <c r="AB8" s="52">
        <f>VLOOKUP(Z8,Project!$A$2:$C$51,3,FALSE)</f>
        <v>0</v>
      </c>
      <c r="AC8" s="53">
        <v>99</v>
      </c>
      <c r="AD8" s="43" t="str">
        <f>VLOOKUP(AC8,Project!$A$2:$B$51,2,FALSE)</f>
        <v>No Project</v>
      </c>
      <c r="AE8" s="52">
        <f>VLOOKUP(AC8,Project!$A$2:$C$51,3,FALSE)</f>
        <v>0</v>
      </c>
      <c r="AF8" s="48">
        <f t="shared" si="13"/>
        <v>5</v>
      </c>
    </row>
    <row r="9" spans="1:32" s="48" customFormat="1" ht="19.5" customHeight="1" x14ac:dyDescent="0.25">
      <c r="A9" s="43">
        <v>6</v>
      </c>
      <c r="B9" s="25" t="s">
        <v>40</v>
      </c>
      <c r="C9" s="23">
        <f t="shared" si="0"/>
        <v>2</v>
      </c>
      <c r="D9" s="42"/>
      <c r="E9" s="57">
        <f t="shared" si="1"/>
        <v>19</v>
      </c>
      <c r="F9" s="57">
        <f t="shared" si="2"/>
        <v>20</v>
      </c>
      <c r="G9" s="57">
        <f t="shared" si="3"/>
        <v>99</v>
      </c>
      <c r="H9" s="57">
        <f t="shared" si="4"/>
        <v>99</v>
      </c>
      <c r="I9" s="57">
        <f t="shared" si="5"/>
        <v>99</v>
      </c>
      <c r="J9" s="28">
        <f t="shared" si="6"/>
        <v>0.49230000000000002</v>
      </c>
      <c r="K9" s="28">
        <f t="shared" si="7"/>
        <v>0</v>
      </c>
      <c r="L9" s="28">
        <f t="shared" si="8"/>
        <v>0</v>
      </c>
      <c r="M9" s="28">
        <f t="shared" si="9"/>
        <v>0</v>
      </c>
      <c r="N9" s="28">
        <f t="shared" si="10"/>
        <v>0</v>
      </c>
      <c r="O9" s="28">
        <f t="shared" si="11"/>
        <v>0.24615000000000001</v>
      </c>
      <c r="P9" s="50">
        <f t="shared" si="12"/>
        <v>0.75385000000000002</v>
      </c>
      <c r="Q9" s="51">
        <v>19</v>
      </c>
      <c r="R9" s="43" t="str">
        <f>VLOOKUP(Q9,Project!$A$2:$B$51,2,FALSE)</f>
        <v>XL Fiberization batch1 batch2</v>
      </c>
      <c r="S9" s="52">
        <f>VLOOKUP(Q9,Project!$A$2:$C$51,3,FALSE)</f>
        <v>0.49230000000000002</v>
      </c>
      <c r="T9" s="53">
        <v>20</v>
      </c>
      <c r="U9" s="43" t="str">
        <f>VLOOKUP(T9,Project!$A$2:$B$51,2,FALSE)</f>
        <v>XL Fiberization batch3</v>
      </c>
      <c r="V9" s="52">
        <f>VLOOKUP(T9,Project!$A$2:$C$51,3,FALSE)</f>
        <v>0</v>
      </c>
      <c r="W9" s="53">
        <v>99</v>
      </c>
      <c r="X9" s="43" t="str">
        <f>VLOOKUP(W9,Project!$A$2:$B$51,2,FALSE)</f>
        <v>No Project</v>
      </c>
      <c r="Y9" s="52">
        <f>VLOOKUP(W9,Project!$A$2:$C$51,3,FALSE)</f>
        <v>0</v>
      </c>
      <c r="Z9" s="53">
        <v>99</v>
      </c>
      <c r="AA9" s="43" t="str">
        <f>VLOOKUP(Z9,Project!$A$2:$B$51,2,FALSE)</f>
        <v>No Project</v>
      </c>
      <c r="AB9" s="52">
        <f>VLOOKUP(Z9,Project!$A$2:$C$51,3,FALSE)</f>
        <v>0</v>
      </c>
      <c r="AC9" s="53">
        <v>99</v>
      </c>
      <c r="AD9" s="43" t="str">
        <f>VLOOKUP(AC9,Project!$A$2:$B$51,2,FALSE)</f>
        <v>No Project</v>
      </c>
      <c r="AE9" s="52">
        <f>VLOOKUP(AC9,Project!$A$2:$C$51,3,FALSE)</f>
        <v>0</v>
      </c>
      <c r="AF9" s="48">
        <f t="shared" si="13"/>
        <v>5</v>
      </c>
    </row>
    <row r="10" spans="1:32" s="48" customFormat="1" ht="19.5" customHeight="1" x14ac:dyDescent="0.25">
      <c r="A10" s="43">
        <v>7</v>
      </c>
      <c r="B10" s="25" t="s">
        <v>41</v>
      </c>
      <c r="C10" s="23">
        <f t="shared" si="0"/>
        <v>1</v>
      </c>
      <c r="D10" s="42"/>
      <c r="E10" s="57">
        <f t="shared" si="1"/>
        <v>16</v>
      </c>
      <c r="F10" s="57">
        <f t="shared" si="2"/>
        <v>99</v>
      </c>
      <c r="G10" s="57">
        <f t="shared" si="3"/>
        <v>99</v>
      </c>
      <c r="H10" s="57">
        <f t="shared" si="4"/>
        <v>99</v>
      </c>
      <c r="I10" s="57">
        <f t="shared" si="5"/>
        <v>99</v>
      </c>
      <c r="J10" s="28">
        <f t="shared" si="6"/>
        <v>0.42459999999999998</v>
      </c>
      <c r="K10" s="28">
        <f t="shared" si="7"/>
        <v>0</v>
      </c>
      <c r="L10" s="28">
        <f t="shared" si="8"/>
        <v>0</v>
      </c>
      <c r="M10" s="28">
        <f t="shared" si="9"/>
        <v>0</v>
      </c>
      <c r="N10" s="28">
        <f t="shared" si="10"/>
        <v>0</v>
      </c>
      <c r="O10" s="28">
        <f t="shared" si="11"/>
        <v>0.42459999999999998</v>
      </c>
      <c r="P10" s="50">
        <f t="shared" si="12"/>
        <v>0.57540000000000002</v>
      </c>
      <c r="Q10" s="51">
        <v>16</v>
      </c>
      <c r="R10" s="43" t="str">
        <f>VLOOKUP(Q10,Project!$A$2:$B$51,2,FALSE)</f>
        <v>PALAPA TIMUR TELEMATIKA</v>
      </c>
      <c r="S10" s="52">
        <f>VLOOKUP(Q10,Project!$A$2:$C$51,3,FALSE)</f>
        <v>0.42459999999999998</v>
      </c>
      <c r="T10" s="53">
        <v>99</v>
      </c>
      <c r="U10" s="43" t="str">
        <f>VLOOKUP(T10,Project!$A$2:$B$51,2,FALSE)</f>
        <v>No Project</v>
      </c>
      <c r="V10" s="52">
        <f>VLOOKUP(T10,Project!$A$2:$C$51,3,FALSE)</f>
        <v>0</v>
      </c>
      <c r="W10" s="53">
        <v>99</v>
      </c>
      <c r="X10" s="43" t="str">
        <f>VLOOKUP(W10,Project!$A$2:$B$51,2,FALSE)</f>
        <v>No Project</v>
      </c>
      <c r="Y10" s="52">
        <f>VLOOKUP(W10,Project!$A$2:$C$51,3,FALSE)</f>
        <v>0</v>
      </c>
      <c r="Z10" s="53">
        <v>99</v>
      </c>
      <c r="AA10" s="43" t="str">
        <f>VLOOKUP(Z10,Project!$A$2:$B$51,2,FALSE)</f>
        <v>No Project</v>
      </c>
      <c r="AB10" s="52">
        <f>VLOOKUP(Z10,Project!$A$2:$C$51,3,FALSE)</f>
        <v>0</v>
      </c>
      <c r="AC10" s="53">
        <v>99</v>
      </c>
      <c r="AD10" s="43" t="str">
        <f>VLOOKUP(AC10,Project!$A$2:$B$51,2,FALSE)</f>
        <v>No Project</v>
      </c>
      <c r="AE10" s="52">
        <f>VLOOKUP(AC10,Project!$A$2:$C$51,3,FALSE)</f>
        <v>0</v>
      </c>
      <c r="AF10" s="48">
        <f t="shared" si="13"/>
        <v>5</v>
      </c>
    </row>
    <row r="11" spans="1:32" s="48" customFormat="1" ht="19.5" customHeight="1" x14ac:dyDescent="0.25">
      <c r="A11" s="43">
        <v>8</v>
      </c>
      <c r="B11" s="25" t="s">
        <v>42</v>
      </c>
      <c r="C11" s="23">
        <f t="shared" si="0"/>
        <v>1</v>
      </c>
      <c r="D11" s="42"/>
      <c r="E11" s="57">
        <f t="shared" si="1"/>
        <v>16</v>
      </c>
      <c r="F11" s="57">
        <f t="shared" si="2"/>
        <v>99</v>
      </c>
      <c r="G11" s="57">
        <f t="shared" si="3"/>
        <v>99</v>
      </c>
      <c r="H11" s="57">
        <f t="shared" si="4"/>
        <v>99</v>
      </c>
      <c r="I11" s="57">
        <f t="shared" si="5"/>
        <v>99</v>
      </c>
      <c r="J11" s="28">
        <f t="shared" si="6"/>
        <v>0.42459999999999998</v>
      </c>
      <c r="K11" s="28">
        <f t="shared" si="7"/>
        <v>0</v>
      </c>
      <c r="L11" s="28">
        <f t="shared" si="8"/>
        <v>0</v>
      </c>
      <c r="M11" s="28">
        <f t="shared" si="9"/>
        <v>0</v>
      </c>
      <c r="N11" s="28">
        <f t="shared" si="10"/>
        <v>0</v>
      </c>
      <c r="O11" s="28">
        <f t="shared" si="11"/>
        <v>0.42459999999999998</v>
      </c>
      <c r="P11" s="50">
        <f t="shared" si="12"/>
        <v>0.57540000000000002</v>
      </c>
      <c r="Q11" s="51">
        <v>16</v>
      </c>
      <c r="R11" s="43" t="str">
        <f>VLOOKUP(Q11,Project!$A$2:$B$51,2,FALSE)</f>
        <v>PALAPA TIMUR TELEMATIKA</v>
      </c>
      <c r="S11" s="52">
        <f>VLOOKUP(Q11,Project!$A$2:$C$51,3,FALSE)</f>
        <v>0.42459999999999998</v>
      </c>
      <c r="T11" s="53">
        <v>99</v>
      </c>
      <c r="U11" s="43" t="str">
        <f>VLOOKUP(T11,Project!$A$2:$B$51,2,FALSE)</f>
        <v>No Project</v>
      </c>
      <c r="V11" s="52">
        <f>VLOOKUP(T11,Project!$A$2:$C$51,3,FALSE)</f>
        <v>0</v>
      </c>
      <c r="W11" s="53">
        <v>99</v>
      </c>
      <c r="X11" s="43" t="str">
        <f>VLOOKUP(W11,Project!$A$2:$B$51,2,FALSE)</f>
        <v>No Project</v>
      </c>
      <c r="Y11" s="52">
        <f>VLOOKUP(W11,Project!$A$2:$C$51,3,FALSE)</f>
        <v>0</v>
      </c>
      <c r="Z11" s="53">
        <v>99</v>
      </c>
      <c r="AA11" s="43" t="str">
        <f>VLOOKUP(Z11,Project!$A$2:$B$51,2,FALSE)</f>
        <v>No Project</v>
      </c>
      <c r="AB11" s="52">
        <f>VLOOKUP(Z11,Project!$A$2:$C$51,3,FALSE)</f>
        <v>0</v>
      </c>
      <c r="AC11" s="53">
        <v>99</v>
      </c>
      <c r="AD11" s="43" t="str">
        <f>VLOOKUP(AC11,Project!$A$2:$B$51,2,FALSE)</f>
        <v>No Project</v>
      </c>
      <c r="AE11" s="52">
        <f>VLOOKUP(AC11,Project!$A$2:$C$51,3,FALSE)</f>
        <v>0</v>
      </c>
      <c r="AF11" s="48">
        <f t="shared" si="13"/>
        <v>5</v>
      </c>
    </row>
    <row r="12" spans="1:32" s="48" customFormat="1" ht="19.5" customHeight="1" x14ac:dyDescent="0.25">
      <c r="A12" s="43">
        <v>9</v>
      </c>
      <c r="B12" s="25" t="s">
        <v>43</v>
      </c>
      <c r="C12" s="23">
        <f t="shared" si="0"/>
        <v>1</v>
      </c>
      <c r="D12" s="42"/>
      <c r="E12" s="57">
        <f t="shared" si="1"/>
        <v>1</v>
      </c>
      <c r="F12" s="57">
        <f t="shared" si="2"/>
        <v>99</v>
      </c>
      <c r="G12" s="57">
        <f t="shared" si="3"/>
        <v>99</v>
      </c>
      <c r="H12" s="57">
        <f t="shared" si="4"/>
        <v>99</v>
      </c>
      <c r="I12" s="57">
        <f t="shared" si="5"/>
        <v>99</v>
      </c>
      <c r="J12" s="28">
        <f t="shared" si="6"/>
        <v>0.99980000000000002</v>
      </c>
      <c r="K12" s="28">
        <f t="shared" si="7"/>
        <v>0</v>
      </c>
      <c r="L12" s="28">
        <f t="shared" si="8"/>
        <v>0</v>
      </c>
      <c r="M12" s="28">
        <f t="shared" si="9"/>
        <v>0</v>
      </c>
      <c r="N12" s="28">
        <f t="shared" si="10"/>
        <v>0</v>
      </c>
      <c r="O12" s="28">
        <f t="shared" si="11"/>
        <v>0.99980000000000002</v>
      </c>
      <c r="P12" s="50">
        <f t="shared" si="12"/>
        <v>1.9999999999997797E-4</v>
      </c>
      <c r="Q12" s="51">
        <v>1</v>
      </c>
      <c r="R12" s="43" t="str">
        <f>VLOOKUP(Q12,Project!$A$2:$B$51,2,FALSE)</f>
        <v>PALAPA RING BARAT</v>
      </c>
      <c r="S12" s="52">
        <f>VLOOKUP(Q12,Project!$A$2:$C$51,3,FALSE)</f>
        <v>0.99980000000000002</v>
      </c>
      <c r="T12" s="53">
        <v>99</v>
      </c>
      <c r="U12" s="43" t="str">
        <f>VLOOKUP(T12,Project!$A$2:$B$51,2,FALSE)</f>
        <v>No Project</v>
      </c>
      <c r="V12" s="52">
        <f>VLOOKUP(T12,Project!$A$2:$C$51,3,FALSE)</f>
        <v>0</v>
      </c>
      <c r="W12" s="53">
        <v>99</v>
      </c>
      <c r="X12" s="43" t="str">
        <f>VLOOKUP(W12,Project!$A$2:$B$51,2,FALSE)</f>
        <v>No Project</v>
      </c>
      <c r="Y12" s="52">
        <f>VLOOKUP(W12,Project!$A$2:$C$51,3,FALSE)</f>
        <v>0</v>
      </c>
      <c r="Z12" s="53">
        <v>99</v>
      </c>
      <c r="AA12" s="43" t="str">
        <f>VLOOKUP(Z12,Project!$A$2:$B$51,2,FALSE)</f>
        <v>No Project</v>
      </c>
      <c r="AB12" s="52">
        <f>VLOOKUP(Z12,Project!$A$2:$C$51,3,FALSE)</f>
        <v>0</v>
      </c>
      <c r="AC12" s="53">
        <v>99</v>
      </c>
      <c r="AD12" s="43" t="str">
        <f>VLOOKUP(AC12,Project!$A$2:$B$51,2,FALSE)</f>
        <v>No Project</v>
      </c>
      <c r="AE12" s="52">
        <f>VLOOKUP(AC12,Project!$A$2:$C$51,3,FALSE)</f>
        <v>0</v>
      </c>
      <c r="AF12" s="48">
        <f t="shared" si="13"/>
        <v>5</v>
      </c>
    </row>
    <row r="13" spans="1:32" s="48" customFormat="1" ht="19.5" customHeight="1" x14ac:dyDescent="0.25">
      <c r="A13" s="43">
        <v>10</v>
      </c>
      <c r="B13" s="25" t="s">
        <v>44</v>
      </c>
      <c r="C13" s="23">
        <f t="shared" si="0"/>
        <v>1</v>
      </c>
      <c r="D13" s="42"/>
      <c r="E13" s="57">
        <f t="shared" si="1"/>
        <v>16</v>
      </c>
      <c r="F13" s="57">
        <f t="shared" si="2"/>
        <v>99</v>
      </c>
      <c r="G13" s="57">
        <f t="shared" si="3"/>
        <v>99</v>
      </c>
      <c r="H13" s="57">
        <f t="shared" si="4"/>
        <v>99</v>
      </c>
      <c r="I13" s="57">
        <f t="shared" si="5"/>
        <v>99</v>
      </c>
      <c r="J13" s="28">
        <f t="shared" si="6"/>
        <v>0.42459999999999998</v>
      </c>
      <c r="K13" s="28">
        <f t="shared" si="7"/>
        <v>0</v>
      </c>
      <c r="L13" s="28">
        <f t="shared" si="8"/>
        <v>0</v>
      </c>
      <c r="M13" s="28">
        <f t="shared" si="9"/>
        <v>0</v>
      </c>
      <c r="N13" s="28">
        <f t="shared" si="10"/>
        <v>0</v>
      </c>
      <c r="O13" s="28">
        <f t="shared" si="11"/>
        <v>0.42459999999999998</v>
      </c>
      <c r="P13" s="50">
        <f t="shared" si="12"/>
        <v>0.57540000000000002</v>
      </c>
      <c r="Q13" s="51">
        <v>16</v>
      </c>
      <c r="R13" s="43" t="str">
        <f>VLOOKUP(Q13,Project!$A$2:$B$51,2,FALSE)</f>
        <v>PALAPA TIMUR TELEMATIKA</v>
      </c>
      <c r="S13" s="52">
        <f>VLOOKUP(Q13,Project!$A$2:$C$51,3,FALSE)</f>
        <v>0.42459999999999998</v>
      </c>
      <c r="T13" s="53">
        <v>99</v>
      </c>
      <c r="U13" s="43" t="str">
        <f>VLOOKUP(T13,Project!$A$2:$B$51,2,FALSE)</f>
        <v>No Project</v>
      </c>
      <c r="V13" s="52">
        <f>VLOOKUP(T13,Project!$A$2:$C$51,3,FALSE)</f>
        <v>0</v>
      </c>
      <c r="W13" s="53">
        <v>99</v>
      </c>
      <c r="X13" s="43" t="str">
        <f>VLOOKUP(W13,Project!$A$2:$B$51,2,FALSE)</f>
        <v>No Project</v>
      </c>
      <c r="Y13" s="52">
        <f>VLOOKUP(W13,Project!$A$2:$C$51,3,FALSE)</f>
        <v>0</v>
      </c>
      <c r="Z13" s="53">
        <v>99</v>
      </c>
      <c r="AA13" s="43" t="str">
        <f>VLOOKUP(Z13,Project!$A$2:$B$51,2,FALSE)</f>
        <v>No Project</v>
      </c>
      <c r="AB13" s="52">
        <f>VLOOKUP(Z13,Project!$A$2:$C$51,3,FALSE)</f>
        <v>0</v>
      </c>
      <c r="AC13" s="53">
        <v>99</v>
      </c>
      <c r="AD13" s="43" t="str">
        <f>VLOOKUP(AC13,Project!$A$2:$B$51,2,FALSE)</f>
        <v>No Project</v>
      </c>
      <c r="AE13" s="52">
        <f>VLOOKUP(AC13,Project!$A$2:$C$51,3,FALSE)</f>
        <v>0</v>
      </c>
      <c r="AF13" s="48">
        <f t="shared" si="13"/>
        <v>5</v>
      </c>
    </row>
    <row r="14" spans="1:32" s="48" customFormat="1" ht="19.5" customHeight="1" x14ac:dyDescent="0.25">
      <c r="A14" s="43">
        <v>11</v>
      </c>
      <c r="B14" s="25" t="s">
        <v>45</v>
      </c>
      <c r="C14" s="23">
        <f t="shared" si="0"/>
        <v>1</v>
      </c>
      <c r="D14" s="42"/>
      <c r="E14" s="57">
        <f t="shared" si="1"/>
        <v>16</v>
      </c>
      <c r="F14" s="57">
        <f t="shared" si="2"/>
        <v>99</v>
      </c>
      <c r="G14" s="57">
        <f t="shared" si="3"/>
        <v>99</v>
      </c>
      <c r="H14" s="57">
        <f t="shared" si="4"/>
        <v>99</v>
      </c>
      <c r="I14" s="57">
        <f t="shared" si="5"/>
        <v>99</v>
      </c>
      <c r="J14" s="28">
        <f t="shared" si="6"/>
        <v>0.42459999999999998</v>
      </c>
      <c r="K14" s="28">
        <f t="shared" si="7"/>
        <v>0</v>
      </c>
      <c r="L14" s="28">
        <f t="shared" si="8"/>
        <v>0</v>
      </c>
      <c r="M14" s="28">
        <f t="shared" si="9"/>
        <v>0</v>
      </c>
      <c r="N14" s="28">
        <f t="shared" si="10"/>
        <v>0</v>
      </c>
      <c r="O14" s="28">
        <f t="shared" si="11"/>
        <v>0.42459999999999998</v>
      </c>
      <c r="P14" s="50">
        <f t="shared" si="12"/>
        <v>0.57540000000000002</v>
      </c>
      <c r="Q14" s="51">
        <v>16</v>
      </c>
      <c r="R14" s="43" t="str">
        <f>VLOOKUP(Q14,Project!$A$2:$B$51,2,FALSE)</f>
        <v>PALAPA TIMUR TELEMATIKA</v>
      </c>
      <c r="S14" s="52">
        <f>VLOOKUP(Q14,Project!$A$2:$C$51,3,FALSE)</f>
        <v>0.42459999999999998</v>
      </c>
      <c r="T14" s="53">
        <v>99</v>
      </c>
      <c r="U14" s="43" t="str">
        <f>VLOOKUP(T14,Project!$A$2:$B$51,2,FALSE)</f>
        <v>No Project</v>
      </c>
      <c r="V14" s="52">
        <f>VLOOKUP(T14,Project!$A$2:$C$51,3,FALSE)</f>
        <v>0</v>
      </c>
      <c r="W14" s="53">
        <v>99</v>
      </c>
      <c r="X14" s="43" t="str">
        <f>VLOOKUP(W14,Project!$A$2:$B$51,2,FALSE)</f>
        <v>No Project</v>
      </c>
      <c r="Y14" s="52">
        <f>VLOOKUP(W14,Project!$A$2:$C$51,3,FALSE)</f>
        <v>0</v>
      </c>
      <c r="Z14" s="53">
        <v>99</v>
      </c>
      <c r="AA14" s="43" t="str">
        <f>VLOOKUP(Z14,Project!$A$2:$B$51,2,FALSE)</f>
        <v>No Project</v>
      </c>
      <c r="AB14" s="52">
        <f>VLOOKUP(Z14,Project!$A$2:$C$51,3,FALSE)</f>
        <v>0</v>
      </c>
      <c r="AC14" s="53">
        <v>99</v>
      </c>
      <c r="AD14" s="43" t="str">
        <f>VLOOKUP(AC14,Project!$A$2:$B$51,2,FALSE)</f>
        <v>No Project</v>
      </c>
      <c r="AE14" s="52">
        <f>VLOOKUP(AC14,Project!$A$2:$C$51,3,FALSE)</f>
        <v>0</v>
      </c>
      <c r="AF14" s="48">
        <f t="shared" si="13"/>
        <v>5</v>
      </c>
    </row>
    <row r="15" spans="1:32" s="48" customFormat="1" ht="19.5" customHeight="1" x14ac:dyDescent="0.25">
      <c r="A15" s="43">
        <v>12</v>
      </c>
      <c r="B15" s="25" t="s">
        <v>46</v>
      </c>
      <c r="C15" s="23">
        <f t="shared" si="0"/>
        <v>1</v>
      </c>
      <c r="D15" s="42"/>
      <c r="E15" s="57">
        <f t="shared" si="1"/>
        <v>16</v>
      </c>
      <c r="F15" s="57">
        <f t="shared" si="2"/>
        <v>99</v>
      </c>
      <c r="G15" s="57">
        <f t="shared" si="3"/>
        <v>99</v>
      </c>
      <c r="H15" s="57">
        <f t="shared" si="4"/>
        <v>99</v>
      </c>
      <c r="I15" s="57">
        <f t="shared" si="5"/>
        <v>99</v>
      </c>
      <c r="J15" s="28">
        <f t="shared" si="6"/>
        <v>0.42459999999999998</v>
      </c>
      <c r="K15" s="28">
        <f t="shared" si="7"/>
        <v>0</v>
      </c>
      <c r="L15" s="28">
        <f t="shared" si="8"/>
        <v>0</v>
      </c>
      <c r="M15" s="28">
        <f t="shared" si="9"/>
        <v>0</v>
      </c>
      <c r="N15" s="28">
        <f t="shared" si="10"/>
        <v>0</v>
      </c>
      <c r="O15" s="28">
        <f t="shared" si="11"/>
        <v>0.42459999999999998</v>
      </c>
      <c r="P15" s="50">
        <f t="shared" si="12"/>
        <v>0.57540000000000002</v>
      </c>
      <c r="Q15" s="51">
        <v>16</v>
      </c>
      <c r="R15" s="43" t="str">
        <f>VLOOKUP(Q15,Project!$A$2:$B$51,2,FALSE)</f>
        <v>PALAPA TIMUR TELEMATIKA</v>
      </c>
      <c r="S15" s="52">
        <f>VLOOKUP(Q15,Project!$A$2:$C$51,3,FALSE)</f>
        <v>0.42459999999999998</v>
      </c>
      <c r="T15" s="53">
        <v>99</v>
      </c>
      <c r="U15" s="43" t="str">
        <f>VLOOKUP(T15,Project!$A$2:$B$51,2,FALSE)</f>
        <v>No Project</v>
      </c>
      <c r="V15" s="52">
        <f>VLOOKUP(T15,Project!$A$2:$C$51,3,FALSE)</f>
        <v>0</v>
      </c>
      <c r="W15" s="53">
        <v>99</v>
      </c>
      <c r="X15" s="43" t="str">
        <f>VLOOKUP(W15,Project!$A$2:$B$51,2,FALSE)</f>
        <v>No Project</v>
      </c>
      <c r="Y15" s="52">
        <f>VLOOKUP(W15,Project!$A$2:$C$51,3,FALSE)</f>
        <v>0</v>
      </c>
      <c r="Z15" s="53">
        <v>99</v>
      </c>
      <c r="AA15" s="43" t="str">
        <f>VLOOKUP(Z15,Project!$A$2:$B$51,2,FALSE)</f>
        <v>No Project</v>
      </c>
      <c r="AB15" s="52">
        <f>VLOOKUP(Z15,Project!$A$2:$C$51,3,FALSE)</f>
        <v>0</v>
      </c>
      <c r="AC15" s="53">
        <v>99</v>
      </c>
      <c r="AD15" s="43" t="str">
        <f>VLOOKUP(AC15,Project!$A$2:$B$51,2,FALSE)</f>
        <v>No Project</v>
      </c>
      <c r="AE15" s="52">
        <f>VLOOKUP(AC15,Project!$A$2:$C$51,3,FALSE)</f>
        <v>0</v>
      </c>
      <c r="AF15" s="48">
        <f t="shared" si="13"/>
        <v>5</v>
      </c>
    </row>
    <row r="16" spans="1:32" s="48" customFormat="1" ht="19.5" customHeight="1" x14ac:dyDescent="0.25">
      <c r="A16" s="43">
        <v>13</v>
      </c>
      <c r="B16" s="25" t="s">
        <v>201</v>
      </c>
      <c r="C16" s="23">
        <f t="shared" si="0"/>
        <v>1</v>
      </c>
      <c r="D16" s="42"/>
      <c r="E16" s="57">
        <f t="shared" si="1"/>
        <v>16</v>
      </c>
      <c r="F16" s="57">
        <f t="shared" si="2"/>
        <v>99</v>
      </c>
      <c r="G16" s="57">
        <f t="shared" si="3"/>
        <v>99</v>
      </c>
      <c r="H16" s="57">
        <f t="shared" si="4"/>
        <v>99</v>
      </c>
      <c r="I16" s="57">
        <f t="shared" si="5"/>
        <v>99</v>
      </c>
      <c r="J16" s="28">
        <f t="shared" si="6"/>
        <v>0.42459999999999998</v>
      </c>
      <c r="K16" s="28">
        <f t="shared" si="7"/>
        <v>0</v>
      </c>
      <c r="L16" s="28">
        <f t="shared" si="8"/>
        <v>0</v>
      </c>
      <c r="M16" s="28">
        <f t="shared" si="9"/>
        <v>0</v>
      </c>
      <c r="N16" s="28">
        <f t="shared" si="10"/>
        <v>0</v>
      </c>
      <c r="O16" s="28">
        <f t="shared" si="11"/>
        <v>0.42459999999999998</v>
      </c>
      <c r="P16" s="50">
        <f t="shared" si="12"/>
        <v>0.57540000000000002</v>
      </c>
      <c r="Q16" s="51">
        <v>16</v>
      </c>
      <c r="R16" s="43" t="str">
        <f>VLOOKUP(Q16,Project!$A$2:$B$51,2,FALSE)</f>
        <v>PALAPA TIMUR TELEMATIKA</v>
      </c>
      <c r="S16" s="52">
        <f>VLOOKUP(Q16,Project!$A$2:$C$51,3,FALSE)</f>
        <v>0.42459999999999998</v>
      </c>
      <c r="T16" s="53">
        <v>99</v>
      </c>
      <c r="U16" s="43" t="str">
        <f>VLOOKUP(T16,Project!$A$2:$B$51,2,FALSE)</f>
        <v>No Project</v>
      </c>
      <c r="V16" s="52">
        <f>VLOOKUP(T16,Project!$A$2:$C$51,3,FALSE)</f>
        <v>0</v>
      </c>
      <c r="W16" s="53">
        <v>99</v>
      </c>
      <c r="X16" s="43" t="str">
        <f>VLOOKUP(W16,Project!$A$2:$B$51,2,FALSE)</f>
        <v>No Project</v>
      </c>
      <c r="Y16" s="52">
        <f>VLOOKUP(W16,Project!$A$2:$C$51,3,FALSE)</f>
        <v>0</v>
      </c>
      <c r="Z16" s="53">
        <v>99</v>
      </c>
      <c r="AA16" s="43" t="str">
        <f>VLOOKUP(Z16,Project!$A$2:$B$51,2,FALSE)</f>
        <v>No Project</v>
      </c>
      <c r="AB16" s="52">
        <f>VLOOKUP(Z16,Project!$A$2:$C$51,3,FALSE)</f>
        <v>0</v>
      </c>
      <c r="AC16" s="53">
        <v>99</v>
      </c>
      <c r="AD16" s="43" t="str">
        <f>VLOOKUP(AC16,Project!$A$2:$B$51,2,FALSE)</f>
        <v>No Project</v>
      </c>
      <c r="AE16" s="52">
        <f>VLOOKUP(AC16,Project!$A$2:$C$51,3,FALSE)</f>
        <v>0</v>
      </c>
      <c r="AF16" s="48">
        <f t="shared" si="13"/>
        <v>5</v>
      </c>
    </row>
    <row r="17" spans="1:32" s="48" customFormat="1" ht="19.5" customHeight="1" x14ac:dyDescent="0.25">
      <c r="A17" s="43">
        <v>14</v>
      </c>
      <c r="B17" s="25" t="s">
        <v>47</v>
      </c>
      <c r="C17" s="23">
        <f t="shared" si="0"/>
        <v>1</v>
      </c>
      <c r="D17" s="42"/>
      <c r="E17" s="57">
        <f t="shared" si="1"/>
        <v>16</v>
      </c>
      <c r="F17" s="57">
        <f t="shared" si="2"/>
        <v>99</v>
      </c>
      <c r="G17" s="57">
        <f t="shared" si="3"/>
        <v>99</v>
      </c>
      <c r="H17" s="57">
        <f t="shared" si="4"/>
        <v>99</v>
      </c>
      <c r="I17" s="57">
        <f t="shared" si="5"/>
        <v>99</v>
      </c>
      <c r="J17" s="28">
        <f t="shared" si="6"/>
        <v>0.42459999999999998</v>
      </c>
      <c r="K17" s="28">
        <f t="shared" si="7"/>
        <v>0</v>
      </c>
      <c r="L17" s="28">
        <f t="shared" si="8"/>
        <v>0</v>
      </c>
      <c r="M17" s="28">
        <f t="shared" si="9"/>
        <v>0</v>
      </c>
      <c r="N17" s="28">
        <f t="shared" si="10"/>
        <v>0</v>
      </c>
      <c r="O17" s="28">
        <f t="shared" si="11"/>
        <v>0.42459999999999998</v>
      </c>
      <c r="P17" s="50">
        <f t="shared" si="12"/>
        <v>0.57540000000000002</v>
      </c>
      <c r="Q17" s="51">
        <v>16</v>
      </c>
      <c r="R17" s="43" t="str">
        <f>VLOOKUP(Q17,Project!$A$2:$B$51,2,FALSE)</f>
        <v>PALAPA TIMUR TELEMATIKA</v>
      </c>
      <c r="S17" s="52">
        <f>VLOOKUP(Q17,Project!$A$2:$C$51,3,FALSE)</f>
        <v>0.42459999999999998</v>
      </c>
      <c r="T17" s="53">
        <v>99</v>
      </c>
      <c r="U17" s="43" t="str">
        <f>VLOOKUP(T17,Project!$A$2:$B$51,2,FALSE)</f>
        <v>No Project</v>
      </c>
      <c r="V17" s="52">
        <f>VLOOKUP(T17,Project!$A$2:$C$51,3,FALSE)</f>
        <v>0</v>
      </c>
      <c r="W17" s="53">
        <v>99</v>
      </c>
      <c r="X17" s="43" t="str">
        <f>VLOOKUP(W17,Project!$A$2:$B$51,2,FALSE)</f>
        <v>No Project</v>
      </c>
      <c r="Y17" s="52">
        <f>VLOOKUP(W17,Project!$A$2:$C$51,3,FALSE)</f>
        <v>0</v>
      </c>
      <c r="Z17" s="53">
        <v>99</v>
      </c>
      <c r="AA17" s="43" t="str">
        <f>VLOOKUP(Z17,Project!$A$2:$B$51,2,FALSE)</f>
        <v>No Project</v>
      </c>
      <c r="AB17" s="52">
        <f>VLOOKUP(Z17,Project!$A$2:$C$51,3,FALSE)</f>
        <v>0</v>
      </c>
      <c r="AC17" s="53">
        <v>99</v>
      </c>
      <c r="AD17" s="43" t="str">
        <f>VLOOKUP(AC17,Project!$A$2:$B$51,2,FALSE)</f>
        <v>No Project</v>
      </c>
      <c r="AE17" s="52">
        <f>VLOOKUP(AC17,Project!$A$2:$C$51,3,FALSE)</f>
        <v>0</v>
      </c>
      <c r="AF17" s="48">
        <f t="shared" si="13"/>
        <v>5</v>
      </c>
    </row>
    <row r="18" spans="1:32" s="48" customFormat="1" ht="19.5" customHeight="1" x14ac:dyDescent="0.25">
      <c r="A18" s="43">
        <v>15</v>
      </c>
      <c r="B18" s="25" t="s">
        <v>48</v>
      </c>
      <c r="C18" s="23">
        <f t="shared" si="0"/>
        <v>1</v>
      </c>
      <c r="D18" s="42"/>
      <c r="E18" s="57">
        <f t="shared" si="1"/>
        <v>16</v>
      </c>
      <c r="F18" s="57">
        <f t="shared" si="2"/>
        <v>99</v>
      </c>
      <c r="G18" s="57">
        <f t="shared" si="3"/>
        <v>99</v>
      </c>
      <c r="H18" s="57">
        <f t="shared" si="4"/>
        <v>99</v>
      </c>
      <c r="I18" s="57">
        <f t="shared" si="5"/>
        <v>99</v>
      </c>
      <c r="J18" s="28">
        <f t="shared" si="6"/>
        <v>0.42459999999999998</v>
      </c>
      <c r="K18" s="28">
        <f t="shared" si="7"/>
        <v>0</v>
      </c>
      <c r="L18" s="28">
        <f t="shared" si="8"/>
        <v>0</v>
      </c>
      <c r="M18" s="28">
        <f t="shared" si="9"/>
        <v>0</v>
      </c>
      <c r="N18" s="28">
        <f t="shared" si="10"/>
        <v>0</v>
      </c>
      <c r="O18" s="28">
        <f t="shared" si="11"/>
        <v>0.42459999999999998</v>
      </c>
      <c r="P18" s="50">
        <f t="shared" si="12"/>
        <v>0.57540000000000002</v>
      </c>
      <c r="Q18" s="51">
        <v>16</v>
      </c>
      <c r="R18" s="43" t="str">
        <f>VLOOKUP(Q18,Project!$A$2:$B$51,2,FALSE)</f>
        <v>PALAPA TIMUR TELEMATIKA</v>
      </c>
      <c r="S18" s="52">
        <f>VLOOKUP(Q18,Project!$A$2:$C$51,3,FALSE)</f>
        <v>0.42459999999999998</v>
      </c>
      <c r="T18" s="53">
        <v>99</v>
      </c>
      <c r="U18" s="43" t="str">
        <f>VLOOKUP(T18,Project!$A$2:$B$51,2,FALSE)</f>
        <v>No Project</v>
      </c>
      <c r="V18" s="52">
        <f>VLOOKUP(T18,Project!$A$2:$C$51,3,FALSE)</f>
        <v>0</v>
      </c>
      <c r="W18" s="53">
        <v>99</v>
      </c>
      <c r="X18" s="43" t="str">
        <f>VLOOKUP(W18,Project!$A$2:$B$51,2,FALSE)</f>
        <v>No Project</v>
      </c>
      <c r="Y18" s="52">
        <f>VLOOKUP(W18,Project!$A$2:$C$51,3,FALSE)</f>
        <v>0</v>
      </c>
      <c r="Z18" s="53">
        <v>99</v>
      </c>
      <c r="AA18" s="43" t="str">
        <f>VLOOKUP(Z18,Project!$A$2:$B$51,2,FALSE)</f>
        <v>No Project</v>
      </c>
      <c r="AB18" s="52">
        <f>VLOOKUP(Z18,Project!$A$2:$C$51,3,FALSE)</f>
        <v>0</v>
      </c>
      <c r="AC18" s="53">
        <v>99</v>
      </c>
      <c r="AD18" s="43" t="str">
        <f>VLOOKUP(AC18,Project!$A$2:$B$51,2,FALSE)</f>
        <v>No Project</v>
      </c>
      <c r="AE18" s="52">
        <f>VLOOKUP(AC18,Project!$A$2:$C$51,3,FALSE)</f>
        <v>0</v>
      </c>
      <c r="AF18" s="48">
        <f t="shared" si="13"/>
        <v>5</v>
      </c>
    </row>
    <row r="19" spans="1:32" s="48" customFormat="1" ht="19.5" customHeight="1" x14ac:dyDescent="0.25">
      <c r="A19" s="43">
        <v>16</v>
      </c>
      <c r="B19" s="25" t="s">
        <v>49</v>
      </c>
      <c r="C19" s="23">
        <f t="shared" si="0"/>
        <v>1</v>
      </c>
      <c r="D19" s="42"/>
      <c r="E19" s="57">
        <f t="shared" si="1"/>
        <v>1</v>
      </c>
      <c r="F19" s="57">
        <f t="shared" si="2"/>
        <v>99</v>
      </c>
      <c r="G19" s="57">
        <f t="shared" si="3"/>
        <v>99</v>
      </c>
      <c r="H19" s="57">
        <f t="shared" si="4"/>
        <v>99</v>
      </c>
      <c r="I19" s="57">
        <f t="shared" si="5"/>
        <v>99</v>
      </c>
      <c r="J19" s="28">
        <f t="shared" si="6"/>
        <v>0.99980000000000002</v>
      </c>
      <c r="K19" s="28">
        <f t="shared" si="7"/>
        <v>0</v>
      </c>
      <c r="L19" s="28">
        <f t="shared" si="8"/>
        <v>0</v>
      </c>
      <c r="M19" s="28">
        <f t="shared" si="9"/>
        <v>0</v>
      </c>
      <c r="N19" s="28">
        <f t="shared" si="10"/>
        <v>0</v>
      </c>
      <c r="O19" s="28">
        <f t="shared" si="11"/>
        <v>0.99980000000000002</v>
      </c>
      <c r="P19" s="50">
        <f t="shared" si="12"/>
        <v>1.9999999999997797E-4</v>
      </c>
      <c r="Q19" s="51">
        <v>1</v>
      </c>
      <c r="R19" s="43" t="str">
        <f>VLOOKUP(Q19,Project!$A$2:$B$51,2,FALSE)</f>
        <v>PALAPA RING BARAT</v>
      </c>
      <c r="S19" s="52">
        <f>VLOOKUP(Q19,Project!$A$2:$C$51,3,FALSE)</f>
        <v>0.99980000000000002</v>
      </c>
      <c r="T19" s="53">
        <v>99</v>
      </c>
      <c r="U19" s="43" t="str">
        <f>VLOOKUP(T19,Project!$A$2:$B$51,2,FALSE)</f>
        <v>No Project</v>
      </c>
      <c r="V19" s="52">
        <f>VLOOKUP(T19,Project!$A$2:$C$51,3,FALSE)</f>
        <v>0</v>
      </c>
      <c r="W19" s="53">
        <v>99</v>
      </c>
      <c r="X19" s="43" t="str">
        <f>VLOOKUP(W19,Project!$A$2:$B$51,2,FALSE)</f>
        <v>No Project</v>
      </c>
      <c r="Y19" s="52">
        <f>VLOOKUP(W19,Project!$A$2:$C$51,3,FALSE)</f>
        <v>0</v>
      </c>
      <c r="Z19" s="53">
        <v>99</v>
      </c>
      <c r="AA19" s="43" t="str">
        <f>VLOOKUP(Z19,Project!$A$2:$B$51,2,FALSE)</f>
        <v>No Project</v>
      </c>
      <c r="AB19" s="52">
        <f>VLOOKUP(Z19,Project!$A$2:$C$51,3,FALSE)</f>
        <v>0</v>
      </c>
      <c r="AC19" s="53">
        <v>99</v>
      </c>
      <c r="AD19" s="43" t="str">
        <f>VLOOKUP(AC19,Project!$A$2:$B$51,2,FALSE)</f>
        <v>No Project</v>
      </c>
      <c r="AE19" s="52">
        <f>VLOOKUP(AC19,Project!$A$2:$C$51,3,FALSE)</f>
        <v>0</v>
      </c>
      <c r="AF19" s="48">
        <f t="shared" si="13"/>
        <v>5</v>
      </c>
    </row>
    <row r="20" spans="1:32" s="48" customFormat="1" ht="19.5" customHeight="1" x14ac:dyDescent="0.25">
      <c r="A20" s="43">
        <v>17</v>
      </c>
      <c r="B20" s="25" t="s">
        <v>231</v>
      </c>
      <c r="C20" s="23">
        <f t="shared" si="0"/>
        <v>1</v>
      </c>
      <c r="D20" s="42"/>
      <c r="E20" s="57">
        <f t="shared" si="1"/>
        <v>22</v>
      </c>
      <c r="F20" s="57">
        <f t="shared" si="2"/>
        <v>99</v>
      </c>
      <c r="G20" s="57">
        <f t="shared" si="3"/>
        <v>99</v>
      </c>
      <c r="H20" s="57">
        <f t="shared" si="4"/>
        <v>99</v>
      </c>
      <c r="I20" s="57">
        <f t="shared" si="5"/>
        <v>99</v>
      </c>
      <c r="J20" s="28">
        <f t="shared" si="6"/>
        <v>3.8100000000000002E-2</v>
      </c>
      <c r="K20" s="28">
        <f t="shared" si="7"/>
        <v>0</v>
      </c>
      <c r="L20" s="28">
        <f t="shared" si="8"/>
        <v>0</v>
      </c>
      <c r="M20" s="28">
        <f t="shared" si="9"/>
        <v>0</v>
      </c>
      <c r="N20" s="28">
        <f t="shared" si="10"/>
        <v>0</v>
      </c>
      <c r="O20" s="28">
        <f t="shared" si="11"/>
        <v>3.8100000000000002E-2</v>
      </c>
      <c r="P20" s="50">
        <f t="shared" si="12"/>
        <v>0.96189999999999998</v>
      </c>
      <c r="Q20" s="51">
        <v>22</v>
      </c>
      <c r="R20" s="43" t="str">
        <f>VLOOKUP(Q20,Project!$A$2:$B$51,2,FALSE)</f>
        <v>Tower and MCP SF Medan</v>
      </c>
      <c r="S20" s="52">
        <f>VLOOKUP(Q20,Project!$A$2:$C$51,3,FALSE)</f>
        <v>3.8100000000000002E-2</v>
      </c>
      <c r="T20" s="53">
        <v>99</v>
      </c>
      <c r="U20" s="43" t="str">
        <f>VLOOKUP(T20,Project!$A$2:$B$51,2,FALSE)</f>
        <v>No Project</v>
      </c>
      <c r="V20" s="52">
        <f>VLOOKUP(T20,Project!$A$2:$C$51,3,FALSE)</f>
        <v>0</v>
      </c>
      <c r="W20" s="53">
        <v>99</v>
      </c>
      <c r="X20" s="43" t="str">
        <f>VLOOKUP(W20,Project!$A$2:$B$51,2,FALSE)</f>
        <v>No Project</v>
      </c>
      <c r="Y20" s="52">
        <f>VLOOKUP(W20,Project!$A$2:$C$51,3,FALSE)</f>
        <v>0</v>
      </c>
      <c r="Z20" s="53">
        <v>99</v>
      </c>
      <c r="AA20" s="43" t="str">
        <f>VLOOKUP(Z20,Project!$A$2:$B$51,2,FALSE)</f>
        <v>No Project</v>
      </c>
      <c r="AB20" s="52">
        <f>VLOOKUP(Z20,Project!$A$2:$C$51,3,FALSE)</f>
        <v>0</v>
      </c>
      <c r="AC20" s="53">
        <v>99</v>
      </c>
      <c r="AD20" s="43" t="str">
        <f>VLOOKUP(AC20,Project!$A$2:$B$51,2,FALSE)</f>
        <v>No Project</v>
      </c>
      <c r="AE20" s="52">
        <f>VLOOKUP(AC20,Project!$A$2:$C$51,3,FALSE)</f>
        <v>0</v>
      </c>
      <c r="AF20" s="48">
        <f t="shared" si="13"/>
        <v>5</v>
      </c>
    </row>
    <row r="21" spans="1:32" s="48" customFormat="1" ht="19.5" customHeight="1" x14ac:dyDescent="0.25">
      <c r="A21" s="43">
        <v>18</v>
      </c>
      <c r="B21" s="25" t="s">
        <v>214</v>
      </c>
      <c r="C21" s="23">
        <f t="shared" si="0"/>
        <v>2</v>
      </c>
      <c r="D21" s="42"/>
      <c r="E21" s="57">
        <f t="shared" si="1"/>
        <v>9</v>
      </c>
      <c r="F21" s="57">
        <f t="shared" si="2"/>
        <v>8</v>
      </c>
      <c r="G21" s="57">
        <f t="shared" si="3"/>
        <v>99</v>
      </c>
      <c r="H21" s="57">
        <f t="shared" si="4"/>
        <v>99</v>
      </c>
      <c r="I21" s="57">
        <f t="shared" si="5"/>
        <v>99</v>
      </c>
      <c r="J21" s="28">
        <f t="shared" si="6"/>
        <v>0.02</v>
      </c>
      <c r="K21" s="28">
        <f t="shared" si="7"/>
        <v>0.02</v>
      </c>
      <c r="L21" s="28">
        <f t="shared" si="8"/>
        <v>0</v>
      </c>
      <c r="M21" s="28">
        <f t="shared" si="9"/>
        <v>0</v>
      </c>
      <c r="N21" s="28">
        <f t="shared" si="10"/>
        <v>0</v>
      </c>
      <c r="O21" s="28">
        <f t="shared" si="11"/>
        <v>0.02</v>
      </c>
      <c r="P21" s="50">
        <f t="shared" si="12"/>
        <v>0.98</v>
      </c>
      <c r="Q21" s="51">
        <v>9</v>
      </c>
      <c r="R21" s="43" t="str">
        <f>VLOOKUP(Q21,Project!$A$2:$B$51,2,FALSE)</f>
        <v>SKK MIGAS - MATAK Onshore</v>
      </c>
      <c r="S21" s="52">
        <f>VLOOKUP(Q21,Project!$A$2:$C$51,3,FALSE)</f>
        <v>0.02</v>
      </c>
      <c r="T21" s="53">
        <v>8</v>
      </c>
      <c r="U21" s="43" t="str">
        <f>VLOOKUP(T21,Project!$A$2:$B$51,2,FALSE)</f>
        <v>Submarine &amp; Inland Dumai - Medan</v>
      </c>
      <c r="V21" s="52">
        <f>VLOOKUP(T21,Project!$A$2:$C$51,3,FALSE)</f>
        <v>0.02</v>
      </c>
      <c r="W21" s="53">
        <v>99</v>
      </c>
      <c r="X21" s="43" t="str">
        <f>VLOOKUP(W21,Project!$A$2:$B$51,2,FALSE)</f>
        <v>No Project</v>
      </c>
      <c r="Y21" s="52">
        <f>VLOOKUP(W21,Project!$A$2:$C$51,3,FALSE)</f>
        <v>0</v>
      </c>
      <c r="Z21" s="53">
        <v>99</v>
      </c>
      <c r="AA21" s="43" t="str">
        <f>VLOOKUP(Z21,Project!$A$2:$B$51,2,FALSE)</f>
        <v>No Project</v>
      </c>
      <c r="AB21" s="52">
        <f>VLOOKUP(Z21,Project!$A$2:$C$51,3,FALSE)</f>
        <v>0</v>
      </c>
      <c r="AC21" s="53">
        <v>99</v>
      </c>
      <c r="AD21" s="43" t="str">
        <f>VLOOKUP(AC21,Project!$A$2:$B$51,2,FALSE)</f>
        <v>No Project</v>
      </c>
      <c r="AE21" s="52">
        <f>VLOOKUP(AC21,Project!$A$2:$C$51,3,FALSE)</f>
        <v>0</v>
      </c>
      <c r="AF21" s="48">
        <f t="shared" si="13"/>
        <v>5</v>
      </c>
    </row>
    <row r="22" spans="1:32" s="48" customFormat="1" ht="19.5" customHeight="1" x14ac:dyDescent="0.25">
      <c r="A22" s="43">
        <v>19</v>
      </c>
      <c r="B22" s="25" t="s">
        <v>50</v>
      </c>
      <c r="C22" s="23">
        <f t="shared" si="0"/>
        <v>2</v>
      </c>
      <c r="D22" s="42"/>
      <c r="E22" s="57">
        <f t="shared" si="1"/>
        <v>15</v>
      </c>
      <c r="F22" s="57">
        <f t="shared" si="2"/>
        <v>13</v>
      </c>
      <c r="G22" s="57">
        <f t="shared" si="3"/>
        <v>99</v>
      </c>
      <c r="H22" s="57">
        <f t="shared" si="4"/>
        <v>99</v>
      </c>
      <c r="I22" s="57">
        <f t="shared" si="5"/>
        <v>99</v>
      </c>
      <c r="J22" s="28">
        <f t="shared" si="6"/>
        <v>0.76629999999999998</v>
      </c>
      <c r="K22" s="28">
        <f t="shared" si="7"/>
        <v>0.3</v>
      </c>
      <c r="L22" s="28">
        <f t="shared" si="8"/>
        <v>0</v>
      </c>
      <c r="M22" s="28">
        <f t="shared" si="9"/>
        <v>0</v>
      </c>
      <c r="N22" s="28">
        <f t="shared" si="10"/>
        <v>0</v>
      </c>
      <c r="O22" s="28">
        <f t="shared" si="11"/>
        <v>0.53315000000000001</v>
      </c>
      <c r="P22" s="50">
        <f t="shared" si="12"/>
        <v>0.46684999999999999</v>
      </c>
      <c r="Q22" s="51">
        <v>15</v>
      </c>
      <c r="R22" s="43" t="str">
        <f>VLOOKUP(Q22,Project!$A$2:$B$51,2,FALSE)</f>
        <v>Upgrade B3JS - Inner Jkt</v>
      </c>
      <c r="S22" s="52">
        <f>VLOOKUP(Q22,Project!$A$2:$C$51,3,FALSE)</f>
        <v>0.76629999999999998</v>
      </c>
      <c r="T22" s="53">
        <v>13</v>
      </c>
      <c r="U22" s="43" t="str">
        <f>VLOOKUP(T22,Project!$A$2:$B$51,2,FALSE)</f>
        <v>PE Router Metro E MPLS Inner City</v>
      </c>
      <c r="V22" s="52">
        <f>VLOOKUP(T22,Project!$A$2:$C$51,3,FALSE)</f>
        <v>0.3</v>
      </c>
      <c r="W22" s="53">
        <v>99</v>
      </c>
      <c r="X22" s="43" t="str">
        <f>VLOOKUP(W22,Project!$A$2:$B$51,2,FALSE)</f>
        <v>No Project</v>
      </c>
      <c r="Y22" s="52">
        <f>VLOOKUP(W22,Project!$A$2:$C$51,3,FALSE)</f>
        <v>0</v>
      </c>
      <c r="Z22" s="53">
        <v>99</v>
      </c>
      <c r="AA22" s="43" t="str">
        <f>VLOOKUP(Z22,Project!$A$2:$B$51,2,FALSE)</f>
        <v>No Project</v>
      </c>
      <c r="AB22" s="52">
        <f>VLOOKUP(Z22,Project!$A$2:$C$51,3,FALSE)</f>
        <v>0</v>
      </c>
      <c r="AC22" s="53">
        <v>99</v>
      </c>
      <c r="AD22" s="43" t="str">
        <f>VLOOKUP(AC22,Project!$A$2:$B$51,2,FALSE)</f>
        <v>No Project</v>
      </c>
      <c r="AE22" s="52">
        <f>VLOOKUP(AC22,Project!$A$2:$C$51,3,FALSE)</f>
        <v>0</v>
      </c>
      <c r="AF22" s="48">
        <f t="shared" si="13"/>
        <v>5</v>
      </c>
    </row>
    <row r="23" spans="1:32" s="48" customFormat="1" ht="19.5" customHeight="1" x14ac:dyDescent="0.25">
      <c r="A23" s="43">
        <v>20</v>
      </c>
      <c r="B23" s="25" t="s">
        <v>51</v>
      </c>
      <c r="C23" s="23">
        <f t="shared" si="0"/>
        <v>1</v>
      </c>
      <c r="D23" s="42"/>
      <c r="E23" s="57">
        <f t="shared" si="1"/>
        <v>22</v>
      </c>
      <c r="F23" s="57">
        <f t="shared" si="2"/>
        <v>99</v>
      </c>
      <c r="G23" s="57">
        <f t="shared" si="3"/>
        <v>99</v>
      </c>
      <c r="H23" s="57">
        <f t="shared" si="4"/>
        <v>99</v>
      </c>
      <c r="I23" s="57">
        <f t="shared" si="5"/>
        <v>99</v>
      </c>
      <c r="J23" s="28">
        <f t="shared" si="6"/>
        <v>3.8100000000000002E-2</v>
      </c>
      <c r="K23" s="28">
        <f t="shared" si="7"/>
        <v>0</v>
      </c>
      <c r="L23" s="28">
        <f t="shared" si="8"/>
        <v>0</v>
      </c>
      <c r="M23" s="28">
        <f t="shared" si="9"/>
        <v>0</v>
      </c>
      <c r="N23" s="28">
        <f t="shared" si="10"/>
        <v>0</v>
      </c>
      <c r="O23" s="28">
        <f t="shared" si="11"/>
        <v>3.8100000000000002E-2</v>
      </c>
      <c r="P23" s="50">
        <f t="shared" si="12"/>
        <v>0.96189999999999998</v>
      </c>
      <c r="Q23" s="51">
        <v>22</v>
      </c>
      <c r="R23" s="43" t="str">
        <f>VLOOKUP(Q23,Project!$A$2:$B$51,2,FALSE)</f>
        <v>Tower and MCP SF Medan</v>
      </c>
      <c r="S23" s="52">
        <f>VLOOKUP(Q23,Project!$A$2:$C$51,3,FALSE)</f>
        <v>3.8100000000000002E-2</v>
      </c>
      <c r="T23" s="53">
        <v>99</v>
      </c>
      <c r="U23" s="43" t="str">
        <f>VLOOKUP(T23,Project!$A$2:$B$51,2,FALSE)</f>
        <v>No Project</v>
      </c>
      <c r="V23" s="52">
        <f>VLOOKUP(T23,Project!$A$2:$C$51,3,FALSE)</f>
        <v>0</v>
      </c>
      <c r="W23" s="53">
        <v>99</v>
      </c>
      <c r="X23" s="43" t="str">
        <f>VLOOKUP(W23,Project!$A$2:$B$51,2,FALSE)</f>
        <v>No Project</v>
      </c>
      <c r="Y23" s="52">
        <f>VLOOKUP(W23,Project!$A$2:$C$51,3,FALSE)</f>
        <v>0</v>
      </c>
      <c r="Z23" s="53">
        <v>99</v>
      </c>
      <c r="AA23" s="43" t="str">
        <f>VLOOKUP(Z23,Project!$A$2:$B$51,2,FALSE)</f>
        <v>No Project</v>
      </c>
      <c r="AB23" s="52">
        <f>VLOOKUP(Z23,Project!$A$2:$C$51,3,FALSE)</f>
        <v>0</v>
      </c>
      <c r="AC23" s="53">
        <v>99</v>
      </c>
      <c r="AD23" s="43" t="str">
        <f>VLOOKUP(AC23,Project!$A$2:$B$51,2,FALSE)</f>
        <v>No Project</v>
      </c>
      <c r="AE23" s="52">
        <f>VLOOKUP(AC23,Project!$A$2:$C$51,3,FALSE)</f>
        <v>0</v>
      </c>
      <c r="AF23" s="48">
        <f t="shared" si="13"/>
        <v>5</v>
      </c>
    </row>
    <row r="24" spans="1:32" s="48" customFormat="1" ht="19.5" customHeight="1" x14ac:dyDescent="0.25">
      <c r="A24" s="43">
        <v>21</v>
      </c>
      <c r="B24" s="25" t="s">
        <v>215</v>
      </c>
      <c r="C24" s="23">
        <f t="shared" si="0"/>
        <v>1</v>
      </c>
      <c r="D24" s="42"/>
      <c r="E24" s="57">
        <f t="shared" si="1"/>
        <v>13</v>
      </c>
      <c r="F24" s="57">
        <f t="shared" si="2"/>
        <v>99</v>
      </c>
      <c r="G24" s="57">
        <f t="shared" si="3"/>
        <v>99</v>
      </c>
      <c r="H24" s="57">
        <f t="shared" si="4"/>
        <v>99</v>
      </c>
      <c r="I24" s="57">
        <f t="shared" si="5"/>
        <v>99</v>
      </c>
      <c r="J24" s="28">
        <f t="shared" si="6"/>
        <v>0.3</v>
      </c>
      <c r="K24" s="28">
        <f t="shared" si="7"/>
        <v>0</v>
      </c>
      <c r="L24" s="28">
        <f t="shared" si="8"/>
        <v>0</v>
      </c>
      <c r="M24" s="28">
        <f t="shared" si="9"/>
        <v>0</v>
      </c>
      <c r="N24" s="28">
        <f t="shared" si="10"/>
        <v>0</v>
      </c>
      <c r="O24" s="28">
        <f t="shared" si="11"/>
        <v>0.3</v>
      </c>
      <c r="P24" s="50">
        <f t="shared" si="12"/>
        <v>0.7</v>
      </c>
      <c r="Q24" s="51">
        <v>13</v>
      </c>
      <c r="R24" s="43" t="str">
        <f>VLOOKUP(Q24,Project!$A$2:$B$51,2,FALSE)</f>
        <v>PE Router Metro E MPLS Inner City</v>
      </c>
      <c r="S24" s="52">
        <f>VLOOKUP(Q24,Project!$A$2:$C$51,3,FALSE)</f>
        <v>0.3</v>
      </c>
      <c r="T24" s="53">
        <v>99</v>
      </c>
      <c r="U24" s="43" t="str">
        <f>VLOOKUP(T24,Project!$A$2:$B$51,2,FALSE)</f>
        <v>No Project</v>
      </c>
      <c r="V24" s="52">
        <f>VLOOKUP(T24,Project!$A$2:$C$51,3,FALSE)</f>
        <v>0</v>
      </c>
      <c r="W24" s="53">
        <v>99</v>
      </c>
      <c r="X24" s="43" t="str">
        <f>VLOOKUP(W24,Project!$A$2:$B$51,2,FALSE)</f>
        <v>No Project</v>
      </c>
      <c r="Y24" s="52">
        <f>VLOOKUP(W24,Project!$A$2:$C$51,3,FALSE)</f>
        <v>0</v>
      </c>
      <c r="Z24" s="53">
        <v>99</v>
      </c>
      <c r="AA24" s="43" t="str">
        <f>VLOOKUP(Z24,Project!$A$2:$B$51,2,FALSE)</f>
        <v>No Project</v>
      </c>
      <c r="AB24" s="52">
        <f>VLOOKUP(Z24,Project!$A$2:$C$51,3,FALSE)</f>
        <v>0</v>
      </c>
      <c r="AC24" s="53">
        <v>99</v>
      </c>
      <c r="AD24" s="43" t="str">
        <f>VLOOKUP(AC24,Project!$A$2:$B$51,2,FALSE)</f>
        <v>No Project</v>
      </c>
      <c r="AE24" s="52">
        <f>VLOOKUP(AC24,Project!$A$2:$C$51,3,FALSE)</f>
        <v>0</v>
      </c>
      <c r="AF24" s="48">
        <f t="shared" si="13"/>
        <v>5</v>
      </c>
    </row>
    <row r="25" spans="1:32" s="48" customFormat="1" ht="19.5" customHeight="1" x14ac:dyDescent="0.25">
      <c r="A25" s="43">
        <v>22</v>
      </c>
      <c r="B25" s="25" t="s">
        <v>52</v>
      </c>
      <c r="C25" s="23">
        <f t="shared" si="0"/>
        <v>2</v>
      </c>
      <c r="D25" s="42"/>
      <c r="E25" s="57">
        <f t="shared" si="1"/>
        <v>19</v>
      </c>
      <c r="F25" s="57">
        <f t="shared" si="2"/>
        <v>20</v>
      </c>
      <c r="G25" s="57">
        <f t="shared" si="3"/>
        <v>99</v>
      </c>
      <c r="H25" s="57">
        <f t="shared" si="4"/>
        <v>99</v>
      </c>
      <c r="I25" s="57">
        <f t="shared" si="5"/>
        <v>99</v>
      </c>
      <c r="J25" s="28">
        <f t="shared" si="6"/>
        <v>0.49230000000000002</v>
      </c>
      <c r="K25" s="28">
        <f t="shared" si="7"/>
        <v>0</v>
      </c>
      <c r="L25" s="28">
        <f t="shared" si="8"/>
        <v>0</v>
      </c>
      <c r="M25" s="28">
        <f t="shared" si="9"/>
        <v>0</v>
      </c>
      <c r="N25" s="28">
        <f t="shared" si="10"/>
        <v>0</v>
      </c>
      <c r="O25" s="28">
        <f t="shared" si="11"/>
        <v>0.24615000000000001</v>
      </c>
      <c r="P25" s="50">
        <f t="shared" si="12"/>
        <v>0.75385000000000002</v>
      </c>
      <c r="Q25" s="51">
        <v>19</v>
      </c>
      <c r="R25" s="43" t="str">
        <f>VLOOKUP(Q25,Project!$A$2:$B$51,2,FALSE)</f>
        <v>XL Fiberization batch1 batch2</v>
      </c>
      <c r="S25" s="52">
        <f>VLOOKUP(Q25,Project!$A$2:$C$51,3,FALSE)</f>
        <v>0.49230000000000002</v>
      </c>
      <c r="T25" s="53">
        <v>20</v>
      </c>
      <c r="U25" s="43" t="str">
        <f>VLOOKUP(T25,Project!$A$2:$B$51,2,FALSE)</f>
        <v>XL Fiberization batch3</v>
      </c>
      <c r="V25" s="52">
        <f>VLOOKUP(T25,Project!$A$2:$C$51,3,FALSE)</f>
        <v>0</v>
      </c>
      <c r="W25" s="53">
        <v>99</v>
      </c>
      <c r="X25" s="43" t="str">
        <f>VLOOKUP(W25,Project!$A$2:$B$51,2,FALSE)</f>
        <v>No Project</v>
      </c>
      <c r="Y25" s="52">
        <f>VLOOKUP(W25,Project!$A$2:$C$51,3,FALSE)</f>
        <v>0</v>
      </c>
      <c r="Z25" s="53">
        <v>99</v>
      </c>
      <c r="AA25" s="43" t="str">
        <f>VLOOKUP(Z25,Project!$A$2:$B$51,2,FALSE)</f>
        <v>No Project</v>
      </c>
      <c r="AB25" s="52">
        <f>VLOOKUP(Z25,Project!$A$2:$C$51,3,FALSE)</f>
        <v>0</v>
      </c>
      <c r="AC25" s="53">
        <v>99</v>
      </c>
      <c r="AD25" s="43" t="str">
        <f>VLOOKUP(AC25,Project!$A$2:$B$51,2,FALSE)</f>
        <v>No Project</v>
      </c>
      <c r="AE25" s="52">
        <f>VLOOKUP(AC25,Project!$A$2:$C$51,3,FALSE)</f>
        <v>0</v>
      </c>
      <c r="AF25" s="48">
        <f t="shared" si="13"/>
        <v>5</v>
      </c>
    </row>
    <row r="26" spans="1:32" s="48" customFormat="1" ht="19.5" customHeight="1" x14ac:dyDescent="0.25">
      <c r="A26" s="43">
        <v>23</v>
      </c>
      <c r="B26" s="25" t="s">
        <v>53</v>
      </c>
      <c r="C26" s="23">
        <f t="shared" si="0"/>
        <v>2</v>
      </c>
      <c r="D26" s="42"/>
      <c r="E26" s="57">
        <f t="shared" si="1"/>
        <v>19</v>
      </c>
      <c r="F26" s="57">
        <f t="shared" si="2"/>
        <v>20</v>
      </c>
      <c r="G26" s="57">
        <f t="shared" si="3"/>
        <v>99</v>
      </c>
      <c r="H26" s="57">
        <f t="shared" si="4"/>
        <v>99</v>
      </c>
      <c r="I26" s="57">
        <f t="shared" si="5"/>
        <v>99</v>
      </c>
      <c r="J26" s="28">
        <f t="shared" si="6"/>
        <v>0.49230000000000002</v>
      </c>
      <c r="K26" s="28">
        <f t="shared" si="7"/>
        <v>0</v>
      </c>
      <c r="L26" s="28">
        <f t="shared" si="8"/>
        <v>0</v>
      </c>
      <c r="M26" s="28">
        <f t="shared" si="9"/>
        <v>0</v>
      </c>
      <c r="N26" s="28">
        <f t="shared" si="10"/>
        <v>0</v>
      </c>
      <c r="O26" s="28">
        <f t="shared" si="11"/>
        <v>0.24615000000000001</v>
      </c>
      <c r="P26" s="50">
        <f t="shared" si="12"/>
        <v>0.75385000000000002</v>
      </c>
      <c r="Q26" s="51">
        <v>19</v>
      </c>
      <c r="R26" s="43" t="str">
        <f>VLOOKUP(Q26,Project!$A$2:$B$51,2,FALSE)</f>
        <v>XL Fiberization batch1 batch2</v>
      </c>
      <c r="S26" s="52">
        <f>VLOOKUP(Q26,Project!$A$2:$C$51,3,FALSE)</f>
        <v>0.49230000000000002</v>
      </c>
      <c r="T26" s="53">
        <v>20</v>
      </c>
      <c r="U26" s="43" t="str">
        <f>VLOOKUP(T26,Project!$A$2:$B$51,2,FALSE)</f>
        <v>XL Fiberization batch3</v>
      </c>
      <c r="V26" s="52">
        <f>VLOOKUP(T26,Project!$A$2:$C$51,3,FALSE)</f>
        <v>0</v>
      </c>
      <c r="W26" s="53">
        <v>99</v>
      </c>
      <c r="X26" s="43" t="str">
        <f>VLOOKUP(W26,Project!$A$2:$B$51,2,FALSE)</f>
        <v>No Project</v>
      </c>
      <c r="Y26" s="52">
        <f>VLOOKUP(W26,Project!$A$2:$C$51,3,FALSE)</f>
        <v>0</v>
      </c>
      <c r="Z26" s="53">
        <v>99</v>
      </c>
      <c r="AA26" s="43" t="str">
        <f>VLOOKUP(Z26,Project!$A$2:$B$51,2,FALSE)</f>
        <v>No Project</v>
      </c>
      <c r="AB26" s="52">
        <f>VLOOKUP(Z26,Project!$A$2:$C$51,3,FALSE)</f>
        <v>0</v>
      </c>
      <c r="AC26" s="53">
        <v>99</v>
      </c>
      <c r="AD26" s="43" t="str">
        <f>VLOOKUP(AC26,Project!$A$2:$B$51,2,FALSE)</f>
        <v>No Project</v>
      </c>
      <c r="AE26" s="52">
        <f>VLOOKUP(AC26,Project!$A$2:$C$51,3,FALSE)</f>
        <v>0</v>
      </c>
      <c r="AF26" s="48">
        <f t="shared" si="13"/>
        <v>5</v>
      </c>
    </row>
    <row r="27" spans="1:32" s="48" customFormat="1" ht="19.5" customHeight="1" x14ac:dyDescent="0.25">
      <c r="A27" s="43">
        <v>24</v>
      </c>
      <c r="B27" s="25" t="s">
        <v>216</v>
      </c>
      <c r="C27" s="23">
        <f t="shared" si="0"/>
        <v>2</v>
      </c>
      <c r="D27" s="42"/>
      <c r="E27" s="57">
        <f t="shared" si="1"/>
        <v>19</v>
      </c>
      <c r="F27" s="57">
        <f t="shared" si="2"/>
        <v>20</v>
      </c>
      <c r="G27" s="57">
        <f t="shared" si="3"/>
        <v>99</v>
      </c>
      <c r="H27" s="57">
        <f t="shared" si="4"/>
        <v>99</v>
      </c>
      <c r="I27" s="57">
        <f t="shared" si="5"/>
        <v>99</v>
      </c>
      <c r="J27" s="28">
        <f t="shared" si="6"/>
        <v>0.49230000000000002</v>
      </c>
      <c r="K27" s="28">
        <f t="shared" si="7"/>
        <v>0</v>
      </c>
      <c r="L27" s="28">
        <f t="shared" si="8"/>
        <v>0</v>
      </c>
      <c r="M27" s="28">
        <f t="shared" si="9"/>
        <v>0</v>
      </c>
      <c r="N27" s="28">
        <f t="shared" si="10"/>
        <v>0</v>
      </c>
      <c r="O27" s="28">
        <f t="shared" si="11"/>
        <v>0.24615000000000001</v>
      </c>
      <c r="P27" s="50">
        <f t="shared" si="12"/>
        <v>0.75385000000000002</v>
      </c>
      <c r="Q27" s="51">
        <v>19</v>
      </c>
      <c r="R27" s="43" t="str">
        <f>VLOOKUP(Q27,Project!$A$2:$B$51,2,FALSE)</f>
        <v>XL Fiberization batch1 batch2</v>
      </c>
      <c r="S27" s="52">
        <f>VLOOKUP(Q27,Project!$A$2:$C$51,3,FALSE)</f>
        <v>0.49230000000000002</v>
      </c>
      <c r="T27" s="53">
        <v>20</v>
      </c>
      <c r="U27" s="43" t="str">
        <f>VLOOKUP(T27,Project!$A$2:$B$51,2,FALSE)</f>
        <v>XL Fiberization batch3</v>
      </c>
      <c r="V27" s="52">
        <f>VLOOKUP(T27,Project!$A$2:$C$51,3,FALSE)</f>
        <v>0</v>
      </c>
      <c r="W27" s="53">
        <v>99</v>
      </c>
      <c r="X27" s="43" t="str">
        <f>VLOOKUP(W27,Project!$A$2:$B$51,2,FALSE)</f>
        <v>No Project</v>
      </c>
      <c r="Y27" s="52">
        <f>VLOOKUP(W27,Project!$A$2:$C$51,3,FALSE)</f>
        <v>0</v>
      </c>
      <c r="Z27" s="53">
        <v>99</v>
      </c>
      <c r="AA27" s="43" t="str">
        <f>VLOOKUP(Z27,Project!$A$2:$B$51,2,FALSE)</f>
        <v>No Project</v>
      </c>
      <c r="AB27" s="52">
        <f>VLOOKUP(Z27,Project!$A$2:$C$51,3,FALSE)</f>
        <v>0</v>
      </c>
      <c r="AC27" s="53">
        <v>99</v>
      </c>
      <c r="AD27" s="43" t="str">
        <f>VLOOKUP(AC27,Project!$A$2:$B$51,2,FALSE)</f>
        <v>No Project</v>
      </c>
      <c r="AE27" s="52">
        <f>VLOOKUP(AC27,Project!$A$2:$C$51,3,FALSE)</f>
        <v>0</v>
      </c>
      <c r="AF27" s="48">
        <f t="shared" si="13"/>
        <v>5</v>
      </c>
    </row>
    <row r="28" spans="1:32" s="48" customFormat="1" ht="19.5" customHeight="1" x14ac:dyDescent="0.25">
      <c r="A28" s="43">
        <v>25</v>
      </c>
      <c r="B28" s="25" t="s">
        <v>54</v>
      </c>
      <c r="C28" s="23">
        <f t="shared" si="0"/>
        <v>2</v>
      </c>
      <c r="D28" s="42"/>
      <c r="E28" s="57">
        <f t="shared" si="1"/>
        <v>19</v>
      </c>
      <c r="F28" s="57">
        <f t="shared" si="2"/>
        <v>20</v>
      </c>
      <c r="G28" s="57">
        <f t="shared" si="3"/>
        <v>99</v>
      </c>
      <c r="H28" s="57">
        <f t="shared" si="4"/>
        <v>99</v>
      </c>
      <c r="I28" s="57">
        <f t="shared" si="5"/>
        <v>99</v>
      </c>
      <c r="J28" s="28">
        <f t="shared" si="6"/>
        <v>0.49230000000000002</v>
      </c>
      <c r="K28" s="28">
        <f t="shared" si="7"/>
        <v>0</v>
      </c>
      <c r="L28" s="28">
        <f t="shared" si="8"/>
        <v>0</v>
      </c>
      <c r="M28" s="28">
        <f t="shared" si="9"/>
        <v>0</v>
      </c>
      <c r="N28" s="28">
        <f t="shared" si="10"/>
        <v>0</v>
      </c>
      <c r="O28" s="28">
        <f t="shared" si="11"/>
        <v>0.24615000000000001</v>
      </c>
      <c r="P28" s="50">
        <f t="shared" si="12"/>
        <v>0.75385000000000002</v>
      </c>
      <c r="Q28" s="51">
        <v>19</v>
      </c>
      <c r="R28" s="43" t="str">
        <f>VLOOKUP(Q28,Project!$A$2:$B$51,2,FALSE)</f>
        <v>XL Fiberization batch1 batch2</v>
      </c>
      <c r="S28" s="52">
        <f>VLOOKUP(Q28,Project!$A$2:$C$51,3,FALSE)</f>
        <v>0.49230000000000002</v>
      </c>
      <c r="T28" s="53">
        <v>20</v>
      </c>
      <c r="U28" s="43" t="str">
        <f>VLOOKUP(T28,Project!$A$2:$B$51,2,FALSE)</f>
        <v>XL Fiberization batch3</v>
      </c>
      <c r="V28" s="52">
        <f>VLOOKUP(T28,Project!$A$2:$C$51,3,FALSE)</f>
        <v>0</v>
      </c>
      <c r="W28" s="53">
        <v>99</v>
      </c>
      <c r="X28" s="43" t="str">
        <f>VLOOKUP(W28,Project!$A$2:$B$51,2,FALSE)</f>
        <v>No Project</v>
      </c>
      <c r="Y28" s="52">
        <f>VLOOKUP(W28,Project!$A$2:$C$51,3,FALSE)</f>
        <v>0</v>
      </c>
      <c r="Z28" s="53">
        <v>99</v>
      </c>
      <c r="AA28" s="43" t="str">
        <f>VLOOKUP(Z28,Project!$A$2:$B$51,2,FALSE)</f>
        <v>No Project</v>
      </c>
      <c r="AB28" s="52">
        <f>VLOOKUP(Z28,Project!$A$2:$C$51,3,FALSE)</f>
        <v>0</v>
      </c>
      <c r="AC28" s="53">
        <v>99</v>
      </c>
      <c r="AD28" s="43" t="str">
        <f>VLOOKUP(AC28,Project!$A$2:$B$51,2,FALSE)</f>
        <v>No Project</v>
      </c>
      <c r="AE28" s="52">
        <f>VLOOKUP(AC28,Project!$A$2:$C$51,3,FALSE)</f>
        <v>0</v>
      </c>
      <c r="AF28" s="48">
        <f t="shared" si="13"/>
        <v>5</v>
      </c>
    </row>
    <row r="29" spans="1:32" s="48" customFormat="1" ht="19.5" customHeight="1" x14ac:dyDescent="0.25">
      <c r="A29" s="43">
        <v>26</v>
      </c>
      <c r="B29" s="25" t="s">
        <v>55</v>
      </c>
      <c r="C29" s="23">
        <f t="shared" si="0"/>
        <v>2</v>
      </c>
      <c r="D29" s="42"/>
      <c r="E29" s="57">
        <f t="shared" si="1"/>
        <v>1</v>
      </c>
      <c r="F29" s="57">
        <f t="shared" si="2"/>
        <v>2</v>
      </c>
      <c r="G29" s="57">
        <f t="shared" si="3"/>
        <v>99</v>
      </c>
      <c r="H29" s="57">
        <f t="shared" si="4"/>
        <v>99</v>
      </c>
      <c r="I29" s="57">
        <f t="shared" si="5"/>
        <v>99</v>
      </c>
      <c r="J29" s="28">
        <f t="shared" si="6"/>
        <v>0.99980000000000002</v>
      </c>
      <c r="K29" s="28">
        <f t="shared" si="7"/>
        <v>0.99</v>
      </c>
      <c r="L29" s="28">
        <f t="shared" si="8"/>
        <v>0</v>
      </c>
      <c r="M29" s="28">
        <f t="shared" si="9"/>
        <v>0</v>
      </c>
      <c r="N29" s="28">
        <f t="shared" si="10"/>
        <v>0</v>
      </c>
      <c r="O29" s="28">
        <f t="shared" si="11"/>
        <v>0.99490000000000001</v>
      </c>
      <c r="P29" s="50">
        <f t="shared" si="12"/>
        <v>5.0999999999999934E-3</v>
      </c>
      <c r="Q29" s="51">
        <v>1</v>
      </c>
      <c r="R29" s="43" t="str">
        <f>VLOOKUP(Q29,Project!$A$2:$B$51,2,FALSE)</f>
        <v>PALAPA RING BARAT</v>
      </c>
      <c r="S29" s="52">
        <f>VLOOKUP(Q29,Project!$A$2:$C$51,3,FALSE)</f>
        <v>0.99980000000000002</v>
      </c>
      <c r="T29" s="53">
        <v>2</v>
      </c>
      <c r="U29" s="43" t="str">
        <f>VLOOKUP(T29,Project!$A$2:$B$51,2,FALSE)</f>
        <v>Upgrade SBB</v>
      </c>
      <c r="V29" s="52">
        <f>VLOOKUP(T29,Project!$A$2:$C$51,3,FALSE)</f>
        <v>0.99</v>
      </c>
      <c r="W29" s="53">
        <v>99</v>
      </c>
      <c r="X29" s="43" t="str">
        <f>VLOOKUP(W29,Project!$A$2:$B$51,2,FALSE)</f>
        <v>No Project</v>
      </c>
      <c r="Y29" s="52">
        <f>VLOOKUP(W29,Project!$A$2:$C$51,3,FALSE)</f>
        <v>0</v>
      </c>
      <c r="Z29" s="53">
        <v>99</v>
      </c>
      <c r="AA29" s="43" t="str">
        <f>VLOOKUP(Z29,Project!$A$2:$B$51,2,FALSE)</f>
        <v>No Project</v>
      </c>
      <c r="AB29" s="52">
        <f>VLOOKUP(Z29,Project!$A$2:$C$51,3,FALSE)</f>
        <v>0</v>
      </c>
      <c r="AC29" s="53">
        <v>99</v>
      </c>
      <c r="AD29" s="43" t="str">
        <f>VLOOKUP(AC29,Project!$A$2:$B$51,2,FALSE)</f>
        <v>No Project</v>
      </c>
      <c r="AE29" s="52">
        <f>VLOOKUP(AC29,Project!$A$2:$C$51,3,FALSE)</f>
        <v>0</v>
      </c>
      <c r="AF29" s="48">
        <f t="shared" si="13"/>
        <v>5</v>
      </c>
    </row>
    <row r="30" spans="1:32" s="48" customFormat="1" ht="19.5" customHeight="1" x14ac:dyDescent="0.25">
      <c r="A30" s="43">
        <v>27</v>
      </c>
      <c r="B30" s="25" t="s">
        <v>56</v>
      </c>
      <c r="C30" s="23">
        <f t="shared" si="0"/>
        <v>1</v>
      </c>
      <c r="D30" s="42"/>
      <c r="E30" s="57">
        <f t="shared" si="1"/>
        <v>7</v>
      </c>
      <c r="F30" s="57">
        <f t="shared" si="2"/>
        <v>99</v>
      </c>
      <c r="G30" s="57">
        <f t="shared" si="3"/>
        <v>99</v>
      </c>
      <c r="H30" s="57">
        <f t="shared" si="4"/>
        <v>99</v>
      </c>
      <c r="I30" s="57">
        <f t="shared" si="5"/>
        <v>99</v>
      </c>
      <c r="J30" s="28">
        <f t="shared" si="6"/>
        <v>0.94</v>
      </c>
      <c r="K30" s="28">
        <f t="shared" si="7"/>
        <v>0</v>
      </c>
      <c r="L30" s="28">
        <f t="shared" si="8"/>
        <v>0</v>
      </c>
      <c r="M30" s="28">
        <f t="shared" si="9"/>
        <v>0</v>
      </c>
      <c r="N30" s="28">
        <f t="shared" si="10"/>
        <v>0</v>
      </c>
      <c r="O30" s="28">
        <f t="shared" si="11"/>
        <v>0.94</v>
      </c>
      <c r="P30" s="50">
        <f t="shared" si="12"/>
        <v>6.0000000000000053E-2</v>
      </c>
      <c r="Q30" s="51">
        <v>7</v>
      </c>
      <c r="R30" s="43" t="str">
        <f>VLOOKUP(Q30,Project!$A$2:$B$51,2,FALSE)</f>
        <v>FTTX 1800 Custo</v>
      </c>
      <c r="S30" s="52">
        <f>VLOOKUP(Q30,Project!$A$2:$C$51,3,FALSE)</f>
        <v>0.94</v>
      </c>
      <c r="T30" s="53">
        <v>99</v>
      </c>
      <c r="U30" s="43" t="str">
        <f>VLOOKUP(T30,Project!$A$2:$B$51,2,FALSE)</f>
        <v>No Project</v>
      </c>
      <c r="V30" s="52">
        <f>VLOOKUP(T30,Project!$A$2:$C$51,3,FALSE)</f>
        <v>0</v>
      </c>
      <c r="W30" s="53">
        <v>99</v>
      </c>
      <c r="X30" s="43" t="str">
        <f>VLOOKUP(W30,Project!$A$2:$B$51,2,FALSE)</f>
        <v>No Project</v>
      </c>
      <c r="Y30" s="52">
        <f>VLOOKUP(W30,Project!$A$2:$C$51,3,FALSE)</f>
        <v>0</v>
      </c>
      <c r="Z30" s="53">
        <v>99</v>
      </c>
      <c r="AA30" s="43" t="str">
        <f>VLOOKUP(Z30,Project!$A$2:$B$51,2,FALSE)</f>
        <v>No Project</v>
      </c>
      <c r="AB30" s="52">
        <f>VLOOKUP(Z30,Project!$A$2:$C$51,3,FALSE)</f>
        <v>0</v>
      </c>
      <c r="AC30" s="53">
        <v>99</v>
      </c>
      <c r="AD30" s="43" t="str">
        <f>VLOOKUP(AC30,Project!$A$2:$B$51,2,FALSE)</f>
        <v>No Project</v>
      </c>
      <c r="AE30" s="52">
        <f>VLOOKUP(AC30,Project!$A$2:$C$51,3,FALSE)</f>
        <v>0</v>
      </c>
      <c r="AF30" s="48">
        <f t="shared" si="13"/>
        <v>5</v>
      </c>
    </row>
    <row r="31" spans="1:32" s="48" customFormat="1" ht="19.5" customHeight="1" x14ac:dyDescent="0.25">
      <c r="A31" s="43">
        <v>28</v>
      </c>
      <c r="B31" s="25" t="s">
        <v>57</v>
      </c>
      <c r="C31" s="23">
        <f t="shared" si="0"/>
        <v>1</v>
      </c>
      <c r="D31" s="42"/>
      <c r="E31" s="57">
        <f t="shared" si="1"/>
        <v>22</v>
      </c>
      <c r="F31" s="57">
        <f t="shared" si="2"/>
        <v>99</v>
      </c>
      <c r="G31" s="57">
        <f t="shared" si="3"/>
        <v>99</v>
      </c>
      <c r="H31" s="57">
        <f t="shared" si="4"/>
        <v>99</v>
      </c>
      <c r="I31" s="57">
        <f t="shared" si="5"/>
        <v>99</v>
      </c>
      <c r="J31" s="28">
        <f t="shared" si="6"/>
        <v>3.8100000000000002E-2</v>
      </c>
      <c r="K31" s="28">
        <f t="shared" si="7"/>
        <v>0</v>
      </c>
      <c r="L31" s="28">
        <f t="shared" si="8"/>
        <v>0</v>
      </c>
      <c r="M31" s="28">
        <f t="shared" si="9"/>
        <v>0</v>
      </c>
      <c r="N31" s="28">
        <f t="shared" si="10"/>
        <v>0</v>
      </c>
      <c r="O31" s="28">
        <f t="shared" si="11"/>
        <v>3.8100000000000002E-2</v>
      </c>
      <c r="P31" s="50">
        <f t="shared" si="12"/>
        <v>0.96189999999999998</v>
      </c>
      <c r="Q31" s="51">
        <v>22</v>
      </c>
      <c r="R31" s="43" t="str">
        <f>VLOOKUP(Q31,Project!$A$2:$B$51,2,FALSE)</f>
        <v>Tower and MCP SF Medan</v>
      </c>
      <c r="S31" s="52">
        <f>VLOOKUP(Q31,Project!$A$2:$C$51,3,FALSE)</f>
        <v>3.8100000000000002E-2</v>
      </c>
      <c r="T31" s="53">
        <v>99</v>
      </c>
      <c r="U31" s="43" t="str">
        <f>VLOOKUP(T31,Project!$A$2:$B$51,2,FALSE)</f>
        <v>No Project</v>
      </c>
      <c r="V31" s="52">
        <f>VLOOKUP(T31,Project!$A$2:$C$51,3,FALSE)</f>
        <v>0</v>
      </c>
      <c r="W31" s="53">
        <v>99</v>
      </c>
      <c r="X31" s="43" t="str">
        <f>VLOOKUP(W31,Project!$A$2:$B$51,2,FALSE)</f>
        <v>No Project</v>
      </c>
      <c r="Y31" s="52">
        <f>VLOOKUP(W31,Project!$A$2:$C$51,3,FALSE)</f>
        <v>0</v>
      </c>
      <c r="Z31" s="53">
        <v>99</v>
      </c>
      <c r="AA31" s="43" t="str">
        <f>VLOOKUP(Z31,Project!$A$2:$B$51,2,FALSE)</f>
        <v>No Project</v>
      </c>
      <c r="AB31" s="52">
        <f>VLOOKUP(Z31,Project!$A$2:$C$51,3,FALSE)</f>
        <v>0</v>
      </c>
      <c r="AC31" s="53">
        <v>99</v>
      </c>
      <c r="AD31" s="43" t="str">
        <f>VLOOKUP(AC31,Project!$A$2:$B$51,2,FALSE)</f>
        <v>No Project</v>
      </c>
      <c r="AE31" s="52">
        <f>VLOOKUP(AC31,Project!$A$2:$C$51,3,FALSE)</f>
        <v>0</v>
      </c>
      <c r="AF31" s="48">
        <f t="shared" si="13"/>
        <v>5</v>
      </c>
    </row>
    <row r="32" spans="1:32" s="48" customFormat="1" ht="19.5" customHeight="1" x14ac:dyDescent="0.25">
      <c r="A32" s="43">
        <v>29</v>
      </c>
      <c r="B32" s="25" t="s">
        <v>58</v>
      </c>
      <c r="C32" s="23">
        <f t="shared" si="0"/>
        <v>1</v>
      </c>
      <c r="D32" s="42"/>
      <c r="E32" s="57">
        <f t="shared" si="1"/>
        <v>16</v>
      </c>
      <c r="F32" s="57">
        <f t="shared" si="2"/>
        <v>99</v>
      </c>
      <c r="G32" s="57">
        <f t="shared" si="3"/>
        <v>99</v>
      </c>
      <c r="H32" s="57">
        <f t="shared" si="4"/>
        <v>99</v>
      </c>
      <c r="I32" s="57">
        <f t="shared" si="5"/>
        <v>99</v>
      </c>
      <c r="J32" s="28">
        <f t="shared" si="6"/>
        <v>0.42459999999999998</v>
      </c>
      <c r="K32" s="28">
        <f t="shared" si="7"/>
        <v>0</v>
      </c>
      <c r="L32" s="28">
        <f t="shared" si="8"/>
        <v>0</v>
      </c>
      <c r="M32" s="28">
        <f t="shared" si="9"/>
        <v>0</v>
      </c>
      <c r="N32" s="28">
        <f t="shared" si="10"/>
        <v>0</v>
      </c>
      <c r="O32" s="28">
        <f t="shared" si="11"/>
        <v>0.42459999999999998</v>
      </c>
      <c r="P32" s="50">
        <f t="shared" si="12"/>
        <v>0.57540000000000002</v>
      </c>
      <c r="Q32" s="51">
        <v>16</v>
      </c>
      <c r="R32" s="43" t="str">
        <f>VLOOKUP(Q32,Project!$A$2:$B$51,2,FALSE)</f>
        <v>PALAPA TIMUR TELEMATIKA</v>
      </c>
      <c r="S32" s="52">
        <f>VLOOKUP(Q32,Project!$A$2:$C$51,3,FALSE)</f>
        <v>0.42459999999999998</v>
      </c>
      <c r="T32" s="53">
        <v>99</v>
      </c>
      <c r="U32" s="43" t="str">
        <f>VLOOKUP(T32,Project!$A$2:$B$51,2,FALSE)</f>
        <v>No Project</v>
      </c>
      <c r="V32" s="52">
        <f>VLOOKUP(T32,Project!$A$2:$C$51,3,FALSE)</f>
        <v>0</v>
      </c>
      <c r="W32" s="53">
        <v>99</v>
      </c>
      <c r="X32" s="43" t="str">
        <f>VLOOKUP(W32,Project!$A$2:$B$51,2,FALSE)</f>
        <v>No Project</v>
      </c>
      <c r="Y32" s="52">
        <f>VLOOKUP(W32,Project!$A$2:$C$51,3,FALSE)</f>
        <v>0</v>
      </c>
      <c r="Z32" s="53">
        <v>99</v>
      </c>
      <c r="AA32" s="43" t="str">
        <f>VLOOKUP(Z32,Project!$A$2:$B$51,2,FALSE)</f>
        <v>No Project</v>
      </c>
      <c r="AB32" s="52">
        <f>VLOOKUP(Z32,Project!$A$2:$C$51,3,FALSE)</f>
        <v>0</v>
      </c>
      <c r="AC32" s="53">
        <v>99</v>
      </c>
      <c r="AD32" s="43" t="str">
        <f>VLOOKUP(AC32,Project!$A$2:$B$51,2,FALSE)</f>
        <v>No Project</v>
      </c>
      <c r="AE32" s="52">
        <f>VLOOKUP(AC32,Project!$A$2:$C$51,3,FALSE)</f>
        <v>0</v>
      </c>
      <c r="AF32" s="48">
        <f t="shared" si="13"/>
        <v>5</v>
      </c>
    </row>
    <row r="33" spans="1:32" s="48" customFormat="1" ht="19.5" customHeight="1" x14ac:dyDescent="0.25">
      <c r="A33" s="43">
        <v>30</v>
      </c>
      <c r="B33" s="25" t="s">
        <v>59</v>
      </c>
      <c r="C33" s="23">
        <f t="shared" si="0"/>
        <v>1</v>
      </c>
      <c r="D33" s="42"/>
      <c r="E33" s="57">
        <f t="shared" si="1"/>
        <v>16</v>
      </c>
      <c r="F33" s="57">
        <f t="shared" si="2"/>
        <v>99</v>
      </c>
      <c r="G33" s="57">
        <f t="shared" si="3"/>
        <v>99</v>
      </c>
      <c r="H33" s="57">
        <f t="shared" si="4"/>
        <v>99</v>
      </c>
      <c r="I33" s="57">
        <f t="shared" si="5"/>
        <v>99</v>
      </c>
      <c r="J33" s="28">
        <f t="shared" si="6"/>
        <v>0.42459999999999998</v>
      </c>
      <c r="K33" s="28">
        <f t="shared" si="7"/>
        <v>0</v>
      </c>
      <c r="L33" s="28">
        <f t="shared" si="8"/>
        <v>0</v>
      </c>
      <c r="M33" s="28">
        <f t="shared" si="9"/>
        <v>0</v>
      </c>
      <c r="N33" s="28">
        <f t="shared" si="10"/>
        <v>0</v>
      </c>
      <c r="O33" s="28">
        <f t="shared" si="11"/>
        <v>0.42459999999999998</v>
      </c>
      <c r="P33" s="50">
        <f t="shared" si="12"/>
        <v>0.57540000000000002</v>
      </c>
      <c r="Q33" s="51">
        <v>16</v>
      </c>
      <c r="R33" s="43" t="str">
        <f>VLOOKUP(Q33,Project!$A$2:$B$51,2,FALSE)</f>
        <v>PALAPA TIMUR TELEMATIKA</v>
      </c>
      <c r="S33" s="52">
        <f>VLOOKUP(Q33,Project!$A$2:$C$51,3,FALSE)</f>
        <v>0.42459999999999998</v>
      </c>
      <c r="T33" s="53">
        <v>99</v>
      </c>
      <c r="U33" s="43" t="str">
        <f>VLOOKUP(T33,Project!$A$2:$B$51,2,FALSE)</f>
        <v>No Project</v>
      </c>
      <c r="V33" s="52">
        <f>VLOOKUP(T33,Project!$A$2:$C$51,3,FALSE)</f>
        <v>0</v>
      </c>
      <c r="W33" s="53">
        <v>99</v>
      </c>
      <c r="X33" s="43" t="str">
        <f>VLOOKUP(W33,Project!$A$2:$B$51,2,FALSE)</f>
        <v>No Project</v>
      </c>
      <c r="Y33" s="52">
        <f>VLOOKUP(W33,Project!$A$2:$C$51,3,FALSE)</f>
        <v>0</v>
      </c>
      <c r="Z33" s="53">
        <v>99</v>
      </c>
      <c r="AA33" s="43" t="str">
        <f>VLOOKUP(Z33,Project!$A$2:$B$51,2,FALSE)</f>
        <v>No Project</v>
      </c>
      <c r="AB33" s="52">
        <f>VLOOKUP(Z33,Project!$A$2:$C$51,3,FALSE)</f>
        <v>0</v>
      </c>
      <c r="AC33" s="53">
        <v>99</v>
      </c>
      <c r="AD33" s="43" t="str">
        <f>VLOOKUP(AC33,Project!$A$2:$B$51,2,FALSE)</f>
        <v>No Project</v>
      </c>
      <c r="AE33" s="52">
        <f>VLOOKUP(AC33,Project!$A$2:$C$51,3,FALSE)</f>
        <v>0</v>
      </c>
      <c r="AF33" s="48">
        <f t="shared" si="13"/>
        <v>5</v>
      </c>
    </row>
    <row r="34" spans="1:32" s="48" customFormat="1" ht="19.5" customHeight="1" x14ac:dyDescent="0.25">
      <c r="A34" s="43">
        <v>31</v>
      </c>
      <c r="B34" s="25" t="s">
        <v>60</v>
      </c>
      <c r="C34" s="23">
        <f t="shared" si="0"/>
        <v>2</v>
      </c>
      <c r="D34" s="42"/>
      <c r="E34" s="57">
        <f t="shared" si="1"/>
        <v>19</v>
      </c>
      <c r="F34" s="57">
        <f t="shared" si="2"/>
        <v>20</v>
      </c>
      <c r="G34" s="57">
        <f t="shared" si="3"/>
        <v>99</v>
      </c>
      <c r="H34" s="57">
        <f t="shared" si="4"/>
        <v>99</v>
      </c>
      <c r="I34" s="57">
        <f t="shared" si="5"/>
        <v>99</v>
      </c>
      <c r="J34" s="28">
        <f t="shared" si="6"/>
        <v>0.49230000000000002</v>
      </c>
      <c r="K34" s="28">
        <f t="shared" si="7"/>
        <v>0</v>
      </c>
      <c r="L34" s="28">
        <f t="shared" si="8"/>
        <v>0</v>
      </c>
      <c r="M34" s="28">
        <f t="shared" si="9"/>
        <v>0</v>
      </c>
      <c r="N34" s="28">
        <f t="shared" si="10"/>
        <v>0</v>
      </c>
      <c r="O34" s="28">
        <f t="shared" si="11"/>
        <v>0.24615000000000001</v>
      </c>
      <c r="P34" s="50">
        <f t="shared" si="12"/>
        <v>0.75385000000000002</v>
      </c>
      <c r="Q34" s="51">
        <v>19</v>
      </c>
      <c r="R34" s="43" t="str">
        <f>VLOOKUP(Q34,Project!$A$2:$B$51,2,FALSE)</f>
        <v>XL Fiberization batch1 batch2</v>
      </c>
      <c r="S34" s="52">
        <f>VLOOKUP(Q34,Project!$A$2:$C$51,3,FALSE)</f>
        <v>0.49230000000000002</v>
      </c>
      <c r="T34" s="53">
        <v>20</v>
      </c>
      <c r="U34" s="43" t="str">
        <f>VLOOKUP(T34,Project!$A$2:$B$51,2,FALSE)</f>
        <v>XL Fiberization batch3</v>
      </c>
      <c r="V34" s="52">
        <f>VLOOKUP(T34,Project!$A$2:$C$51,3,FALSE)</f>
        <v>0</v>
      </c>
      <c r="W34" s="53">
        <v>99</v>
      </c>
      <c r="X34" s="43" t="str">
        <f>VLOOKUP(W34,Project!$A$2:$B$51,2,FALSE)</f>
        <v>No Project</v>
      </c>
      <c r="Y34" s="52">
        <f>VLOOKUP(W34,Project!$A$2:$C$51,3,FALSE)</f>
        <v>0</v>
      </c>
      <c r="Z34" s="53">
        <v>99</v>
      </c>
      <c r="AA34" s="43" t="str">
        <f>VLOOKUP(Z34,Project!$A$2:$B$51,2,FALSE)</f>
        <v>No Project</v>
      </c>
      <c r="AB34" s="52">
        <f>VLOOKUP(Z34,Project!$A$2:$C$51,3,FALSE)</f>
        <v>0</v>
      </c>
      <c r="AC34" s="53">
        <v>99</v>
      </c>
      <c r="AD34" s="43" t="str">
        <f>VLOOKUP(AC34,Project!$A$2:$B$51,2,FALSE)</f>
        <v>No Project</v>
      </c>
      <c r="AE34" s="52">
        <f>VLOOKUP(AC34,Project!$A$2:$C$51,3,FALSE)</f>
        <v>0</v>
      </c>
      <c r="AF34" s="48">
        <f t="shared" si="13"/>
        <v>5</v>
      </c>
    </row>
    <row r="35" spans="1:32" s="48" customFormat="1" ht="19.5" customHeight="1" x14ac:dyDescent="0.25">
      <c r="A35" s="43">
        <v>32</v>
      </c>
      <c r="B35" s="25" t="s">
        <v>61</v>
      </c>
      <c r="C35" s="23">
        <f t="shared" si="0"/>
        <v>1</v>
      </c>
      <c r="D35" s="42"/>
      <c r="E35" s="57">
        <f t="shared" si="1"/>
        <v>16</v>
      </c>
      <c r="F35" s="57">
        <f t="shared" si="2"/>
        <v>99</v>
      </c>
      <c r="G35" s="57">
        <f t="shared" si="3"/>
        <v>99</v>
      </c>
      <c r="H35" s="57">
        <f t="shared" si="4"/>
        <v>99</v>
      </c>
      <c r="I35" s="57">
        <f t="shared" si="5"/>
        <v>99</v>
      </c>
      <c r="J35" s="28">
        <f t="shared" si="6"/>
        <v>0.42459999999999998</v>
      </c>
      <c r="K35" s="28">
        <f t="shared" si="7"/>
        <v>0</v>
      </c>
      <c r="L35" s="28">
        <f t="shared" si="8"/>
        <v>0</v>
      </c>
      <c r="M35" s="28">
        <f t="shared" si="9"/>
        <v>0</v>
      </c>
      <c r="N35" s="28">
        <f t="shared" si="10"/>
        <v>0</v>
      </c>
      <c r="O35" s="28">
        <f t="shared" si="11"/>
        <v>0.42459999999999998</v>
      </c>
      <c r="P35" s="50">
        <f t="shared" si="12"/>
        <v>0.57540000000000002</v>
      </c>
      <c r="Q35" s="51">
        <v>16</v>
      </c>
      <c r="R35" s="43" t="str">
        <f>VLOOKUP(Q35,Project!$A$2:$B$51,2,FALSE)</f>
        <v>PALAPA TIMUR TELEMATIKA</v>
      </c>
      <c r="S35" s="52">
        <f>VLOOKUP(Q35,Project!$A$2:$C$51,3,FALSE)</f>
        <v>0.42459999999999998</v>
      </c>
      <c r="T35" s="53">
        <v>99</v>
      </c>
      <c r="U35" s="43" t="str">
        <f>VLOOKUP(T35,Project!$A$2:$B$51,2,FALSE)</f>
        <v>No Project</v>
      </c>
      <c r="V35" s="52">
        <f>VLOOKUP(T35,Project!$A$2:$C$51,3,FALSE)</f>
        <v>0</v>
      </c>
      <c r="W35" s="53">
        <v>99</v>
      </c>
      <c r="X35" s="43" t="str">
        <f>VLOOKUP(W35,Project!$A$2:$B$51,2,FALSE)</f>
        <v>No Project</v>
      </c>
      <c r="Y35" s="52">
        <f>VLOOKUP(W35,Project!$A$2:$C$51,3,FALSE)</f>
        <v>0</v>
      </c>
      <c r="Z35" s="53">
        <v>99</v>
      </c>
      <c r="AA35" s="43" t="str">
        <f>VLOOKUP(Z35,Project!$A$2:$B$51,2,FALSE)</f>
        <v>No Project</v>
      </c>
      <c r="AB35" s="52">
        <f>VLOOKUP(Z35,Project!$A$2:$C$51,3,FALSE)</f>
        <v>0</v>
      </c>
      <c r="AC35" s="53">
        <v>99</v>
      </c>
      <c r="AD35" s="43" t="str">
        <f>VLOOKUP(AC35,Project!$A$2:$B$51,2,FALSE)</f>
        <v>No Project</v>
      </c>
      <c r="AE35" s="52">
        <f>VLOOKUP(AC35,Project!$A$2:$C$51,3,FALSE)</f>
        <v>0</v>
      </c>
      <c r="AF35" s="48">
        <f t="shared" si="13"/>
        <v>5</v>
      </c>
    </row>
    <row r="36" spans="1:32" s="48" customFormat="1" ht="19.5" customHeight="1" x14ac:dyDescent="0.25">
      <c r="A36" s="43">
        <v>33</v>
      </c>
      <c r="B36" s="25" t="s">
        <v>62</v>
      </c>
      <c r="C36" s="23">
        <f t="shared" si="0"/>
        <v>1</v>
      </c>
      <c r="D36" s="42"/>
      <c r="E36" s="57">
        <f t="shared" si="1"/>
        <v>16</v>
      </c>
      <c r="F36" s="57">
        <f t="shared" si="2"/>
        <v>99</v>
      </c>
      <c r="G36" s="57">
        <f t="shared" si="3"/>
        <v>99</v>
      </c>
      <c r="H36" s="57">
        <f t="shared" si="4"/>
        <v>99</v>
      </c>
      <c r="I36" s="57">
        <f t="shared" si="5"/>
        <v>99</v>
      </c>
      <c r="J36" s="28">
        <f t="shared" si="6"/>
        <v>0.42459999999999998</v>
      </c>
      <c r="K36" s="28">
        <f t="shared" si="7"/>
        <v>0</v>
      </c>
      <c r="L36" s="28">
        <f t="shared" si="8"/>
        <v>0</v>
      </c>
      <c r="M36" s="28">
        <f t="shared" si="9"/>
        <v>0</v>
      </c>
      <c r="N36" s="28">
        <f t="shared" si="10"/>
        <v>0</v>
      </c>
      <c r="O36" s="28">
        <f t="shared" si="11"/>
        <v>0.42459999999999998</v>
      </c>
      <c r="P36" s="50">
        <f t="shared" si="12"/>
        <v>0.57540000000000002</v>
      </c>
      <c r="Q36" s="51">
        <v>16</v>
      </c>
      <c r="R36" s="43" t="str">
        <f>VLOOKUP(Q36,Project!$A$2:$B$51,2,FALSE)</f>
        <v>PALAPA TIMUR TELEMATIKA</v>
      </c>
      <c r="S36" s="52">
        <f>VLOOKUP(Q36,Project!$A$2:$C$51,3,FALSE)</f>
        <v>0.42459999999999998</v>
      </c>
      <c r="T36" s="53">
        <v>99</v>
      </c>
      <c r="U36" s="43" t="str">
        <f>VLOOKUP(T36,Project!$A$2:$B$51,2,FALSE)</f>
        <v>No Project</v>
      </c>
      <c r="V36" s="52">
        <f>VLOOKUP(T36,Project!$A$2:$C$51,3,FALSE)</f>
        <v>0</v>
      </c>
      <c r="W36" s="53">
        <v>99</v>
      </c>
      <c r="X36" s="43" t="str">
        <f>VLOOKUP(W36,Project!$A$2:$B$51,2,FALSE)</f>
        <v>No Project</v>
      </c>
      <c r="Y36" s="52">
        <f>VLOOKUP(W36,Project!$A$2:$C$51,3,FALSE)</f>
        <v>0</v>
      </c>
      <c r="Z36" s="53">
        <v>99</v>
      </c>
      <c r="AA36" s="43" t="str">
        <f>VLOOKUP(Z36,Project!$A$2:$B$51,2,FALSE)</f>
        <v>No Project</v>
      </c>
      <c r="AB36" s="52">
        <f>VLOOKUP(Z36,Project!$A$2:$C$51,3,FALSE)</f>
        <v>0</v>
      </c>
      <c r="AC36" s="53">
        <v>99</v>
      </c>
      <c r="AD36" s="43" t="str">
        <f>VLOOKUP(AC36,Project!$A$2:$B$51,2,FALSE)</f>
        <v>No Project</v>
      </c>
      <c r="AE36" s="52">
        <f>VLOOKUP(AC36,Project!$A$2:$C$51,3,FALSE)</f>
        <v>0</v>
      </c>
      <c r="AF36" s="48">
        <f t="shared" si="13"/>
        <v>5</v>
      </c>
    </row>
    <row r="37" spans="1:32" s="48" customFormat="1" ht="19.5" customHeight="1" x14ac:dyDescent="0.25">
      <c r="A37" s="43">
        <v>34</v>
      </c>
      <c r="B37" s="25" t="s">
        <v>63</v>
      </c>
      <c r="C37" s="23">
        <f t="shared" si="0"/>
        <v>1</v>
      </c>
      <c r="D37" s="42"/>
      <c r="E37" s="57">
        <f t="shared" si="1"/>
        <v>16</v>
      </c>
      <c r="F37" s="57">
        <f t="shared" si="2"/>
        <v>99</v>
      </c>
      <c r="G37" s="57">
        <f t="shared" si="3"/>
        <v>99</v>
      </c>
      <c r="H37" s="57">
        <f t="shared" si="4"/>
        <v>99</v>
      </c>
      <c r="I37" s="57">
        <f t="shared" si="5"/>
        <v>99</v>
      </c>
      <c r="J37" s="28">
        <f t="shared" si="6"/>
        <v>0.42459999999999998</v>
      </c>
      <c r="K37" s="28">
        <f t="shared" si="7"/>
        <v>0</v>
      </c>
      <c r="L37" s="28">
        <f t="shared" si="8"/>
        <v>0</v>
      </c>
      <c r="M37" s="28">
        <f t="shared" si="9"/>
        <v>0</v>
      </c>
      <c r="N37" s="28">
        <f t="shared" si="10"/>
        <v>0</v>
      </c>
      <c r="O37" s="28">
        <f t="shared" si="11"/>
        <v>0.42459999999999998</v>
      </c>
      <c r="P37" s="50">
        <f t="shared" si="12"/>
        <v>0.57540000000000002</v>
      </c>
      <c r="Q37" s="51">
        <v>16</v>
      </c>
      <c r="R37" s="43" t="str">
        <f>VLOOKUP(Q37,Project!$A$2:$B$51,2,FALSE)</f>
        <v>PALAPA TIMUR TELEMATIKA</v>
      </c>
      <c r="S37" s="52">
        <f>VLOOKUP(Q37,Project!$A$2:$C$51,3,FALSE)</f>
        <v>0.42459999999999998</v>
      </c>
      <c r="T37" s="53">
        <v>99</v>
      </c>
      <c r="U37" s="43" t="str">
        <f>VLOOKUP(T37,Project!$A$2:$B$51,2,FALSE)</f>
        <v>No Project</v>
      </c>
      <c r="V37" s="52">
        <f>VLOOKUP(T37,Project!$A$2:$C$51,3,FALSE)</f>
        <v>0</v>
      </c>
      <c r="W37" s="53">
        <v>99</v>
      </c>
      <c r="X37" s="43" t="str">
        <f>VLOOKUP(W37,Project!$A$2:$B$51,2,FALSE)</f>
        <v>No Project</v>
      </c>
      <c r="Y37" s="52">
        <f>VLOOKUP(W37,Project!$A$2:$C$51,3,FALSE)</f>
        <v>0</v>
      </c>
      <c r="Z37" s="53">
        <v>99</v>
      </c>
      <c r="AA37" s="43" t="str">
        <f>VLOOKUP(Z37,Project!$A$2:$B$51,2,FALSE)</f>
        <v>No Project</v>
      </c>
      <c r="AB37" s="52">
        <f>VLOOKUP(Z37,Project!$A$2:$C$51,3,FALSE)</f>
        <v>0</v>
      </c>
      <c r="AC37" s="53">
        <v>99</v>
      </c>
      <c r="AD37" s="43" t="str">
        <f>VLOOKUP(AC37,Project!$A$2:$B$51,2,FALSE)</f>
        <v>No Project</v>
      </c>
      <c r="AE37" s="52">
        <f>VLOOKUP(AC37,Project!$A$2:$C$51,3,FALSE)</f>
        <v>0</v>
      </c>
      <c r="AF37" s="48">
        <f t="shared" si="13"/>
        <v>5</v>
      </c>
    </row>
    <row r="38" spans="1:32" s="48" customFormat="1" ht="19.5" customHeight="1" x14ac:dyDescent="0.25">
      <c r="A38" s="43">
        <v>35</v>
      </c>
      <c r="B38" s="25" t="s">
        <v>64</v>
      </c>
      <c r="C38" s="23">
        <f t="shared" si="0"/>
        <v>1</v>
      </c>
      <c r="D38" s="42"/>
      <c r="E38" s="57">
        <f t="shared" si="1"/>
        <v>16</v>
      </c>
      <c r="F38" s="57">
        <f t="shared" si="2"/>
        <v>99</v>
      </c>
      <c r="G38" s="57">
        <f t="shared" si="3"/>
        <v>99</v>
      </c>
      <c r="H38" s="57">
        <f t="shared" si="4"/>
        <v>99</v>
      </c>
      <c r="I38" s="57">
        <f t="shared" si="5"/>
        <v>99</v>
      </c>
      <c r="J38" s="28">
        <f t="shared" si="6"/>
        <v>0.42459999999999998</v>
      </c>
      <c r="K38" s="28">
        <f t="shared" si="7"/>
        <v>0</v>
      </c>
      <c r="L38" s="28">
        <f t="shared" si="8"/>
        <v>0</v>
      </c>
      <c r="M38" s="28">
        <f t="shared" si="9"/>
        <v>0</v>
      </c>
      <c r="N38" s="28">
        <f t="shared" si="10"/>
        <v>0</v>
      </c>
      <c r="O38" s="28">
        <f t="shared" si="11"/>
        <v>0.42459999999999998</v>
      </c>
      <c r="P38" s="50">
        <f t="shared" si="12"/>
        <v>0.57540000000000002</v>
      </c>
      <c r="Q38" s="51">
        <v>16</v>
      </c>
      <c r="R38" s="43" t="str">
        <f>VLOOKUP(Q38,Project!$A$2:$B$51,2,FALSE)</f>
        <v>PALAPA TIMUR TELEMATIKA</v>
      </c>
      <c r="S38" s="52">
        <f>VLOOKUP(Q38,Project!$A$2:$C$51,3,FALSE)</f>
        <v>0.42459999999999998</v>
      </c>
      <c r="T38" s="53">
        <v>99</v>
      </c>
      <c r="U38" s="43" t="str">
        <f>VLOOKUP(T38,Project!$A$2:$B$51,2,FALSE)</f>
        <v>No Project</v>
      </c>
      <c r="V38" s="52">
        <f>VLOOKUP(T38,Project!$A$2:$C$51,3,FALSE)</f>
        <v>0</v>
      </c>
      <c r="W38" s="53">
        <v>99</v>
      </c>
      <c r="X38" s="43" t="str">
        <f>VLOOKUP(W38,Project!$A$2:$B$51,2,FALSE)</f>
        <v>No Project</v>
      </c>
      <c r="Y38" s="52">
        <f>VLOOKUP(W38,Project!$A$2:$C$51,3,FALSE)</f>
        <v>0</v>
      </c>
      <c r="Z38" s="53">
        <v>99</v>
      </c>
      <c r="AA38" s="43" t="str">
        <f>VLOOKUP(Z38,Project!$A$2:$B$51,2,FALSE)</f>
        <v>No Project</v>
      </c>
      <c r="AB38" s="52">
        <f>VLOOKUP(Z38,Project!$A$2:$C$51,3,FALSE)</f>
        <v>0</v>
      </c>
      <c r="AC38" s="53">
        <v>99</v>
      </c>
      <c r="AD38" s="43" t="str">
        <f>VLOOKUP(AC38,Project!$A$2:$B$51,2,FALSE)</f>
        <v>No Project</v>
      </c>
      <c r="AE38" s="52">
        <f>VLOOKUP(AC38,Project!$A$2:$C$51,3,FALSE)</f>
        <v>0</v>
      </c>
      <c r="AF38" s="48">
        <f t="shared" si="13"/>
        <v>5</v>
      </c>
    </row>
    <row r="39" spans="1:32" s="48" customFormat="1" ht="19.5" customHeight="1" x14ac:dyDescent="0.25">
      <c r="A39" s="43">
        <v>36</v>
      </c>
      <c r="B39" s="25" t="s">
        <v>65</v>
      </c>
      <c r="C39" s="23">
        <f t="shared" si="0"/>
        <v>1</v>
      </c>
      <c r="D39" s="42"/>
      <c r="E39" s="57">
        <f t="shared" si="1"/>
        <v>16</v>
      </c>
      <c r="F39" s="57">
        <f t="shared" si="2"/>
        <v>99</v>
      </c>
      <c r="G39" s="57">
        <f t="shared" si="3"/>
        <v>99</v>
      </c>
      <c r="H39" s="57">
        <f t="shared" si="4"/>
        <v>99</v>
      </c>
      <c r="I39" s="57">
        <f t="shared" si="5"/>
        <v>99</v>
      </c>
      <c r="J39" s="28">
        <f t="shared" si="6"/>
        <v>0.42459999999999998</v>
      </c>
      <c r="K39" s="28">
        <f t="shared" si="7"/>
        <v>0</v>
      </c>
      <c r="L39" s="28">
        <f t="shared" si="8"/>
        <v>0</v>
      </c>
      <c r="M39" s="28">
        <f t="shared" si="9"/>
        <v>0</v>
      </c>
      <c r="N39" s="28">
        <f t="shared" si="10"/>
        <v>0</v>
      </c>
      <c r="O39" s="28">
        <f t="shared" si="11"/>
        <v>0.42459999999999998</v>
      </c>
      <c r="P39" s="50">
        <f t="shared" si="12"/>
        <v>0.57540000000000002</v>
      </c>
      <c r="Q39" s="51">
        <v>16</v>
      </c>
      <c r="R39" s="43" t="str">
        <f>VLOOKUP(Q39,Project!$A$2:$B$51,2,FALSE)</f>
        <v>PALAPA TIMUR TELEMATIKA</v>
      </c>
      <c r="S39" s="52">
        <f>VLOOKUP(Q39,Project!$A$2:$C$51,3,FALSE)</f>
        <v>0.42459999999999998</v>
      </c>
      <c r="T39" s="53">
        <v>99</v>
      </c>
      <c r="U39" s="43" t="str">
        <f>VLOOKUP(T39,Project!$A$2:$B$51,2,FALSE)</f>
        <v>No Project</v>
      </c>
      <c r="V39" s="52">
        <f>VLOOKUP(T39,Project!$A$2:$C$51,3,FALSE)</f>
        <v>0</v>
      </c>
      <c r="W39" s="53">
        <v>99</v>
      </c>
      <c r="X39" s="43" t="str">
        <f>VLOOKUP(W39,Project!$A$2:$B$51,2,FALSE)</f>
        <v>No Project</v>
      </c>
      <c r="Y39" s="52">
        <f>VLOOKUP(W39,Project!$A$2:$C$51,3,FALSE)</f>
        <v>0</v>
      </c>
      <c r="Z39" s="53">
        <v>99</v>
      </c>
      <c r="AA39" s="43" t="str">
        <f>VLOOKUP(Z39,Project!$A$2:$B$51,2,FALSE)</f>
        <v>No Project</v>
      </c>
      <c r="AB39" s="52">
        <f>VLOOKUP(Z39,Project!$A$2:$C$51,3,FALSE)</f>
        <v>0</v>
      </c>
      <c r="AC39" s="53">
        <v>99</v>
      </c>
      <c r="AD39" s="43" t="str">
        <f>VLOOKUP(AC39,Project!$A$2:$B$51,2,FALSE)</f>
        <v>No Project</v>
      </c>
      <c r="AE39" s="52">
        <f>VLOOKUP(AC39,Project!$A$2:$C$51,3,FALSE)</f>
        <v>0</v>
      </c>
      <c r="AF39" s="48">
        <f t="shared" si="13"/>
        <v>5</v>
      </c>
    </row>
    <row r="40" spans="1:32" s="48" customFormat="1" ht="19.5" customHeight="1" x14ac:dyDescent="0.25">
      <c r="A40" s="43">
        <v>37</v>
      </c>
      <c r="B40" s="25" t="s">
        <v>230</v>
      </c>
      <c r="C40" s="23">
        <f t="shared" si="0"/>
        <v>2</v>
      </c>
      <c r="D40" s="42"/>
      <c r="E40" s="57">
        <f t="shared" si="1"/>
        <v>19</v>
      </c>
      <c r="F40" s="57">
        <f t="shared" si="2"/>
        <v>20</v>
      </c>
      <c r="G40" s="57">
        <f t="shared" si="3"/>
        <v>99</v>
      </c>
      <c r="H40" s="57">
        <f t="shared" si="4"/>
        <v>99</v>
      </c>
      <c r="I40" s="57">
        <f t="shared" si="5"/>
        <v>99</v>
      </c>
      <c r="J40" s="28">
        <f t="shared" si="6"/>
        <v>0.49230000000000002</v>
      </c>
      <c r="K40" s="28">
        <f t="shared" si="7"/>
        <v>0</v>
      </c>
      <c r="L40" s="28">
        <f t="shared" si="8"/>
        <v>0</v>
      </c>
      <c r="M40" s="28">
        <f t="shared" si="9"/>
        <v>0</v>
      </c>
      <c r="N40" s="28">
        <f t="shared" si="10"/>
        <v>0</v>
      </c>
      <c r="O40" s="28">
        <f t="shared" si="11"/>
        <v>0.24615000000000001</v>
      </c>
      <c r="P40" s="50">
        <f t="shared" si="12"/>
        <v>0.75385000000000002</v>
      </c>
      <c r="Q40" s="51">
        <v>19</v>
      </c>
      <c r="R40" s="43" t="str">
        <f>VLOOKUP(Q40,Project!$A$2:$B$51,2,FALSE)</f>
        <v>XL Fiberization batch1 batch2</v>
      </c>
      <c r="S40" s="52">
        <f>VLOOKUP(Q40,Project!$A$2:$C$51,3,FALSE)</f>
        <v>0.49230000000000002</v>
      </c>
      <c r="T40" s="53">
        <v>20</v>
      </c>
      <c r="U40" s="43" t="str">
        <f>VLOOKUP(T40,Project!$A$2:$B$51,2,FALSE)</f>
        <v>XL Fiberization batch3</v>
      </c>
      <c r="V40" s="52">
        <f>VLOOKUP(T40,Project!$A$2:$C$51,3,FALSE)</f>
        <v>0</v>
      </c>
      <c r="W40" s="53">
        <v>99</v>
      </c>
      <c r="X40" s="43" t="str">
        <f>VLOOKUP(W40,Project!$A$2:$B$51,2,FALSE)</f>
        <v>No Project</v>
      </c>
      <c r="Y40" s="52">
        <f>VLOOKUP(W40,Project!$A$2:$C$51,3,FALSE)</f>
        <v>0</v>
      </c>
      <c r="Z40" s="53">
        <v>99</v>
      </c>
      <c r="AA40" s="43" t="str">
        <f>VLOOKUP(Z40,Project!$A$2:$B$51,2,FALSE)</f>
        <v>No Project</v>
      </c>
      <c r="AB40" s="52">
        <f>VLOOKUP(Z40,Project!$A$2:$C$51,3,FALSE)</f>
        <v>0</v>
      </c>
      <c r="AC40" s="53">
        <v>99</v>
      </c>
      <c r="AD40" s="43" t="str">
        <f>VLOOKUP(AC40,Project!$A$2:$B$51,2,FALSE)</f>
        <v>No Project</v>
      </c>
      <c r="AE40" s="52">
        <f>VLOOKUP(AC40,Project!$A$2:$C$51,3,FALSE)</f>
        <v>0</v>
      </c>
      <c r="AF40" s="48">
        <f t="shared" si="13"/>
        <v>5</v>
      </c>
    </row>
    <row r="41" spans="1:32" s="48" customFormat="1" ht="19.5" customHeight="1" x14ac:dyDescent="0.25">
      <c r="A41" s="43">
        <v>38</v>
      </c>
      <c r="B41" s="25" t="s">
        <v>66</v>
      </c>
      <c r="C41" s="23">
        <f t="shared" si="0"/>
        <v>1</v>
      </c>
      <c r="D41" s="42"/>
      <c r="E41" s="57">
        <f t="shared" si="1"/>
        <v>1</v>
      </c>
      <c r="F41" s="57">
        <f t="shared" si="2"/>
        <v>99</v>
      </c>
      <c r="G41" s="57">
        <f t="shared" si="3"/>
        <v>99</v>
      </c>
      <c r="H41" s="57">
        <f t="shared" si="4"/>
        <v>99</v>
      </c>
      <c r="I41" s="57">
        <f t="shared" si="5"/>
        <v>99</v>
      </c>
      <c r="J41" s="28">
        <f t="shared" si="6"/>
        <v>0.99980000000000002</v>
      </c>
      <c r="K41" s="28">
        <f t="shared" si="7"/>
        <v>0</v>
      </c>
      <c r="L41" s="28">
        <f t="shared" si="8"/>
        <v>0</v>
      </c>
      <c r="M41" s="28">
        <f t="shared" si="9"/>
        <v>0</v>
      </c>
      <c r="N41" s="28">
        <f t="shared" si="10"/>
        <v>0</v>
      </c>
      <c r="O41" s="28">
        <f t="shared" si="11"/>
        <v>0.99980000000000002</v>
      </c>
      <c r="P41" s="50">
        <f t="shared" si="12"/>
        <v>1.9999999999997797E-4</v>
      </c>
      <c r="Q41" s="51">
        <v>1</v>
      </c>
      <c r="R41" s="43" t="str">
        <f>VLOOKUP(Q41,Project!$A$2:$B$51,2,FALSE)</f>
        <v>PALAPA RING BARAT</v>
      </c>
      <c r="S41" s="52">
        <f>VLOOKUP(Q41,Project!$A$2:$C$51,3,FALSE)</f>
        <v>0.99980000000000002</v>
      </c>
      <c r="T41" s="53">
        <v>99</v>
      </c>
      <c r="U41" s="43" t="str">
        <f>VLOOKUP(T41,Project!$A$2:$B$51,2,FALSE)</f>
        <v>No Project</v>
      </c>
      <c r="V41" s="52">
        <f>VLOOKUP(T41,Project!$A$2:$C$51,3,FALSE)</f>
        <v>0</v>
      </c>
      <c r="W41" s="53">
        <v>99</v>
      </c>
      <c r="X41" s="43" t="str">
        <f>VLOOKUP(W41,Project!$A$2:$B$51,2,FALSE)</f>
        <v>No Project</v>
      </c>
      <c r="Y41" s="52">
        <f>VLOOKUP(W41,Project!$A$2:$C$51,3,FALSE)</f>
        <v>0</v>
      </c>
      <c r="Z41" s="53">
        <v>99</v>
      </c>
      <c r="AA41" s="43" t="str">
        <f>VLOOKUP(Z41,Project!$A$2:$B$51,2,FALSE)</f>
        <v>No Project</v>
      </c>
      <c r="AB41" s="52">
        <f>VLOOKUP(Z41,Project!$A$2:$C$51,3,FALSE)</f>
        <v>0</v>
      </c>
      <c r="AC41" s="53">
        <v>99</v>
      </c>
      <c r="AD41" s="43" t="str">
        <f>VLOOKUP(AC41,Project!$A$2:$B$51,2,FALSE)</f>
        <v>No Project</v>
      </c>
      <c r="AE41" s="52">
        <f>VLOOKUP(AC41,Project!$A$2:$C$51,3,FALSE)</f>
        <v>0</v>
      </c>
      <c r="AF41" s="48">
        <f t="shared" si="13"/>
        <v>5</v>
      </c>
    </row>
    <row r="42" spans="1:32" s="48" customFormat="1" ht="19.5" customHeight="1" x14ac:dyDescent="0.25">
      <c r="A42" s="43">
        <v>39</v>
      </c>
      <c r="B42" s="25" t="s">
        <v>217</v>
      </c>
      <c r="C42" s="23">
        <f t="shared" si="0"/>
        <v>1</v>
      </c>
      <c r="D42" s="42"/>
      <c r="E42" s="57">
        <f t="shared" si="1"/>
        <v>16</v>
      </c>
      <c r="F42" s="57">
        <f t="shared" si="2"/>
        <v>99</v>
      </c>
      <c r="G42" s="57">
        <f t="shared" si="3"/>
        <v>99</v>
      </c>
      <c r="H42" s="57">
        <f t="shared" si="4"/>
        <v>99</v>
      </c>
      <c r="I42" s="57">
        <f t="shared" si="5"/>
        <v>99</v>
      </c>
      <c r="J42" s="28">
        <f t="shared" si="6"/>
        <v>0.42459999999999998</v>
      </c>
      <c r="K42" s="28">
        <f t="shared" si="7"/>
        <v>0</v>
      </c>
      <c r="L42" s="28">
        <f t="shared" si="8"/>
        <v>0</v>
      </c>
      <c r="M42" s="28">
        <f t="shared" si="9"/>
        <v>0</v>
      </c>
      <c r="N42" s="28">
        <f t="shared" si="10"/>
        <v>0</v>
      </c>
      <c r="O42" s="28">
        <f t="shared" si="11"/>
        <v>0.42459999999999998</v>
      </c>
      <c r="P42" s="50">
        <f t="shared" si="12"/>
        <v>0.57540000000000002</v>
      </c>
      <c r="Q42" s="51">
        <v>16</v>
      </c>
      <c r="R42" s="43" t="str">
        <f>VLOOKUP(Q42,Project!$A$2:$B$51,2,FALSE)</f>
        <v>PALAPA TIMUR TELEMATIKA</v>
      </c>
      <c r="S42" s="52">
        <f>VLOOKUP(Q42,Project!$A$2:$C$51,3,FALSE)</f>
        <v>0.42459999999999998</v>
      </c>
      <c r="T42" s="53">
        <v>99</v>
      </c>
      <c r="U42" s="43" t="str">
        <f>VLOOKUP(T42,Project!$A$2:$B$51,2,FALSE)</f>
        <v>No Project</v>
      </c>
      <c r="V42" s="52">
        <f>VLOOKUP(T42,Project!$A$2:$C$51,3,FALSE)</f>
        <v>0</v>
      </c>
      <c r="W42" s="53">
        <v>99</v>
      </c>
      <c r="X42" s="43" t="str">
        <f>VLOOKUP(W42,Project!$A$2:$B$51,2,FALSE)</f>
        <v>No Project</v>
      </c>
      <c r="Y42" s="52">
        <f>VLOOKUP(W42,Project!$A$2:$C$51,3,FALSE)</f>
        <v>0</v>
      </c>
      <c r="Z42" s="53">
        <v>99</v>
      </c>
      <c r="AA42" s="43" t="str">
        <f>VLOOKUP(Z42,Project!$A$2:$B$51,2,FALSE)</f>
        <v>No Project</v>
      </c>
      <c r="AB42" s="52">
        <f>VLOOKUP(Z42,Project!$A$2:$C$51,3,FALSE)</f>
        <v>0</v>
      </c>
      <c r="AC42" s="53">
        <v>99</v>
      </c>
      <c r="AD42" s="43" t="str">
        <f>VLOOKUP(AC42,Project!$A$2:$B$51,2,FALSE)</f>
        <v>No Project</v>
      </c>
      <c r="AE42" s="52">
        <f>VLOOKUP(AC42,Project!$A$2:$C$51,3,FALSE)</f>
        <v>0</v>
      </c>
      <c r="AF42" s="48">
        <f t="shared" si="13"/>
        <v>5</v>
      </c>
    </row>
    <row r="43" spans="1:32" s="48" customFormat="1" ht="19.5" customHeight="1" x14ac:dyDescent="0.25">
      <c r="A43" s="43">
        <v>40</v>
      </c>
      <c r="B43" s="25" t="s">
        <v>67</v>
      </c>
      <c r="C43" s="23">
        <f t="shared" si="0"/>
        <v>1</v>
      </c>
      <c r="D43" s="42"/>
      <c r="E43" s="57">
        <f t="shared" si="1"/>
        <v>16</v>
      </c>
      <c r="F43" s="57">
        <f t="shared" si="2"/>
        <v>99</v>
      </c>
      <c r="G43" s="57">
        <f t="shared" si="3"/>
        <v>99</v>
      </c>
      <c r="H43" s="57">
        <f t="shared" si="4"/>
        <v>99</v>
      </c>
      <c r="I43" s="57">
        <f t="shared" si="5"/>
        <v>99</v>
      </c>
      <c r="J43" s="28">
        <f t="shared" si="6"/>
        <v>0.42459999999999998</v>
      </c>
      <c r="K43" s="28">
        <f t="shared" si="7"/>
        <v>0</v>
      </c>
      <c r="L43" s="28">
        <f t="shared" si="8"/>
        <v>0</v>
      </c>
      <c r="M43" s="28">
        <f t="shared" si="9"/>
        <v>0</v>
      </c>
      <c r="N43" s="28">
        <f t="shared" si="10"/>
        <v>0</v>
      </c>
      <c r="O43" s="28">
        <f t="shared" si="11"/>
        <v>0.42459999999999998</v>
      </c>
      <c r="P43" s="50">
        <f t="shared" si="12"/>
        <v>0.57540000000000002</v>
      </c>
      <c r="Q43" s="51">
        <v>16</v>
      </c>
      <c r="R43" s="43" t="str">
        <f>VLOOKUP(Q43,Project!$A$2:$B$51,2,FALSE)</f>
        <v>PALAPA TIMUR TELEMATIKA</v>
      </c>
      <c r="S43" s="52">
        <f>VLOOKUP(Q43,Project!$A$2:$C$51,3,FALSE)</f>
        <v>0.42459999999999998</v>
      </c>
      <c r="T43" s="53">
        <v>99</v>
      </c>
      <c r="U43" s="43" t="str">
        <f>VLOOKUP(T43,Project!$A$2:$B$51,2,FALSE)</f>
        <v>No Project</v>
      </c>
      <c r="V43" s="52">
        <f>VLOOKUP(T43,Project!$A$2:$C$51,3,FALSE)</f>
        <v>0</v>
      </c>
      <c r="W43" s="53">
        <v>99</v>
      </c>
      <c r="X43" s="43" t="str">
        <f>VLOOKUP(W43,Project!$A$2:$B$51,2,FALSE)</f>
        <v>No Project</v>
      </c>
      <c r="Y43" s="52">
        <f>VLOOKUP(W43,Project!$A$2:$C$51,3,FALSE)</f>
        <v>0</v>
      </c>
      <c r="Z43" s="53">
        <v>99</v>
      </c>
      <c r="AA43" s="43" t="str">
        <f>VLOOKUP(Z43,Project!$A$2:$B$51,2,FALSE)</f>
        <v>No Project</v>
      </c>
      <c r="AB43" s="52">
        <f>VLOOKUP(Z43,Project!$A$2:$C$51,3,FALSE)</f>
        <v>0</v>
      </c>
      <c r="AC43" s="53">
        <v>99</v>
      </c>
      <c r="AD43" s="43" t="str">
        <f>VLOOKUP(AC43,Project!$A$2:$B$51,2,FALSE)</f>
        <v>No Project</v>
      </c>
      <c r="AE43" s="52">
        <f>VLOOKUP(AC43,Project!$A$2:$C$51,3,FALSE)</f>
        <v>0</v>
      </c>
      <c r="AF43" s="48">
        <f t="shared" si="13"/>
        <v>5</v>
      </c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43">
    <cfRule type="cellIs" dxfId="17" priority="2" operator="equal">
      <formula>99</formula>
    </cfRule>
    <cfRule type="cellIs" dxfId="16" priority="3" operator="equal">
      <formula>0</formula>
    </cfRule>
  </conditionalFormatting>
  <conditionalFormatting sqref="J4:N43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12"/>
  <sheetViews>
    <sheetView showGridLines="0" topLeftCell="A13" workbookViewId="0">
      <selection activeCell="R16" sqref="R16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98" t="s">
        <v>14</v>
      </c>
      <c r="R1" s="99"/>
      <c r="S1" s="99"/>
      <c r="T1" s="99"/>
      <c r="U1" s="99"/>
      <c r="V1" s="99"/>
      <c r="W1" s="99"/>
      <c r="X1" s="99"/>
      <c r="Y1" s="99"/>
      <c r="Z1" s="85"/>
      <c r="AA1" s="85"/>
      <c r="AB1" s="85"/>
      <c r="AC1" s="85"/>
      <c r="AD1" s="85"/>
      <c r="AE1" s="86"/>
    </row>
    <row r="2" spans="1:31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1" s="63" customFormat="1" ht="31.5" customHeight="1" thickBot="1" x14ac:dyDescent="0.3">
      <c r="A3" s="77" t="s">
        <v>0</v>
      </c>
      <c r="B3" s="77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2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s="48" customFormat="1" ht="19.5" customHeight="1" x14ac:dyDescent="0.25">
      <c r="A4" s="42">
        <v>1</v>
      </c>
      <c r="B4" s="75" t="s">
        <v>68</v>
      </c>
      <c r="C4" s="23">
        <f>COUNTIF(E4:I4,"&lt;99")</f>
        <v>1</v>
      </c>
      <c r="D4" s="42"/>
      <c r="E4" s="57">
        <f>Q4</f>
        <v>22</v>
      </c>
      <c r="F4" s="57">
        <f>T4</f>
        <v>99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3.8100000000000002E-2</v>
      </c>
      <c r="K4" s="28">
        <f>IF(T4&lt;99,V4,0)</f>
        <v>0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3.8100000000000002E-2</v>
      </c>
      <c r="P4" s="29">
        <f>100%-O4</f>
        <v>0.96189999999999998</v>
      </c>
      <c r="Q4" s="45">
        <v>22</v>
      </c>
      <c r="R4" s="42" t="str">
        <f>VLOOKUP(Q4,Project!$A$2:$B$51,2,FALSE)</f>
        <v>Tower and MCP SF Medan</v>
      </c>
      <c r="S4" s="46">
        <f>VLOOKUP(Q4,Project!$A$2:$C$51,3,FALSE)</f>
        <v>3.8100000000000002E-2</v>
      </c>
      <c r="T4" s="47">
        <v>99</v>
      </c>
      <c r="U4" s="42" t="str">
        <f>VLOOKUP(T4,Project!$A$2:$B$51,2,FALSE)</f>
        <v>No Project</v>
      </c>
      <c r="V4" s="46">
        <f>VLOOKUP(T4,Project!$A$2:$C$51,3,FALSE)</f>
        <v>0</v>
      </c>
      <c r="W4" s="47">
        <v>99</v>
      </c>
      <c r="X4" s="42" t="str">
        <f>VLOOKUP(W4,Project!$A$2:$B$51,2,FALSE)</f>
        <v>No Project</v>
      </c>
      <c r="Y4" s="46">
        <f>VLOOKUP(W4,Project!$A$2:$C$51,3,FALSE)</f>
        <v>0</v>
      </c>
      <c r="Z4" s="47">
        <v>99</v>
      </c>
      <c r="AA4" s="42" t="str">
        <f>VLOOKUP(Z4,Project!$A$2:$B$51,2,FALSE)</f>
        <v>No Project</v>
      </c>
      <c r="AB4" s="46">
        <f>VLOOKUP(Z4,Project!$A$2:$C$51,3,FALSE)</f>
        <v>0</v>
      </c>
      <c r="AC4" s="47">
        <v>99</v>
      </c>
      <c r="AD4" s="42" t="str">
        <f>VLOOKUP(AC4,Project!$A$2:$B$51,2,FALSE)</f>
        <v>No Project</v>
      </c>
      <c r="AE4" s="46">
        <f>VLOOKUP(AC4,Project!$A$2:$C$51,3,FALSE)</f>
        <v>0</v>
      </c>
    </row>
    <row r="5" spans="1:31" s="48" customFormat="1" ht="19.5" customHeight="1" x14ac:dyDescent="0.25">
      <c r="A5" s="43">
        <v>2</v>
      </c>
      <c r="B5" s="25" t="s">
        <v>69</v>
      </c>
      <c r="C5" s="23">
        <f>COUNTIF(E5:I5,"&lt;99")</f>
        <v>2</v>
      </c>
      <c r="D5" s="42"/>
      <c r="E5" s="57">
        <f>Q5</f>
        <v>19</v>
      </c>
      <c r="F5" s="57">
        <f>T5</f>
        <v>20</v>
      </c>
      <c r="G5" s="57">
        <f>W5</f>
        <v>99</v>
      </c>
      <c r="H5" s="57">
        <f>Z5</f>
        <v>99</v>
      </c>
      <c r="I5" s="57">
        <f>AC5</f>
        <v>99</v>
      </c>
      <c r="J5" s="28">
        <f>IF(Q5&lt;99,S5,0)</f>
        <v>0.49230000000000002</v>
      </c>
      <c r="K5" s="28">
        <f>IF(T5&lt;99,V5,0)</f>
        <v>0</v>
      </c>
      <c r="L5" s="28">
        <f>IF(W5&lt;99,Y5,0)</f>
        <v>0</v>
      </c>
      <c r="M5" s="28">
        <f>IF(Z5&lt;99,AB5,0)</f>
        <v>0</v>
      </c>
      <c r="N5" s="28">
        <f>IF(AC5&lt;99,AE5,0)</f>
        <v>0</v>
      </c>
      <c r="O5" s="28">
        <f>(S5+V5+Y5+AB5+AE5)/C5</f>
        <v>0.24615000000000001</v>
      </c>
      <c r="P5" s="50">
        <f>100%-O5</f>
        <v>0.75385000000000002</v>
      </c>
      <c r="Q5" s="51">
        <v>19</v>
      </c>
      <c r="R5" s="43" t="str">
        <f>VLOOKUP(Q5,Project!$A$2:$B$51,2,FALSE)</f>
        <v>XL Fiberization batch1 batch2</v>
      </c>
      <c r="S5" s="52">
        <f>VLOOKUP(Q5,Project!$A$2:$C$51,3,FALSE)</f>
        <v>0.49230000000000002</v>
      </c>
      <c r="T5" s="53">
        <v>20</v>
      </c>
      <c r="U5" s="43" t="str">
        <f>VLOOKUP(T5,Project!$A$2:$B$51,2,FALSE)</f>
        <v>XL Fiberization batch3</v>
      </c>
      <c r="V5" s="52">
        <f>VLOOKUP(T5,Project!$A$2:$C$51,3,FALSE)</f>
        <v>0</v>
      </c>
      <c r="W5" s="53">
        <v>99</v>
      </c>
      <c r="X5" s="43" t="str">
        <f>VLOOKUP(W5,Project!$A$2:$B$51,2,FALSE)</f>
        <v>No Project</v>
      </c>
      <c r="Y5" s="52">
        <f>VLOOKUP(W5,Project!$A$2:$C$51,3,FALSE)</f>
        <v>0</v>
      </c>
      <c r="Z5" s="53">
        <v>99</v>
      </c>
      <c r="AA5" s="43" t="str">
        <f>VLOOKUP(Z5,Project!$A$2:$B$51,2,FALSE)</f>
        <v>No Project</v>
      </c>
      <c r="AB5" s="52">
        <f>VLOOKUP(Z5,Project!$A$2:$C$51,3,FALSE)</f>
        <v>0</v>
      </c>
      <c r="AC5" s="53">
        <v>99</v>
      </c>
      <c r="AD5" s="43" t="str">
        <f>VLOOKUP(AC5,Project!$A$2:$B$51,2,FALSE)</f>
        <v>No Project</v>
      </c>
      <c r="AE5" s="52">
        <f>VLOOKUP(AC5,Project!$A$2:$C$51,3,FALSE)</f>
        <v>0</v>
      </c>
    </row>
    <row r="6" spans="1:31" x14ac:dyDescent="0.25">
      <c r="P6" s="14"/>
    </row>
    <row r="11" spans="1:31" ht="15.75" thickBot="1" x14ac:dyDescent="0.3"/>
    <row r="12" spans="1:31" ht="15.75" thickBot="1" x14ac:dyDescent="0.3">
      <c r="X12" s="22"/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5">
    <cfRule type="cellIs" dxfId="14" priority="2" operator="equal">
      <formula>99</formula>
    </cfRule>
    <cfRule type="cellIs" dxfId="13" priority="3" operator="equal">
      <formula>0</formula>
    </cfRule>
  </conditionalFormatting>
  <conditionalFormatting sqref="J4:N5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9"/>
  <sheetViews>
    <sheetView showGridLines="0" topLeftCell="A10" workbookViewId="0">
      <selection activeCell="S19" sqref="S19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98" t="s">
        <v>14</v>
      </c>
      <c r="R1" s="99"/>
      <c r="S1" s="99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6"/>
    </row>
    <row r="2" spans="1:31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1" s="63" customFormat="1" ht="31.5" customHeight="1" thickBot="1" x14ac:dyDescent="0.3">
      <c r="A3" s="77" t="s">
        <v>0</v>
      </c>
      <c r="B3" s="77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3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s="48" customFormat="1" ht="19.5" customHeight="1" x14ac:dyDescent="0.25">
      <c r="A4" s="42">
        <v>1</v>
      </c>
      <c r="B4" s="75" t="s">
        <v>70</v>
      </c>
      <c r="C4" s="23">
        <f>COUNTIF(E4:I4,"&lt;99")</f>
        <v>1</v>
      </c>
      <c r="D4" s="42"/>
      <c r="E4" s="57">
        <f>Q4</f>
        <v>16</v>
      </c>
      <c r="F4" s="57">
        <f>T4</f>
        <v>99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0.42459999999999998</v>
      </c>
      <c r="K4" s="28">
        <f>IF(T4&lt;99,V4,0)</f>
        <v>0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0.42459999999999998</v>
      </c>
      <c r="P4" s="29">
        <f>100%-O4</f>
        <v>0.57540000000000002</v>
      </c>
      <c r="Q4" s="45">
        <v>16</v>
      </c>
      <c r="R4" s="42" t="str">
        <f>VLOOKUP(Q4,Project!$A$2:$B$51,2,FALSE)</f>
        <v>PALAPA TIMUR TELEMATIKA</v>
      </c>
      <c r="S4" s="46">
        <f>VLOOKUP(Q4,Project!$A$2:$C$51,3,FALSE)</f>
        <v>0.42459999999999998</v>
      </c>
      <c r="T4" s="47">
        <v>99</v>
      </c>
      <c r="U4" s="42" t="str">
        <f>VLOOKUP(T4,Project!$A$2:$B$51,2,FALSE)</f>
        <v>No Project</v>
      </c>
      <c r="V4" s="46">
        <f>VLOOKUP(T4,Project!$A$2:$C$51,3,FALSE)</f>
        <v>0</v>
      </c>
      <c r="W4" s="47">
        <v>99</v>
      </c>
      <c r="X4" s="42" t="str">
        <f>VLOOKUP(W4,Project!$A$2:$B$51,2,FALSE)</f>
        <v>No Project</v>
      </c>
      <c r="Y4" s="46">
        <f>VLOOKUP(W4,Project!$A$2:$C$51,3,FALSE)</f>
        <v>0</v>
      </c>
      <c r="Z4" s="47">
        <v>99</v>
      </c>
      <c r="AA4" s="42" t="str">
        <f>VLOOKUP(Z4,Project!$A$2:$B$51,2,FALSE)</f>
        <v>No Project</v>
      </c>
      <c r="AB4" s="46">
        <f>VLOOKUP(Z4,Project!$A$2:$C$51,3,FALSE)</f>
        <v>0</v>
      </c>
      <c r="AC4" s="47">
        <v>99</v>
      </c>
      <c r="AD4" s="42" t="str">
        <f>VLOOKUP(AC4,Project!$A$2:$B$51,2,FALSE)</f>
        <v>No Project</v>
      </c>
      <c r="AE4" s="46">
        <f>VLOOKUP(AC4,Project!$A$2:$C$51,3,FALSE)</f>
        <v>0</v>
      </c>
    </row>
    <row r="5" spans="1:31" s="48" customFormat="1" ht="19.5" customHeight="1" x14ac:dyDescent="0.25">
      <c r="A5" s="43">
        <v>2</v>
      </c>
      <c r="B5" s="25" t="s">
        <v>71</v>
      </c>
      <c r="C5" s="23">
        <f t="shared" ref="C5:C6" si="0">COUNTIF(E5:I5,"&lt;99")</f>
        <v>1</v>
      </c>
      <c r="D5" s="42"/>
      <c r="E5" s="57">
        <f t="shared" ref="E5:E6" si="1">Q5</f>
        <v>22</v>
      </c>
      <c r="F5" s="57">
        <f t="shared" ref="F5:F6" si="2">T5</f>
        <v>99</v>
      </c>
      <c r="G5" s="57">
        <f t="shared" ref="G5:G6" si="3">W5</f>
        <v>99</v>
      </c>
      <c r="H5" s="57">
        <f t="shared" ref="H5:H6" si="4">Z5</f>
        <v>99</v>
      </c>
      <c r="I5" s="57">
        <f t="shared" ref="I5:I6" si="5">AC5</f>
        <v>99</v>
      </c>
      <c r="J5" s="28">
        <f t="shared" ref="J5:J6" si="6">IF(Q5&lt;99,S5,0)</f>
        <v>3.8100000000000002E-2</v>
      </c>
      <c r="K5" s="28">
        <f t="shared" ref="K5:K6" si="7">IF(T5&lt;99,V5,0)</f>
        <v>0</v>
      </c>
      <c r="L5" s="28">
        <f t="shared" ref="L5:L6" si="8">IF(W5&lt;99,Y5,0)</f>
        <v>0</v>
      </c>
      <c r="M5" s="28">
        <f t="shared" ref="M5:M6" si="9">IF(Z5&lt;99,AB5,0)</f>
        <v>0</v>
      </c>
      <c r="N5" s="28">
        <f t="shared" ref="N5:N6" si="10">IF(AC5&lt;99,AE5,0)</f>
        <v>0</v>
      </c>
      <c r="O5" s="28">
        <f t="shared" ref="O5:O6" si="11">(S5+V5+Y5+AB5+AE5)/C5</f>
        <v>3.8100000000000002E-2</v>
      </c>
      <c r="P5" s="50">
        <f t="shared" ref="P5:P6" si="12">100%-O5</f>
        <v>0.96189999999999998</v>
      </c>
      <c r="Q5" s="51">
        <v>22</v>
      </c>
      <c r="R5" s="43" t="str">
        <f>VLOOKUP(Q5,Project!$A$2:$B$51,2,FALSE)</f>
        <v>Tower and MCP SF Medan</v>
      </c>
      <c r="S5" s="52">
        <f>VLOOKUP(Q5,Project!$A$2:$C$51,3,FALSE)</f>
        <v>3.8100000000000002E-2</v>
      </c>
      <c r="T5" s="53">
        <v>99</v>
      </c>
      <c r="U5" s="43" t="str">
        <f>VLOOKUP(T5,Project!$A$2:$B$51,2,FALSE)</f>
        <v>No Project</v>
      </c>
      <c r="V5" s="52">
        <f>VLOOKUP(T5,Project!$A$2:$C$51,3,FALSE)</f>
        <v>0</v>
      </c>
      <c r="W5" s="53">
        <v>99</v>
      </c>
      <c r="X5" s="43" t="str">
        <f>VLOOKUP(W5,Project!$A$2:$B$51,2,FALSE)</f>
        <v>No Project</v>
      </c>
      <c r="Y5" s="52">
        <f>VLOOKUP(W5,Project!$A$2:$C$51,3,FALSE)</f>
        <v>0</v>
      </c>
      <c r="Z5" s="53">
        <v>99</v>
      </c>
      <c r="AA5" s="43" t="str">
        <f>VLOOKUP(Z5,Project!$A$2:$B$51,2,FALSE)</f>
        <v>No Project</v>
      </c>
      <c r="AB5" s="52">
        <f>VLOOKUP(Z5,Project!$A$2:$C$51,3,FALSE)</f>
        <v>0</v>
      </c>
      <c r="AC5" s="53">
        <v>99</v>
      </c>
      <c r="AD5" s="43" t="str">
        <f>VLOOKUP(AC5,Project!$A$2:$B$51,2,FALSE)</f>
        <v>No Project</v>
      </c>
      <c r="AE5" s="52">
        <f>VLOOKUP(AC5,Project!$A$2:$C$51,3,FALSE)</f>
        <v>0</v>
      </c>
    </row>
    <row r="6" spans="1:31" s="48" customFormat="1" ht="19.5" customHeight="1" x14ac:dyDescent="0.25">
      <c r="A6" s="43">
        <v>3</v>
      </c>
      <c r="B6" s="25" t="s">
        <v>72</v>
      </c>
      <c r="C6" s="23">
        <f t="shared" si="0"/>
        <v>1</v>
      </c>
      <c r="D6" s="42"/>
      <c r="E6" s="57">
        <f t="shared" si="1"/>
        <v>19</v>
      </c>
      <c r="F6" s="57">
        <f t="shared" si="2"/>
        <v>99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0.49230000000000002</v>
      </c>
      <c r="K6" s="28">
        <f t="shared" si="7"/>
        <v>0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0.49230000000000002</v>
      </c>
      <c r="P6" s="50">
        <f t="shared" si="12"/>
        <v>0.50770000000000004</v>
      </c>
      <c r="Q6" s="51">
        <v>19</v>
      </c>
      <c r="R6" s="43" t="str">
        <f>VLOOKUP(Q6,Project!$A$2:$B$51,2,FALSE)</f>
        <v>XL Fiberization batch1 batch2</v>
      </c>
      <c r="S6" s="52">
        <f>VLOOKUP(Q6,Project!$A$2:$C$51,3,FALSE)</f>
        <v>0.49230000000000002</v>
      </c>
      <c r="T6" s="53">
        <v>99</v>
      </c>
      <c r="U6" s="43" t="str">
        <f>VLOOKUP(T6,Project!$A$2:$B$51,2,FALSE)</f>
        <v>No Project</v>
      </c>
      <c r="V6" s="52">
        <f>VLOOKUP(T6,Project!$A$2:$C$51,3,FALSE)</f>
        <v>0</v>
      </c>
      <c r="W6" s="53">
        <v>99</v>
      </c>
      <c r="X6" s="43" t="str">
        <f>VLOOKUP(W6,Project!$A$2:$B$51,2,FALSE)</f>
        <v>No Project</v>
      </c>
      <c r="Y6" s="52">
        <f>VLOOKUP(W6,Project!$A$2:$C$51,3,FALSE)</f>
        <v>0</v>
      </c>
      <c r="Z6" s="53">
        <v>99</v>
      </c>
      <c r="AA6" s="43" t="str">
        <f>VLOOKUP(Z6,Project!$A$2:$B$51,2,FALSE)</f>
        <v>No Project</v>
      </c>
      <c r="AB6" s="52">
        <f>VLOOKUP(Z6,Project!$A$2:$C$51,3,FALSE)</f>
        <v>0</v>
      </c>
      <c r="AC6" s="53">
        <v>99</v>
      </c>
      <c r="AD6" s="43" t="str">
        <f>VLOOKUP(AC6,Project!$A$2:$B$51,2,FALSE)</f>
        <v>No Project</v>
      </c>
      <c r="AE6" s="52">
        <f>VLOOKUP(AC6,Project!$A$2:$C$51,3,FALSE)</f>
        <v>0</v>
      </c>
    </row>
    <row r="7" spans="1:31" s="48" customFormat="1" ht="19.5" customHeight="1" x14ac:dyDescent="0.25">
      <c r="A7" s="78"/>
      <c r="B7" s="26" t="s">
        <v>209</v>
      </c>
      <c r="C7" s="44"/>
      <c r="D7" s="44"/>
      <c r="E7" s="57"/>
      <c r="F7" s="57"/>
      <c r="G7" s="57"/>
      <c r="H7" s="57"/>
      <c r="I7" s="57"/>
      <c r="J7" s="28"/>
      <c r="K7" s="28"/>
      <c r="L7" s="28"/>
      <c r="M7" s="28"/>
      <c r="N7" s="2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1:31" s="48" customFormat="1" ht="19.5" customHeight="1" x14ac:dyDescent="0.25">
      <c r="A8" s="78"/>
      <c r="B8" s="26" t="s">
        <v>209</v>
      </c>
      <c r="C8" s="44"/>
      <c r="D8" s="44"/>
      <c r="E8" s="57"/>
      <c r="F8" s="57"/>
      <c r="G8" s="57"/>
      <c r="H8" s="57"/>
      <c r="I8" s="57"/>
      <c r="J8" s="28"/>
      <c r="K8" s="28"/>
      <c r="L8" s="28"/>
      <c r="M8" s="28"/>
      <c r="N8" s="2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1:3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8">
    <cfRule type="cellIs" dxfId="11" priority="2" operator="equal">
      <formula>99</formula>
    </cfRule>
    <cfRule type="cellIs" dxfId="10" priority="3" operator="equal">
      <formula>0</formula>
    </cfRule>
  </conditionalFormatting>
  <conditionalFormatting sqref="J4:N8">
    <cfRule type="cellIs" dxfId="9" priority="1" operator="equal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8"/>
  <sheetViews>
    <sheetView showGridLines="0" workbookViewId="0">
      <selection activeCell="R17" sqref="R17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101" t="s">
        <v>14</v>
      </c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</row>
    <row r="2" spans="1:31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1" s="63" customFormat="1" ht="31.5" customHeight="1" thickBot="1" x14ac:dyDescent="0.3">
      <c r="A3" s="77" t="s">
        <v>0</v>
      </c>
      <c r="B3" s="77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3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s="48" customFormat="1" ht="19.5" customHeight="1" x14ac:dyDescent="0.25">
      <c r="A4" s="43">
        <v>1</v>
      </c>
      <c r="B4" s="25" t="s">
        <v>73</v>
      </c>
      <c r="C4" s="23">
        <f>COUNTIF(E4:I4,"&lt;99")</f>
        <v>2</v>
      </c>
      <c r="D4" s="42"/>
      <c r="E4" s="57">
        <f>Q4</f>
        <v>1</v>
      </c>
      <c r="F4" s="57">
        <f>T4</f>
        <v>9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0.99980000000000002</v>
      </c>
      <c r="K4" s="28">
        <f>IF(T4&lt;99,V4,0)</f>
        <v>0.02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0.50990000000000002</v>
      </c>
      <c r="P4" s="50">
        <f>100%-O4</f>
        <v>0.49009999999999998</v>
      </c>
      <c r="Q4" s="51">
        <v>1</v>
      </c>
      <c r="R4" s="43" t="str">
        <f>VLOOKUP(Q4,Project!$A$2:$B$51,2,FALSE)</f>
        <v>PALAPA RING BARAT</v>
      </c>
      <c r="S4" s="52">
        <f>VLOOKUP(Q4,Project!$A$2:$C$51,3,FALSE)</f>
        <v>0.99980000000000002</v>
      </c>
      <c r="T4" s="53">
        <v>9</v>
      </c>
      <c r="U4" s="43" t="str">
        <f>VLOOKUP(T4,Project!$A$2:$B$51,2,FALSE)</f>
        <v>SKK MIGAS - MATAK Onshore</v>
      </c>
      <c r="V4" s="52">
        <f>VLOOKUP(T4,Project!$A$2:$C$51,3,FALSE)</f>
        <v>0.02</v>
      </c>
      <c r="W4" s="53">
        <v>99</v>
      </c>
      <c r="X4" s="43" t="str">
        <f>VLOOKUP(W4,Project!$A$2:$B$51,2,FALSE)</f>
        <v>No Project</v>
      </c>
      <c r="Y4" s="52">
        <f>VLOOKUP(W4,Project!$A$2:$C$51,3,FALSE)</f>
        <v>0</v>
      </c>
      <c r="Z4" s="53">
        <v>99</v>
      </c>
      <c r="AA4" s="43" t="str">
        <f>VLOOKUP(Z4,Project!$A$2:$B$51,2,FALSE)</f>
        <v>No Project</v>
      </c>
      <c r="AB4" s="52">
        <f>VLOOKUP(Z4,Project!$A$2:$C$51,3,FALSE)</f>
        <v>0</v>
      </c>
      <c r="AC4" s="53">
        <v>99</v>
      </c>
      <c r="AD4" s="43" t="str">
        <f>VLOOKUP(AC4,Project!$A$2:$B$51,2,FALSE)</f>
        <v>No Project</v>
      </c>
      <c r="AE4" s="52">
        <f>VLOOKUP(AC4,Project!$A$2:$C$51,3,FALSE)</f>
        <v>0</v>
      </c>
    </row>
    <row r="5" spans="1:31" s="48" customFormat="1" ht="19.5" customHeight="1" x14ac:dyDescent="0.25">
      <c r="A5" s="43">
        <v>2</v>
      </c>
      <c r="B5" s="25" t="s">
        <v>74</v>
      </c>
      <c r="C5" s="23">
        <f t="shared" ref="C5:C6" si="0">COUNTIF(E5:I5,"&lt;99")</f>
        <v>2</v>
      </c>
      <c r="D5" s="42"/>
      <c r="E5" s="57">
        <f t="shared" ref="E5:E6" si="1">Q5</f>
        <v>19</v>
      </c>
      <c r="F5" s="57">
        <f t="shared" ref="F5:F6" si="2">T5</f>
        <v>20</v>
      </c>
      <c r="G5" s="57">
        <f t="shared" ref="G5:G6" si="3">W5</f>
        <v>99</v>
      </c>
      <c r="H5" s="57">
        <f t="shared" ref="H5:H6" si="4">Z5</f>
        <v>99</v>
      </c>
      <c r="I5" s="57">
        <f t="shared" ref="I5:I6" si="5">AC5</f>
        <v>99</v>
      </c>
      <c r="J5" s="28">
        <f t="shared" ref="J5:J6" si="6">IF(Q5&lt;99,S5,0)</f>
        <v>0.49230000000000002</v>
      </c>
      <c r="K5" s="28">
        <f t="shared" ref="K5:K6" si="7">IF(T5&lt;99,V5,0)</f>
        <v>0</v>
      </c>
      <c r="L5" s="28">
        <f t="shared" ref="L5:L6" si="8">IF(W5&lt;99,Y5,0)</f>
        <v>0</v>
      </c>
      <c r="M5" s="28">
        <f t="shared" ref="M5:M6" si="9">IF(Z5&lt;99,AB5,0)</f>
        <v>0</v>
      </c>
      <c r="N5" s="28">
        <f t="shared" ref="N5:N6" si="10">IF(AC5&lt;99,AE5,0)</f>
        <v>0</v>
      </c>
      <c r="O5" s="28">
        <f t="shared" ref="O5:O6" si="11">(S5+V5+Y5+AB5+AE5)/C5</f>
        <v>0.24615000000000001</v>
      </c>
      <c r="P5" s="50">
        <f>100%-O5</f>
        <v>0.75385000000000002</v>
      </c>
      <c r="Q5" s="51">
        <v>19</v>
      </c>
      <c r="R5" s="43" t="str">
        <f>VLOOKUP(Q5,Project!$A$2:$B$51,2,FALSE)</f>
        <v>XL Fiberization batch1 batch2</v>
      </c>
      <c r="S5" s="52">
        <f>VLOOKUP(Q5,Project!$A$2:$C$51,3,FALSE)</f>
        <v>0.49230000000000002</v>
      </c>
      <c r="T5" s="53">
        <v>20</v>
      </c>
      <c r="U5" s="43" t="str">
        <f>VLOOKUP(T5,Project!$A$2:$B$51,2,FALSE)</f>
        <v>XL Fiberization batch3</v>
      </c>
      <c r="V5" s="52">
        <f>VLOOKUP(T5,Project!$A$2:$C$51,3,FALSE)</f>
        <v>0</v>
      </c>
      <c r="W5" s="53">
        <v>99</v>
      </c>
      <c r="X5" s="43" t="str">
        <f>VLOOKUP(W5,Project!$A$2:$B$51,2,FALSE)</f>
        <v>No Project</v>
      </c>
      <c r="Y5" s="52">
        <f>VLOOKUP(W5,Project!$A$2:$C$51,3,FALSE)</f>
        <v>0</v>
      </c>
      <c r="Z5" s="53">
        <v>99</v>
      </c>
      <c r="AA5" s="43" t="str">
        <f>VLOOKUP(Z5,Project!$A$2:$B$51,2,FALSE)</f>
        <v>No Project</v>
      </c>
      <c r="AB5" s="52">
        <f>VLOOKUP(Z5,Project!$A$2:$C$51,3,FALSE)</f>
        <v>0</v>
      </c>
      <c r="AC5" s="53">
        <v>99</v>
      </c>
      <c r="AD5" s="43" t="str">
        <f>VLOOKUP(AC5,Project!$A$2:$B$51,2,FALSE)</f>
        <v>No Project</v>
      </c>
      <c r="AE5" s="52">
        <f>VLOOKUP(AC5,Project!$A$2:$C$51,3,FALSE)</f>
        <v>0</v>
      </c>
    </row>
    <row r="6" spans="1:31" s="48" customFormat="1" ht="19.5" customHeight="1" x14ac:dyDescent="0.25">
      <c r="A6" s="43">
        <v>3</v>
      </c>
      <c r="B6" s="25" t="s">
        <v>232</v>
      </c>
      <c r="C6" s="23">
        <f t="shared" si="0"/>
        <v>1</v>
      </c>
      <c r="D6" s="42"/>
      <c r="E6" s="57">
        <f t="shared" si="1"/>
        <v>16</v>
      </c>
      <c r="F6" s="57">
        <f t="shared" si="2"/>
        <v>99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0.42459999999999998</v>
      </c>
      <c r="K6" s="28">
        <f t="shared" si="7"/>
        <v>0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0.42459999999999998</v>
      </c>
      <c r="P6" s="50">
        <f>100%-O6</f>
        <v>0.57540000000000002</v>
      </c>
      <c r="Q6" s="51">
        <v>16</v>
      </c>
      <c r="R6" s="43" t="str">
        <f>VLOOKUP(Q6,Project!$A$2:$B$51,2,FALSE)</f>
        <v>PALAPA TIMUR TELEMATIKA</v>
      </c>
      <c r="S6" s="52">
        <f>VLOOKUP(Q6,Project!$A$2:$C$51,3,FALSE)</f>
        <v>0.42459999999999998</v>
      </c>
      <c r="T6" s="53">
        <v>99</v>
      </c>
      <c r="U6" s="43" t="str">
        <f>VLOOKUP(T6,Project!$A$2:$B$51,2,FALSE)</f>
        <v>No Project</v>
      </c>
      <c r="V6" s="52">
        <f>VLOOKUP(T6,Project!$A$2:$C$51,3,FALSE)</f>
        <v>0</v>
      </c>
      <c r="W6" s="53">
        <v>99</v>
      </c>
      <c r="X6" s="43" t="str">
        <f>VLOOKUP(W6,Project!$A$2:$B$51,2,FALSE)</f>
        <v>No Project</v>
      </c>
      <c r="Y6" s="52">
        <f>VLOOKUP(W6,Project!$A$2:$C$51,3,FALSE)</f>
        <v>0</v>
      </c>
      <c r="Z6" s="53">
        <v>99</v>
      </c>
      <c r="AA6" s="43" t="str">
        <f>VLOOKUP(Z6,Project!$A$2:$B$51,2,FALSE)</f>
        <v>No Project</v>
      </c>
      <c r="AB6" s="52">
        <f>VLOOKUP(Z6,Project!$A$2:$C$51,3,FALSE)</f>
        <v>0</v>
      </c>
      <c r="AC6" s="53">
        <v>99</v>
      </c>
      <c r="AD6" s="43" t="str">
        <f>VLOOKUP(AC6,Project!$A$2:$B$51,2,FALSE)</f>
        <v>No Project</v>
      </c>
      <c r="AE6" s="52">
        <f>VLOOKUP(AC6,Project!$A$2:$C$51,3,FALSE)</f>
        <v>0</v>
      </c>
    </row>
    <row r="7" spans="1:31" s="48" customFormat="1" ht="19.5" customHeight="1" x14ac:dyDescent="0.25">
      <c r="A7" s="43">
        <v>4</v>
      </c>
      <c r="B7" s="25" t="s">
        <v>75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78"/>
      <c r="P7" s="43"/>
      <c r="Q7" s="79"/>
      <c r="R7" s="78" t="s">
        <v>77</v>
      </c>
      <c r="S7" s="78"/>
      <c r="T7" s="80"/>
      <c r="U7" s="78"/>
      <c r="V7" s="78"/>
      <c r="W7" s="80"/>
      <c r="X7" s="78"/>
      <c r="Y7" s="78"/>
      <c r="Z7" s="80"/>
      <c r="AA7" s="78"/>
      <c r="AB7" s="78"/>
      <c r="AC7" s="80"/>
      <c r="AD7" s="78"/>
      <c r="AE7" s="78"/>
    </row>
    <row r="8" spans="1:31" s="48" customFormat="1" ht="19.5" customHeight="1" x14ac:dyDescent="0.25">
      <c r="A8" s="43">
        <v>5</v>
      </c>
      <c r="B8" s="25" t="s">
        <v>76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78"/>
      <c r="P8" s="43"/>
      <c r="Q8" s="79"/>
      <c r="R8" s="78" t="s">
        <v>77</v>
      </c>
      <c r="S8" s="78"/>
      <c r="T8" s="80"/>
      <c r="U8" s="78"/>
      <c r="V8" s="78"/>
      <c r="W8" s="80"/>
      <c r="X8" s="78"/>
      <c r="Y8" s="78"/>
      <c r="Z8" s="80"/>
      <c r="AA8" s="78"/>
      <c r="AB8" s="78"/>
      <c r="AC8" s="80"/>
      <c r="AD8" s="78"/>
      <c r="AE8" s="78"/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6">
    <cfRule type="cellIs" dxfId="8" priority="2" operator="equal">
      <formula>99</formula>
    </cfRule>
    <cfRule type="cellIs" dxfId="7" priority="3" operator="equal">
      <formula>0</formula>
    </cfRule>
  </conditionalFormatting>
  <conditionalFormatting sqref="J4:N6">
    <cfRule type="cellIs" dxfId="6" priority="1" operator="equal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E7"/>
  <sheetViews>
    <sheetView showGridLines="0" workbookViewId="0">
      <selection activeCell="R17" sqref="R17"/>
    </sheetView>
  </sheetViews>
  <sheetFormatPr defaultRowHeight="15" outlineLevelCol="1" x14ac:dyDescent="0.25"/>
  <cols>
    <col min="1" max="1" width="3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1" ht="15.75" thickBot="1" x14ac:dyDescent="0.3">
      <c r="Q1" s="102" t="s">
        <v>14</v>
      </c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</row>
    <row r="2" spans="1:31" ht="15.75" thickBot="1" x14ac:dyDescent="0.3"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1" s="63" customFormat="1" ht="31.5" customHeight="1" thickBot="1" x14ac:dyDescent="0.3">
      <c r="A3" s="77" t="s">
        <v>0</v>
      </c>
      <c r="B3" s="77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3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1" s="63" customFormat="1" ht="19.5" customHeight="1" x14ac:dyDescent="0.25">
      <c r="A4" s="64">
        <v>1</v>
      </c>
      <c r="B4" s="64" t="s">
        <v>78</v>
      </c>
      <c r="C4" s="23">
        <f>COUNTIF(E4:I4,"&lt;99")</f>
        <v>2</v>
      </c>
      <c r="D4" s="42"/>
      <c r="E4" s="57">
        <f>Q4</f>
        <v>22</v>
      </c>
      <c r="F4" s="57">
        <f>T4</f>
        <v>19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3.8100000000000002E-2</v>
      </c>
      <c r="K4" s="28">
        <f>IF(T4&lt;99,V4,0)</f>
        <v>0.49230000000000002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0.26519999999999999</v>
      </c>
      <c r="P4" s="49">
        <f>100%-O4</f>
        <v>0.73480000000000001</v>
      </c>
      <c r="Q4" s="51">
        <v>22</v>
      </c>
      <c r="R4" s="64" t="str">
        <f>VLOOKUP(Q4,Project!$A$2:$B$51,2,FALSE)</f>
        <v>Tower and MCP SF Medan</v>
      </c>
      <c r="S4" s="52">
        <f>VLOOKUP(Q4,Project!$A$2:$C$51,3,FALSE)</f>
        <v>3.8100000000000002E-2</v>
      </c>
      <c r="T4" s="53">
        <v>19</v>
      </c>
      <c r="U4" s="64" t="str">
        <f>VLOOKUP(T4,Project!$A$2:$B$51,2,FALSE)</f>
        <v>XL Fiberization batch1 batch2</v>
      </c>
      <c r="V4" s="52">
        <f>VLOOKUP(T4,Project!$A$2:$C$51,3,FALSE)</f>
        <v>0.49230000000000002</v>
      </c>
      <c r="W4" s="53">
        <v>99</v>
      </c>
      <c r="X4" s="64" t="str">
        <f>VLOOKUP(W4,Project!$A$2:$B$51,2,FALSE)</f>
        <v>No Project</v>
      </c>
      <c r="Y4" s="52">
        <f>VLOOKUP(W4,Project!$A$2:$C$51,3,FALSE)</f>
        <v>0</v>
      </c>
      <c r="Z4" s="53">
        <v>99</v>
      </c>
      <c r="AA4" s="64" t="str">
        <f>VLOOKUP(Z4,Project!$A$2:$B$51,2,FALSE)</f>
        <v>No Project</v>
      </c>
      <c r="AB4" s="52">
        <f>VLOOKUP(Z4,Project!$A$2:$C$51,3,FALSE)</f>
        <v>0</v>
      </c>
      <c r="AC4" s="53">
        <v>99</v>
      </c>
      <c r="AD4" s="64" t="str">
        <f>VLOOKUP(AC4,Project!$A$2:$B$51,2,FALSE)</f>
        <v>No Project</v>
      </c>
      <c r="AE4" s="52">
        <f>VLOOKUP(AC4,Project!$A$2:$C$51,3,FALSE)</f>
        <v>0</v>
      </c>
    </row>
    <row r="5" spans="1:31" s="63" customFormat="1" ht="19.5" customHeight="1" x14ac:dyDescent="0.25">
      <c r="A5" s="64">
        <v>2</v>
      </c>
      <c r="B5" s="64" t="s">
        <v>79</v>
      </c>
      <c r="C5" s="23">
        <f t="shared" ref="C5:C6" si="0">COUNTIF(E5:I5,"&lt;99")</f>
        <v>2</v>
      </c>
      <c r="D5" s="42"/>
      <c r="E5" s="57">
        <f t="shared" ref="E5:E6" si="1">Q5</f>
        <v>22</v>
      </c>
      <c r="F5" s="57">
        <f t="shared" ref="F5:F6" si="2">T5</f>
        <v>19</v>
      </c>
      <c r="G5" s="57">
        <f t="shared" ref="G5:G6" si="3">W5</f>
        <v>99</v>
      </c>
      <c r="H5" s="57">
        <f t="shared" ref="H5:H6" si="4">Z5</f>
        <v>99</v>
      </c>
      <c r="I5" s="57">
        <f t="shared" ref="I5:I6" si="5">AC5</f>
        <v>99</v>
      </c>
      <c r="J5" s="28">
        <f t="shared" ref="J5:J6" si="6">IF(Q5&lt;99,S5,0)</f>
        <v>3.8100000000000002E-2</v>
      </c>
      <c r="K5" s="28">
        <f t="shared" ref="K5:K6" si="7">IF(T5&lt;99,V5,0)</f>
        <v>0.49230000000000002</v>
      </c>
      <c r="L5" s="28">
        <f t="shared" ref="L5:L6" si="8">IF(W5&lt;99,Y5,0)</f>
        <v>0</v>
      </c>
      <c r="M5" s="28">
        <f t="shared" ref="M5:M6" si="9">IF(Z5&lt;99,AB5,0)</f>
        <v>0</v>
      </c>
      <c r="N5" s="28">
        <f t="shared" ref="N5:N6" si="10">IF(AC5&lt;99,AE5,0)</f>
        <v>0</v>
      </c>
      <c r="O5" s="28">
        <f t="shared" ref="O5:O6" si="11">(S5+V5+Y5+AB5+AE5)/C5</f>
        <v>0.26519999999999999</v>
      </c>
      <c r="P5" s="50">
        <f t="shared" ref="P5:P7" si="12">100%-O5</f>
        <v>0.73480000000000001</v>
      </c>
      <c r="Q5" s="51">
        <v>22</v>
      </c>
      <c r="R5" s="64" t="str">
        <f>VLOOKUP(Q5,Project!$A$2:$B$51,2,FALSE)</f>
        <v>Tower and MCP SF Medan</v>
      </c>
      <c r="S5" s="52">
        <f>VLOOKUP(Q5,Project!$A$2:$C$51,3,FALSE)</f>
        <v>3.8100000000000002E-2</v>
      </c>
      <c r="T5" s="53">
        <v>19</v>
      </c>
      <c r="U5" s="64" t="str">
        <f>VLOOKUP(T5,Project!$A$2:$B$51,2,FALSE)</f>
        <v>XL Fiberization batch1 batch2</v>
      </c>
      <c r="V5" s="54">
        <f>VLOOKUP(T5,Project!$A$2:$C$51,3,FALSE)</f>
        <v>0.49230000000000002</v>
      </c>
      <c r="W5" s="53">
        <v>99</v>
      </c>
      <c r="X5" s="64" t="str">
        <f>VLOOKUP(W5,Project!$A$2:$B$51,2,FALSE)</f>
        <v>No Project</v>
      </c>
      <c r="Y5" s="52">
        <f>VLOOKUP(W5,Project!$A$2:$C$51,3,FALSE)</f>
        <v>0</v>
      </c>
      <c r="Z5" s="53">
        <v>99</v>
      </c>
      <c r="AA5" s="64" t="str">
        <f>VLOOKUP(Z5,Project!$A$2:$B$51,2,FALSE)</f>
        <v>No Project</v>
      </c>
      <c r="AB5" s="52">
        <f>VLOOKUP(Z5,Project!$A$2:$C$51,3,FALSE)</f>
        <v>0</v>
      </c>
      <c r="AC5" s="53">
        <v>99</v>
      </c>
      <c r="AD5" s="64" t="str">
        <f>VLOOKUP(AC5,Project!$A$2:$B$51,2,FALSE)</f>
        <v>No Project</v>
      </c>
      <c r="AE5" s="52">
        <f>VLOOKUP(AC5,Project!$A$2:$C$51,3,FALSE)</f>
        <v>0</v>
      </c>
    </row>
    <row r="6" spans="1:31" s="63" customFormat="1" ht="19.5" customHeight="1" x14ac:dyDescent="0.25">
      <c r="A6" s="64">
        <v>3</v>
      </c>
      <c r="B6" s="64" t="s">
        <v>80</v>
      </c>
      <c r="C6" s="23">
        <f t="shared" si="0"/>
        <v>2</v>
      </c>
      <c r="D6" s="42"/>
      <c r="E6" s="57">
        <f t="shared" si="1"/>
        <v>22</v>
      </c>
      <c r="F6" s="57">
        <f t="shared" si="2"/>
        <v>19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3.8100000000000002E-2</v>
      </c>
      <c r="K6" s="28">
        <f t="shared" si="7"/>
        <v>0.49230000000000002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0.26519999999999999</v>
      </c>
      <c r="P6" s="49">
        <f t="shared" si="12"/>
        <v>0.73480000000000001</v>
      </c>
      <c r="Q6" s="51">
        <v>22</v>
      </c>
      <c r="R6" s="64" t="str">
        <f>VLOOKUP(Q6,Project!$A$2:$B$51,2,FALSE)</f>
        <v>Tower and MCP SF Medan</v>
      </c>
      <c r="S6" s="52">
        <f>VLOOKUP(Q6,Project!$A$2:$C$51,3,FALSE)</f>
        <v>3.8100000000000002E-2</v>
      </c>
      <c r="T6" s="53">
        <v>19</v>
      </c>
      <c r="U6" s="64" t="str">
        <f>VLOOKUP(T6,Project!$A$2:$B$51,2,FALSE)</f>
        <v>XL Fiberization batch1 batch2</v>
      </c>
      <c r="V6" s="52">
        <f>VLOOKUP(T6,Project!$A$2:$C$51,3,FALSE)</f>
        <v>0.49230000000000002</v>
      </c>
      <c r="W6" s="53">
        <v>99</v>
      </c>
      <c r="X6" s="64" t="str">
        <f>VLOOKUP(W6,Project!$A$2:$B$51,2,FALSE)</f>
        <v>No Project</v>
      </c>
      <c r="Y6" s="52">
        <f>VLOOKUP(W6,Project!$A$2:$C$51,3,FALSE)</f>
        <v>0</v>
      </c>
      <c r="Z6" s="53">
        <v>99</v>
      </c>
      <c r="AA6" s="64" t="str">
        <f>VLOOKUP(Z6,Project!$A$2:$B$51,2,FALSE)</f>
        <v>No Project</v>
      </c>
      <c r="AB6" s="52">
        <f>VLOOKUP(Z6,Project!$A$2:$C$51,3,FALSE)</f>
        <v>0</v>
      </c>
      <c r="AC6" s="53">
        <v>99</v>
      </c>
      <c r="AD6" s="64" t="str">
        <f>VLOOKUP(AC6,Project!$A$2:$B$51,2,FALSE)</f>
        <v>No Project</v>
      </c>
      <c r="AE6" s="52">
        <f>VLOOKUP(AC6,Project!$A$2:$C$51,3,FALSE)</f>
        <v>0</v>
      </c>
    </row>
    <row r="7" spans="1:31" s="63" customFormat="1" ht="19.5" customHeight="1" x14ac:dyDescent="0.25">
      <c r="A7" s="64">
        <v>4</v>
      </c>
      <c r="B7" s="64" t="s">
        <v>81</v>
      </c>
      <c r="C7" s="23">
        <f t="shared" ref="C7" si="13">COUNTIF(E7:I7,"&lt;99")</f>
        <v>1</v>
      </c>
      <c r="D7" s="42"/>
      <c r="E7" s="57">
        <f t="shared" ref="E7" si="14">Q7</f>
        <v>98</v>
      </c>
      <c r="F7" s="57">
        <f t="shared" ref="F7" si="15">T7</f>
        <v>99</v>
      </c>
      <c r="G7" s="57">
        <f t="shared" ref="G7" si="16">W7</f>
        <v>99</v>
      </c>
      <c r="H7" s="57">
        <f t="shared" ref="H7" si="17">Z7</f>
        <v>99</v>
      </c>
      <c r="I7" s="57">
        <f t="shared" ref="I7" si="18">AC7</f>
        <v>99</v>
      </c>
      <c r="J7" s="28">
        <f t="shared" ref="J7" si="19">IF(Q7&lt;99,S7,0)</f>
        <v>0.3252951219512194</v>
      </c>
      <c r="K7" s="28">
        <f t="shared" ref="K7" si="20">IF(T7&lt;99,V7,0)</f>
        <v>0</v>
      </c>
      <c r="L7" s="28">
        <f t="shared" ref="L7" si="21">IF(W7&lt;99,Y7,0)</f>
        <v>0</v>
      </c>
      <c r="M7" s="28">
        <f t="shared" ref="M7" si="22">IF(Z7&lt;99,AB7,0)</f>
        <v>0</v>
      </c>
      <c r="N7" s="28">
        <f t="shared" ref="N7" si="23">IF(AC7&lt;99,AE7,0)</f>
        <v>0</v>
      </c>
      <c r="O7" s="28">
        <f t="shared" ref="O7" si="24">(S7+V7+Y7+AB7+AE7)/C7</f>
        <v>0.3252951219512194</v>
      </c>
      <c r="P7" s="49">
        <f t="shared" si="12"/>
        <v>0.67470487804878054</v>
      </c>
      <c r="Q7" s="51">
        <v>98</v>
      </c>
      <c r="R7" s="64" t="str">
        <f>VLOOKUP(Q7,Project!$A$2:$B$51,2,FALSE)</f>
        <v>All Project</v>
      </c>
      <c r="S7" s="52">
        <f>VLOOKUP(Q7,Project!$A$2:$C$51,3,FALSE)</f>
        <v>0.3252951219512194</v>
      </c>
      <c r="T7" s="53">
        <v>99</v>
      </c>
      <c r="U7" s="64" t="str">
        <f>VLOOKUP(T7,Project!$A$2:$B$51,2,FALSE)</f>
        <v>No Project</v>
      </c>
      <c r="V7" s="52">
        <f>VLOOKUP(T7,Project!$A$2:$C$51,3,FALSE)</f>
        <v>0</v>
      </c>
      <c r="W7" s="53">
        <v>99</v>
      </c>
      <c r="X7" s="64" t="str">
        <f>VLOOKUP(W7,Project!$A$2:$B$51,2,FALSE)</f>
        <v>No Project</v>
      </c>
      <c r="Y7" s="52">
        <f>VLOOKUP(W7,Project!$A$2:$C$51,3,FALSE)</f>
        <v>0</v>
      </c>
      <c r="Z7" s="53">
        <v>99</v>
      </c>
      <c r="AA7" s="64" t="str">
        <f>VLOOKUP(Z7,Project!$A$2:$B$51,2,FALSE)</f>
        <v>No Project</v>
      </c>
      <c r="AB7" s="52">
        <f>VLOOKUP(Z7,Project!$A$2:$C$51,3,FALSE)</f>
        <v>0</v>
      </c>
      <c r="AC7" s="53">
        <v>99</v>
      </c>
      <c r="AD7" s="64" t="str">
        <f>VLOOKUP(AC7,Project!$A$2:$B$51,2,FALSE)</f>
        <v>No Project</v>
      </c>
      <c r="AE7" s="52">
        <f>VLOOKUP(AC7,Project!$A$2:$C$51,3,FALSE)</f>
        <v>0</v>
      </c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7">
    <cfRule type="cellIs" dxfId="5" priority="2" operator="equal">
      <formula>99</formula>
    </cfRule>
    <cfRule type="cellIs" dxfId="4" priority="3" operator="equal">
      <formula>0</formula>
    </cfRule>
  </conditionalFormatting>
  <conditionalFormatting sqref="J4:N7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L2" sqref="L2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92"/>
  <sheetViews>
    <sheetView showGridLines="0" zoomScaleNormal="100" workbookViewId="0">
      <selection activeCell="D10" sqref="D10"/>
    </sheetView>
  </sheetViews>
  <sheetFormatPr defaultRowHeight="15" outlineLevelCol="1" x14ac:dyDescent="0.25"/>
  <cols>
    <col min="1" max="1" width="3" style="2" bestFit="1" customWidth="1"/>
    <col min="2" max="2" width="31.85546875" bestFit="1" customWidth="1"/>
    <col min="3" max="3" width="9.85546875" customWidth="1"/>
    <col min="4" max="4" width="38.140625" customWidth="1"/>
    <col min="5" max="14" width="9.140625" hidden="1" customWidth="1" outlineLevel="1"/>
    <col min="15" max="15" width="11.7109375" customWidth="1" collapsed="1"/>
    <col min="16" max="16" width="9.5703125" customWidth="1"/>
    <col min="17" max="17" width="6.7109375" customWidth="1"/>
    <col min="18" max="18" width="35.140625" bestFit="1" customWidth="1"/>
    <col min="19" max="19" width="11.85546875" style="2" customWidth="1"/>
    <col min="20" max="20" width="6.7109375" style="2" customWidth="1"/>
    <col min="21" max="21" width="35.140625" bestFit="1" customWidth="1"/>
    <col min="22" max="22" width="11.85546875" style="2" customWidth="1"/>
    <col min="23" max="23" width="6.7109375" style="2" customWidth="1"/>
    <col min="24" max="24" width="35.140625" bestFit="1" customWidth="1"/>
    <col min="25" max="25" width="11.85546875" customWidth="1"/>
    <col min="26" max="26" width="6.7109375" customWidth="1"/>
    <col min="27" max="27" width="35.140625" bestFit="1" customWidth="1"/>
    <col min="28" max="28" width="11.85546875" customWidth="1"/>
    <col min="29" max="29" width="6.7109375" customWidth="1"/>
    <col min="30" max="30" width="35.140625" bestFit="1" customWidth="1"/>
    <col min="31" max="31" width="11.85546875" customWidth="1"/>
  </cols>
  <sheetData>
    <row r="1" spans="1:32" ht="15.75" thickBot="1" x14ac:dyDescent="0.3">
      <c r="D1" s="81"/>
      <c r="Q1" s="98" t="s">
        <v>14</v>
      </c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00"/>
    </row>
    <row r="2" spans="1:32" ht="15.75" thickBot="1" x14ac:dyDescent="0.3">
      <c r="D2" s="81"/>
      <c r="Q2" s="95" t="s">
        <v>15</v>
      </c>
      <c r="R2" s="96"/>
      <c r="S2" s="97"/>
      <c r="T2" s="98" t="s">
        <v>16</v>
      </c>
      <c r="U2" s="99"/>
      <c r="V2" s="100"/>
      <c r="W2" s="98" t="s">
        <v>17</v>
      </c>
      <c r="X2" s="99"/>
      <c r="Y2" s="100"/>
      <c r="Z2" s="98" t="s">
        <v>199</v>
      </c>
      <c r="AA2" s="99"/>
      <c r="AB2" s="100"/>
      <c r="AC2" s="98" t="s">
        <v>200</v>
      </c>
      <c r="AD2" s="99"/>
      <c r="AE2" s="100"/>
    </row>
    <row r="3" spans="1:32" s="63" customFormat="1" ht="31.5" customHeight="1" thickBot="1" x14ac:dyDescent="0.3">
      <c r="A3" s="77" t="s">
        <v>0</v>
      </c>
      <c r="B3" s="77" t="s">
        <v>1</v>
      </c>
      <c r="C3" s="93" t="s">
        <v>247</v>
      </c>
      <c r="D3" s="94"/>
      <c r="E3" s="74" t="s">
        <v>238</v>
      </c>
      <c r="F3" s="74" t="s">
        <v>239</v>
      </c>
      <c r="G3" s="74" t="s">
        <v>240</v>
      </c>
      <c r="H3" s="74" t="s">
        <v>241</v>
      </c>
      <c r="I3" s="74" t="s">
        <v>242</v>
      </c>
      <c r="J3" s="33" t="s">
        <v>238</v>
      </c>
      <c r="K3" s="33" t="s">
        <v>239</v>
      </c>
      <c r="L3" s="33" t="s">
        <v>240</v>
      </c>
      <c r="M3" s="33" t="s">
        <v>241</v>
      </c>
      <c r="N3" s="33" t="s">
        <v>242</v>
      </c>
      <c r="O3" s="34" t="s">
        <v>21</v>
      </c>
      <c r="P3" s="30" t="s">
        <v>237</v>
      </c>
      <c r="Q3" s="30" t="s">
        <v>160</v>
      </c>
      <c r="R3" s="30" t="s">
        <v>19</v>
      </c>
      <c r="S3" s="30" t="s">
        <v>22</v>
      </c>
      <c r="T3" s="30" t="s">
        <v>161</v>
      </c>
      <c r="U3" s="30" t="s">
        <v>20</v>
      </c>
      <c r="V3" s="30" t="s">
        <v>22</v>
      </c>
      <c r="W3" s="30" t="s">
        <v>161</v>
      </c>
      <c r="X3" s="30" t="s">
        <v>20</v>
      </c>
      <c r="Y3" s="73" t="s">
        <v>22</v>
      </c>
      <c r="Z3" s="30" t="s">
        <v>161</v>
      </c>
      <c r="AA3" s="30" t="s">
        <v>20</v>
      </c>
      <c r="AB3" s="30" t="s">
        <v>22</v>
      </c>
      <c r="AC3" s="30" t="s">
        <v>161</v>
      </c>
      <c r="AD3" s="30" t="s">
        <v>20</v>
      </c>
      <c r="AE3" s="30" t="s">
        <v>22</v>
      </c>
    </row>
    <row r="4" spans="1:32" s="63" customFormat="1" ht="19.5" customHeight="1" x14ac:dyDescent="0.25">
      <c r="A4" s="42">
        <v>1</v>
      </c>
      <c r="B4" s="61" t="s">
        <v>82</v>
      </c>
      <c r="C4" s="23">
        <f>COUNTIF(E4:I4,"&lt;99")</f>
        <v>2</v>
      </c>
      <c r="D4" s="23"/>
      <c r="E4" s="57">
        <f>Q4</f>
        <v>15</v>
      </c>
      <c r="F4" s="57">
        <f>T4</f>
        <v>26</v>
      </c>
      <c r="G4" s="57">
        <f>W4</f>
        <v>99</v>
      </c>
      <c r="H4" s="57">
        <f>Z4</f>
        <v>99</v>
      </c>
      <c r="I4" s="57">
        <f>AC4</f>
        <v>99</v>
      </c>
      <c r="J4" s="28">
        <f>IF(Q4&lt;99,S4,0)</f>
        <v>0.76629999999999998</v>
      </c>
      <c r="K4" s="28">
        <f>IF(T4&lt;99,V4,0)</f>
        <v>0.92</v>
      </c>
      <c r="L4" s="28">
        <f>IF(W4&lt;99,Y4,0)</f>
        <v>0</v>
      </c>
      <c r="M4" s="28">
        <f>IF(Z4&lt;99,AB4,0)</f>
        <v>0</v>
      </c>
      <c r="N4" s="28">
        <f>IF(AC4&lt;99,AE4,0)</f>
        <v>0</v>
      </c>
      <c r="O4" s="28">
        <f>(S4+V4+Y4+AB4+AE4)/C4</f>
        <v>0.84315000000000007</v>
      </c>
      <c r="P4" s="29">
        <f>100%-O4</f>
        <v>0.15684999999999993</v>
      </c>
      <c r="Q4" s="45">
        <v>15</v>
      </c>
      <c r="R4" s="61" t="str">
        <f>VLOOKUP(Q4,Project!$A$2:$B$51,2,FALSE)</f>
        <v>Upgrade B3JS - Inner Jkt</v>
      </c>
      <c r="S4" s="46">
        <f>VLOOKUP(Q4,Project!$A$2:$C$51,3,FALSE)</f>
        <v>0.76629999999999998</v>
      </c>
      <c r="T4" s="47">
        <v>26</v>
      </c>
      <c r="U4" s="61" t="str">
        <f>VLOOKUP(T4,Project!$A$2:$B$51,2,FALSE)</f>
        <v>Inner Improvement 4 Segment</v>
      </c>
      <c r="V4" s="46">
        <f>VLOOKUP(T4,Project!$A$2:$C$51,3,FALSE)</f>
        <v>0.92</v>
      </c>
      <c r="W4" s="47">
        <v>99</v>
      </c>
      <c r="X4" s="61" t="str">
        <f>VLOOKUP(W4,Project!$A$2:$B$51,2,FALSE)</f>
        <v>No Project</v>
      </c>
      <c r="Y4" s="46">
        <f>VLOOKUP(W4,Project!$A$2:$C$51,3,FALSE)</f>
        <v>0</v>
      </c>
      <c r="Z4" s="47">
        <v>99</v>
      </c>
      <c r="AA4" s="61" t="str">
        <f>VLOOKUP(Z4,Project!$A$2:$B$51,2,FALSE)</f>
        <v>No Project</v>
      </c>
      <c r="AB4" s="46">
        <f>VLOOKUP(Z4,Project!$A$2:$C$51,3,FALSE)</f>
        <v>0</v>
      </c>
      <c r="AC4" s="47">
        <v>99</v>
      </c>
      <c r="AD4" s="61" t="str">
        <f>VLOOKUP(AC4,Project!$A$2:$B$51,2,FALSE)</f>
        <v>No Project</v>
      </c>
      <c r="AE4" s="46">
        <f>VLOOKUP(AC4,Project!$A$2:$C$51,3,FALSE)</f>
        <v>0</v>
      </c>
      <c r="AF4" s="63">
        <f>COUNT(Q4,T4,W4,Z4,AC4)</f>
        <v>5</v>
      </c>
    </row>
    <row r="5" spans="1:32" s="63" customFormat="1" ht="19.5" customHeight="1" x14ac:dyDescent="0.25">
      <c r="A5" s="43">
        <v>2</v>
      </c>
      <c r="B5" s="64" t="s">
        <v>83</v>
      </c>
      <c r="C5" s="23">
        <f t="shared" ref="C5:C68" si="0">COUNTIF(E5:I5,"&lt;99")</f>
        <v>2</v>
      </c>
      <c r="D5" s="43"/>
      <c r="E5" s="57">
        <f t="shared" ref="E5:E68" si="1">Q5</f>
        <v>15</v>
      </c>
      <c r="F5" s="57">
        <f t="shared" ref="F5:F68" si="2">T5</f>
        <v>26</v>
      </c>
      <c r="G5" s="57">
        <f t="shared" ref="G5:G68" si="3">W5</f>
        <v>99</v>
      </c>
      <c r="H5" s="57">
        <f t="shared" ref="H5:H68" si="4">Z5</f>
        <v>99</v>
      </c>
      <c r="I5" s="57">
        <f t="shared" ref="I5:I68" si="5">AC5</f>
        <v>99</v>
      </c>
      <c r="J5" s="28">
        <f t="shared" ref="J5:J68" si="6">IF(Q5&lt;99,S5,0)</f>
        <v>0.76629999999999998</v>
      </c>
      <c r="K5" s="28">
        <f t="shared" ref="K5:K68" si="7">IF(T5&lt;99,V5,0)</f>
        <v>0.92</v>
      </c>
      <c r="L5" s="28">
        <f t="shared" ref="L5:L68" si="8">IF(W5&lt;99,Y5,0)</f>
        <v>0</v>
      </c>
      <c r="M5" s="28">
        <f t="shared" ref="M5:M68" si="9">IF(Z5&lt;99,AB5,0)</f>
        <v>0</v>
      </c>
      <c r="N5" s="28">
        <f t="shared" ref="N5:N68" si="10">IF(AC5&lt;99,AE5,0)</f>
        <v>0</v>
      </c>
      <c r="O5" s="28">
        <f t="shared" ref="O5:O68" si="11">(S5+V5+Y5+AB5+AE5)/C5</f>
        <v>0.84315000000000007</v>
      </c>
      <c r="P5" s="50">
        <f t="shared" ref="P5:P68" si="12">100%-O5</f>
        <v>0.15684999999999993</v>
      </c>
      <c r="Q5" s="51">
        <v>15</v>
      </c>
      <c r="R5" s="64" t="str">
        <f>VLOOKUP(Q5,Project!$A$2:$B$51,2,FALSE)</f>
        <v>Upgrade B3JS - Inner Jkt</v>
      </c>
      <c r="S5" s="52">
        <f>VLOOKUP(Q5,Project!$A$2:$C$51,3,FALSE)</f>
        <v>0.76629999999999998</v>
      </c>
      <c r="T5" s="53">
        <v>26</v>
      </c>
      <c r="U5" s="64" t="str">
        <f>VLOOKUP(T5,Project!$A$2:$B$51,2,FALSE)</f>
        <v>Inner Improvement 4 Segment</v>
      </c>
      <c r="V5" s="52">
        <f>VLOOKUP(T5,Project!$A$2:$C$51,3,FALSE)</f>
        <v>0.92</v>
      </c>
      <c r="W5" s="47">
        <v>99</v>
      </c>
      <c r="X5" s="64" t="str">
        <f>VLOOKUP(W5,Project!$A$2:$B$51,2,FALSE)</f>
        <v>No Project</v>
      </c>
      <c r="Y5" s="52">
        <f>VLOOKUP(W5,Project!$A$2:$C$51,3,FALSE)</f>
        <v>0</v>
      </c>
      <c r="Z5" s="47">
        <v>99</v>
      </c>
      <c r="AA5" s="64" t="str">
        <f>VLOOKUP(Z5,Project!$A$2:$B$51,2,FALSE)</f>
        <v>No Project</v>
      </c>
      <c r="AB5" s="52">
        <f>VLOOKUP(Z5,Project!$A$2:$C$51,3,FALSE)</f>
        <v>0</v>
      </c>
      <c r="AC5" s="47">
        <v>99</v>
      </c>
      <c r="AD5" s="64" t="str">
        <f>VLOOKUP(AC5,Project!$A$2:$B$51,2,FALSE)</f>
        <v>No Project</v>
      </c>
      <c r="AE5" s="52">
        <f>VLOOKUP(AC5,Project!$A$2:$C$51,3,FALSE)</f>
        <v>0</v>
      </c>
      <c r="AF5" s="63">
        <f t="shared" ref="AF5:AF68" si="13">COUNT(Q5,T5,W5,Z5,AC5)</f>
        <v>5</v>
      </c>
    </row>
    <row r="6" spans="1:32" s="63" customFormat="1" ht="19.5" customHeight="1" x14ac:dyDescent="0.25">
      <c r="A6" s="43">
        <v>3</v>
      </c>
      <c r="B6" s="64" t="s">
        <v>84</v>
      </c>
      <c r="C6" s="23">
        <f t="shared" si="0"/>
        <v>2</v>
      </c>
      <c r="D6" s="43"/>
      <c r="E6" s="57">
        <f t="shared" si="1"/>
        <v>6</v>
      </c>
      <c r="F6" s="57">
        <f t="shared" si="2"/>
        <v>27</v>
      </c>
      <c r="G6" s="57">
        <f t="shared" si="3"/>
        <v>99</v>
      </c>
      <c r="H6" s="57">
        <f t="shared" si="4"/>
        <v>99</v>
      </c>
      <c r="I6" s="57">
        <f t="shared" si="5"/>
        <v>99</v>
      </c>
      <c r="J6" s="28">
        <f t="shared" si="6"/>
        <v>0.31</v>
      </c>
      <c r="K6" s="28">
        <f t="shared" si="7"/>
        <v>0.99</v>
      </c>
      <c r="L6" s="28">
        <f t="shared" si="8"/>
        <v>0</v>
      </c>
      <c r="M6" s="28">
        <f t="shared" si="9"/>
        <v>0</v>
      </c>
      <c r="N6" s="28">
        <f t="shared" si="10"/>
        <v>0</v>
      </c>
      <c r="O6" s="28">
        <f t="shared" si="11"/>
        <v>0.65</v>
      </c>
      <c r="P6" s="50">
        <f t="shared" si="12"/>
        <v>0.35</v>
      </c>
      <c r="Q6" s="51">
        <v>6</v>
      </c>
      <c r="R6" s="64" t="str">
        <f>VLOOKUP(Q6,Project!$A$2:$B$51,2,FALSE)</f>
        <v>FTTH 130k</v>
      </c>
      <c r="S6" s="52">
        <f>VLOOKUP(Q6,Project!$A$2:$C$51,3,FALSE)</f>
        <v>0.31</v>
      </c>
      <c r="T6" s="53">
        <v>27</v>
      </c>
      <c r="U6" s="64" t="str">
        <f>VLOOKUP(T6,Project!$A$2:$B$51,2,FALSE)</f>
        <v>FTTH 60K</v>
      </c>
      <c r="V6" s="52">
        <f>VLOOKUP(T6,Project!$A$2:$C$51,3,FALSE)</f>
        <v>0.99</v>
      </c>
      <c r="W6" s="47">
        <v>99</v>
      </c>
      <c r="X6" s="64" t="str">
        <f>VLOOKUP(W6,Project!$A$2:$B$51,2,FALSE)</f>
        <v>No Project</v>
      </c>
      <c r="Y6" s="52">
        <f>VLOOKUP(W6,Project!$A$2:$C$51,3,FALSE)</f>
        <v>0</v>
      </c>
      <c r="Z6" s="47">
        <v>99</v>
      </c>
      <c r="AA6" s="64" t="str">
        <f>VLOOKUP(Z6,Project!$A$2:$B$51,2,FALSE)</f>
        <v>No Project</v>
      </c>
      <c r="AB6" s="52">
        <f>VLOOKUP(Z6,Project!$A$2:$C$51,3,FALSE)</f>
        <v>0</v>
      </c>
      <c r="AC6" s="47">
        <v>99</v>
      </c>
      <c r="AD6" s="64" t="str">
        <f>VLOOKUP(AC6,Project!$A$2:$B$51,2,FALSE)</f>
        <v>No Project</v>
      </c>
      <c r="AE6" s="52">
        <f>VLOOKUP(AC6,Project!$A$2:$C$51,3,FALSE)</f>
        <v>0</v>
      </c>
      <c r="AF6" s="63">
        <f t="shared" si="13"/>
        <v>5</v>
      </c>
    </row>
    <row r="7" spans="1:32" s="63" customFormat="1" ht="19.5" customHeight="1" x14ac:dyDescent="0.25">
      <c r="A7" s="43">
        <v>4</v>
      </c>
      <c r="B7" s="64" t="s">
        <v>225</v>
      </c>
      <c r="C7" s="23">
        <f t="shared" si="0"/>
        <v>2</v>
      </c>
      <c r="D7" s="43"/>
      <c r="E7" s="57">
        <f t="shared" si="1"/>
        <v>19</v>
      </c>
      <c r="F7" s="57">
        <f t="shared" si="2"/>
        <v>20</v>
      </c>
      <c r="G7" s="57">
        <f t="shared" si="3"/>
        <v>99</v>
      </c>
      <c r="H7" s="57">
        <f t="shared" si="4"/>
        <v>99</v>
      </c>
      <c r="I7" s="57">
        <f t="shared" si="5"/>
        <v>99</v>
      </c>
      <c r="J7" s="28">
        <f t="shared" si="6"/>
        <v>0.49230000000000002</v>
      </c>
      <c r="K7" s="28">
        <f t="shared" si="7"/>
        <v>0</v>
      </c>
      <c r="L7" s="28">
        <f t="shared" si="8"/>
        <v>0</v>
      </c>
      <c r="M7" s="28">
        <f t="shared" si="9"/>
        <v>0</v>
      </c>
      <c r="N7" s="28">
        <f t="shared" si="10"/>
        <v>0</v>
      </c>
      <c r="O7" s="28">
        <f t="shared" si="11"/>
        <v>0.24615000000000001</v>
      </c>
      <c r="P7" s="50">
        <f t="shared" si="12"/>
        <v>0.75385000000000002</v>
      </c>
      <c r="Q7" s="51">
        <v>19</v>
      </c>
      <c r="R7" s="64" t="str">
        <f>VLOOKUP(Q7,Project!$A$2:$B$51,2,FALSE)</f>
        <v>XL Fiberization batch1 batch2</v>
      </c>
      <c r="S7" s="52">
        <f>VLOOKUP(Q7,Project!$A$2:$C$51,3,FALSE)</f>
        <v>0.49230000000000002</v>
      </c>
      <c r="T7" s="53">
        <v>20</v>
      </c>
      <c r="U7" s="64" t="str">
        <f>VLOOKUP(T7,Project!$A$2:$B$51,2,FALSE)</f>
        <v>XL Fiberization batch3</v>
      </c>
      <c r="V7" s="52">
        <f>VLOOKUP(T7,Project!$A$2:$C$51,3,FALSE)</f>
        <v>0</v>
      </c>
      <c r="W7" s="47">
        <v>99</v>
      </c>
      <c r="X7" s="64" t="str">
        <f>VLOOKUP(W7,Project!$A$2:$B$51,2,FALSE)</f>
        <v>No Project</v>
      </c>
      <c r="Y7" s="52">
        <f>VLOOKUP(W7,Project!$A$2:$C$51,3,FALSE)</f>
        <v>0</v>
      </c>
      <c r="Z7" s="47">
        <v>99</v>
      </c>
      <c r="AA7" s="64" t="str">
        <f>VLOOKUP(Z7,Project!$A$2:$B$51,2,FALSE)</f>
        <v>No Project</v>
      </c>
      <c r="AB7" s="52">
        <f>VLOOKUP(Z7,Project!$A$2:$C$51,3,FALSE)</f>
        <v>0</v>
      </c>
      <c r="AC7" s="47">
        <v>99</v>
      </c>
      <c r="AD7" s="64" t="str">
        <f>VLOOKUP(AC7,Project!$A$2:$B$51,2,FALSE)</f>
        <v>No Project</v>
      </c>
      <c r="AE7" s="52">
        <f>VLOOKUP(AC7,Project!$A$2:$C$51,3,FALSE)</f>
        <v>0</v>
      </c>
      <c r="AF7" s="63">
        <f t="shared" si="13"/>
        <v>5</v>
      </c>
    </row>
    <row r="8" spans="1:32" s="63" customFormat="1" ht="19.5" customHeight="1" x14ac:dyDescent="0.25">
      <c r="A8" s="43">
        <v>5</v>
      </c>
      <c r="B8" s="64" t="s">
        <v>85</v>
      </c>
      <c r="C8" s="23">
        <f t="shared" si="0"/>
        <v>2</v>
      </c>
      <c r="D8" s="43"/>
      <c r="E8" s="57">
        <f t="shared" si="1"/>
        <v>7</v>
      </c>
      <c r="F8" s="57">
        <f t="shared" si="2"/>
        <v>28</v>
      </c>
      <c r="G8" s="57">
        <f t="shared" si="3"/>
        <v>99</v>
      </c>
      <c r="H8" s="57">
        <f t="shared" si="4"/>
        <v>99</v>
      </c>
      <c r="I8" s="57">
        <f t="shared" si="5"/>
        <v>99</v>
      </c>
      <c r="J8" s="28">
        <f t="shared" si="6"/>
        <v>0.94</v>
      </c>
      <c r="K8" s="28">
        <f t="shared" si="7"/>
        <v>6.6500000000000004E-2</v>
      </c>
      <c r="L8" s="28">
        <f t="shared" si="8"/>
        <v>0</v>
      </c>
      <c r="M8" s="28">
        <f t="shared" si="9"/>
        <v>0</v>
      </c>
      <c r="N8" s="28">
        <f t="shared" si="10"/>
        <v>0</v>
      </c>
      <c r="O8" s="28">
        <f t="shared" si="11"/>
        <v>0.50324999999999998</v>
      </c>
      <c r="P8" s="50">
        <f t="shared" si="12"/>
        <v>0.49675000000000002</v>
      </c>
      <c r="Q8" s="51">
        <v>7</v>
      </c>
      <c r="R8" s="64" t="str">
        <f>VLOOKUP(Q8,Project!$A$2:$B$51,2,FALSE)</f>
        <v>FTTX 1800 Custo</v>
      </c>
      <c r="S8" s="52">
        <f>VLOOKUP(Q8,Project!$A$2:$C$51,3,FALSE)</f>
        <v>0.94</v>
      </c>
      <c r="T8" s="53">
        <v>28</v>
      </c>
      <c r="U8" s="64" t="str">
        <f>VLOOKUP(T8,Project!$A$2:$B$51,2,FALSE)</f>
        <v>FTTB 80</v>
      </c>
      <c r="V8" s="52">
        <f>VLOOKUP(T8,Project!$A$2:$C$51,3,FALSE)</f>
        <v>6.6500000000000004E-2</v>
      </c>
      <c r="W8" s="53">
        <v>99</v>
      </c>
      <c r="X8" s="64" t="str">
        <f>VLOOKUP(W8,Project!$A$2:$B$51,2,FALSE)</f>
        <v>No Project</v>
      </c>
      <c r="Y8" s="52">
        <f>VLOOKUP(W8,Project!$A$2:$C$51,3,FALSE)</f>
        <v>0</v>
      </c>
      <c r="Z8" s="53">
        <v>99</v>
      </c>
      <c r="AA8" s="64" t="str">
        <f>VLOOKUP(Z8,Project!$A$2:$B$51,2,FALSE)</f>
        <v>No Project</v>
      </c>
      <c r="AB8" s="52">
        <f>VLOOKUP(Z8,Project!$A$2:$C$51,3,FALSE)</f>
        <v>0</v>
      </c>
      <c r="AC8" s="53">
        <v>99</v>
      </c>
      <c r="AD8" s="64" t="str">
        <f>VLOOKUP(AC8,Project!$A$2:$B$51,2,FALSE)</f>
        <v>No Project</v>
      </c>
      <c r="AE8" s="52">
        <f>VLOOKUP(AC8,Project!$A$2:$C$51,3,FALSE)</f>
        <v>0</v>
      </c>
      <c r="AF8" s="63">
        <f t="shared" si="13"/>
        <v>5</v>
      </c>
    </row>
    <row r="9" spans="1:32" s="63" customFormat="1" ht="19.5" customHeight="1" x14ac:dyDescent="0.25">
      <c r="A9" s="43">
        <v>6</v>
      </c>
      <c r="B9" s="64" t="s">
        <v>86</v>
      </c>
      <c r="C9" s="23">
        <f t="shared" si="0"/>
        <v>2</v>
      </c>
      <c r="D9" s="43"/>
      <c r="E9" s="57">
        <f t="shared" si="1"/>
        <v>7</v>
      </c>
      <c r="F9" s="57">
        <f t="shared" si="2"/>
        <v>28</v>
      </c>
      <c r="G9" s="57">
        <f t="shared" si="3"/>
        <v>99</v>
      </c>
      <c r="H9" s="57">
        <f t="shared" si="4"/>
        <v>99</v>
      </c>
      <c r="I9" s="57">
        <f t="shared" si="5"/>
        <v>99</v>
      </c>
      <c r="J9" s="28">
        <f t="shared" si="6"/>
        <v>0.94</v>
      </c>
      <c r="K9" s="28">
        <f t="shared" si="7"/>
        <v>6.6500000000000004E-2</v>
      </c>
      <c r="L9" s="28">
        <f t="shared" si="8"/>
        <v>0</v>
      </c>
      <c r="M9" s="28">
        <f t="shared" si="9"/>
        <v>0</v>
      </c>
      <c r="N9" s="28">
        <f t="shared" si="10"/>
        <v>0</v>
      </c>
      <c r="O9" s="28">
        <f t="shared" si="11"/>
        <v>0.50324999999999998</v>
      </c>
      <c r="P9" s="50">
        <f t="shared" si="12"/>
        <v>0.49675000000000002</v>
      </c>
      <c r="Q9" s="51">
        <v>7</v>
      </c>
      <c r="R9" s="64" t="str">
        <f>VLOOKUP(Q9,Project!$A$2:$B$51,2,FALSE)</f>
        <v>FTTX 1800 Custo</v>
      </c>
      <c r="S9" s="52">
        <f>VLOOKUP(Q9,Project!$A$2:$C$51,3,FALSE)</f>
        <v>0.94</v>
      </c>
      <c r="T9" s="53">
        <v>28</v>
      </c>
      <c r="U9" s="64" t="str">
        <f>VLOOKUP(T9,Project!$A$2:$B$51,2,FALSE)</f>
        <v>FTTB 80</v>
      </c>
      <c r="V9" s="52">
        <f>VLOOKUP(T9,Project!$A$2:$C$51,3,FALSE)</f>
        <v>6.6500000000000004E-2</v>
      </c>
      <c r="W9" s="53">
        <v>99</v>
      </c>
      <c r="X9" s="64" t="str">
        <f>VLOOKUP(W9,Project!$A$2:$B$51,2,FALSE)</f>
        <v>No Project</v>
      </c>
      <c r="Y9" s="52">
        <f>VLOOKUP(W9,Project!$A$2:$C$51,3,FALSE)</f>
        <v>0</v>
      </c>
      <c r="Z9" s="53">
        <v>99</v>
      </c>
      <c r="AA9" s="64" t="str">
        <f>VLOOKUP(Z9,Project!$A$2:$B$51,2,FALSE)</f>
        <v>No Project</v>
      </c>
      <c r="AB9" s="52">
        <f>VLOOKUP(Z9,Project!$A$2:$C$51,3,FALSE)</f>
        <v>0</v>
      </c>
      <c r="AC9" s="53">
        <v>99</v>
      </c>
      <c r="AD9" s="64" t="str">
        <f>VLOOKUP(AC9,Project!$A$2:$B$51,2,FALSE)</f>
        <v>No Project</v>
      </c>
      <c r="AE9" s="52">
        <f>VLOOKUP(AC9,Project!$A$2:$C$51,3,FALSE)</f>
        <v>0</v>
      </c>
      <c r="AF9" s="63">
        <f t="shared" si="13"/>
        <v>5</v>
      </c>
    </row>
    <row r="10" spans="1:32" s="63" customFormat="1" ht="19.5" customHeight="1" x14ac:dyDescent="0.25">
      <c r="A10" s="43">
        <v>7</v>
      </c>
      <c r="B10" s="64" t="s">
        <v>87</v>
      </c>
      <c r="C10" s="23">
        <f t="shared" si="0"/>
        <v>1</v>
      </c>
      <c r="D10" s="43"/>
      <c r="E10" s="57">
        <f t="shared" si="1"/>
        <v>7</v>
      </c>
      <c r="F10" s="57">
        <f t="shared" si="2"/>
        <v>99</v>
      </c>
      <c r="G10" s="57">
        <f t="shared" si="3"/>
        <v>99</v>
      </c>
      <c r="H10" s="57">
        <f t="shared" si="4"/>
        <v>99</v>
      </c>
      <c r="I10" s="57">
        <f t="shared" si="5"/>
        <v>99</v>
      </c>
      <c r="J10" s="28">
        <f t="shared" si="6"/>
        <v>0.94</v>
      </c>
      <c r="K10" s="28">
        <f t="shared" si="7"/>
        <v>0</v>
      </c>
      <c r="L10" s="28">
        <f t="shared" si="8"/>
        <v>0</v>
      </c>
      <c r="M10" s="28">
        <f t="shared" si="9"/>
        <v>0</v>
      </c>
      <c r="N10" s="28">
        <f t="shared" si="10"/>
        <v>0</v>
      </c>
      <c r="O10" s="28">
        <f t="shared" si="11"/>
        <v>0.94</v>
      </c>
      <c r="P10" s="50">
        <f t="shared" si="12"/>
        <v>6.0000000000000053E-2</v>
      </c>
      <c r="Q10" s="51">
        <v>7</v>
      </c>
      <c r="R10" s="64" t="str">
        <f>VLOOKUP(Q10,Project!$A$2:$B$51,2,FALSE)</f>
        <v>FTTX 1800 Custo</v>
      </c>
      <c r="S10" s="52">
        <f>VLOOKUP(Q10,Project!$A$2:$C$51,3,FALSE)</f>
        <v>0.94</v>
      </c>
      <c r="T10" s="53">
        <v>99</v>
      </c>
      <c r="U10" s="64" t="str">
        <f>VLOOKUP(T10,Project!$A$2:$B$51,2,FALSE)</f>
        <v>No Project</v>
      </c>
      <c r="V10" s="52">
        <f>VLOOKUP(T10,Project!$A$2:$C$51,3,FALSE)</f>
        <v>0</v>
      </c>
      <c r="W10" s="53">
        <v>99</v>
      </c>
      <c r="X10" s="64" t="str">
        <f>VLOOKUP(W10,Project!$A$2:$B$51,2,FALSE)</f>
        <v>No Project</v>
      </c>
      <c r="Y10" s="52">
        <f>VLOOKUP(W10,Project!$A$2:$C$51,3,FALSE)</f>
        <v>0</v>
      </c>
      <c r="Z10" s="53">
        <v>99</v>
      </c>
      <c r="AA10" s="64" t="str">
        <f>VLOOKUP(Z10,Project!$A$2:$B$51,2,FALSE)</f>
        <v>No Project</v>
      </c>
      <c r="AB10" s="52">
        <f>VLOOKUP(Z10,Project!$A$2:$C$51,3,FALSE)</f>
        <v>0</v>
      </c>
      <c r="AC10" s="53">
        <v>99</v>
      </c>
      <c r="AD10" s="64" t="str">
        <f>VLOOKUP(AC10,Project!$A$2:$B$51,2,FALSE)</f>
        <v>No Project</v>
      </c>
      <c r="AE10" s="52">
        <f>VLOOKUP(AC10,Project!$A$2:$C$51,3,FALSE)</f>
        <v>0</v>
      </c>
      <c r="AF10" s="63">
        <f t="shared" si="13"/>
        <v>5</v>
      </c>
    </row>
    <row r="11" spans="1:32" s="63" customFormat="1" ht="19.5" customHeight="1" x14ac:dyDescent="0.25">
      <c r="A11" s="43">
        <v>8</v>
      </c>
      <c r="B11" s="64" t="s">
        <v>88</v>
      </c>
      <c r="C11" s="23">
        <f t="shared" si="0"/>
        <v>1</v>
      </c>
      <c r="D11" s="43"/>
      <c r="E11" s="57">
        <f t="shared" si="1"/>
        <v>28</v>
      </c>
      <c r="F11" s="57">
        <f t="shared" si="2"/>
        <v>99</v>
      </c>
      <c r="G11" s="57">
        <f t="shared" si="3"/>
        <v>99</v>
      </c>
      <c r="H11" s="57">
        <f t="shared" si="4"/>
        <v>99</v>
      </c>
      <c r="I11" s="57">
        <f t="shared" si="5"/>
        <v>99</v>
      </c>
      <c r="J11" s="28">
        <f t="shared" si="6"/>
        <v>6.6500000000000004E-2</v>
      </c>
      <c r="K11" s="28">
        <f t="shared" si="7"/>
        <v>0</v>
      </c>
      <c r="L11" s="28">
        <f t="shared" si="8"/>
        <v>0</v>
      </c>
      <c r="M11" s="28">
        <f t="shared" si="9"/>
        <v>0</v>
      </c>
      <c r="N11" s="28">
        <f t="shared" si="10"/>
        <v>0</v>
      </c>
      <c r="O11" s="28">
        <f t="shared" si="11"/>
        <v>6.6500000000000004E-2</v>
      </c>
      <c r="P11" s="50">
        <f t="shared" si="12"/>
        <v>0.9335</v>
      </c>
      <c r="Q11" s="51">
        <v>28</v>
      </c>
      <c r="R11" s="64" t="str">
        <f>VLOOKUP(Q11,Project!$A$2:$B$51,2,FALSE)</f>
        <v>FTTB 80</v>
      </c>
      <c r="S11" s="52">
        <f>VLOOKUP(Q11,Project!$A$2:$C$51,3,FALSE)</f>
        <v>6.6500000000000004E-2</v>
      </c>
      <c r="T11" s="53">
        <v>99</v>
      </c>
      <c r="U11" s="64" t="str">
        <f>VLOOKUP(T11,Project!$A$2:$B$51,2,FALSE)</f>
        <v>No Project</v>
      </c>
      <c r="V11" s="52">
        <f>VLOOKUP(T11,Project!$A$2:$C$51,3,FALSE)</f>
        <v>0</v>
      </c>
      <c r="W11" s="53">
        <v>99</v>
      </c>
      <c r="X11" s="64" t="str">
        <f>VLOOKUP(W11,Project!$A$2:$B$51,2,FALSE)</f>
        <v>No Project</v>
      </c>
      <c r="Y11" s="52">
        <f>VLOOKUP(W11,Project!$A$2:$C$51,3,FALSE)</f>
        <v>0</v>
      </c>
      <c r="Z11" s="53">
        <v>99</v>
      </c>
      <c r="AA11" s="64" t="str">
        <f>VLOOKUP(Z11,Project!$A$2:$B$51,2,FALSE)</f>
        <v>No Project</v>
      </c>
      <c r="AB11" s="52">
        <f>VLOOKUP(Z11,Project!$A$2:$C$51,3,FALSE)</f>
        <v>0</v>
      </c>
      <c r="AC11" s="53">
        <v>99</v>
      </c>
      <c r="AD11" s="64" t="str">
        <f>VLOOKUP(AC11,Project!$A$2:$B$51,2,FALSE)</f>
        <v>No Project</v>
      </c>
      <c r="AE11" s="52">
        <f>VLOOKUP(AC11,Project!$A$2:$C$51,3,FALSE)</f>
        <v>0</v>
      </c>
      <c r="AF11" s="63">
        <f t="shared" si="13"/>
        <v>5</v>
      </c>
    </row>
    <row r="12" spans="1:32" s="63" customFormat="1" ht="19.5" customHeight="1" x14ac:dyDescent="0.25">
      <c r="A12" s="43">
        <v>9</v>
      </c>
      <c r="B12" s="64" t="s">
        <v>89</v>
      </c>
      <c r="C12" s="23">
        <f t="shared" si="0"/>
        <v>1</v>
      </c>
      <c r="D12" s="43"/>
      <c r="E12" s="57">
        <f t="shared" si="1"/>
        <v>26</v>
      </c>
      <c r="F12" s="57">
        <f t="shared" si="2"/>
        <v>99</v>
      </c>
      <c r="G12" s="57">
        <f t="shared" si="3"/>
        <v>99</v>
      </c>
      <c r="H12" s="57">
        <f t="shared" si="4"/>
        <v>99</v>
      </c>
      <c r="I12" s="57">
        <f t="shared" si="5"/>
        <v>99</v>
      </c>
      <c r="J12" s="28">
        <f t="shared" si="6"/>
        <v>0.92</v>
      </c>
      <c r="K12" s="28">
        <f t="shared" si="7"/>
        <v>0</v>
      </c>
      <c r="L12" s="28">
        <f t="shared" si="8"/>
        <v>0</v>
      </c>
      <c r="M12" s="28">
        <f t="shared" si="9"/>
        <v>0</v>
      </c>
      <c r="N12" s="28">
        <f t="shared" si="10"/>
        <v>0</v>
      </c>
      <c r="O12" s="28">
        <f t="shared" si="11"/>
        <v>0.92</v>
      </c>
      <c r="P12" s="50">
        <f t="shared" si="12"/>
        <v>7.999999999999996E-2</v>
      </c>
      <c r="Q12" s="51">
        <v>26</v>
      </c>
      <c r="R12" s="64" t="str">
        <f>VLOOKUP(Q12,Project!$A$2:$B$51,2,FALSE)</f>
        <v>Inner Improvement 4 Segment</v>
      </c>
      <c r="S12" s="52">
        <f>VLOOKUP(Q12,Project!$A$2:$C$51,3,FALSE)</f>
        <v>0.92</v>
      </c>
      <c r="T12" s="53">
        <v>99</v>
      </c>
      <c r="U12" s="64" t="str">
        <f>VLOOKUP(T12,Project!$A$2:$B$51,2,FALSE)</f>
        <v>No Project</v>
      </c>
      <c r="V12" s="52">
        <f>VLOOKUP(T12,Project!$A$2:$C$51,3,FALSE)</f>
        <v>0</v>
      </c>
      <c r="W12" s="53">
        <v>99</v>
      </c>
      <c r="X12" s="64" t="str">
        <f>VLOOKUP(W12,Project!$A$2:$B$51,2,FALSE)</f>
        <v>No Project</v>
      </c>
      <c r="Y12" s="52">
        <f>VLOOKUP(W12,Project!$A$2:$C$51,3,FALSE)</f>
        <v>0</v>
      </c>
      <c r="Z12" s="53">
        <v>99</v>
      </c>
      <c r="AA12" s="64" t="str">
        <f>VLOOKUP(Z12,Project!$A$2:$B$51,2,FALSE)</f>
        <v>No Project</v>
      </c>
      <c r="AB12" s="52">
        <f>VLOOKUP(Z12,Project!$A$2:$C$51,3,FALSE)</f>
        <v>0</v>
      </c>
      <c r="AC12" s="53">
        <v>99</v>
      </c>
      <c r="AD12" s="64" t="str">
        <f>VLOOKUP(AC12,Project!$A$2:$B$51,2,FALSE)</f>
        <v>No Project</v>
      </c>
      <c r="AE12" s="52">
        <f>VLOOKUP(AC12,Project!$A$2:$C$51,3,FALSE)</f>
        <v>0</v>
      </c>
      <c r="AF12" s="63">
        <f t="shared" si="13"/>
        <v>5</v>
      </c>
    </row>
    <row r="13" spans="1:32" s="63" customFormat="1" ht="19.5" customHeight="1" x14ac:dyDescent="0.25">
      <c r="A13" s="43">
        <v>10</v>
      </c>
      <c r="B13" s="64" t="s">
        <v>90</v>
      </c>
      <c r="C13" s="23">
        <f t="shared" si="0"/>
        <v>1</v>
      </c>
      <c r="D13" s="43"/>
      <c r="E13" s="57">
        <f t="shared" si="1"/>
        <v>19</v>
      </c>
      <c r="F13" s="57">
        <f t="shared" si="2"/>
        <v>99</v>
      </c>
      <c r="G13" s="57">
        <f t="shared" si="3"/>
        <v>99</v>
      </c>
      <c r="H13" s="57">
        <f t="shared" si="4"/>
        <v>99</v>
      </c>
      <c r="I13" s="57">
        <f t="shared" si="5"/>
        <v>99</v>
      </c>
      <c r="J13" s="28">
        <f t="shared" si="6"/>
        <v>0.49230000000000002</v>
      </c>
      <c r="K13" s="28">
        <f t="shared" si="7"/>
        <v>0</v>
      </c>
      <c r="L13" s="28">
        <f t="shared" si="8"/>
        <v>0</v>
      </c>
      <c r="M13" s="28">
        <f t="shared" si="9"/>
        <v>0</v>
      </c>
      <c r="N13" s="28">
        <f t="shared" si="10"/>
        <v>0</v>
      </c>
      <c r="O13" s="28">
        <f t="shared" si="11"/>
        <v>0.49230000000000002</v>
      </c>
      <c r="P13" s="50">
        <f t="shared" si="12"/>
        <v>0.50770000000000004</v>
      </c>
      <c r="Q13" s="51">
        <v>19</v>
      </c>
      <c r="R13" s="64" t="str">
        <f>VLOOKUP(Q13,Project!$A$2:$B$51,2,FALSE)</f>
        <v>XL Fiberization batch1 batch2</v>
      </c>
      <c r="S13" s="52">
        <f>VLOOKUP(Q13,Project!$A$2:$C$51,3,FALSE)</f>
        <v>0.49230000000000002</v>
      </c>
      <c r="T13" s="53">
        <v>99</v>
      </c>
      <c r="U13" s="64" t="str">
        <f>VLOOKUP(T13,Project!$A$2:$B$51,2,FALSE)</f>
        <v>No Project</v>
      </c>
      <c r="V13" s="52">
        <f>VLOOKUP(T13,Project!$A$2:$C$51,3,FALSE)</f>
        <v>0</v>
      </c>
      <c r="W13" s="53">
        <v>99</v>
      </c>
      <c r="X13" s="64" t="str">
        <f>VLOOKUP(W13,Project!$A$2:$B$51,2,FALSE)</f>
        <v>No Project</v>
      </c>
      <c r="Y13" s="52">
        <f>VLOOKUP(W13,Project!$A$2:$C$51,3,FALSE)</f>
        <v>0</v>
      </c>
      <c r="Z13" s="53">
        <v>99</v>
      </c>
      <c r="AA13" s="64" t="str">
        <f>VLOOKUP(Z13,Project!$A$2:$B$51,2,FALSE)</f>
        <v>No Project</v>
      </c>
      <c r="AB13" s="52">
        <f>VLOOKUP(Z13,Project!$A$2:$C$51,3,FALSE)</f>
        <v>0</v>
      </c>
      <c r="AC13" s="53">
        <v>99</v>
      </c>
      <c r="AD13" s="64" t="str">
        <f>VLOOKUP(AC13,Project!$A$2:$B$51,2,FALSE)</f>
        <v>No Project</v>
      </c>
      <c r="AE13" s="52">
        <f>VLOOKUP(AC13,Project!$A$2:$C$51,3,FALSE)</f>
        <v>0</v>
      </c>
      <c r="AF13" s="63">
        <f t="shared" si="13"/>
        <v>5</v>
      </c>
    </row>
    <row r="14" spans="1:32" s="63" customFormat="1" ht="19.5" customHeight="1" x14ac:dyDescent="0.25">
      <c r="A14" s="43">
        <v>11</v>
      </c>
      <c r="B14" s="64" t="s">
        <v>91</v>
      </c>
      <c r="C14" s="23">
        <f t="shared" si="0"/>
        <v>1</v>
      </c>
      <c r="D14" s="43"/>
      <c r="E14" s="57">
        <f t="shared" si="1"/>
        <v>1</v>
      </c>
      <c r="F14" s="57">
        <f t="shared" si="2"/>
        <v>99</v>
      </c>
      <c r="G14" s="57">
        <f t="shared" si="3"/>
        <v>99</v>
      </c>
      <c r="H14" s="57">
        <f t="shared" si="4"/>
        <v>99</v>
      </c>
      <c r="I14" s="57">
        <f t="shared" si="5"/>
        <v>99</v>
      </c>
      <c r="J14" s="28">
        <f t="shared" si="6"/>
        <v>0.99980000000000002</v>
      </c>
      <c r="K14" s="28">
        <f t="shared" si="7"/>
        <v>0</v>
      </c>
      <c r="L14" s="28">
        <f t="shared" si="8"/>
        <v>0</v>
      </c>
      <c r="M14" s="28">
        <f t="shared" si="9"/>
        <v>0</v>
      </c>
      <c r="N14" s="28">
        <f t="shared" si="10"/>
        <v>0</v>
      </c>
      <c r="O14" s="28">
        <f t="shared" si="11"/>
        <v>0.99980000000000002</v>
      </c>
      <c r="P14" s="50">
        <f t="shared" si="12"/>
        <v>1.9999999999997797E-4</v>
      </c>
      <c r="Q14" s="51">
        <v>1</v>
      </c>
      <c r="R14" s="64" t="str">
        <f>VLOOKUP(Q14,Project!$A$2:$B$51,2,FALSE)</f>
        <v>PALAPA RING BARAT</v>
      </c>
      <c r="S14" s="52">
        <f>VLOOKUP(Q14,Project!$A$2:$C$51,3,FALSE)</f>
        <v>0.99980000000000002</v>
      </c>
      <c r="T14" s="53">
        <v>99</v>
      </c>
      <c r="U14" s="64" t="str">
        <f>VLOOKUP(T14,Project!$A$2:$B$51,2,FALSE)</f>
        <v>No Project</v>
      </c>
      <c r="V14" s="52">
        <f>VLOOKUP(T14,Project!$A$2:$C$51,3,FALSE)</f>
        <v>0</v>
      </c>
      <c r="W14" s="53">
        <v>99</v>
      </c>
      <c r="X14" s="64" t="str">
        <f>VLOOKUP(W14,Project!$A$2:$B$51,2,FALSE)</f>
        <v>No Project</v>
      </c>
      <c r="Y14" s="52">
        <f>VLOOKUP(W14,Project!$A$2:$C$51,3,FALSE)</f>
        <v>0</v>
      </c>
      <c r="Z14" s="53">
        <v>99</v>
      </c>
      <c r="AA14" s="64" t="str">
        <f>VLOOKUP(Z14,Project!$A$2:$B$51,2,FALSE)</f>
        <v>No Project</v>
      </c>
      <c r="AB14" s="52">
        <f>VLOOKUP(Z14,Project!$A$2:$C$51,3,FALSE)</f>
        <v>0</v>
      </c>
      <c r="AC14" s="53">
        <v>99</v>
      </c>
      <c r="AD14" s="64" t="str">
        <f>VLOOKUP(AC14,Project!$A$2:$B$51,2,FALSE)</f>
        <v>No Project</v>
      </c>
      <c r="AE14" s="52">
        <f>VLOOKUP(AC14,Project!$A$2:$C$51,3,FALSE)</f>
        <v>0</v>
      </c>
      <c r="AF14" s="63">
        <f t="shared" si="13"/>
        <v>5</v>
      </c>
    </row>
    <row r="15" spans="1:32" s="63" customFormat="1" ht="19.5" customHeight="1" x14ac:dyDescent="0.25">
      <c r="A15" s="43">
        <v>12</v>
      </c>
      <c r="B15" s="64" t="s">
        <v>92</v>
      </c>
      <c r="C15" s="23">
        <f t="shared" si="0"/>
        <v>1</v>
      </c>
      <c r="D15" s="43"/>
      <c r="E15" s="57">
        <f t="shared" si="1"/>
        <v>1</v>
      </c>
      <c r="F15" s="57">
        <f t="shared" si="2"/>
        <v>99</v>
      </c>
      <c r="G15" s="57">
        <f t="shared" si="3"/>
        <v>99</v>
      </c>
      <c r="H15" s="57">
        <f t="shared" si="4"/>
        <v>99</v>
      </c>
      <c r="I15" s="57">
        <f t="shared" si="5"/>
        <v>99</v>
      </c>
      <c r="J15" s="28">
        <f t="shared" si="6"/>
        <v>0.99980000000000002</v>
      </c>
      <c r="K15" s="28">
        <f t="shared" si="7"/>
        <v>0</v>
      </c>
      <c r="L15" s="28">
        <f t="shared" si="8"/>
        <v>0</v>
      </c>
      <c r="M15" s="28">
        <f t="shared" si="9"/>
        <v>0</v>
      </c>
      <c r="N15" s="28">
        <f t="shared" si="10"/>
        <v>0</v>
      </c>
      <c r="O15" s="28">
        <f t="shared" si="11"/>
        <v>0.99980000000000002</v>
      </c>
      <c r="P15" s="50">
        <f t="shared" si="12"/>
        <v>1.9999999999997797E-4</v>
      </c>
      <c r="Q15" s="51">
        <v>1</v>
      </c>
      <c r="R15" s="64" t="str">
        <f>VLOOKUP(Q15,Project!$A$2:$B$51,2,FALSE)</f>
        <v>PALAPA RING BARAT</v>
      </c>
      <c r="S15" s="52">
        <f>VLOOKUP(Q15,Project!$A$2:$C$51,3,FALSE)</f>
        <v>0.99980000000000002</v>
      </c>
      <c r="T15" s="53">
        <v>99</v>
      </c>
      <c r="U15" s="64" t="str">
        <f>VLOOKUP(T15,Project!$A$2:$B$51,2,FALSE)</f>
        <v>No Project</v>
      </c>
      <c r="V15" s="52">
        <f>VLOOKUP(T15,Project!$A$2:$C$51,3,FALSE)</f>
        <v>0</v>
      </c>
      <c r="W15" s="53">
        <v>99</v>
      </c>
      <c r="X15" s="64" t="str">
        <f>VLOOKUP(W15,Project!$A$2:$B$51,2,FALSE)</f>
        <v>No Project</v>
      </c>
      <c r="Y15" s="52">
        <f>VLOOKUP(W15,Project!$A$2:$C$51,3,FALSE)</f>
        <v>0</v>
      </c>
      <c r="Z15" s="53">
        <v>99</v>
      </c>
      <c r="AA15" s="64" t="str">
        <f>VLOOKUP(Z15,Project!$A$2:$B$51,2,FALSE)</f>
        <v>No Project</v>
      </c>
      <c r="AB15" s="52">
        <f>VLOOKUP(Z15,Project!$A$2:$C$51,3,FALSE)</f>
        <v>0</v>
      </c>
      <c r="AC15" s="53">
        <v>99</v>
      </c>
      <c r="AD15" s="64" t="str">
        <f>VLOOKUP(AC15,Project!$A$2:$B$51,2,FALSE)</f>
        <v>No Project</v>
      </c>
      <c r="AE15" s="52">
        <f>VLOOKUP(AC15,Project!$A$2:$C$51,3,FALSE)</f>
        <v>0</v>
      </c>
      <c r="AF15" s="63">
        <f t="shared" si="13"/>
        <v>5</v>
      </c>
    </row>
    <row r="16" spans="1:32" s="63" customFormat="1" ht="19.5" customHeight="1" x14ac:dyDescent="0.25">
      <c r="A16" s="43">
        <v>13</v>
      </c>
      <c r="B16" s="64" t="s">
        <v>93</v>
      </c>
      <c r="C16" s="23">
        <f t="shared" si="0"/>
        <v>2</v>
      </c>
      <c r="D16" s="43"/>
      <c r="E16" s="57">
        <f t="shared" si="1"/>
        <v>26</v>
      </c>
      <c r="F16" s="57">
        <f t="shared" si="2"/>
        <v>13</v>
      </c>
      <c r="G16" s="57">
        <f t="shared" si="3"/>
        <v>99</v>
      </c>
      <c r="H16" s="57">
        <f t="shared" si="4"/>
        <v>99</v>
      </c>
      <c r="I16" s="57">
        <f t="shared" si="5"/>
        <v>99</v>
      </c>
      <c r="J16" s="28">
        <f t="shared" si="6"/>
        <v>0.92</v>
      </c>
      <c r="K16" s="28">
        <f t="shared" si="7"/>
        <v>0.3</v>
      </c>
      <c r="L16" s="28">
        <f t="shared" si="8"/>
        <v>0</v>
      </c>
      <c r="M16" s="28">
        <f t="shared" si="9"/>
        <v>0</v>
      </c>
      <c r="N16" s="28">
        <f t="shared" si="10"/>
        <v>0</v>
      </c>
      <c r="O16" s="28">
        <f t="shared" si="11"/>
        <v>0.61</v>
      </c>
      <c r="P16" s="50">
        <f t="shared" si="12"/>
        <v>0.39</v>
      </c>
      <c r="Q16" s="51">
        <v>26</v>
      </c>
      <c r="R16" s="64" t="str">
        <f>VLOOKUP(Q16,Project!$A$2:$B$51,2,FALSE)</f>
        <v>Inner Improvement 4 Segment</v>
      </c>
      <c r="S16" s="52">
        <f>VLOOKUP(Q16,Project!$A$2:$C$51,3,FALSE)</f>
        <v>0.92</v>
      </c>
      <c r="T16" s="53">
        <v>13</v>
      </c>
      <c r="U16" s="64" t="str">
        <f>VLOOKUP(T16,Project!$A$2:$B$51,2,FALSE)</f>
        <v>PE Router Metro E MPLS Inner City</v>
      </c>
      <c r="V16" s="52">
        <f>VLOOKUP(T16,Project!$A$2:$C$51,3,FALSE)</f>
        <v>0.3</v>
      </c>
      <c r="W16" s="53">
        <v>99</v>
      </c>
      <c r="X16" s="64" t="str">
        <f>VLOOKUP(W16,Project!$A$2:$B$51,2,FALSE)</f>
        <v>No Project</v>
      </c>
      <c r="Y16" s="52">
        <f>VLOOKUP(W16,Project!$A$2:$C$51,3,FALSE)</f>
        <v>0</v>
      </c>
      <c r="Z16" s="53">
        <v>99</v>
      </c>
      <c r="AA16" s="64" t="str">
        <f>VLOOKUP(Z16,Project!$A$2:$B$51,2,FALSE)</f>
        <v>No Project</v>
      </c>
      <c r="AB16" s="52">
        <f>VLOOKUP(Z16,Project!$A$2:$C$51,3,FALSE)</f>
        <v>0</v>
      </c>
      <c r="AC16" s="53">
        <v>99</v>
      </c>
      <c r="AD16" s="64" t="str">
        <f>VLOOKUP(AC16,Project!$A$2:$B$51,2,FALSE)</f>
        <v>No Project</v>
      </c>
      <c r="AE16" s="52">
        <f>VLOOKUP(AC16,Project!$A$2:$C$51,3,FALSE)</f>
        <v>0</v>
      </c>
      <c r="AF16" s="63">
        <f t="shared" si="13"/>
        <v>5</v>
      </c>
    </row>
    <row r="17" spans="1:32" s="63" customFormat="1" ht="19.5" customHeight="1" x14ac:dyDescent="0.25">
      <c r="A17" s="43">
        <v>14</v>
      </c>
      <c r="B17" s="64" t="s">
        <v>94</v>
      </c>
      <c r="C17" s="23">
        <f t="shared" si="0"/>
        <v>1</v>
      </c>
      <c r="D17" s="43"/>
      <c r="E17" s="57">
        <f t="shared" si="1"/>
        <v>1</v>
      </c>
      <c r="F17" s="57">
        <f t="shared" si="2"/>
        <v>99</v>
      </c>
      <c r="G17" s="57">
        <f t="shared" si="3"/>
        <v>99</v>
      </c>
      <c r="H17" s="57">
        <f t="shared" si="4"/>
        <v>99</v>
      </c>
      <c r="I17" s="57">
        <f t="shared" si="5"/>
        <v>99</v>
      </c>
      <c r="J17" s="28">
        <f t="shared" si="6"/>
        <v>0.99980000000000002</v>
      </c>
      <c r="K17" s="28">
        <f t="shared" si="7"/>
        <v>0</v>
      </c>
      <c r="L17" s="28">
        <f t="shared" si="8"/>
        <v>0</v>
      </c>
      <c r="M17" s="28">
        <f t="shared" si="9"/>
        <v>0</v>
      </c>
      <c r="N17" s="28">
        <f t="shared" si="10"/>
        <v>0</v>
      </c>
      <c r="O17" s="28">
        <f t="shared" si="11"/>
        <v>0.99980000000000002</v>
      </c>
      <c r="P17" s="50">
        <f t="shared" si="12"/>
        <v>1.9999999999997797E-4</v>
      </c>
      <c r="Q17" s="51">
        <v>1</v>
      </c>
      <c r="R17" s="64" t="str">
        <f>VLOOKUP(Q17,Project!$A$2:$B$51,2,FALSE)</f>
        <v>PALAPA RING BARAT</v>
      </c>
      <c r="S17" s="52">
        <f>VLOOKUP(Q17,Project!$A$2:$C$51,3,FALSE)</f>
        <v>0.99980000000000002</v>
      </c>
      <c r="T17" s="53">
        <v>99</v>
      </c>
      <c r="U17" s="64" t="str">
        <f>VLOOKUP(T17,Project!$A$2:$B$51,2,FALSE)</f>
        <v>No Project</v>
      </c>
      <c r="V17" s="52">
        <f>VLOOKUP(T17,Project!$A$2:$C$51,3,FALSE)</f>
        <v>0</v>
      </c>
      <c r="W17" s="53">
        <v>99</v>
      </c>
      <c r="X17" s="64" t="str">
        <f>VLOOKUP(W17,Project!$A$2:$B$51,2,FALSE)</f>
        <v>No Project</v>
      </c>
      <c r="Y17" s="52">
        <f>VLOOKUP(W17,Project!$A$2:$C$51,3,FALSE)</f>
        <v>0</v>
      </c>
      <c r="Z17" s="53">
        <v>99</v>
      </c>
      <c r="AA17" s="64" t="str">
        <f>VLOOKUP(Z17,Project!$A$2:$B$51,2,FALSE)</f>
        <v>No Project</v>
      </c>
      <c r="AB17" s="52">
        <f>VLOOKUP(Z17,Project!$A$2:$C$51,3,FALSE)</f>
        <v>0</v>
      </c>
      <c r="AC17" s="53">
        <v>99</v>
      </c>
      <c r="AD17" s="64" t="str">
        <f>VLOOKUP(AC17,Project!$A$2:$B$51,2,FALSE)</f>
        <v>No Project</v>
      </c>
      <c r="AE17" s="52">
        <f>VLOOKUP(AC17,Project!$A$2:$C$51,3,FALSE)</f>
        <v>0</v>
      </c>
      <c r="AF17" s="63">
        <f t="shared" si="13"/>
        <v>5</v>
      </c>
    </row>
    <row r="18" spans="1:32" s="63" customFormat="1" ht="19.5" customHeight="1" x14ac:dyDescent="0.25">
      <c r="A18" s="43">
        <v>15</v>
      </c>
      <c r="B18" s="64" t="s">
        <v>95</v>
      </c>
      <c r="C18" s="23">
        <f t="shared" si="0"/>
        <v>1</v>
      </c>
      <c r="D18" s="43"/>
      <c r="E18" s="57">
        <f t="shared" si="1"/>
        <v>16</v>
      </c>
      <c r="F18" s="57">
        <f t="shared" si="2"/>
        <v>99</v>
      </c>
      <c r="G18" s="57">
        <f t="shared" si="3"/>
        <v>99</v>
      </c>
      <c r="H18" s="57">
        <f t="shared" si="4"/>
        <v>99</v>
      </c>
      <c r="I18" s="57">
        <f t="shared" si="5"/>
        <v>99</v>
      </c>
      <c r="J18" s="28">
        <f t="shared" si="6"/>
        <v>0.42459999999999998</v>
      </c>
      <c r="K18" s="28">
        <f t="shared" si="7"/>
        <v>0</v>
      </c>
      <c r="L18" s="28">
        <f t="shared" si="8"/>
        <v>0</v>
      </c>
      <c r="M18" s="28">
        <f t="shared" si="9"/>
        <v>0</v>
      </c>
      <c r="N18" s="28">
        <f t="shared" si="10"/>
        <v>0</v>
      </c>
      <c r="O18" s="28">
        <f t="shared" si="11"/>
        <v>0.42459999999999998</v>
      </c>
      <c r="P18" s="50">
        <f t="shared" si="12"/>
        <v>0.57540000000000002</v>
      </c>
      <c r="Q18" s="51">
        <v>16</v>
      </c>
      <c r="R18" s="64" t="str">
        <f>VLOOKUP(Q18,Project!$A$2:$B$51,2,FALSE)</f>
        <v>PALAPA TIMUR TELEMATIKA</v>
      </c>
      <c r="S18" s="52">
        <f>VLOOKUP(Q18,Project!$A$2:$C$51,3,FALSE)</f>
        <v>0.42459999999999998</v>
      </c>
      <c r="T18" s="53">
        <v>99</v>
      </c>
      <c r="U18" s="64" t="str">
        <f>VLOOKUP(T18,Project!$A$2:$B$51,2,FALSE)</f>
        <v>No Project</v>
      </c>
      <c r="V18" s="52">
        <f>VLOOKUP(T18,Project!$A$2:$C$51,3,FALSE)</f>
        <v>0</v>
      </c>
      <c r="W18" s="53">
        <v>99</v>
      </c>
      <c r="X18" s="64" t="str">
        <f>VLOOKUP(W18,Project!$A$2:$B$51,2,FALSE)</f>
        <v>No Project</v>
      </c>
      <c r="Y18" s="52">
        <f>VLOOKUP(W18,Project!$A$2:$C$51,3,FALSE)</f>
        <v>0</v>
      </c>
      <c r="Z18" s="53">
        <v>99</v>
      </c>
      <c r="AA18" s="64" t="str">
        <f>VLOOKUP(Z18,Project!$A$2:$B$51,2,FALSE)</f>
        <v>No Project</v>
      </c>
      <c r="AB18" s="52">
        <f>VLOOKUP(Z18,Project!$A$2:$C$51,3,FALSE)</f>
        <v>0</v>
      </c>
      <c r="AC18" s="53">
        <v>99</v>
      </c>
      <c r="AD18" s="64" t="str">
        <f>VLOOKUP(AC18,Project!$A$2:$B$51,2,FALSE)</f>
        <v>No Project</v>
      </c>
      <c r="AE18" s="52">
        <f>VLOOKUP(AC18,Project!$A$2:$C$51,3,FALSE)</f>
        <v>0</v>
      </c>
      <c r="AF18" s="63">
        <f t="shared" si="13"/>
        <v>5</v>
      </c>
    </row>
    <row r="19" spans="1:32" s="63" customFormat="1" ht="19.5" customHeight="1" x14ac:dyDescent="0.25">
      <c r="A19" s="43">
        <v>16</v>
      </c>
      <c r="B19" s="64" t="s">
        <v>96</v>
      </c>
      <c r="C19" s="23">
        <f t="shared" si="0"/>
        <v>2</v>
      </c>
      <c r="D19" s="43"/>
      <c r="E19" s="57">
        <f t="shared" si="1"/>
        <v>13</v>
      </c>
      <c r="F19" s="57">
        <f t="shared" si="2"/>
        <v>26</v>
      </c>
      <c r="G19" s="57">
        <f t="shared" si="3"/>
        <v>99</v>
      </c>
      <c r="H19" s="57">
        <f t="shared" si="4"/>
        <v>99</v>
      </c>
      <c r="I19" s="57">
        <f t="shared" si="5"/>
        <v>99</v>
      </c>
      <c r="J19" s="28">
        <f t="shared" si="6"/>
        <v>0.3</v>
      </c>
      <c r="K19" s="28">
        <f t="shared" si="7"/>
        <v>0.92</v>
      </c>
      <c r="L19" s="28">
        <f t="shared" si="8"/>
        <v>0</v>
      </c>
      <c r="M19" s="28">
        <f t="shared" si="9"/>
        <v>0</v>
      </c>
      <c r="N19" s="28">
        <f t="shared" si="10"/>
        <v>0</v>
      </c>
      <c r="O19" s="28">
        <f t="shared" si="11"/>
        <v>0.61</v>
      </c>
      <c r="P19" s="50">
        <f t="shared" si="12"/>
        <v>0.39</v>
      </c>
      <c r="Q19" s="51">
        <v>13</v>
      </c>
      <c r="R19" s="64" t="str">
        <f>VLOOKUP(Q19,Project!$A$2:$B$51,2,FALSE)</f>
        <v>PE Router Metro E MPLS Inner City</v>
      </c>
      <c r="S19" s="52">
        <f>VLOOKUP(Q19,Project!$A$2:$C$51,3,FALSE)</f>
        <v>0.3</v>
      </c>
      <c r="T19" s="53">
        <v>26</v>
      </c>
      <c r="U19" s="64" t="str">
        <f>VLOOKUP(T19,Project!$A$2:$B$51,2,FALSE)</f>
        <v>Inner Improvement 4 Segment</v>
      </c>
      <c r="V19" s="52">
        <f>VLOOKUP(T19,Project!$A$2:$C$51,3,FALSE)</f>
        <v>0.92</v>
      </c>
      <c r="W19" s="53">
        <v>99</v>
      </c>
      <c r="X19" s="64" t="str">
        <f>VLOOKUP(W19,Project!$A$2:$B$51,2,FALSE)</f>
        <v>No Project</v>
      </c>
      <c r="Y19" s="52">
        <f>VLOOKUP(W19,Project!$A$2:$C$51,3,FALSE)</f>
        <v>0</v>
      </c>
      <c r="Z19" s="53">
        <v>99</v>
      </c>
      <c r="AA19" s="64" t="str">
        <f>VLOOKUP(Z19,Project!$A$2:$B$51,2,FALSE)</f>
        <v>No Project</v>
      </c>
      <c r="AB19" s="52">
        <f>VLOOKUP(Z19,Project!$A$2:$C$51,3,FALSE)</f>
        <v>0</v>
      </c>
      <c r="AC19" s="53">
        <v>99</v>
      </c>
      <c r="AD19" s="64" t="str">
        <f>VLOOKUP(AC19,Project!$A$2:$B$51,2,FALSE)</f>
        <v>No Project</v>
      </c>
      <c r="AE19" s="52">
        <f>VLOOKUP(AC19,Project!$A$2:$C$51,3,FALSE)</f>
        <v>0</v>
      </c>
      <c r="AF19" s="63">
        <f t="shared" si="13"/>
        <v>5</v>
      </c>
    </row>
    <row r="20" spans="1:32" s="63" customFormat="1" ht="19.5" customHeight="1" x14ac:dyDescent="0.25">
      <c r="A20" s="43">
        <v>17</v>
      </c>
      <c r="B20" s="64" t="s">
        <v>97</v>
      </c>
      <c r="C20" s="23">
        <f t="shared" si="0"/>
        <v>1</v>
      </c>
      <c r="D20" s="43"/>
      <c r="E20" s="57">
        <f t="shared" si="1"/>
        <v>25</v>
      </c>
      <c r="F20" s="57">
        <f t="shared" si="2"/>
        <v>99</v>
      </c>
      <c r="G20" s="57">
        <f t="shared" si="3"/>
        <v>99</v>
      </c>
      <c r="H20" s="57">
        <f t="shared" si="4"/>
        <v>99</v>
      </c>
      <c r="I20" s="57">
        <f t="shared" si="5"/>
        <v>99</v>
      </c>
      <c r="J20" s="28">
        <f t="shared" si="6"/>
        <v>0.02</v>
      </c>
      <c r="K20" s="28">
        <f t="shared" si="7"/>
        <v>0</v>
      </c>
      <c r="L20" s="28">
        <f t="shared" si="8"/>
        <v>0</v>
      </c>
      <c r="M20" s="28">
        <f t="shared" si="9"/>
        <v>0</v>
      </c>
      <c r="N20" s="28">
        <f t="shared" si="10"/>
        <v>0</v>
      </c>
      <c r="O20" s="28">
        <f t="shared" si="11"/>
        <v>0.02</v>
      </c>
      <c r="P20" s="50">
        <f t="shared" si="12"/>
        <v>0.98</v>
      </c>
      <c r="Q20" s="51">
        <v>25</v>
      </c>
      <c r="R20" s="64" t="str">
        <f>VLOOKUP(Q20,Project!$A$2:$B$51,2,FALSE)</f>
        <v>OLT Mqm (proteksi)</v>
      </c>
      <c r="S20" s="52">
        <f>VLOOKUP(Q20,Project!$A$2:$C$51,3,FALSE)</f>
        <v>0.02</v>
      </c>
      <c r="T20" s="53">
        <v>99</v>
      </c>
      <c r="U20" s="64" t="str">
        <f>VLOOKUP(T20,Project!$A$2:$B$51,2,FALSE)</f>
        <v>No Project</v>
      </c>
      <c r="V20" s="52">
        <f>VLOOKUP(T20,Project!$A$2:$C$51,3,FALSE)</f>
        <v>0</v>
      </c>
      <c r="W20" s="53">
        <v>99</v>
      </c>
      <c r="X20" s="64" t="str">
        <f>VLOOKUP(W20,Project!$A$2:$B$51,2,FALSE)</f>
        <v>No Project</v>
      </c>
      <c r="Y20" s="52">
        <f>VLOOKUP(W20,Project!$A$2:$C$51,3,FALSE)</f>
        <v>0</v>
      </c>
      <c r="Z20" s="53">
        <v>99</v>
      </c>
      <c r="AA20" s="64" t="str">
        <f>VLOOKUP(Z20,Project!$A$2:$B$51,2,FALSE)</f>
        <v>No Project</v>
      </c>
      <c r="AB20" s="52">
        <f>VLOOKUP(Z20,Project!$A$2:$C$51,3,FALSE)</f>
        <v>0</v>
      </c>
      <c r="AC20" s="53">
        <v>99</v>
      </c>
      <c r="AD20" s="64" t="str">
        <f>VLOOKUP(AC20,Project!$A$2:$B$51,2,FALSE)</f>
        <v>No Project</v>
      </c>
      <c r="AE20" s="52">
        <f>VLOOKUP(AC20,Project!$A$2:$C$51,3,FALSE)</f>
        <v>0</v>
      </c>
      <c r="AF20" s="63">
        <f t="shared" si="13"/>
        <v>5</v>
      </c>
    </row>
    <row r="21" spans="1:32" s="63" customFormat="1" ht="19.5" customHeight="1" x14ac:dyDescent="0.25">
      <c r="A21" s="43">
        <v>18</v>
      </c>
      <c r="B21" s="64" t="s">
        <v>98</v>
      </c>
      <c r="C21" s="23">
        <f t="shared" si="0"/>
        <v>1</v>
      </c>
      <c r="D21" s="43"/>
      <c r="E21" s="57">
        <f t="shared" si="1"/>
        <v>25</v>
      </c>
      <c r="F21" s="57">
        <f t="shared" si="2"/>
        <v>99</v>
      </c>
      <c r="G21" s="57">
        <f t="shared" si="3"/>
        <v>99</v>
      </c>
      <c r="H21" s="57">
        <f t="shared" si="4"/>
        <v>99</v>
      </c>
      <c r="I21" s="57">
        <f t="shared" si="5"/>
        <v>99</v>
      </c>
      <c r="J21" s="28">
        <f t="shared" si="6"/>
        <v>0.02</v>
      </c>
      <c r="K21" s="28">
        <f t="shared" si="7"/>
        <v>0</v>
      </c>
      <c r="L21" s="28">
        <f t="shared" si="8"/>
        <v>0</v>
      </c>
      <c r="M21" s="28">
        <f t="shared" si="9"/>
        <v>0</v>
      </c>
      <c r="N21" s="28">
        <f t="shared" si="10"/>
        <v>0</v>
      </c>
      <c r="O21" s="28">
        <f t="shared" si="11"/>
        <v>0.02</v>
      </c>
      <c r="P21" s="50">
        <f t="shared" si="12"/>
        <v>0.98</v>
      </c>
      <c r="Q21" s="51">
        <v>25</v>
      </c>
      <c r="R21" s="64" t="str">
        <f>VLOOKUP(Q21,Project!$A$2:$B$51,2,FALSE)</f>
        <v>OLT Mqm (proteksi)</v>
      </c>
      <c r="S21" s="52">
        <f>VLOOKUP(Q21,Project!$A$2:$C$51,3,FALSE)</f>
        <v>0.02</v>
      </c>
      <c r="T21" s="53">
        <v>99</v>
      </c>
      <c r="U21" s="64" t="str">
        <f>VLOOKUP(T21,Project!$A$2:$B$51,2,FALSE)</f>
        <v>No Project</v>
      </c>
      <c r="V21" s="52">
        <f>VLOOKUP(T21,Project!$A$2:$C$51,3,FALSE)</f>
        <v>0</v>
      </c>
      <c r="W21" s="53">
        <v>99</v>
      </c>
      <c r="X21" s="64" t="str">
        <f>VLOOKUP(W21,Project!$A$2:$B$51,2,FALSE)</f>
        <v>No Project</v>
      </c>
      <c r="Y21" s="52">
        <f>VLOOKUP(W21,Project!$A$2:$C$51,3,FALSE)</f>
        <v>0</v>
      </c>
      <c r="Z21" s="53">
        <v>99</v>
      </c>
      <c r="AA21" s="64" t="str">
        <f>VLOOKUP(Z21,Project!$A$2:$B$51,2,FALSE)</f>
        <v>No Project</v>
      </c>
      <c r="AB21" s="52">
        <f>VLOOKUP(Z21,Project!$A$2:$C$51,3,FALSE)</f>
        <v>0</v>
      </c>
      <c r="AC21" s="53">
        <v>99</v>
      </c>
      <c r="AD21" s="64" t="str">
        <f>VLOOKUP(AC21,Project!$A$2:$B$51,2,FALSE)</f>
        <v>No Project</v>
      </c>
      <c r="AE21" s="52">
        <f>VLOOKUP(AC21,Project!$A$2:$C$51,3,FALSE)</f>
        <v>0</v>
      </c>
      <c r="AF21" s="63">
        <f t="shared" si="13"/>
        <v>5</v>
      </c>
    </row>
    <row r="22" spans="1:32" s="63" customFormat="1" ht="19.5" customHeight="1" x14ac:dyDescent="0.25">
      <c r="A22" s="43">
        <v>19</v>
      </c>
      <c r="B22" s="64" t="s">
        <v>99</v>
      </c>
      <c r="C22" s="23">
        <f t="shared" si="0"/>
        <v>1</v>
      </c>
      <c r="D22" s="43"/>
      <c r="E22" s="57">
        <f t="shared" si="1"/>
        <v>1</v>
      </c>
      <c r="F22" s="57">
        <f t="shared" si="2"/>
        <v>99</v>
      </c>
      <c r="G22" s="57">
        <f t="shared" si="3"/>
        <v>99</v>
      </c>
      <c r="H22" s="57">
        <f t="shared" si="4"/>
        <v>99</v>
      </c>
      <c r="I22" s="57">
        <f t="shared" si="5"/>
        <v>99</v>
      </c>
      <c r="J22" s="28">
        <f t="shared" si="6"/>
        <v>0.99980000000000002</v>
      </c>
      <c r="K22" s="28">
        <f t="shared" si="7"/>
        <v>0</v>
      </c>
      <c r="L22" s="28">
        <f t="shared" si="8"/>
        <v>0</v>
      </c>
      <c r="M22" s="28">
        <f t="shared" si="9"/>
        <v>0</v>
      </c>
      <c r="N22" s="28">
        <f t="shared" si="10"/>
        <v>0</v>
      </c>
      <c r="O22" s="28">
        <f t="shared" si="11"/>
        <v>0.99980000000000002</v>
      </c>
      <c r="P22" s="50">
        <f t="shared" si="12"/>
        <v>1.9999999999997797E-4</v>
      </c>
      <c r="Q22" s="51">
        <v>1</v>
      </c>
      <c r="R22" s="64" t="str">
        <f>VLOOKUP(Q22,Project!$A$2:$B$51,2,FALSE)</f>
        <v>PALAPA RING BARAT</v>
      </c>
      <c r="S22" s="52">
        <f>VLOOKUP(Q22,Project!$A$2:$C$51,3,FALSE)</f>
        <v>0.99980000000000002</v>
      </c>
      <c r="T22" s="53">
        <v>99</v>
      </c>
      <c r="U22" s="64" t="str">
        <f>VLOOKUP(T22,Project!$A$2:$B$51,2,FALSE)</f>
        <v>No Project</v>
      </c>
      <c r="V22" s="52">
        <f>VLOOKUP(T22,Project!$A$2:$C$51,3,FALSE)</f>
        <v>0</v>
      </c>
      <c r="W22" s="53">
        <v>99</v>
      </c>
      <c r="X22" s="64" t="str">
        <f>VLOOKUP(W22,Project!$A$2:$B$51,2,FALSE)</f>
        <v>No Project</v>
      </c>
      <c r="Y22" s="52">
        <f>VLOOKUP(W22,Project!$A$2:$C$51,3,FALSE)</f>
        <v>0</v>
      </c>
      <c r="Z22" s="53">
        <v>99</v>
      </c>
      <c r="AA22" s="64" t="str">
        <f>VLOOKUP(Z22,Project!$A$2:$B$51,2,FALSE)</f>
        <v>No Project</v>
      </c>
      <c r="AB22" s="52">
        <f>VLOOKUP(Z22,Project!$A$2:$C$51,3,FALSE)</f>
        <v>0</v>
      </c>
      <c r="AC22" s="53">
        <v>99</v>
      </c>
      <c r="AD22" s="64" t="str">
        <f>VLOOKUP(AC22,Project!$A$2:$B$51,2,FALSE)</f>
        <v>No Project</v>
      </c>
      <c r="AE22" s="52">
        <f>VLOOKUP(AC22,Project!$A$2:$C$51,3,FALSE)</f>
        <v>0</v>
      </c>
      <c r="AF22" s="63">
        <f t="shared" si="13"/>
        <v>5</v>
      </c>
    </row>
    <row r="23" spans="1:32" s="63" customFormat="1" ht="19.5" customHeight="1" x14ac:dyDescent="0.25">
      <c r="A23" s="43">
        <v>20</v>
      </c>
      <c r="B23" s="64" t="s">
        <v>100</v>
      </c>
      <c r="C23" s="23">
        <f t="shared" si="0"/>
        <v>0</v>
      </c>
      <c r="D23" s="43"/>
      <c r="E23" s="57">
        <f t="shared" si="1"/>
        <v>99</v>
      </c>
      <c r="F23" s="57">
        <f t="shared" si="2"/>
        <v>99</v>
      </c>
      <c r="G23" s="57">
        <f t="shared" si="3"/>
        <v>99</v>
      </c>
      <c r="H23" s="57">
        <f t="shared" si="4"/>
        <v>99</v>
      </c>
      <c r="I23" s="57">
        <f t="shared" si="5"/>
        <v>99</v>
      </c>
      <c r="J23" s="28">
        <f t="shared" si="6"/>
        <v>0</v>
      </c>
      <c r="K23" s="28">
        <f t="shared" si="7"/>
        <v>0</v>
      </c>
      <c r="L23" s="28">
        <f t="shared" si="8"/>
        <v>0</v>
      </c>
      <c r="M23" s="28">
        <f t="shared" si="9"/>
        <v>0</v>
      </c>
      <c r="N23" s="28">
        <f t="shared" si="10"/>
        <v>0</v>
      </c>
      <c r="O23" s="28" t="e">
        <f t="shared" si="11"/>
        <v>#DIV/0!</v>
      </c>
      <c r="P23" s="50" t="e">
        <f t="shared" si="12"/>
        <v>#DIV/0!</v>
      </c>
      <c r="Q23" s="51">
        <v>99</v>
      </c>
      <c r="R23" s="64" t="str">
        <f>VLOOKUP(Q23,Project!$A$2:$B$51,2,FALSE)</f>
        <v>No Project</v>
      </c>
      <c r="S23" s="52">
        <f>VLOOKUP(Q23,Project!$A$2:$C$51,3,FALSE)</f>
        <v>0</v>
      </c>
      <c r="T23" s="53">
        <v>99</v>
      </c>
      <c r="U23" s="64" t="str">
        <f>VLOOKUP(T23,Project!$A$2:$B$51,2,FALSE)</f>
        <v>No Project</v>
      </c>
      <c r="V23" s="52">
        <f>VLOOKUP(T23,Project!$A$2:$C$51,3,FALSE)</f>
        <v>0</v>
      </c>
      <c r="W23" s="53">
        <v>99</v>
      </c>
      <c r="X23" s="64" t="str">
        <f>VLOOKUP(W23,Project!$A$2:$B$51,2,FALSE)</f>
        <v>No Project</v>
      </c>
      <c r="Y23" s="52">
        <f>VLOOKUP(W23,Project!$A$2:$C$51,3,FALSE)</f>
        <v>0</v>
      </c>
      <c r="Z23" s="53">
        <v>99</v>
      </c>
      <c r="AA23" s="64" t="str">
        <f>VLOOKUP(Z23,Project!$A$2:$B$51,2,FALSE)</f>
        <v>No Project</v>
      </c>
      <c r="AB23" s="52">
        <f>VLOOKUP(Z23,Project!$A$2:$C$51,3,FALSE)</f>
        <v>0</v>
      </c>
      <c r="AC23" s="53">
        <v>99</v>
      </c>
      <c r="AD23" s="64" t="str">
        <f>VLOOKUP(AC23,Project!$A$2:$B$51,2,FALSE)</f>
        <v>No Project</v>
      </c>
      <c r="AE23" s="52">
        <f>VLOOKUP(AC23,Project!$A$2:$C$51,3,FALSE)</f>
        <v>0</v>
      </c>
      <c r="AF23" s="63">
        <f t="shared" si="13"/>
        <v>5</v>
      </c>
    </row>
    <row r="24" spans="1:32" s="63" customFormat="1" ht="19.5" customHeight="1" x14ac:dyDescent="0.25">
      <c r="A24" s="43">
        <v>21</v>
      </c>
      <c r="B24" s="64" t="s">
        <v>101</v>
      </c>
      <c r="C24" s="23">
        <f t="shared" si="0"/>
        <v>1</v>
      </c>
      <c r="D24" s="43"/>
      <c r="E24" s="57">
        <f t="shared" si="1"/>
        <v>1</v>
      </c>
      <c r="F24" s="57">
        <f t="shared" si="2"/>
        <v>99</v>
      </c>
      <c r="G24" s="57">
        <f t="shared" si="3"/>
        <v>99</v>
      </c>
      <c r="H24" s="57">
        <f t="shared" si="4"/>
        <v>99</v>
      </c>
      <c r="I24" s="57">
        <f t="shared" si="5"/>
        <v>99</v>
      </c>
      <c r="J24" s="28">
        <f t="shared" si="6"/>
        <v>0.99980000000000002</v>
      </c>
      <c r="K24" s="28">
        <f t="shared" si="7"/>
        <v>0</v>
      </c>
      <c r="L24" s="28">
        <f t="shared" si="8"/>
        <v>0</v>
      </c>
      <c r="M24" s="28">
        <f t="shared" si="9"/>
        <v>0</v>
      </c>
      <c r="N24" s="28">
        <f t="shared" si="10"/>
        <v>0</v>
      </c>
      <c r="O24" s="28">
        <f t="shared" si="11"/>
        <v>0.99980000000000002</v>
      </c>
      <c r="P24" s="50">
        <f t="shared" si="12"/>
        <v>1.9999999999997797E-4</v>
      </c>
      <c r="Q24" s="51">
        <v>1</v>
      </c>
      <c r="R24" s="64" t="str">
        <f>VLOOKUP(Q24,Project!$A$2:$B$51,2,FALSE)</f>
        <v>PALAPA RING BARAT</v>
      </c>
      <c r="S24" s="52">
        <f>VLOOKUP(Q24,Project!$A$2:$C$51,3,FALSE)</f>
        <v>0.99980000000000002</v>
      </c>
      <c r="T24" s="53">
        <v>99</v>
      </c>
      <c r="U24" s="64" t="str">
        <f>VLOOKUP(T24,Project!$A$2:$B$51,2,FALSE)</f>
        <v>No Project</v>
      </c>
      <c r="V24" s="52">
        <f>VLOOKUP(T24,Project!$A$2:$C$51,3,FALSE)</f>
        <v>0</v>
      </c>
      <c r="W24" s="53">
        <v>99</v>
      </c>
      <c r="X24" s="64" t="str">
        <f>VLOOKUP(W24,Project!$A$2:$B$51,2,FALSE)</f>
        <v>No Project</v>
      </c>
      <c r="Y24" s="52">
        <f>VLOOKUP(W24,Project!$A$2:$C$51,3,FALSE)</f>
        <v>0</v>
      </c>
      <c r="Z24" s="53">
        <v>99</v>
      </c>
      <c r="AA24" s="64" t="str">
        <f>VLOOKUP(Z24,Project!$A$2:$B$51,2,FALSE)</f>
        <v>No Project</v>
      </c>
      <c r="AB24" s="52">
        <f>VLOOKUP(Z24,Project!$A$2:$C$51,3,FALSE)</f>
        <v>0</v>
      </c>
      <c r="AC24" s="53">
        <v>99</v>
      </c>
      <c r="AD24" s="64" t="str">
        <f>VLOOKUP(AC24,Project!$A$2:$B$51,2,FALSE)</f>
        <v>No Project</v>
      </c>
      <c r="AE24" s="52">
        <f>VLOOKUP(AC24,Project!$A$2:$C$51,3,FALSE)</f>
        <v>0</v>
      </c>
      <c r="AF24" s="63">
        <f t="shared" si="13"/>
        <v>5</v>
      </c>
    </row>
    <row r="25" spans="1:32" s="63" customFormat="1" ht="19.5" customHeight="1" x14ac:dyDescent="0.25">
      <c r="A25" s="43">
        <v>22</v>
      </c>
      <c r="B25" s="64" t="s">
        <v>102</v>
      </c>
      <c r="C25" s="23">
        <f t="shared" si="0"/>
        <v>1</v>
      </c>
      <c r="D25" s="43"/>
      <c r="E25" s="57">
        <f t="shared" si="1"/>
        <v>1</v>
      </c>
      <c r="F25" s="57">
        <f t="shared" si="2"/>
        <v>99</v>
      </c>
      <c r="G25" s="57">
        <f t="shared" si="3"/>
        <v>99</v>
      </c>
      <c r="H25" s="57">
        <f t="shared" si="4"/>
        <v>99</v>
      </c>
      <c r="I25" s="57">
        <f t="shared" si="5"/>
        <v>99</v>
      </c>
      <c r="J25" s="28">
        <f t="shared" si="6"/>
        <v>0.99980000000000002</v>
      </c>
      <c r="K25" s="28">
        <f t="shared" si="7"/>
        <v>0</v>
      </c>
      <c r="L25" s="28">
        <f t="shared" si="8"/>
        <v>0</v>
      </c>
      <c r="M25" s="28">
        <f t="shared" si="9"/>
        <v>0</v>
      </c>
      <c r="N25" s="28">
        <f t="shared" si="10"/>
        <v>0</v>
      </c>
      <c r="O25" s="28">
        <f t="shared" si="11"/>
        <v>0.99980000000000002</v>
      </c>
      <c r="P25" s="50">
        <f t="shared" si="12"/>
        <v>1.9999999999997797E-4</v>
      </c>
      <c r="Q25" s="51">
        <v>1</v>
      </c>
      <c r="R25" s="64" t="str">
        <f>VLOOKUP(Q25,Project!$A$2:$B$51,2,FALSE)</f>
        <v>PALAPA RING BARAT</v>
      </c>
      <c r="S25" s="52">
        <f>VLOOKUP(Q25,Project!$A$2:$C$51,3,FALSE)</f>
        <v>0.99980000000000002</v>
      </c>
      <c r="T25" s="53">
        <v>99</v>
      </c>
      <c r="U25" s="64" t="str">
        <f>VLOOKUP(T25,Project!$A$2:$B$51,2,FALSE)</f>
        <v>No Project</v>
      </c>
      <c r="V25" s="52">
        <f>VLOOKUP(T25,Project!$A$2:$C$51,3,FALSE)</f>
        <v>0</v>
      </c>
      <c r="W25" s="53">
        <v>99</v>
      </c>
      <c r="X25" s="64" t="str">
        <f>VLOOKUP(W25,Project!$A$2:$B$51,2,FALSE)</f>
        <v>No Project</v>
      </c>
      <c r="Y25" s="52">
        <f>VLOOKUP(W25,Project!$A$2:$C$51,3,FALSE)</f>
        <v>0</v>
      </c>
      <c r="Z25" s="53">
        <v>99</v>
      </c>
      <c r="AA25" s="64" t="str">
        <f>VLOOKUP(Z25,Project!$A$2:$B$51,2,FALSE)</f>
        <v>No Project</v>
      </c>
      <c r="AB25" s="52">
        <f>VLOOKUP(Z25,Project!$A$2:$C$51,3,FALSE)</f>
        <v>0</v>
      </c>
      <c r="AC25" s="53">
        <v>99</v>
      </c>
      <c r="AD25" s="64" t="str">
        <f>VLOOKUP(AC25,Project!$A$2:$B$51,2,FALSE)</f>
        <v>No Project</v>
      </c>
      <c r="AE25" s="52">
        <f>VLOOKUP(AC25,Project!$A$2:$C$51,3,FALSE)</f>
        <v>0</v>
      </c>
      <c r="AF25" s="63">
        <f t="shared" si="13"/>
        <v>5</v>
      </c>
    </row>
    <row r="26" spans="1:32" s="63" customFormat="1" ht="19.5" customHeight="1" x14ac:dyDescent="0.25">
      <c r="A26" s="43">
        <v>23</v>
      </c>
      <c r="B26" s="64" t="s">
        <v>103</v>
      </c>
      <c r="C26" s="23">
        <f t="shared" si="0"/>
        <v>1</v>
      </c>
      <c r="D26" s="43"/>
      <c r="E26" s="57">
        <f t="shared" si="1"/>
        <v>1</v>
      </c>
      <c r="F26" s="57">
        <f t="shared" si="2"/>
        <v>99</v>
      </c>
      <c r="G26" s="57">
        <f t="shared" si="3"/>
        <v>99</v>
      </c>
      <c r="H26" s="57">
        <f t="shared" si="4"/>
        <v>99</v>
      </c>
      <c r="I26" s="57">
        <f t="shared" si="5"/>
        <v>99</v>
      </c>
      <c r="J26" s="28">
        <f t="shared" si="6"/>
        <v>0.99980000000000002</v>
      </c>
      <c r="K26" s="28">
        <f t="shared" si="7"/>
        <v>0</v>
      </c>
      <c r="L26" s="28">
        <f t="shared" si="8"/>
        <v>0</v>
      </c>
      <c r="M26" s="28">
        <f t="shared" si="9"/>
        <v>0</v>
      </c>
      <c r="N26" s="28">
        <f t="shared" si="10"/>
        <v>0</v>
      </c>
      <c r="O26" s="28">
        <f t="shared" si="11"/>
        <v>0.99980000000000002</v>
      </c>
      <c r="P26" s="50">
        <f t="shared" si="12"/>
        <v>1.9999999999997797E-4</v>
      </c>
      <c r="Q26" s="51">
        <v>1</v>
      </c>
      <c r="R26" s="64" t="str">
        <f>VLOOKUP(Q26,Project!$A$2:$B$51,2,FALSE)</f>
        <v>PALAPA RING BARAT</v>
      </c>
      <c r="S26" s="52">
        <f>VLOOKUP(Q26,Project!$A$2:$C$51,3,FALSE)</f>
        <v>0.99980000000000002</v>
      </c>
      <c r="T26" s="53">
        <v>99</v>
      </c>
      <c r="U26" s="64" t="str">
        <f>VLOOKUP(T26,Project!$A$2:$B$51,2,FALSE)</f>
        <v>No Project</v>
      </c>
      <c r="V26" s="52">
        <f>VLOOKUP(T26,Project!$A$2:$C$51,3,FALSE)</f>
        <v>0</v>
      </c>
      <c r="W26" s="53">
        <v>99</v>
      </c>
      <c r="X26" s="64" t="str">
        <f>VLOOKUP(W26,Project!$A$2:$B$51,2,FALSE)</f>
        <v>No Project</v>
      </c>
      <c r="Y26" s="52">
        <f>VLOOKUP(W26,Project!$A$2:$C$51,3,FALSE)</f>
        <v>0</v>
      </c>
      <c r="Z26" s="53">
        <v>99</v>
      </c>
      <c r="AA26" s="64" t="str">
        <f>VLOOKUP(Z26,Project!$A$2:$B$51,2,FALSE)</f>
        <v>No Project</v>
      </c>
      <c r="AB26" s="52">
        <f>VLOOKUP(Z26,Project!$A$2:$C$51,3,FALSE)</f>
        <v>0</v>
      </c>
      <c r="AC26" s="53">
        <v>99</v>
      </c>
      <c r="AD26" s="64" t="str">
        <f>VLOOKUP(AC26,Project!$A$2:$B$51,2,FALSE)</f>
        <v>No Project</v>
      </c>
      <c r="AE26" s="52">
        <f>VLOOKUP(AC26,Project!$A$2:$C$51,3,FALSE)</f>
        <v>0</v>
      </c>
      <c r="AF26" s="63">
        <f t="shared" si="13"/>
        <v>5</v>
      </c>
    </row>
    <row r="27" spans="1:32" s="63" customFormat="1" ht="19.5" customHeight="1" x14ac:dyDescent="0.25">
      <c r="A27" s="43">
        <v>24</v>
      </c>
      <c r="B27" s="64" t="s">
        <v>104</v>
      </c>
      <c r="C27" s="23">
        <f t="shared" si="0"/>
        <v>1</v>
      </c>
      <c r="D27" s="43"/>
      <c r="E27" s="57">
        <f t="shared" si="1"/>
        <v>1</v>
      </c>
      <c r="F27" s="57">
        <f t="shared" si="2"/>
        <v>99</v>
      </c>
      <c r="G27" s="57">
        <f t="shared" si="3"/>
        <v>99</v>
      </c>
      <c r="H27" s="57">
        <f t="shared" si="4"/>
        <v>99</v>
      </c>
      <c r="I27" s="57">
        <f t="shared" si="5"/>
        <v>99</v>
      </c>
      <c r="J27" s="28">
        <f t="shared" si="6"/>
        <v>0.99980000000000002</v>
      </c>
      <c r="K27" s="28">
        <f t="shared" si="7"/>
        <v>0</v>
      </c>
      <c r="L27" s="28">
        <f t="shared" si="8"/>
        <v>0</v>
      </c>
      <c r="M27" s="28">
        <f t="shared" si="9"/>
        <v>0</v>
      </c>
      <c r="N27" s="28">
        <f t="shared" si="10"/>
        <v>0</v>
      </c>
      <c r="O27" s="28">
        <f t="shared" si="11"/>
        <v>0.99980000000000002</v>
      </c>
      <c r="P27" s="50">
        <f t="shared" si="12"/>
        <v>1.9999999999997797E-4</v>
      </c>
      <c r="Q27" s="51">
        <v>1</v>
      </c>
      <c r="R27" s="64" t="str">
        <f>VLOOKUP(Q27,Project!$A$2:$B$51,2,FALSE)</f>
        <v>PALAPA RING BARAT</v>
      </c>
      <c r="S27" s="52">
        <f>VLOOKUP(Q27,Project!$A$2:$C$51,3,FALSE)</f>
        <v>0.99980000000000002</v>
      </c>
      <c r="T27" s="53">
        <v>99</v>
      </c>
      <c r="U27" s="64" t="str">
        <f>VLOOKUP(T27,Project!$A$2:$B$51,2,FALSE)</f>
        <v>No Project</v>
      </c>
      <c r="V27" s="52">
        <f>VLOOKUP(T27,Project!$A$2:$C$51,3,FALSE)</f>
        <v>0</v>
      </c>
      <c r="W27" s="53">
        <v>99</v>
      </c>
      <c r="X27" s="64" t="str">
        <f>VLOOKUP(W27,Project!$A$2:$B$51,2,FALSE)</f>
        <v>No Project</v>
      </c>
      <c r="Y27" s="52">
        <f>VLOOKUP(W27,Project!$A$2:$C$51,3,FALSE)</f>
        <v>0</v>
      </c>
      <c r="Z27" s="53">
        <v>99</v>
      </c>
      <c r="AA27" s="64" t="str">
        <f>VLOOKUP(Z27,Project!$A$2:$B$51,2,FALSE)</f>
        <v>No Project</v>
      </c>
      <c r="AB27" s="52">
        <f>VLOOKUP(Z27,Project!$A$2:$C$51,3,FALSE)</f>
        <v>0</v>
      </c>
      <c r="AC27" s="53">
        <v>99</v>
      </c>
      <c r="AD27" s="64" t="str">
        <f>VLOOKUP(AC27,Project!$A$2:$B$51,2,FALSE)</f>
        <v>No Project</v>
      </c>
      <c r="AE27" s="52">
        <f>VLOOKUP(AC27,Project!$A$2:$C$51,3,FALSE)</f>
        <v>0</v>
      </c>
      <c r="AF27" s="63">
        <f t="shared" si="13"/>
        <v>5</v>
      </c>
    </row>
    <row r="28" spans="1:32" s="63" customFormat="1" ht="19.5" customHeight="1" x14ac:dyDescent="0.25">
      <c r="A28" s="43">
        <v>25</v>
      </c>
      <c r="B28" s="64" t="s">
        <v>105</v>
      </c>
      <c r="C28" s="23">
        <f t="shared" si="0"/>
        <v>1</v>
      </c>
      <c r="D28" s="43"/>
      <c r="E28" s="57">
        <f t="shared" si="1"/>
        <v>1</v>
      </c>
      <c r="F28" s="57">
        <f t="shared" si="2"/>
        <v>99</v>
      </c>
      <c r="G28" s="57">
        <f t="shared" si="3"/>
        <v>99</v>
      </c>
      <c r="H28" s="57">
        <f t="shared" si="4"/>
        <v>99</v>
      </c>
      <c r="I28" s="57">
        <f t="shared" si="5"/>
        <v>99</v>
      </c>
      <c r="J28" s="28">
        <f t="shared" si="6"/>
        <v>0.99980000000000002</v>
      </c>
      <c r="K28" s="28">
        <f t="shared" si="7"/>
        <v>0</v>
      </c>
      <c r="L28" s="28">
        <f t="shared" si="8"/>
        <v>0</v>
      </c>
      <c r="M28" s="28">
        <f t="shared" si="9"/>
        <v>0</v>
      </c>
      <c r="N28" s="28">
        <f t="shared" si="10"/>
        <v>0</v>
      </c>
      <c r="O28" s="28">
        <f t="shared" si="11"/>
        <v>0.99980000000000002</v>
      </c>
      <c r="P28" s="50">
        <f t="shared" si="12"/>
        <v>1.9999999999997797E-4</v>
      </c>
      <c r="Q28" s="51">
        <v>1</v>
      </c>
      <c r="R28" s="64" t="str">
        <f>VLOOKUP(Q28,Project!$A$2:$B$51,2,FALSE)</f>
        <v>PALAPA RING BARAT</v>
      </c>
      <c r="S28" s="52">
        <f>VLOOKUP(Q28,Project!$A$2:$C$51,3,FALSE)</f>
        <v>0.99980000000000002</v>
      </c>
      <c r="T28" s="53">
        <v>99</v>
      </c>
      <c r="U28" s="64" t="str">
        <f>VLOOKUP(T28,Project!$A$2:$B$51,2,FALSE)</f>
        <v>No Project</v>
      </c>
      <c r="V28" s="52">
        <f>VLOOKUP(T28,Project!$A$2:$C$51,3,FALSE)</f>
        <v>0</v>
      </c>
      <c r="W28" s="53">
        <v>99</v>
      </c>
      <c r="X28" s="64" t="str">
        <f>VLOOKUP(W28,Project!$A$2:$B$51,2,FALSE)</f>
        <v>No Project</v>
      </c>
      <c r="Y28" s="52">
        <f>VLOOKUP(W28,Project!$A$2:$C$51,3,FALSE)</f>
        <v>0</v>
      </c>
      <c r="Z28" s="53">
        <v>99</v>
      </c>
      <c r="AA28" s="64" t="str">
        <f>VLOOKUP(Z28,Project!$A$2:$B$51,2,FALSE)</f>
        <v>No Project</v>
      </c>
      <c r="AB28" s="52">
        <f>VLOOKUP(Z28,Project!$A$2:$C$51,3,FALSE)</f>
        <v>0</v>
      </c>
      <c r="AC28" s="53">
        <v>99</v>
      </c>
      <c r="AD28" s="64" t="str">
        <f>VLOOKUP(AC28,Project!$A$2:$B$51,2,FALSE)</f>
        <v>No Project</v>
      </c>
      <c r="AE28" s="52">
        <f>VLOOKUP(AC28,Project!$A$2:$C$51,3,FALSE)</f>
        <v>0</v>
      </c>
      <c r="AF28" s="63">
        <f t="shared" si="13"/>
        <v>5</v>
      </c>
    </row>
    <row r="29" spans="1:32" s="63" customFormat="1" ht="19.5" customHeight="1" x14ac:dyDescent="0.25">
      <c r="A29" s="43">
        <v>26</v>
      </c>
      <c r="B29" s="64" t="s">
        <v>106</v>
      </c>
      <c r="C29" s="23">
        <f t="shared" si="0"/>
        <v>1</v>
      </c>
      <c r="D29" s="43"/>
      <c r="E29" s="57">
        <f t="shared" si="1"/>
        <v>1</v>
      </c>
      <c r="F29" s="57">
        <f t="shared" si="2"/>
        <v>99</v>
      </c>
      <c r="G29" s="57">
        <f t="shared" si="3"/>
        <v>99</v>
      </c>
      <c r="H29" s="57">
        <f t="shared" si="4"/>
        <v>99</v>
      </c>
      <c r="I29" s="57">
        <f t="shared" si="5"/>
        <v>99</v>
      </c>
      <c r="J29" s="28">
        <f t="shared" si="6"/>
        <v>0.99980000000000002</v>
      </c>
      <c r="K29" s="28">
        <f t="shared" si="7"/>
        <v>0</v>
      </c>
      <c r="L29" s="28">
        <f t="shared" si="8"/>
        <v>0</v>
      </c>
      <c r="M29" s="28">
        <f t="shared" si="9"/>
        <v>0</v>
      </c>
      <c r="N29" s="28">
        <f t="shared" si="10"/>
        <v>0</v>
      </c>
      <c r="O29" s="28">
        <f t="shared" si="11"/>
        <v>0.99980000000000002</v>
      </c>
      <c r="P29" s="50">
        <f t="shared" si="12"/>
        <v>1.9999999999997797E-4</v>
      </c>
      <c r="Q29" s="51">
        <v>1</v>
      </c>
      <c r="R29" s="64" t="str">
        <f>VLOOKUP(Q29,Project!$A$2:$B$51,2,FALSE)</f>
        <v>PALAPA RING BARAT</v>
      </c>
      <c r="S29" s="52">
        <f>VLOOKUP(Q29,Project!$A$2:$C$51,3,FALSE)</f>
        <v>0.99980000000000002</v>
      </c>
      <c r="T29" s="53">
        <v>99</v>
      </c>
      <c r="U29" s="64" t="str">
        <f>VLOOKUP(T29,Project!$A$2:$B$51,2,FALSE)</f>
        <v>No Project</v>
      </c>
      <c r="V29" s="52">
        <f>VLOOKUP(T29,Project!$A$2:$C$51,3,FALSE)</f>
        <v>0</v>
      </c>
      <c r="W29" s="53">
        <v>99</v>
      </c>
      <c r="X29" s="64" t="str">
        <f>VLOOKUP(W29,Project!$A$2:$B$51,2,FALSE)</f>
        <v>No Project</v>
      </c>
      <c r="Y29" s="52">
        <f>VLOOKUP(W29,Project!$A$2:$C$51,3,FALSE)</f>
        <v>0</v>
      </c>
      <c r="Z29" s="53">
        <v>99</v>
      </c>
      <c r="AA29" s="64" t="str">
        <f>VLOOKUP(Z29,Project!$A$2:$B$51,2,FALSE)</f>
        <v>No Project</v>
      </c>
      <c r="AB29" s="52">
        <f>VLOOKUP(Z29,Project!$A$2:$C$51,3,FALSE)</f>
        <v>0</v>
      </c>
      <c r="AC29" s="53">
        <v>99</v>
      </c>
      <c r="AD29" s="64" t="str">
        <f>VLOOKUP(AC29,Project!$A$2:$B$51,2,FALSE)</f>
        <v>No Project</v>
      </c>
      <c r="AE29" s="52">
        <f>VLOOKUP(AC29,Project!$A$2:$C$51,3,FALSE)</f>
        <v>0</v>
      </c>
      <c r="AF29" s="63">
        <f t="shared" si="13"/>
        <v>5</v>
      </c>
    </row>
    <row r="30" spans="1:32" s="63" customFormat="1" ht="19.5" customHeight="1" x14ac:dyDescent="0.25">
      <c r="A30" s="43">
        <v>27</v>
      </c>
      <c r="B30" s="64" t="s">
        <v>107</v>
      </c>
      <c r="C30" s="23">
        <f t="shared" si="0"/>
        <v>1</v>
      </c>
      <c r="D30" s="43"/>
      <c r="E30" s="57">
        <f t="shared" si="1"/>
        <v>1</v>
      </c>
      <c r="F30" s="57">
        <f t="shared" si="2"/>
        <v>99</v>
      </c>
      <c r="G30" s="57">
        <f t="shared" si="3"/>
        <v>99</v>
      </c>
      <c r="H30" s="57">
        <f t="shared" si="4"/>
        <v>99</v>
      </c>
      <c r="I30" s="57">
        <f t="shared" si="5"/>
        <v>99</v>
      </c>
      <c r="J30" s="28">
        <f t="shared" si="6"/>
        <v>0.99980000000000002</v>
      </c>
      <c r="K30" s="28">
        <f t="shared" si="7"/>
        <v>0</v>
      </c>
      <c r="L30" s="28">
        <f t="shared" si="8"/>
        <v>0</v>
      </c>
      <c r="M30" s="28">
        <f t="shared" si="9"/>
        <v>0</v>
      </c>
      <c r="N30" s="28">
        <f t="shared" si="10"/>
        <v>0</v>
      </c>
      <c r="O30" s="28">
        <f t="shared" si="11"/>
        <v>0.99980000000000002</v>
      </c>
      <c r="P30" s="50">
        <f t="shared" si="12"/>
        <v>1.9999999999997797E-4</v>
      </c>
      <c r="Q30" s="51">
        <v>1</v>
      </c>
      <c r="R30" s="64" t="str">
        <f>VLOOKUP(Q30,Project!$A$2:$B$51,2,FALSE)</f>
        <v>PALAPA RING BARAT</v>
      </c>
      <c r="S30" s="52">
        <f>VLOOKUP(Q30,Project!$A$2:$C$51,3,FALSE)</f>
        <v>0.99980000000000002</v>
      </c>
      <c r="T30" s="53">
        <v>99</v>
      </c>
      <c r="U30" s="64" t="str">
        <f>VLOOKUP(T30,Project!$A$2:$B$51,2,FALSE)</f>
        <v>No Project</v>
      </c>
      <c r="V30" s="52">
        <f>VLOOKUP(T30,Project!$A$2:$C$51,3,FALSE)</f>
        <v>0</v>
      </c>
      <c r="W30" s="53">
        <v>99</v>
      </c>
      <c r="X30" s="64" t="str">
        <f>VLOOKUP(W30,Project!$A$2:$B$51,2,FALSE)</f>
        <v>No Project</v>
      </c>
      <c r="Y30" s="52">
        <f>VLOOKUP(W30,Project!$A$2:$C$51,3,FALSE)</f>
        <v>0</v>
      </c>
      <c r="Z30" s="53">
        <v>99</v>
      </c>
      <c r="AA30" s="64" t="str">
        <f>VLOOKUP(Z30,Project!$A$2:$B$51,2,FALSE)</f>
        <v>No Project</v>
      </c>
      <c r="AB30" s="52">
        <f>VLOOKUP(Z30,Project!$A$2:$C$51,3,FALSE)</f>
        <v>0</v>
      </c>
      <c r="AC30" s="53">
        <v>99</v>
      </c>
      <c r="AD30" s="64" t="str">
        <f>VLOOKUP(AC30,Project!$A$2:$B$51,2,FALSE)</f>
        <v>No Project</v>
      </c>
      <c r="AE30" s="52">
        <f>VLOOKUP(AC30,Project!$A$2:$C$51,3,FALSE)</f>
        <v>0</v>
      </c>
      <c r="AF30" s="63">
        <f t="shared" si="13"/>
        <v>5</v>
      </c>
    </row>
    <row r="31" spans="1:32" s="63" customFormat="1" ht="19.5" customHeight="1" x14ac:dyDescent="0.25">
      <c r="A31" s="43">
        <v>28</v>
      </c>
      <c r="B31" s="64" t="s">
        <v>108</v>
      </c>
      <c r="C31" s="23">
        <f t="shared" si="0"/>
        <v>1</v>
      </c>
      <c r="D31" s="43"/>
      <c r="E31" s="57">
        <f t="shared" si="1"/>
        <v>24</v>
      </c>
      <c r="F31" s="57">
        <f t="shared" si="2"/>
        <v>99</v>
      </c>
      <c r="G31" s="57">
        <f t="shared" si="3"/>
        <v>99</v>
      </c>
      <c r="H31" s="57">
        <f t="shared" si="4"/>
        <v>99</v>
      </c>
      <c r="I31" s="57">
        <f t="shared" si="5"/>
        <v>99</v>
      </c>
      <c r="J31" s="28">
        <f t="shared" si="6"/>
        <v>0.02</v>
      </c>
      <c r="K31" s="28">
        <f t="shared" si="7"/>
        <v>0</v>
      </c>
      <c r="L31" s="28">
        <f t="shared" si="8"/>
        <v>0</v>
      </c>
      <c r="M31" s="28">
        <f t="shared" si="9"/>
        <v>0</v>
      </c>
      <c r="N31" s="28">
        <f t="shared" si="10"/>
        <v>0</v>
      </c>
      <c r="O31" s="28">
        <f t="shared" si="11"/>
        <v>0.02</v>
      </c>
      <c r="P31" s="50">
        <f t="shared" si="12"/>
        <v>0.98</v>
      </c>
      <c r="Q31" s="51">
        <v>24</v>
      </c>
      <c r="R31" s="64" t="str">
        <f>VLOOKUP(Q31,Project!$A$2:$B$51,2,FALSE)</f>
        <v>Sby - Mlg</v>
      </c>
      <c r="S31" s="52">
        <f>VLOOKUP(Q31,Project!$A$2:$C$51,3,FALSE)</f>
        <v>0.02</v>
      </c>
      <c r="T31" s="53">
        <v>99</v>
      </c>
      <c r="U31" s="64" t="str">
        <f>VLOOKUP(T31,Project!$A$2:$B$51,2,FALSE)</f>
        <v>No Project</v>
      </c>
      <c r="V31" s="52">
        <f>VLOOKUP(T31,Project!$A$2:$C$51,3,FALSE)</f>
        <v>0</v>
      </c>
      <c r="W31" s="53">
        <v>99</v>
      </c>
      <c r="X31" s="64" t="str">
        <f>VLOOKUP(W31,Project!$A$2:$B$51,2,FALSE)</f>
        <v>No Project</v>
      </c>
      <c r="Y31" s="52">
        <f>VLOOKUP(W31,Project!$A$2:$C$51,3,FALSE)</f>
        <v>0</v>
      </c>
      <c r="Z31" s="53">
        <v>99</v>
      </c>
      <c r="AA31" s="64" t="str">
        <f>VLOOKUP(Z31,Project!$A$2:$B$51,2,FALSE)</f>
        <v>No Project</v>
      </c>
      <c r="AB31" s="52">
        <f>VLOOKUP(Z31,Project!$A$2:$C$51,3,FALSE)</f>
        <v>0</v>
      </c>
      <c r="AC31" s="53">
        <v>99</v>
      </c>
      <c r="AD31" s="64" t="str">
        <f>VLOOKUP(AC31,Project!$A$2:$B$51,2,FALSE)</f>
        <v>No Project</v>
      </c>
      <c r="AE31" s="52">
        <f>VLOOKUP(AC31,Project!$A$2:$C$51,3,FALSE)</f>
        <v>0</v>
      </c>
      <c r="AF31" s="63">
        <f t="shared" si="13"/>
        <v>5</v>
      </c>
    </row>
    <row r="32" spans="1:32" s="63" customFormat="1" ht="19.5" customHeight="1" x14ac:dyDescent="0.25">
      <c r="A32" s="43">
        <v>29</v>
      </c>
      <c r="B32" s="64" t="s">
        <v>229</v>
      </c>
      <c r="C32" s="23">
        <f t="shared" si="0"/>
        <v>1</v>
      </c>
      <c r="D32" s="43"/>
      <c r="E32" s="57">
        <f t="shared" si="1"/>
        <v>1</v>
      </c>
      <c r="F32" s="57">
        <f t="shared" si="2"/>
        <v>99</v>
      </c>
      <c r="G32" s="57">
        <f t="shared" si="3"/>
        <v>99</v>
      </c>
      <c r="H32" s="57">
        <f t="shared" si="4"/>
        <v>99</v>
      </c>
      <c r="I32" s="57">
        <f t="shared" si="5"/>
        <v>99</v>
      </c>
      <c r="J32" s="28">
        <f t="shared" si="6"/>
        <v>0.99980000000000002</v>
      </c>
      <c r="K32" s="28">
        <f t="shared" si="7"/>
        <v>0</v>
      </c>
      <c r="L32" s="28">
        <f t="shared" si="8"/>
        <v>0</v>
      </c>
      <c r="M32" s="28">
        <f t="shared" si="9"/>
        <v>0</v>
      </c>
      <c r="N32" s="28">
        <f t="shared" si="10"/>
        <v>0</v>
      </c>
      <c r="O32" s="28">
        <f t="shared" si="11"/>
        <v>0.99980000000000002</v>
      </c>
      <c r="P32" s="50">
        <f t="shared" si="12"/>
        <v>1.9999999999997797E-4</v>
      </c>
      <c r="Q32" s="51">
        <v>1</v>
      </c>
      <c r="R32" s="64" t="str">
        <f>VLOOKUP(Q32,Project!$A$2:$B$51,2,FALSE)</f>
        <v>PALAPA RING BARAT</v>
      </c>
      <c r="S32" s="52">
        <f>VLOOKUP(Q32,Project!$A$2:$C$51,3,FALSE)</f>
        <v>0.99980000000000002</v>
      </c>
      <c r="T32" s="53">
        <v>99</v>
      </c>
      <c r="U32" s="64" t="str">
        <f>VLOOKUP(T32,Project!$A$2:$B$51,2,FALSE)</f>
        <v>No Project</v>
      </c>
      <c r="V32" s="52">
        <f>VLOOKUP(T32,Project!$A$2:$C$51,3,FALSE)</f>
        <v>0</v>
      </c>
      <c r="W32" s="53">
        <v>99</v>
      </c>
      <c r="X32" s="64" t="str">
        <f>VLOOKUP(W32,Project!$A$2:$B$51,2,FALSE)</f>
        <v>No Project</v>
      </c>
      <c r="Y32" s="52">
        <f>VLOOKUP(W32,Project!$A$2:$C$51,3,FALSE)</f>
        <v>0</v>
      </c>
      <c r="Z32" s="53">
        <v>99</v>
      </c>
      <c r="AA32" s="64" t="str">
        <f>VLOOKUP(Z32,Project!$A$2:$B$51,2,FALSE)</f>
        <v>No Project</v>
      </c>
      <c r="AB32" s="52">
        <f>VLOOKUP(Z32,Project!$A$2:$C$51,3,FALSE)</f>
        <v>0</v>
      </c>
      <c r="AC32" s="53">
        <v>99</v>
      </c>
      <c r="AD32" s="64" t="str">
        <f>VLOOKUP(AC32,Project!$A$2:$B$51,2,FALSE)</f>
        <v>No Project</v>
      </c>
      <c r="AE32" s="52">
        <f>VLOOKUP(AC32,Project!$A$2:$C$51,3,FALSE)</f>
        <v>0</v>
      </c>
      <c r="AF32" s="63">
        <f t="shared" si="13"/>
        <v>5</v>
      </c>
    </row>
    <row r="33" spans="1:32" s="63" customFormat="1" ht="19.5" customHeight="1" x14ac:dyDescent="0.25">
      <c r="A33" s="43">
        <v>30</v>
      </c>
      <c r="B33" s="64" t="s">
        <v>109</v>
      </c>
      <c r="C33" s="23">
        <f t="shared" si="0"/>
        <v>1</v>
      </c>
      <c r="D33" s="43"/>
      <c r="E33" s="57">
        <f t="shared" si="1"/>
        <v>9</v>
      </c>
      <c r="F33" s="57">
        <f t="shared" si="2"/>
        <v>99</v>
      </c>
      <c r="G33" s="57">
        <f t="shared" si="3"/>
        <v>99</v>
      </c>
      <c r="H33" s="57">
        <f t="shared" si="4"/>
        <v>99</v>
      </c>
      <c r="I33" s="57">
        <f t="shared" si="5"/>
        <v>99</v>
      </c>
      <c r="J33" s="28">
        <f t="shared" si="6"/>
        <v>0.02</v>
      </c>
      <c r="K33" s="28">
        <f t="shared" si="7"/>
        <v>0</v>
      </c>
      <c r="L33" s="28">
        <f t="shared" si="8"/>
        <v>0</v>
      </c>
      <c r="M33" s="28">
        <f t="shared" si="9"/>
        <v>0</v>
      </c>
      <c r="N33" s="28">
        <f t="shared" si="10"/>
        <v>0</v>
      </c>
      <c r="O33" s="28">
        <f t="shared" si="11"/>
        <v>0.02</v>
      </c>
      <c r="P33" s="50">
        <f t="shared" si="12"/>
        <v>0.98</v>
      </c>
      <c r="Q33" s="51">
        <v>9</v>
      </c>
      <c r="R33" s="64" t="str">
        <f>VLOOKUP(Q33,Project!$A$2:$B$51,2,FALSE)</f>
        <v>SKK MIGAS - MATAK Onshore</v>
      </c>
      <c r="S33" s="52">
        <f>VLOOKUP(Q33,Project!$A$2:$C$51,3,FALSE)</f>
        <v>0.02</v>
      </c>
      <c r="T33" s="53">
        <v>99</v>
      </c>
      <c r="U33" s="64" t="str">
        <f>VLOOKUP(T33,Project!$A$2:$B$51,2,FALSE)</f>
        <v>No Project</v>
      </c>
      <c r="V33" s="52">
        <f>VLOOKUP(T33,Project!$A$2:$C$51,3,FALSE)</f>
        <v>0</v>
      </c>
      <c r="W33" s="53">
        <v>99</v>
      </c>
      <c r="X33" s="64" t="str">
        <f>VLOOKUP(W33,Project!$A$2:$B$51,2,FALSE)</f>
        <v>No Project</v>
      </c>
      <c r="Y33" s="52">
        <f>VLOOKUP(W33,Project!$A$2:$C$51,3,FALSE)</f>
        <v>0</v>
      </c>
      <c r="Z33" s="53">
        <v>99</v>
      </c>
      <c r="AA33" s="64" t="str">
        <f>VLOOKUP(Z33,Project!$A$2:$B$51,2,FALSE)</f>
        <v>No Project</v>
      </c>
      <c r="AB33" s="52">
        <f>VLOOKUP(Z33,Project!$A$2:$C$51,3,FALSE)</f>
        <v>0</v>
      </c>
      <c r="AC33" s="53">
        <v>99</v>
      </c>
      <c r="AD33" s="64" t="str">
        <f>VLOOKUP(AC33,Project!$A$2:$B$51,2,FALSE)</f>
        <v>No Project</v>
      </c>
      <c r="AE33" s="52">
        <f>VLOOKUP(AC33,Project!$A$2:$C$51,3,FALSE)</f>
        <v>0</v>
      </c>
      <c r="AF33" s="63">
        <f t="shared" si="13"/>
        <v>5</v>
      </c>
    </row>
    <row r="34" spans="1:32" s="63" customFormat="1" ht="19.5" customHeight="1" x14ac:dyDescent="0.25">
      <c r="A34" s="43">
        <v>31</v>
      </c>
      <c r="B34" s="64" t="s">
        <v>110</v>
      </c>
      <c r="C34" s="23">
        <f t="shared" si="0"/>
        <v>1</v>
      </c>
      <c r="D34" s="43"/>
      <c r="E34" s="57">
        <f t="shared" si="1"/>
        <v>22</v>
      </c>
      <c r="F34" s="57">
        <f t="shared" si="2"/>
        <v>99</v>
      </c>
      <c r="G34" s="57">
        <f t="shared" si="3"/>
        <v>99</v>
      </c>
      <c r="H34" s="57">
        <f t="shared" si="4"/>
        <v>99</v>
      </c>
      <c r="I34" s="57">
        <f t="shared" si="5"/>
        <v>99</v>
      </c>
      <c r="J34" s="28">
        <f t="shared" si="6"/>
        <v>3.8100000000000002E-2</v>
      </c>
      <c r="K34" s="28">
        <f t="shared" si="7"/>
        <v>0</v>
      </c>
      <c r="L34" s="28">
        <f t="shared" si="8"/>
        <v>0</v>
      </c>
      <c r="M34" s="28">
        <f t="shared" si="9"/>
        <v>0</v>
      </c>
      <c r="N34" s="28">
        <f t="shared" si="10"/>
        <v>0</v>
      </c>
      <c r="O34" s="28">
        <f t="shared" si="11"/>
        <v>3.8100000000000002E-2</v>
      </c>
      <c r="P34" s="50">
        <f t="shared" si="12"/>
        <v>0.96189999999999998</v>
      </c>
      <c r="Q34" s="51">
        <v>22</v>
      </c>
      <c r="R34" s="64" t="str">
        <f>VLOOKUP(Q34,Project!$A$2:$B$51,2,FALSE)</f>
        <v>Tower and MCP SF Medan</v>
      </c>
      <c r="S34" s="52">
        <f>VLOOKUP(Q34,Project!$A$2:$C$51,3,FALSE)</f>
        <v>3.8100000000000002E-2</v>
      </c>
      <c r="T34" s="53">
        <v>99</v>
      </c>
      <c r="U34" s="64" t="str">
        <f>VLOOKUP(T34,Project!$A$2:$B$51,2,FALSE)</f>
        <v>No Project</v>
      </c>
      <c r="V34" s="52">
        <f>VLOOKUP(T34,Project!$A$2:$C$51,3,FALSE)</f>
        <v>0</v>
      </c>
      <c r="W34" s="53">
        <v>99</v>
      </c>
      <c r="X34" s="64" t="str">
        <f>VLOOKUP(W34,Project!$A$2:$B$51,2,FALSE)</f>
        <v>No Project</v>
      </c>
      <c r="Y34" s="52">
        <f>VLOOKUP(W34,Project!$A$2:$C$51,3,FALSE)</f>
        <v>0</v>
      </c>
      <c r="Z34" s="53">
        <v>99</v>
      </c>
      <c r="AA34" s="64" t="str">
        <f>VLOOKUP(Z34,Project!$A$2:$B$51,2,FALSE)</f>
        <v>No Project</v>
      </c>
      <c r="AB34" s="52">
        <f>VLOOKUP(Z34,Project!$A$2:$C$51,3,FALSE)</f>
        <v>0</v>
      </c>
      <c r="AC34" s="53">
        <v>99</v>
      </c>
      <c r="AD34" s="64" t="str">
        <f>VLOOKUP(AC34,Project!$A$2:$B$51,2,FALSE)</f>
        <v>No Project</v>
      </c>
      <c r="AE34" s="52">
        <f>VLOOKUP(AC34,Project!$A$2:$C$51,3,FALSE)</f>
        <v>0</v>
      </c>
      <c r="AF34" s="63">
        <f t="shared" si="13"/>
        <v>5</v>
      </c>
    </row>
    <row r="35" spans="1:32" s="63" customFormat="1" ht="19.5" customHeight="1" x14ac:dyDescent="0.25">
      <c r="A35" s="43">
        <v>32</v>
      </c>
      <c r="B35" s="64" t="s">
        <v>111</v>
      </c>
      <c r="C35" s="23">
        <f t="shared" si="0"/>
        <v>2</v>
      </c>
      <c r="D35" s="43"/>
      <c r="E35" s="57">
        <f t="shared" si="1"/>
        <v>19</v>
      </c>
      <c r="F35" s="57">
        <f t="shared" si="2"/>
        <v>20</v>
      </c>
      <c r="G35" s="57">
        <f t="shared" si="3"/>
        <v>99</v>
      </c>
      <c r="H35" s="57">
        <f t="shared" si="4"/>
        <v>99</v>
      </c>
      <c r="I35" s="57">
        <f t="shared" si="5"/>
        <v>99</v>
      </c>
      <c r="J35" s="28">
        <f t="shared" si="6"/>
        <v>0.49230000000000002</v>
      </c>
      <c r="K35" s="28">
        <f t="shared" si="7"/>
        <v>0</v>
      </c>
      <c r="L35" s="28">
        <f t="shared" si="8"/>
        <v>0</v>
      </c>
      <c r="M35" s="28">
        <f t="shared" si="9"/>
        <v>0</v>
      </c>
      <c r="N35" s="28">
        <f t="shared" si="10"/>
        <v>0</v>
      </c>
      <c r="O35" s="28">
        <f t="shared" si="11"/>
        <v>0.24615000000000001</v>
      </c>
      <c r="P35" s="50">
        <f t="shared" si="12"/>
        <v>0.75385000000000002</v>
      </c>
      <c r="Q35" s="51">
        <v>19</v>
      </c>
      <c r="R35" s="64" t="str">
        <f>VLOOKUP(Q35,Project!$A$2:$B$51,2,FALSE)</f>
        <v>XL Fiberization batch1 batch2</v>
      </c>
      <c r="S35" s="52">
        <f>VLOOKUP(Q35,Project!$A$2:$C$51,3,FALSE)</f>
        <v>0.49230000000000002</v>
      </c>
      <c r="T35" s="53">
        <v>20</v>
      </c>
      <c r="U35" s="64" t="str">
        <f>VLOOKUP(T35,Project!$A$2:$B$51,2,FALSE)</f>
        <v>XL Fiberization batch3</v>
      </c>
      <c r="V35" s="52">
        <f>VLOOKUP(T35,Project!$A$2:$C$51,3,FALSE)</f>
        <v>0</v>
      </c>
      <c r="W35" s="53">
        <v>99</v>
      </c>
      <c r="X35" s="64" t="str">
        <f>VLOOKUP(W35,Project!$A$2:$B$51,2,FALSE)</f>
        <v>No Project</v>
      </c>
      <c r="Y35" s="52">
        <f>VLOOKUP(W35,Project!$A$2:$C$51,3,FALSE)</f>
        <v>0</v>
      </c>
      <c r="Z35" s="53">
        <v>99</v>
      </c>
      <c r="AA35" s="64" t="str">
        <f>VLOOKUP(Z35,Project!$A$2:$B$51,2,FALSE)</f>
        <v>No Project</v>
      </c>
      <c r="AB35" s="52">
        <f>VLOOKUP(Z35,Project!$A$2:$C$51,3,FALSE)</f>
        <v>0</v>
      </c>
      <c r="AC35" s="53">
        <v>99</v>
      </c>
      <c r="AD35" s="64" t="str">
        <f>VLOOKUP(AC35,Project!$A$2:$B$51,2,FALSE)</f>
        <v>No Project</v>
      </c>
      <c r="AE35" s="52">
        <f>VLOOKUP(AC35,Project!$A$2:$C$51,3,FALSE)</f>
        <v>0</v>
      </c>
      <c r="AF35" s="63">
        <f t="shared" si="13"/>
        <v>5</v>
      </c>
    </row>
    <row r="36" spans="1:32" s="63" customFormat="1" ht="19.5" customHeight="1" x14ac:dyDescent="0.25">
      <c r="A36" s="43">
        <v>33</v>
      </c>
      <c r="B36" s="64" t="s">
        <v>112</v>
      </c>
      <c r="C36" s="23">
        <f t="shared" si="0"/>
        <v>1</v>
      </c>
      <c r="D36" s="43"/>
      <c r="E36" s="57">
        <f t="shared" si="1"/>
        <v>8</v>
      </c>
      <c r="F36" s="57">
        <f t="shared" si="2"/>
        <v>99</v>
      </c>
      <c r="G36" s="57">
        <f t="shared" si="3"/>
        <v>99</v>
      </c>
      <c r="H36" s="57">
        <f t="shared" si="4"/>
        <v>99</v>
      </c>
      <c r="I36" s="57">
        <f t="shared" si="5"/>
        <v>99</v>
      </c>
      <c r="J36" s="28">
        <f t="shared" si="6"/>
        <v>0.02</v>
      </c>
      <c r="K36" s="28">
        <f t="shared" si="7"/>
        <v>0</v>
      </c>
      <c r="L36" s="28">
        <f t="shared" si="8"/>
        <v>0</v>
      </c>
      <c r="M36" s="28">
        <f t="shared" si="9"/>
        <v>0</v>
      </c>
      <c r="N36" s="28">
        <f t="shared" si="10"/>
        <v>0</v>
      </c>
      <c r="O36" s="28">
        <f t="shared" si="11"/>
        <v>0.02</v>
      </c>
      <c r="P36" s="50">
        <f t="shared" si="12"/>
        <v>0.98</v>
      </c>
      <c r="Q36" s="51">
        <v>8</v>
      </c>
      <c r="R36" s="64" t="str">
        <f>VLOOKUP(Q36,Project!$A$2:$B$51,2,FALSE)</f>
        <v>Submarine &amp; Inland Dumai - Medan</v>
      </c>
      <c r="S36" s="52">
        <f>VLOOKUP(Q36,Project!$A$2:$C$51,3,FALSE)</f>
        <v>0.02</v>
      </c>
      <c r="T36" s="53">
        <v>99</v>
      </c>
      <c r="U36" s="64" t="str">
        <f>VLOOKUP(T36,Project!$A$2:$B$51,2,FALSE)</f>
        <v>No Project</v>
      </c>
      <c r="V36" s="52">
        <f>VLOOKUP(T36,Project!$A$2:$C$51,3,FALSE)</f>
        <v>0</v>
      </c>
      <c r="W36" s="53">
        <v>99</v>
      </c>
      <c r="X36" s="64" t="str">
        <f>VLOOKUP(W36,Project!$A$2:$B$51,2,FALSE)</f>
        <v>No Project</v>
      </c>
      <c r="Y36" s="52">
        <f>VLOOKUP(W36,Project!$A$2:$C$51,3,FALSE)</f>
        <v>0</v>
      </c>
      <c r="Z36" s="53">
        <v>99</v>
      </c>
      <c r="AA36" s="64" t="str">
        <f>VLOOKUP(Z36,Project!$A$2:$B$51,2,FALSE)</f>
        <v>No Project</v>
      </c>
      <c r="AB36" s="52">
        <f>VLOOKUP(Z36,Project!$A$2:$C$51,3,FALSE)</f>
        <v>0</v>
      </c>
      <c r="AC36" s="53">
        <v>99</v>
      </c>
      <c r="AD36" s="64" t="str">
        <f>VLOOKUP(AC36,Project!$A$2:$B$51,2,FALSE)</f>
        <v>No Project</v>
      </c>
      <c r="AE36" s="52">
        <f>VLOOKUP(AC36,Project!$A$2:$C$51,3,FALSE)</f>
        <v>0</v>
      </c>
      <c r="AF36" s="63">
        <f t="shared" si="13"/>
        <v>5</v>
      </c>
    </row>
    <row r="37" spans="1:32" s="63" customFormat="1" ht="19.5" customHeight="1" x14ac:dyDescent="0.25">
      <c r="A37" s="43">
        <v>34</v>
      </c>
      <c r="B37" s="64" t="s">
        <v>113</v>
      </c>
      <c r="C37" s="23">
        <f t="shared" si="0"/>
        <v>2</v>
      </c>
      <c r="D37" s="43"/>
      <c r="E37" s="57">
        <f t="shared" si="1"/>
        <v>19</v>
      </c>
      <c r="F37" s="57">
        <f t="shared" si="2"/>
        <v>20</v>
      </c>
      <c r="G37" s="57">
        <f t="shared" si="3"/>
        <v>99</v>
      </c>
      <c r="H37" s="57">
        <f t="shared" si="4"/>
        <v>99</v>
      </c>
      <c r="I37" s="57">
        <f t="shared" si="5"/>
        <v>99</v>
      </c>
      <c r="J37" s="28">
        <f t="shared" si="6"/>
        <v>0.49230000000000002</v>
      </c>
      <c r="K37" s="28">
        <f t="shared" si="7"/>
        <v>0</v>
      </c>
      <c r="L37" s="28">
        <f t="shared" si="8"/>
        <v>0</v>
      </c>
      <c r="M37" s="28">
        <f t="shared" si="9"/>
        <v>0</v>
      </c>
      <c r="N37" s="28">
        <f t="shared" si="10"/>
        <v>0</v>
      </c>
      <c r="O37" s="28">
        <f t="shared" si="11"/>
        <v>0.24615000000000001</v>
      </c>
      <c r="P37" s="50">
        <f t="shared" si="12"/>
        <v>0.75385000000000002</v>
      </c>
      <c r="Q37" s="51">
        <v>19</v>
      </c>
      <c r="R37" s="64" t="str">
        <f>VLOOKUP(Q37,Project!$A$2:$B$51,2,FALSE)</f>
        <v>XL Fiberization batch1 batch2</v>
      </c>
      <c r="S37" s="52">
        <f>VLOOKUP(Q37,Project!$A$2:$C$51,3,FALSE)</f>
        <v>0.49230000000000002</v>
      </c>
      <c r="T37" s="53">
        <v>20</v>
      </c>
      <c r="U37" s="64" t="str">
        <f>VLOOKUP(T37,Project!$A$2:$B$51,2,FALSE)</f>
        <v>XL Fiberization batch3</v>
      </c>
      <c r="V37" s="52">
        <f>VLOOKUP(T37,Project!$A$2:$C$51,3,FALSE)</f>
        <v>0</v>
      </c>
      <c r="W37" s="53">
        <v>99</v>
      </c>
      <c r="X37" s="64" t="str">
        <f>VLOOKUP(W37,Project!$A$2:$B$51,2,FALSE)</f>
        <v>No Project</v>
      </c>
      <c r="Y37" s="52">
        <f>VLOOKUP(W37,Project!$A$2:$C$51,3,FALSE)</f>
        <v>0</v>
      </c>
      <c r="Z37" s="53">
        <v>99</v>
      </c>
      <c r="AA37" s="64" t="str">
        <f>VLOOKUP(Z37,Project!$A$2:$B$51,2,FALSE)</f>
        <v>No Project</v>
      </c>
      <c r="AB37" s="52">
        <f>VLOOKUP(Z37,Project!$A$2:$C$51,3,FALSE)</f>
        <v>0</v>
      </c>
      <c r="AC37" s="53">
        <v>99</v>
      </c>
      <c r="AD37" s="64" t="str">
        <f>VLOOKUP(AC37,Project!$A$2:$B$51,2,FALSE)</f>
        <v>No Project</v>
      </c>
      <c r="AE37" s="52">
        <f>VLOOKUP(AC37,Project!$A$2:$C$51,3,FALSE)</f>
        <v>0</v>
      </c>
      <c r="AF37" s="63">
        <f t="shared" si="13"/>
        <v>5</v>
      </c>
    </row>
    <row r="38" spans="1:32" s="63" customFormat="1" ht="19.5" customHeight="1" x14ac:dyDescent="0.25">
      <c r="A38" s="43">
        <v>35</v>
      </c>
      <c r="B38" s="64" t="s">
        <v>114</v>
      </c>
      <c r="C38" s="23">
        <f t="shared" si="0"/>
        <v>1</v>
      </c>
      <c r="D38" s="43"/>
      <c r="E38" s="57">
        <f t="shared" si="1"/>
        <v>22</v>
      </c>
      <c r="F38" s="57">
        <f t="shared" si="2"/>
        <v>99</v>
      </c>
      <c r="G38" s="57">
        <f t="shared" si="3"/>
        <v>99</v>
      </c>
      <c r="H38" s="57">
        <f t="shared" si="4"/>
        <v>99</v>
      </c>
      <c r="I38" s="57">
        <f t="shared" si="5"/>
        <v>99</v>
      </c>
      <c r="J38" s="28">
        <f t="shared" si="6"/>
        <v>3.8100000000000002E-2</v>
      </c>
      <c r="K38" s="28">
        <f t="shared" si="7"/>
        <v>0</v>
      </c>
      <c r="L38" s="28">
        <f t="shared" si="8"/>
        <v>0</v>
      </c>
      <c r="M38" s="28">
        <f t="shared" si="9"/>
        <v>0</v>
      </c>
      <c r="N38" s="28">
        <f t="shared" si="10"/>
        <v>0</v>
      </c>
      <c r="O38" s="28">
        <f t="shared" si="11"/>
        <v>3.8100000000000002E-2</v>
      </c>
      <c r="P38" s="50">
        <f t="shared" si="12"/>
        <v>0.96189999999999998</v>
      </c>
      <c r="Q38" s="51">
        <v>22</v>
      </c>
      <c r="R38" s="64" t="str">
        <f>VLOOKUP(Q38,Project!$A$2:$B$51,2,FALSE)</f>
        <v>Tower and MCP SF Medan</v>
      </c>
      <c r="S38" s="52">
        <f>VLOOKUP(Q38,Project!$A$2:$C$51,3,FALSE)</f>
        <v>3.8100000000000002E-2</v>
      </c>
      <c r="T38" s="53">
        <v>99</v>
      </c>
      <c r="U38" s="64" t="str">
        <f>VLOOKUP(T38,Project!$A$2:$B$51,2,FALSE)</f>
        <v>No Project</v>
      </c>
      <c r="V38" s="52">
        <f>VLOOKUP(T38,Project!$A$2:$C$51,3,FALSE)</f>
        <v>0</v>
      </c>
      <c r="W38" s="53">
        <v>99</v>
      </c>
      <c r="X38" s="64" t="str">
        <f>VLOOKUP(W38,Project!$A$2:$B$51,2,FALSE)</f>
        <v>No Project</v>
      </c>
      <c r="Y38" s="52">
        <f>VLOOKUP(W38,Project!$A$2:$C$51,3,FALSE)</f>
        <v>0</v>
      </c>
      <c r="Z38" s="53">
        <v>99</v>
      </c>
      <c r="AA38" s="64" t="str">
        <f>VLOOKUP(Z38,Project!$A$2:$B$51,2,FALSE)</f>
        <v>No Project</v>
      </c>
      <c r="AB38" s="52">
        <f>VLOOKUP(Z38,Project!$A$2:$C$51,3,FALSE)</f>
        <v>0</v>
      </c>
      <c r="AC38" s="53">
        <v>99</v>
      </c>
      <c r="AD38" s="64" t="str">
        <f>VLOOKUP(AC38,Project!$A$2:$B$51,2,FALSE)</f>
        <v>No Project</v>
      </c>
      <c r="AE38" s="52">
        <f>VLOOKUP(AC38,Project!$A$2:$C$51,3,FALSE)</f>
        <v>0</v>
      </c>
      <c r="AF38" s="63">
        <f t="shared" si="13"/>
        <v>5</v>
      </c>
    </row>
    <row r="39" spans="1:32" s="63" customFormat="1" ht="19.5" customHeight="1" x14ac:dyDescent="0.25">
      <c r="A39" s="43">
        <v>36</v>
      </c>
      <c r="B39" s="64" t="s">
        <v>115</v>
      </c>
      <c r="C39" s="23">
        <f t="shared" si="0"/>
        <v>1</v>
      </c>
      <c r="D39" s="43"/>
      <c r="E39" s="57">
        <f t="shared" si="1"/>
        <v>22</v>
      </c>
      <c r="F39" s="57">
        <f t="shared" si="2"/>
        <v>99</v>
      </c>
      <c r="G39" s="57">
        <f t="shared" si="3"/>
        <v>99</v>
      </c>
      <c r="H39" s="57">
        <f t="shared" si="4"/>
        <v>99</v>
      </c>
      <c r="I39" s="57">
        <f t="shared" si="5"/>
        <v>99</v>
      </c>
      <c r="J39" s="28">
        <f t="shared" si="6"/>
        <v>3.8100000000000002E-2</v>
      </c>
      <c r="K39" s="28">
        <f t="shared" si="7"/>
        <v>0</v>
      </c>
      <c r="L39" s="28">
        <f t="shared" si="8"/>
        <v>0</v>
      </c>
      <c r="M39" s="28">
        <f t="shared" si="9"/>
        <v>0</v>
      </c>
      <c r="N39" s="28">
        <f t="shared" si="10"/>
        <v>0</v>
      </c>
      <c r="O39" s="28">
        <f t="shared" si="11"/>
        <v>3.8100000000000002E-2</v>
      </c>
      <c r="P39" s="50">
        <f t="shared" si="12"/>
        <v>0.96189999999999998</v>
      </c>
      <c r="Q39" s="51">
        <v>22</v>
      </c>
      <c r="R39" s="64" t="str">
        <f>VLOOKUP(Q39,Project!$A$2:$B$51,2,FALSE)</f>
        <v>Tower and MCP SF Medan</v>
      </c>
      <c r="S39" s="52">
        <f>VLOOKUP(Q39,Project!$A$2:$C$51,3,FALSE)</f>
        <v>3.8100000000000002E-2</v>
      </c>
      <c r="T39" s="53">
        <v>99</v>
      </c>
      <c r="U39" s="64" t="str">
        <f>VLOOKUP(T39,Project!$A$2:$B$51,2,FALSE)</f>
        <v>No Project</v>
      </c>
      <c r="V39" s="52">
        <f>VLOOKUP(T39,Project!$A$2:$C$51,3,FALSE)</f>
        <v>0</v>
      </c>
      <c r="W39" s="53">
        <v>99</v>
      </c>
      <c r="X39" s="64" t="str">
        <f>VLOOKUP(W39,Project!$A$2:$B$51,2,FALSE)</f>
        <v>No Project</v>
      </c>
      <c r="Y39" s="52">
        <f>VLOOKUP(W39,Project!$A$2:$C$51,3,FALSE)</f>
        <v>0</v>
      </c>
      <c r="Z39" s="53">
        <v>99</v>
      </c>
      <c r="AA39" s="64" t="str">
        <f>VLOOKUP(Z39,Project!$A$2:$B$51,2,FALSE)</f>
        <v>No Project</v>
      </c>
      <c r="AB39" s="52">
        <f>VLOOKUP(Z39,Project!$A$2:$C$51,3,FALSE)</f>
        <v>0</v>
      </c>
      <c r="AC39" s="53">
        <v>99</v>
      </c>
      <c r="AD39" s="64" t="str">
        <f>VLOOKUP(AC39,Project!$A$2:$B$51,2,FALSE)</f>
        <v>No Project</v>
      </c>
      <c r="AE39" s="52">
        <f>VLOOKUP(AC39,Project!$A$2:$C$51,3,FALSE)</f>
        <v>0</v>
      </c>
      <c r="AF39" s="63">
        <f t="shared" si="13"/>
        <v>5</v>
      </c>
    </row>
    <row r="40" spans="1:32" s="63" customFormat="1" ht="19.5" customHeight="1" x14ac:dyDescent="0.25">
      <c r="A40" s="43">
        <v>37</v>
      </c>
      <c r="B40" s="64" t="s">
        <v>116</v>
      </c>
      <c r="C40" s="23">
        <f t="shared" si="0"/>
        <v>1</v>
      </c>
      <c r="D40" s="43"/>
      <c r="E40" s="57">
        <f t="shared" si="1"/>
        <v>22</v>
      </c>
      <c r="F40" s="57">
        <f t="shared" si="2"/>
        <v>99</v>
      </c>
      <c r="G40" s="57">
        <f t="shared" si="3"/>
        <v>99</v>
      </c>
      <c r="H40" s="57">
        <f t="shared" si="4"/>
        <v>99</v>
      </c>
      <c r="I40" s="57">
        <f t="shared" si="5"/>
        <v>99</v>
      </c>
      <c r="J40" s="28">
        <f t="shared" si="6"/>
        <v>3.8100000000000002E-2</v>
      </c>
      <c r="K40" s="28">
        <f t="shared" si="7"/>
        <v>0</v>
      </c>
      <c r="L40" s="28">
        <f t="shared" si="8"/>
        <v>0</v>
      </c>
      <c r="M40" s="28">
        <f t="shared" si="9"/>
        <v>0</v>
      </c>
      <c r="N40" s="28">
        <f t="shared" si="10"/>
        <v>0</v>
      </c>
      <c r="O40" s="28">
        <f t="shared" si="11"/>
        <v>3.8100000000000002E-2</v>
      </c>
      <c r="P40" s="50">
        <f t="shared" si="12"/>
        <v>0.96189999999999998</v>
      </c>
      <c r="Q40" s="51">
        <v>22</v>
      </c>
      <c r="R40" s="64" t="str">
        <f>VLOOKUP(Q40,Project!$A$2:$B$51,2,FALSE)</f>
        <v>Tower and MCP SF Medan</v>
      </c>
      <c r="S40" s="52">
        <f>VLOOKUP(Q40,Project!$A$2:$C$51,3,FALSE)</f>
        <v>3.8100000000000002E-2</v>
      </c>
      <c r="T40" s="53">
        <v>99</v>
      </c>
      <c r="U40" s="64" t="str">
        <f>VLOOKUP(T40,Project!$A$2:$B$51,2,FALSE)</f>
        <v>No Project</v>
      </c>
      <c r="V40" s="52">
        <f>VLOOKUP(T40,Project!$A$2:$C$51,3,FALSE)</f>
        <v>0</v>
      </c>
      <c r="W40" s="53">
        <v>99</v>
      </c>
      <c r="X40" s="64" t="str">
        <f>VLOOKUP(W40,Project!$A$2:$B$51,2,FALSE)</f>
        <v>No Project</v>
      </c>
      <c r="Y40" s="52">
        <f>VLOOKUP(W40,Project!$A$2:$C$51,3,FALSE)</f>
        <v>0</v>
      </c>
      <c r="Z40" s="53">
        <v>99</v>
      </c>
      <c r="AA40" s="64" t="str">
        <f>VLOOKUP(Z40,Project!$A$2:$B$51,2,FALSE)</f>
        <v>No Project</v>
      </c>
      <c r="AB40" s="52">
        <f>VLOOKUP(Z40,Project!$A$2:$C$51,3,FALSE)</f>
        <v>0</v>
      </c>
      <c r="AC40" s="53">
        <v>99</v>
      </c>
      <c r="AD40" s="64" t="str">
        <f>VLOOKUP(AC40,Project!$A$2:$B$51,2,FALSE)</f>
        <v>No Project</v>
      </c>
      <c r="AE40" s="52">
        <f>VLOOKUP(AC40,Project!$A$2:$C$51,3,FALSE)</f>
        <v>0</v>
      </c>
      <c r="AF40" s="63">
        <f t="shared" si="13"/>
        <v>5</v>
      </c>
    </row>
    <row r="41" spans="1:32" s="63" customFormat="1" ht="19.5" customHeight="1" x14ac:dyDescent="0.25">
      <c r="A41" s="43">
        <v>38</v>
      </c>
      <c r="B41" s="64" t="s">
        <v>117</v>
      </c>
      <c r="C41" s="23">
        <f t="shared" si="0"/>
        <v>1</v>
      </c>
      <c r="D41" s="43"/>
      <c r="E41" s="57">
        <f t="shared" si="1"/>
        <v>13</v>
      </c>
      <c r="F41" s="57">
        <f t="shared" si="2"/>
        <v>99</v>
      </c>
      <c r="G41" s="57">
        <f t="shared" si="3"/>
        <v>99</v>
      </c>
      <c r="H41" s="57">
        <f t="shared" si="4"/>
        <v>99</v>
      </c>
      <c r="I41" s="57">
        <f t="shared" si="5"/>
        <v>99</v>
      </c>
      <c r="J41" s="28">
        <f t="shared" si="6"/>
        <v>0.3</v>
      </c>
      <c r="K41" s="28">
        <f t="shared" si="7"/>
        <v>0</v>
      </c>
      <c r="L41" s="28">
        <f t="shared" si="8"/>
        <v>0</v>
      </c>
      <c r="M41" s="28">
        <f t="shared" si="9"/>
        <v>0</v>
      </c>
      <c r="N41" s="28">
        <f t="shared" si="10"/>
        <v>0</v>
      </c>
      <c r="O41" s="28">
        <f t="shared" si="11"/>
        <v>0.3</v>
      </c>
      <c r="P41" s="50">
        <f t="shared" si="12"/>
        <v>0.7</v>
      </c>
      <c r="Q41" s="51">
        <v>13</v>
      </c>
      <c r="R41" s="64" t="str">
        <f>VLOOKUP(Q41,Project!$A$2:$B$51,2,FALSE)</f>
        <v>PE Router Metro E MPLS Inner City</v>
      </c>
      <c r="S41" s="52">
        <f>VLOOKUP(Q41,Project!$A$2:$C$51,3,FALSE)</f>
        <v>0.3</v>
      </c>
      <c r="T41" s="53">
        <v>99</v>
      </c>
      <c r="U41" s="64" t="str">
        <f>VLOOKUP(T41,Project!$A$2:$B$51,2,FALSE)</f>
        <v>No Project</v>
      </c>
      <c r="V41" s="52">
        <f>VLOOKUP(T41,Project!$A$2:$C$51,3,FALSE)</f>
        <v>0</v>
      </c>
      <c r="W41" s="53">
        <v>99</v>
      </c>
      <c r="X41" s="64" t="str">
        <f>VLOOKUP(W41,Project!$A$2:$B$51,2,FALSE)</f>
        <v>No Project</v>
      </c>
      <c r="Y41" s="52">
        <f>VLOOKUP(W41,Project!$A$2:$C$51,3,FALSE)</f>
        <v>0</v>
      </c>
      <c r="Z41" s="53">
        <v>99</v>
      </c>
      <c r="AA41" s="64" t="str">
        <f>VLOOKUP(Z41,Project!$A$2:$B$51,2,FALSE)</f>
        <v>No Project</v>
      </c>
      <c r="AB41" s="52">
        <f>VLOOKUP(Z41,Project!$A$2:$C$51,3,FALSE)</f>
        <v>0</v>
      </c>
      <c r="AC41" s="53">
        <v>99</v>
      </c>
      <c r="AD41" s="64" t="str">
        <f>VLOOKUP(AC41,Project!$A$2:$B$51,2,FALSE)</f>
        <v>No Project</v>
      </c>
      <c r="AE41" s="52">
        <f>VLOOKUP(AC41,Project!$A$2:$C$51,3,FALSE)</f>
        <v>0</v>
      </c>
      <c r="AF41" s="63">
        <f t="shared" si="13"/>
        <v>5</v>
      </c>
    </row>
    <row r="42" spans="1:32" s="63" customFormat="1" ht="19.5" customHeight="1" x14ac:dyDescent="0.25">
      <c r="A42" s="43">
        <v>39</v>
      </c>
      <c r="B42" s="64" t="s">
        <v>118</v>
      </c>
      <c r="C42" s="23">
        <f t="shared" si="0"/>
        <v>1</v>
      </c>
      <c r="D42" s="43"/>
      <c r="E42" s="57">
        <f t="shared" si="1"/>
        <v>25</v>
      </c>
      <c r="F42" s="57">
        <f t="shared" si="2"/>
        <v>99</v>
      </c>
      <c r="G42" s="57">
        <f t="shared" si="3"/>
        <v>99</v>
      </c>
      <c r="H42" s="57">
        <f t="shared" si="4"/>
        <v>99</v>
      </c>
      <c r="I42" s="57">
        <f t="shared" si="5"/>
        <v>99</v>
      </c>
      <c r="J42" s="28">
        <f t="shared" si="6"/>
        <v>0.02</v>
      </c>
      <c r="K42" s="28">
        <f t="shared" si="7"/>
        <v>0</v>
      </c>
      <c r="L42" s="28">
        <f t="shared" si="8"/>
        <v>0</v>
      </c>
      <c r="M42" s="28">
        <f t="shared" si="9"/>
        <v>0</v>
      </c>
      <c r="N42" s="28">
        <f t="shared" si="10"/>
        <v>0</v>
      </c>
      <c r="O42" s="28">
        <f t="shared" si="11"/>
        <v>0.02</v>
      </c>
      <c r="P42" s="50">
        <f t="shared" si="12"/>
        <v>0.98</v>
      </c>
      <c r="Q42" s="51">
        <v>25</v>
      </c>
      <c r="R42" s="64" t="str">
        <f>VLOOKUP(Q42,Project!$A$2:$B$51,2,FALSE)</f>
        <v>OLT Mqm (proteksi)</v>
      </c>
      <c r="S42" s="52">
        <f>VLOOKUP(Q42,Project!$A$2:$C$51,3,FALSE)</f>
        <v>0.02</v>
      </c>
      <c r="T42" s="53">
        <v>99</v>
      </c>
      <c r="U42" s="64" t="str">
        <f>VLOOKUP(T42,Project!$A$2:$B$51,2,FALSE)</f>
        <v>No Project</v>
      </c>
      <c r="V42" s="52">
        <f>VLOOKUP(T42,Project!$A$2:$C$51,3,FALSE)</f>
        <v>0</v>
      </c>
      <c r="W42" s="53">
        <v>99</v>
      </c>
      <c r="X42" s="64" t="str">
        <f>VLOOKUP(W42,Project!$A$2:$B$51,2,FALSE)</f>
        <v>No Project</v>
      </c>
      <c r="Y42" s="52">
        <f>VLOOKUP(W42,Project!$A$2:$C$51,3,FALSE)</f>
        <v>0</v>
      </c>
      <c r="Z42" s="53">
        <v>99</v>
      </c>
      <c r="AA42" s="64" t="str">
        <f>VLOOKUP(Z42,Project!$A$2:$B$51,2,FALSE)</f>
        <v>No Project</v>
      </c>
      <c r="AB42" s="52">
        <f>VLOOKUP(Z42,Project!$A$2:$C$51,3,FALSE)</f>
        <v>0</v>
      </c>
      <c r="AC42" s="53">
        <v>99</v>
      </c>
      <c r="AD42" s="64" t="str">
        <f>VLOOKUP(AC42,Project!$A$2:$B$51,2,FALSE)</f>
        <v>No Project</v>
      </c>
      <c r="AE42" s="52">
        <f>VLOOKUP(AC42,Project!$A$2:$C$51,3,FALSE)</f>
        <v>0</v>
      </c>
      <c r="AF42" s="63">
        <f t="shared" si="13"/>
        <v>5</v>
      </c>
    </row>
    <row r="43" spans="1:32" s="63" customFormat="1" ht="19.5" customHeight="1" x14ac:dyDescent="0.25">
      <c r="A43" s="43">
        <v>40</v>
      </c>
      <c r="B43" s="64" t="s">
        <v>119</v>
      </c>
      <c r="C43" s="23">
        <f t="shared" si="0"/>
        <v>2</v>
      </c>
      <c r="D43" s="43"/>
      <c r="E43" s="57">
        <f t="shared" si="1"/>
        <v>19</v>
      </c>
      <c r="F43" s="57">
        <f t="shared" si="2"/>
        <v>20</v>
      </c>
      <c r="G43" s="57">
        <f t="shared" si="3"/>
        <v>99</v>
      </c>
      <c r="H43" s="57">
        <f t="shared" si="4"/>
        <v>99</v>
      </c>
      <c r="I43" s="57">
        <f t="shared" si="5"/>
        <v>99</v>
      </c>
      <c r="J43" s="28">
        <f t="shared" si="6"/>
        <v>0.49230000000000002</v>
      </c>
      <c r="K43" s="28">
        <f t="shared" si="7"/>
        <v>0</v>
      </c>
      <c r="L43" s="28">
        <f t="shared" si="8"/>
        <v>0</v>
      </c>
      <c r="M43" s="28">
        <f t="shared" si="9"/>
        <v>0</v>
      </c>
      <c r="N43" s="28">
        <f t="shared" si="10"/>
        <v>0</v>
      </c>
      <c r="O43" s="28">
        <f t="shared" si="11"/>
        <v>0.24615000000000001</v>
      </c>
      <c r="P43" s="50">
        <f t="shared" si="12"/>
        <v>0.75385000000000002</v>
      </c>
      <c r="Q43" s="51">
        <v>19</v>
      </c>
      <c r="R43" s="64" t="str">
        <f>VLOOKUP(Q43,Project!$A$2:$B$51,2,FALSE)</f>
        <v>XL Fiberization batch1 batch2</v>
      </c>
      <c r="S43" s="52">
        <f>VLOOKUP(Q43,Project!$A$2:$C$51,3,FALSE)</f>
        <v>0.49230000000000002</v>
      </c>
      <c r="T43" s="53">
        <v>20</v>
      </c>
      <c r="U43" s="64" t="str">
        <f>VLOOKUP(T43,Project!$A$2:$B$51,2,FALSE)</f>
        <v>XL Fiberization batch3</v>
      </c>
      <c r="V43" s="52">
        <f>VLOOKUP(T43,Project!$A$2:$C$51,3,FALSE)</f>
        <v>0</v>
      </c>
      <c r="W43" s="53">
        <v>99</v>
      </c>
      <c r="X43" s="64" t="str">
        <f>VLOOKUP(W43,Project!$A$2:$B$51,2,FALSE)</f>
        <v>No Project</v>
      </c>
      <c r="Y43" s="52">
        <f>VLOOKUP(W43,Project!$A$2:$C$51,3,FALSE)</f>
        <v>0</v>
      </c>
      <c r="Z43" s="53">
        <v>99</v>
      </c>
      <c r="AA43" s="64" t="str">
        <f>VLOOKUP(Z43,Project!$A$2:$B$51,2,FALSE)</f>
        <v>No Project</v>
      </c>
      <c r="AB43" s="52">
        <f>VLOOKUP(Z43,Project!$A$2:$C$51,3,FALSE)</f>
        <v>0</v>
      </c>
      <c r="AC43" s="53">
        <v>99</v>
      </c>
      <c r="AD43" s="64" t="str">
        <f>VLOOKUP(AC43,Project!$A$2:$B$51,2,FALSE)</f>
        <v>No Project</v>
      </c>
      <c r="AE43" s="52">
        <f>VLOOKUP(AC43,Project!$A$2:$C$51,3,FALSE)</f>
        <v>0</v>
      </c>
      <c r="AF43" s="63">
        <f t="shared" si="13"/>
        <v>5</v>
      </c>
    </row>
    <row r="44" spans="1:32" s="63" customFormat="1" ht="19.5" customHeight="1" x14ac:dyDescent="0.25">
      <c r="A44" s="43">
        <v>41</v>
      </c>
      <c r="B44" s="64" t="s">
        <v>120</v>
      </c>
      <c r="C44" s="23">
        <f t="shared" si="0"/>
        <v>1</v>
      </c>
      <c r="D44" s="43"/>
      <c r="E44" s="57">
        <f t="shared" si="1"/>
        <v>22</v>
      </c>
      <c r="F44" s="57">
        <f t="shared" si="2"/>
        <v>99</v>
      </c>
      <c r="G44" s="57">
        <f t="shared" si="3"/>
        <v>99</v>
      </c>
      <c r="H44" s="57">
        <f t="shared" si="4"/>
        <v>99</v>
      </c>
      <c r="I44" s="57">
        <f t="shared" si="5"/>
        <v>99</v>
      </c>
      <c r="J44" s="28">
        <f t="shared" si="6"/>
        <v>3.8100000000000002E-2</v>
      </c>
      <c r="K44" s="28">
        <f t="shared" si="7"/>
        <v>0</v>
      </c>
      <c r="L44" s="28">
        <f t="shared" si="8"/>
        <v>0</v>
      </c>
      <c r="M44" s="28">
        <f t="shared" si="9"/>
        <v>0</v>
      </c>
      <c r="N44" s="28">
        <f t="shared" si="10"/>
        <v>0</v>
      </c>
      <c r="O44" s="28">
        <f t="shared" si="11"/>
        <v>3.8100000000000002E-2</v>
      </c>
      <c r="P44" s="50">
        <f t="shared" si="12"/>
        <v>0.96189999999999998</v>
      </c>
      <c r="Q44" s="51">
        <v>22</v>
      </c>
      <c r="R44" s="64" t="str">
        <f>VLOOKUP(Q44,Project!$A$2:$B$51,2,FALSE)</f>
        <v>Tower and MCP SF Medan</v>
      </c>
      <c r="S44" s="52">
        <f>VLOOKUP(Q44,Project!$A$2:$C$51,3,FALSE)</f>
        <v>3.8100000000000002E-2</v>
      </c>
      <c r="T44" s="53">
        <v>99</v>
      </c>
      <c r="U44" s="64" t="str">
        <f>VLOOKUP(T44,Project!$A$2:$B$51,2,FALSE)</f>
        <v>No Project</v>
      </c>
      <c r="V44" s="52">
        <f>VLOOKUP(T44,Project!$A$2:$C$51,3,FALSE)</f>
        <v>0</v>
      </c>
      <c r="W44" s="53">
        <v>99</v>
      </c>
      <c r="X44" s="64" t="str">
        <f>VLOOKUP(W44,Project!$A$2:$B$51,2,FALSE)</f>
        <v>No Project</v>
      </c>
      <c r="Y44" s="52">
        <f>VLOOKUP(W44,Project!$A$2:$C$51,3,FALSE)</f>
        <v>0</v>
      </c>
      <c r="Z44" s="53">
        <v>99</v>
      </c>
      <c r="AA44" s="64" t="str">
        <f>VLOOKUP(Z44,Project!$A$2:$B$51,2,FALSE)</f>
        <v>No Project</v>
      </c>
      <c r="AB44" s="52">
        <f>VLOOKUP(Z44,Project!$A$2:$C$51,3,FALSE)</f>
        <v>0</v>
      </c>
      <c r="AC44" s="53">
        <v>99</v>
      </c>
      <c r="AD44" s="64" t="str">
        <f>VLOOKUP(AC44,Project!$A$2:$B$51,2,FALSE)</f>
        <v>No Project</v>
      </c>
      <c r="AE44" s="52">
        <f>VLOOKUP(AC44,Project!$A$2:$C$51,3,FALSE)</f>
        <v>0</v>
      </c>
      <c r="AF44" s="63">
        <f t="shared" si="13"/>
        <v>5</v>
      </c>
    </row>
    <row r="45" spans="1:32" s="63" customFormat="1" ht="19.5" customHeight="1" x14ac:dyDescent="0.25">
      <c r="A45" s="43">
        <v>42</v>
      </c>
      <c r="B45" s="64" t="s">
        <v>121</v>
      </c>
      <c r="C45" s="23">
        <f t="shared" si="0"/>
        <v>2</v>
      </c>
      <c r="D45" s="43"/>
      <c r="E45" s="57">
        <f t="shared" si="1"/>
        <v>19</v>
      </c>
      <c r="F45" s="57">
        <f t="shared" si="2"/>
        <v>20</v>
      </c>
      <c r="G45" s="57">
        <f t="shared" si="3"/>
        <v>99</v>
      </c>
      <c r="H45" s="57">
        <f t="shared" si="4"/>
        <v>99</v>
      </c>
      <c r="I45" s="57">
        <f t="shared" si="5"/>
        <v>99</v>
      </c>
      <c r="J45" s="28">
        <f t="shared" si="6"/>
        <v>0.49230000000000002</v>
      </c>
      <c r="K45" s="28">
        <f t="shared" si="7"/>
        <v>0</v>
      </c>
      <c r="L45" s="28">
        <f t="shared" si="8"/>
        <v>0</v>
      </c>
      <c r="M45" s="28">
        <f t="shared" si="9"/>
        <v>0</v>
      </c>
      <c r="N45" s="28">
        <f t="shared" si="10"/>
        <v>0</v>
      </c>
      <c r="O45" s="28">
        <f t="shared" si="11"/>
        <v>0.24615000000000001</v>
      </c>
      <c r="P45" s="50">
        <f t="shared" si="12"/>
        <v>0.75385000000000002</v>
      </c>
      <c r="Q45" s="51">
        <v>19</v>
      </c>
      <c r="R45" s="64" t="str">
        <f>VLOOKUP(Q45,Project!$A$2:$B$51,2,FALSE)</f>
        <v>XL Fiberization batch1 batch2</v>
      </c>
      <c r="S45" s="52">
        <f>VLOOKUP(Q45,Project!$A$2:$C$51,3,FALSE)</f>
        <v>0.49230000000000002</v>
      </c>
      <c r="T45" s="53">
        <v>20</v>
      </c>
      <c r="U45" s="64" t="str">
        <f>VLOOKUP(T45,Project!$A$2:$B$51,2,FALSE)</f>
        <v>XL Fiberization batch3</v>
      </c>
      <c r="V45" s="52">
        <f>VLOOKUP(T45,Project!$A$2:$C$51,3,FALSE)</f>
        <v>0</v>
      </c>
      <c r="W45" s="53">
        <v>99</v>
      </c>
      <c r="X45" s="64" t="str">
        <f>VLOOKUP(W45,Project!$A$2:$B$51,2,FALSE)</f>
        <v>No Project</v>
      </c>
      <c r="Y45" s="52">
        <f>VLOOKUP(W45,Project!$A$2:$C$51,3,FALSE)</f>
        <v>0</v>
      </c>
      <c r="Z45" s="53">
        <v>99</v>
      </c>
      <c r="AA45" s="64" t="str">
        <f>VLOOKUP(Z45,Project!$A$2:$B$51,2,FALSE)</f>
        <v>No Project</v>
      </c>
      <c r="AB45" s="52">
        <f>VLOOKUP(Z45,Project!$A$2:$C$51,3,FALSE)</f>
        <v>0</v>
      </c>
      <c r="AC45" s="53">
        <v>99</v>
      </c>
      <c r="AD45" s="64" t="str">
        <f>VLOOKUP(AC45,Project!$A$2:$B$51,2,FALSE)</f>
        <v>No Project</v>
      </c>
      <c r="AE45" s="52">
        <f>VLOOKUP(AC45,Project!$A$2:$C$51,3,FALSE)</f>
        <v>0</v>
      </c>
      <c r="AF45" s="63">
        <f t="shared" si="13"/>
        <v>5</v>
      </c>
    </row>
    <row r="46" spans="1:32" s="63" customFormat="1" ht="19.5" customHeight="1" x14ac:dyDescent="0.25">
      <c r="A46" s="43">
        <v>43</v>
      </c>
      <c r="B46" s="64" t="s">
        <v>122</v>
      </c>
      <c r="C46" s="23">
        <f t="shared" si="0"/>
        <v>2</v>
      </c>
      <c r="D46" s="43"/>
      <c r="E46" s="57">
        <f t="shared" si="1"/>
        <v>8</v>
      </c>
      <c r="F46" s="57">
        <f t="shared" si="2"/>
        <v>9</v>
      </c>
      <c r="G46" s="57">
        <f t="shared" si="3"/>
        <v>99</v>
      </c>
      <c r="H46" s="57">
        <f t="shared" si="4"/>
        <v>99</v>
      </c>
      <c r="I46" s="57">
        <f t="shared" si="5"/>
        <v>99</v>
      </c>
      <c r="J46" s="28">
        <f t="shared" si="6"/>
        <v>0.02</v>
      </c>
      <c r="K46" s="28">
        <f t="shared" si="7"/>
        <v>0.02</v>
      </c>
      <c r="L46" s="28">
        <f t="shared" si="8"/>
        <v>0</v>
      </c>
      <c r="M46" s="28">
        <f t="shared" si="9"/>
        <v>0</v>
      </c>
      <c r="N46" s="28">
        <f t="shared" si="10"/>
        <v>0</v>
      </c>
      <c r="O46" s="28">
        <f t="shared" si="11"/>
        <v>0.02</v>
      </c>
      <c r="P46" s="50">
        <f t="shared" si="12"/>
        <v>0.98</v>
      </c>
      <c r="Q46" s="51">
        <v>8</v>
      </c>
      <c r="R46" s="64" t="str">
        <f>VLOOKUP(Q46,Project!$A$2:$B$51,2,FALSE)</f>
        <v>Submarine &amp; Inland Dumai - Medan</v>
      </c>
      <c r="S46" s="52">
        <f>VLOOKUP(Q46,Project!$A$2:$C$51,3,FALSE)</f>
        <v>0.02</v>
      </c>
      <c r="T46" s="53">
        <v>9</v>
      </c>
      <c r="U46" s="64" t="str">
        <f>VLOOKUP(T46,Project!$A$2:$B$51,2,FALSE)</f>
        <v>SKK MIGAS - MATAK Onshore</v>
      </c>
      <c r="V46" s="52">
        <f>VLOOKUP(T46,Project!$A$2:$C$51,3,FALSE)</f>
        <v>0.02</v>
      </c>
      <c r="W46" s="53">
        <v>99</v>
      </c>
      <c r="X46" s="64" t="str">
        <f>VLOOKUP(W46,Project!$A$2:$B$51,2,FALSE)</f>
        <v>No Project</v>
      </c>
      <c r="Y46" s="52">
        <f>VLOOKUP(W46,Project!$A$2:$C$51,3,FALSE)</f>
        <v>0</v>
      </c>
      <c r="Z46" s="53">
        <v>99</v>
      </c>
      <c r="AA46" s="64" t="str">
        <f>VLOOKUP(Z46,Project!$A$2:$B$51,2,FALSE)</f>
        <v>No Project</v>
      </c>
      <c r="AB46" s="52">
        <f>VLOOKUP(Z46,Project!$A$2:$C$51,3,FALSE)</f>
        <v>0</v>
      </c>
      <c r="AC46" s="53">
        <v>99</v>
      </c>
      <c r="AD46" s="64" t="str">
        <f>VLOOKUP(AC46,Project!$A$2:$B$51,2,FALSE)</f>
        <v>No Project</v>
      </c>
      <c r="AE46" s="52">
        <f>VLOOKUP(AC46,Project!$A$2:$C$51,3,FALSE)</f>
        <v>0</v>
      </c>
      <c r="AF46" s="63">
        <f t="shared" si="13"/>
        <v>5</v>
      </c>
    </row>
    <row r="47" spans="1:32" s="63" customFormat="1" ht="19.5" customHeight="1" x14ac:dyDescent="0.25">
      <c r="A47" s="43">
        <v>44</v>
      </c>
      <c r="B47" s="64" t="s">
        <v>123</v>
      </c>
      <c r="C47" s="23">
        <f t="shared" si="0"/>
        <v>2</v>
      </c>
      <c r="D47" s="43"/>
      <c r="E47" s="57">
        <f t="shared" si="1"/>
        <v>8</v>
      </c>
      <c r="F47" s="57">
        <f t="shared" si="2"/>
        <v>9</v>
      </c>
      <c r="G47" s="57">
        <f t="shared" si="3"/>
        <v>99</v>
      </c>
      <c r="H47" s="57">
        <f t="shared" si="4"/>
        <v>99</v>
      </c>
      <c r="I47" s="57">
        <f t="shared" si="5"/>
        <v>99</v>
      </c>
      <c r="J47" s="28">
        <f t="shared" si="6"/>
        <v>0.02</v>
      </c>
      <c r="K47" s="28">
        <f t="shared" si="7"/>
        <v>0.02</v>
      </c>
      <c r="L47" s="28">
        <f t="shared" si="8"/>
        <v>0</v>
      </c>
      <c r="M47" s="28">
        <f t="shared" si="9"/>
        <v>0</v>
      </c>
      <c r="N47" s="28">
        <f t="shared" si="10"/>
        <v>0</v>
      </c>
      <c r="O47" s="28">
        <f t="shared" si="11"/>
        <v>0.02</v>
      </c>
      <c r="P47" s="50">
        <f t="shared" si="12"/>
        <v>0.98</v>
      </c>
      <c r="Q47" s="51">
        <v>8</v>
      </c>
      <c r="R47" s="64" t="str">
        <f>VLOOKUP(Q47,Project!$A$2:$B$51,2,FALSE)</f>
        <v>Submarine &amp; Inland Dumai - Medan</v>
      </c>
      <c r="S47" s="52">
        <f>VLOOKUP(Q47,Project!$A$2:$C$51,3,FALSE)</f>
        <v>0.02</v>
      </c>
      <c r="T47" s="53">
        <v>9</v>
      </c>
      <c r="U47" s="64" t="str">
        <f>VLOOKUP(T47,Project!$A$2:$B$51,2,FALSE)</f>
        <v>SKK MIGAS - MATAK Onshore</v>
      </c>
      <c r="V47" s="52">
        <f>VLOOKUP(T47,Project!$A$2:$C$51,3,FALSE)</f>
        <v>0.02</v>
      </c>
      <c r="W47" s="53">
        <v>99</v>
      </c>
      <c r="X47" s="64" t="str">
        <f>VLOOKUP(W47,Project!$A$2:$B$51,2,FALSE)</f>
        <v>No Project</v>
      </c>
      <c r="Y47" s="52">
        <f>VLOOKUP(W47,Project!$A$2:$C$51,3,FALSE)</f>
        <v>0</v>
      </c>
      <c r="Z47" s="53">
        <v>99</v>
      </c>
      <c r="AA47" s="64" t="str">
        <f>VLOOKUP(Z47,Project!$A$2:$B$51,2,FALSE)</f>
        <v>No Project</v>
      </c>
      <c r="AB47" s="52">
        <f>VLOOKUP(Z47,Project!$A$2:$C$51,3,FALSE)</f>
        <v>0</v>
      </c>
      <c r="AC47" s="53">
        <v>99</v>
      </c>
      <c r="AD47" s="64" t="str">
        <f>VLOOKUP(AC47,Project!$A$2:$B$51,2,FALSE)</f>
        <v>No Project</v>
      </c>
      <c r="AE47" s="52">
        <f>VLOOKUP(AC47,Project!$A$2:$C$51,3,FALSE)</f>
        <v>0</v>
      </c>
      <c r="AF47" s="63">
        <f t="shared" si="13"/>
        <v>5</v>
      </c>
    </row>
    <row r="48" spans="1:32" s="63" customFormat="1" ht="19.5" customHeight="1" x14ac:dyDescent="0.25">
      <c r="A48" s="43">
        <v>45</v>
      </c>
      <c r="B48" s="64" t="s">
        <v>124</v>
      </c>
      <c r="C48" s="23">
        <f t="shared" si="0"/>
        <v>1</v>
      </c>
      <c r="D48" s="43"/>
      <c r="E48" s="57">
        <f t="shared" si="1"/>
        <v>22</v>
      </c>
      <c r="F48" s="57">
        <f t="shared" si="2"/>
        <v>99</v>
      </c>
      <c r="G48" s="57">
        <f t="shared" si="3"/>
        <v>99</v>
      </c>
      <c r="H48" s="57">
        <f t="shared" si="4"/>
        <v>99</v>
      </c>
      <c r="I48" s="57">
        <f t="shared" si="5"/>
        <v>99</v>
      </c>
      <c r="J48" s="28">
        <f t="shared" si="6"/>
        <v>3.8100000000000002E-2</v>
      </c>
      <c r="K48" s="28">
        <f t="shared" si="7"/>
        <v>0</v>
      </c>
      <c r="L48" s="28">
        <f t="shared" si="8"/>
        <v>0</v>
      </c>
      <c r="M48" s="28">
        <f t="shared" si="9"/>
        <v>0</v>
      </c>
      <c r="N48" s="28">
        <f t="shared" si="10"/>
        <v>0</v>
      </c>
      <c r="O48" s="28">
        <f t="shared" si="11"/>
        <v>3.8100000000000002E-2</v>
      </c>
      <c r="P48" s="50">
        <f t="shared" si="12"/>
        <v>0.96189999999999998</v>
      </c>
      <c r="Q48" s="51">
        <v>22</v>
      </c>
      <c r="R48" s="64" t="str">
        <f>VLOOKUP(Q48,Project!$A$2:$B$51,2,FALSE)</f>
        <v>Tower and MCP SF Medan</v>
      </c>
      <c r="S48" s="52">
        <f>VLOOKUP(Q48,Project!$A$2:$C$51,3,FALSE)</f>
        <v>3.8100000000000002E-2</v>
      </c>
      <c r="T48" s="53">
        <v>99</v>
      </c>
      <c r="U48" s="64" t="str">
        <f>VLOOKUP(T48,Project!$A$2:$B$51,2,FALSE)</f>
        <v>No Project</v>
      </c>
      <c r="V48" s="52">
        <f>VLOOKUP(T48,Project!$A$2:$C$51,3,FALSE)</f>
        <v>0</v>
      </c>
      <c r="W48" s="53">
        <v>99</v>
      </c>
      <c r="X48" s="64" t="str">
        <f>VLOOKUP(W48,Project!$A$2:$B$51,2,FALSE)</f>
        <v>No Project</v>
      </c>
      <c r="Y48" s="52">
        <f>VLOOKUP(W48,Project!$A$2:$C$51,3,FALSE)</f>
        <v>0</v>
      </c>
      <c r="Z48" s="53">
        <v>99</v>
      </c>
      <c r="AA48" s="64" t="str">
        <f>VLOOKUP(Z48,Project!$A$2:$B$51,2,FALSE)</f>
        <v>No Project</v>
      </c>
      <c r="AB48" s="52">
        <f>VLOOKUP(Z48,Project!$A$2:$C$51,3,FALSE)</f>
        <v>0</v>
      </c>
      <c r="AC48" s="53">
        <v>99</v>
      </c>
      <c r="AD48" s="64" t="str">
        <f>VLOOKUP(AC48,Project!$A$2:$B$51,2,FALSE)</f>
        <v>No Project</v>
      </c>
      <c r="AE48" s="52">
        <f>VLOOKUP(AC48,Project!$A$2:$C$51,3,FALSE)</f>
        <v>0</v>
      </c>
      <c r="AF48" s="63">
        <f t="shared" si="13"/>
        <v>5</v>
      </c>
    </row>
    <row r="49" spans="1:32" s="63" customFormat="1" ht="19.5" customHeight="1" x14ac:dyDescent="0.25">
      <c r="A49" s="43">
        <v>46</v>
      </c>
      <c r="B49" s="64" t="s">
        <v>125</v>
      </c>
      <c r="C49" s="23">
        <f t="shared" si="0"/>
        <v>1</v>
      </c>
      <c r="D49" s="43"/>
      <c r="E49" s="57">
        <f t="shared" si="1"/>
        <v>6</v>
      </c>
      <c r="F49" s="57">
        <f t="shared" si="2"/>
        <v>99</v>
      </c>
      <c r="G49" s="57">
        <f t="shared" si="3"/>
        <v>99</v>
      </c>
      <c r="H49" s="57">
        <f t="shared" si="4"/>
        <v>99</v>
      </c>
      <c r="I49" s="57">
        <f t="shared" si="5"/>
        <v>99</v>
      </c>
      <c r="J49" s="28">
        <f t="shared" si="6"/>
        <v>0.31</v>
      </c>
      <c r="K49" s="28">
        <f t="shared" si="7"/>
        <v>0</v>
      </c>
      <c r="L49" s="28">
        <f t="shared" si="8"/>
        <v>0</v>
      </c>
      <c r="M49" s="28">
        <f t="shared" si="9"/>
        <v>0</v>
      </c>
      <c r="N49" s="28">
        <f t="shared" si="10"/>
        <v>0</v>
      </c>
      <c r="O49" s="28">
        <f t="shared" si="11"/>
        <v>0.31</v>
      </c>
      <c r="P49" s="50">
        <f t="shared" si="12"/>
        <v>0.69</v>
      </c>
      <c r="Q49" s="51">
        <v>6</v>
      </c>
      <c r="R49" s="64" t="str">
        <f>VLOOKUP(Q49,Project!$A$2:$B$51,2,FALSE)</f>
        <v>FTTH 130k</v>
      </c>
      <c r="S49" s="52">
        <f>VLOOKUP(Q49,Project!$A$2:$C$51,3,FALSE)</f>
        <v>0.31</v>
      </c>
      <c r="T49" s="53">
        <v>99</v>
      </c>
      <c r="U49" s="64" t="str">
        <f>VLOOKUP(T49,Project!$A$2:$B$51,2,FALSE)</f>
        <v>No Project</v>
      </c>
      <c r="V49" s="52">
        <f>VLOOKUP(T49,Project!$A$2:$C$51,3,FALSE)</f>
        <v>0</v>
      </c>
      <c r="W49" s="53">
        <v>99</v>
      </c>
      <c r="X49" s="64" t="str">
        <f>VLOOKUP(W49,Project!$A$2:$B$51,2,FALSE)</f>
        <v>No Project</v>
      </c>
      <c r="Y49" s="52">
        <f>VLOOKUP(W49,Project!$A$2:$C$51,3,FALSE)</f>
        <v>0</v>
      </c>
      <c r="Z49" s="53">
        <v>99</v>
      </c>
      <c r="AA49" s="64" t="str">
        <f>VLOOKUP(Z49,Project!$A$2:$B$51,2,FALSE)</f>
        <v>No Project</v>
      </c>
      <c r="AB49" s="52">
        <f>VLOOKUP(Z49,Project!$A$2:$C$51,3,FALSE)</f>
        <v>0</v>
      </c>
      <c r="AC49" s="53">
        <v>99</v>
      </c>
      <c r="AD49" s="64" t="str">
        <f>VLOOKUP(AC49,Project!$A$2:$B$51,2,FALSE)</f>
        <v>No Project</v>
      </c>
      <c r="AE49" s="52">
        <f>VLOOKUP(AC49,Project!$A$2:$C$51,3,FALSE)</f>
        <v>0</v>
      </c>
      <c r="AF49" s="63">
        <f t="shared" si="13"/>
        <v>5</v>
      </c>
    </row>
    <row r="50" spans="1:32" s="63" customFormat="1" ht="19.5" customHeight="1" x14ac:dyDescent="0.25">
      <c r="A50" s="43">
        <v>47</v>
      </c>
      <c r="B50" s="64" t="s">
        <v>126</v>
      </c>
      <c r="C50" s="23">
        <f t="shared" si="0"/>
        <v>1</v>
      </c>
      <c r="D50" s="43"/>
      <c r="E50" s="57">
        <f t="shared" si="1"/>
        <v>1</v>
      </c>
      <c r="F50" s="57">
        <f t="shared" si="2"/>
        <v>99</v>
      </c>
      <c r="G50" s="57">
        <f t="shared" si="3"/>
        <v>99</v>
      </c>
      <c r="H50" s="57">
        <f t="shared" si="4"/>
        <v>99</v>
      </c>
      <c r="I50" s="57">
        <f t="shared" si="5"/>
        <v>99</v>
      </c>
      <c r="J50" s="28">
        <f t="shared" si="6"/>
        <v>0.99980000000000002</v>
      </c>
      <c r="K50" s="28">
        <f t="shared" si="7"/>
        <v>0</v>
      </c>
      <c r="L50" s="28">
        <f t="shared" si="8"/>
        <v>0</v>
      </c>
      <c r="M50" s="28">
        <f t="shared" si="9"/>
        <v>0</v>
      </c>
      <c r="N50" s="28">
        <f t="shared" si="10"/>
        <v>0</v>
      </c>
      <c r="O50" s="28">
        <f t="shared" si="11"/>
        <v>0.99980000000000002</v>
      </c>
      <c r="P50" s="50">
        <f t="shared" si="12"/>
        <v>1.9999999999997797E-4</v>
      </c>
      <c r="Q50" s="51">
        <v>1</v>
      </c>
      <c r="R50" s="64" t="str">
        <f>VLOOKUP(Q50,Project!$A$2:$B$51,2,FALSE)</f>
        <v>PALAPA RING BARAT</v>
      </c>
      <c r="S50" s="52">
        <f>VLOOKUP(Q50,Project!$A$2:$C$51,3,FALSE)</f>
        <v>0.99980000000000002</v>
      </c>
      <c r="T50" s="53">
        <v>99</v>
      </c>
      <c r="U50" s="64" t="str">
        <f>VLOOKUP(T50,Project!$A$2:$B$51,2,FALSE)</f>
        <v>No Project</v>
      </c>
      <c r="V50" s="52">
        <f>VLOOKUP(T50,Project!$A$2:$C$51,3,FALSE)</f>
        <v>0</v>
      </c>
      <c r="W50" s="53">
        <v>99</v>
      </c>
      <c r="X50" s="64" t="str">
        <f>VLOOKUP(W50,Project!$A$2:$B$51,2,FALSE)</f>
        <v>No Project</v>
      </c>
      <c r="Y50" s="52">
        <f>VLOOKUP(W50,Project!$A$2:$C$51,3,FALSE)</f>
        <v>0</v>
      </c>
      <c r="Z50" s="53">
        <v>99</v>
      </c>
      <c r="AA50" s="64" t="str">
        <f>VLOOKUP(Z50,Project!$A$2:$B$51,2,FALSE)</f>
        <v>No Project</v>
      </c>
      <c r="AB50" s="52">
        <f>VLOOKUP(Z50,Project!$A$2:$C$51,3,FALSE)</f>
        <v>0</v>
      </c>
      <c r="AC50" s="53">
        <v>99</v>
      </c>
      <c r="AD50" s="64" t="str">
        <f>VLOOKUP(AC50,Project!$A$2:$B$51,2,FALSE)</f>
        <v>No Project</v>
      </c>
      <c r="AE50" s="52">
        <f>VLOOKUP(AC50,Project!$A$2:$C$51,3,FALSE)</f>
        <v>0</v>
      </c>
      <c r="AF50" s="63">
        <f t="shared" si="13"/>
        <v>5</v>
      </c>
    </row>
    <row r="51" spans="1:32" s="63" customFormat="1" ht="19.5" customHeight="1" x14ac:dyDescent="0.25">
      <c r="A51" s="43">
        <v>48</v>
      </c>
      <c r="B51" s="64" t="s">
        <v>127</v>
      </c>
      <c r="C51" s="23">
        <f t="shared" si="0"/>
        <v>1</v>
      </c>
      <c r="D51" s="43"/>
      <c r="E51" s="57">
        <f t="shared" si="1"/>
        <v>13</v>
      </c>
      <c r="F51" s="57">
        <f t="shared" si="2"/>
        <v>99</v>
      </c>
      <c r="G51" s="57">
        <f t="shared" si="3"/>
        <v>99</v>
      </c>
      <c r="H51" s="57">
        <f t="shared" si="4"/>
        <v>99</v>
      </c>
      <c r="I51" s="57">
        <f t="shared" si="5"/>
        <v>99</v>
      </c>
      <c r="J51" s="28">
        <f t="shared" si="6"/>
        <v>0.3</v>
      </c>
      <c r="K51" s="28">
        <f t="shared" si="7"/>
        <v>0</v>
      </c>
      <c r="L51" s="28">
        <f t="shared" si="8"/>
        <v>0</v>
      </c>
      <c r="M51" s="28">
        <f t="shared" si="9"/>
        <v>0</v>
      </c>
      <c r="N51" s="28">
        <f t="shared" si="10"/>
        <v>0</v>
      </c>
      <c r="O51" s="28">
        <f t="shared" si="11"/>
        <v>0.3</v>
      </c>
      <c r="P51" s="50">
        <f t="shared" si="12"/>
        <v>0.7</v>
      </c>
      <c r="Q51" s="51">
        <v>13</v>
      </c>
      <c r="R51" s="64" t="str">
        <f>VLOOKUP(Q51,Project!$A$2:$B$51,2,FALSE)</f>
        <v>PE Router Metro E MPLS Inner City</v>
      </c>
      <c r="S51" s="52">
        <f>VLOOKUP(Q51,Project!$A$2:$C$51,3,FALSE)</f>
        <v>0.3</v>
      </c>
      <c r="T51" s="53">
        <v>99</v>
      </c>
      <c r="U51" s="64" t="str">
        <f>VLOOKUP(T51,Project!$A$2:$B$51,2,FALSE)</f>
        <v>No Project</v>
      </c>
      <c r="V51" s="52">
        <f>VLOOKUP(T51,Project!$A$2:$C$51,3,FALSE)</f>
        <v>0</v>
      </c>
      <c r="W51" s="53">
        <v>99</v>
      </c>
      <c r="X51" s="64" t="str">
        <f>VLOOKUP(W51,Project!$A$2:$B$51,2,FALSE)</f>
        <v>No Project</v>
      </c>
      <c r="Y51" s="52">
        <f>VLOOKUP(W51,Project!$A$2:$C$51,3,FALSE)</f>
        <v>0</v>
      </c>
      <c r="Z51" s="53">
        <v>99</v>
      </c>
      <c r="AA51" s="64" t="str">
        <f>VLOOKUP(Z51,Project!$A$2:$B$51,2,FALSE)</f>
        <v>No Project</v>
      </c>
      <c r="AB51" s="52">
        <f>VLOOKUP(Z51,Project!$A$2:$C$51,3,FALSE)</f>
        <v>0</v>
      </c>
      <c r="AC51" s="53">
        <v>99</v>
      </c>
      <c r="AD51" s="64" t="str">
        <f>VLOOKUP(AC51,Project!$A$2:$B$51,2,FALSE)</f>
        <v>No Project</v>
      </c>
      <c r="AE51" s="52">
        <f>VLOOKUP(AC51,Project!$A$2:$C$51,3,FALSE)</f>
        <v>0</v>
      </c>
      <c r="AF51" s="63">
        <f t="shared" si="13"/>
        <v>5</v>
      </c>
    </row>
    <row r="52" spans="1:32" s="63" customFormat="1" ht="19.5" customHeight="1" x14ac:dyDescent="0.25">
      <c r="A52" s="43">
        <v>49</v>
      </c>
      <c r="B52" s="64" t="s">
        <v>128</v>
      </c>
      <c r="C52" s="23">
        <f t="shared" si="0"/>
        <v>2</v>
      </c>
      <c r="D52" s="43"/>
      <c r="E52" s="57">
        <f t="shared" si="1"/>
        <v>7</v>
      </c>
      <c r="F52" s="57">
        <f t="shared" si="2"/>
        <v>28</v>
      </c>
      <c r="G52" s="57">
        <f t="shared" si="3"/>
        <v>99</v>
      </c>
      <c r="H52" s="57">
        <f t="shared" si="4"/>
        <v>99</v>
      </c>
      <c r="I52" s="57">
        <f t="shared" si="5"/>
        <v>99</v>
      </c>
      <c r="J52" s="28">
        <f t="shared" si="6"/>
        <v>0.94</v>
      </c>
      <c r="K52" s="28">
        <f t="shared" si="7"/>
        <v>6.6500000000000004E-2</v>
      </c>
      <c r="L52" s="28">
        <f t="shared" si="8"/>
        <v>0</v>
      </c>
      <c r="M52" s="28">
        <f t="shared" si="9"/>
        <v>0</v>
      </c>
      <c r="N52" s="28">
        <f t="shared" si="10"/>
        <v>0</v>
      </c>
      <c r="O52" s="28">
        <f t="shared" si="11"/>
        <v>0.50324999999999998</v>
      </c>
      <c r="P52" s="50">
        <f t="shared" si="12"/>
        <v>0.49675000000000002</v>
      </c>
      <c r="Q52" s="51">
        <v>7</v>
      </c>
      <c r="R52" s="64" t="str">
        <f>VLOOKUP(Q52,Project!$A$2:$B$51,2,FALSE)</f>
        <v>FTTX 1800 Custo</v>
      </c>
      <c r="S52" s="52">
        <f>VLOOKUP(Q52,Project!$A$2:$C$51,3,FALSE)</f>
        <v>0.94</v>
      </c>
      <c r="T52" s="53">
        <v>28</v>
      </c>
      <c r="U52" s="64" t="str">
        <f>VLOOKUP(T52,Project!$A$2:$B$51,2,FALSE)</f>
        <v>FTTB 80</v>
      </c>
      <c r="V52" s="52">
        <f>VLOOKUP(T52,Project!$A$2:$C$51,3,FALSE)</f>
        <v>6.6500000000000004E-2</v>
      </c>
      <c r="W52" s="53">
        <v>99</v>
      </c>
      <c r="X52" s="64" t="str">
        <f>VLOOKUP(W52,Project!$A$2:$B$51,2,FALSE)</f>
        <v>No Project</v>
      </c>
      <c r="Y52" s="52">
        <f>VLOOKUP(W52,Project!$A$2:$C$51,3,FALSE)</f>
        <v>0</v>
      </c>
      <c r="Z52" s="53">
        <v>99</v>
      </c>
      <c r="AA52" s="64" t="str">
        <f>VLOOKUP(Z52,Project!$A$2:$B$51,2,FALSE)</f>
        <v>No Project</v>
      </c>
      <c r="AB52" s="52">
        <f>VLOOKUP(Z52,Project!$A$2:$C$51,3,FALSE)</f>
        <v>0</v>
      </c>
      <c r="AC52" s="53">
        <v>99</v>
      </c>
      <c r="AD52" s="64" t="str">
        <f>VLOOKUP(AC52,Project!$A$2:$B$51,2,FALSE)</f>
        <v>No Project</v>
      </c>
      <c r="AE52" s="52">
        <f>VLOOKUP(AC52,Project!$A$2:$C$51,3,FALSE)</f>
        <v>0</v>
      </c>
      <c r="AF52" s="63">
        <f t="shared" si="13"/>
        <v>5</v>
      </c>
    </row>
    <row r="53" spans="1:32" s="63" customFormat="1" ht="19.5" customHeight="1" x14ac:dyDescent="0.25">
      <c r="A53" s="43">
        <v>50</v>
      </c>
      <c r="B53" s="64" t="s">
        <v>129</v>
      </c>
      <c r="C53" s="23">
        <f t="shared" si="0"/>
        <v>2</v>
      </c>
      <c r="D53" s="43"/>
      <c r="E53" s="57">
        <f t="shared" si="1"/>
        <v>19</v>
      </c>
      <c r="F53" s="57">
        <f t="shared" si="2"/>
        <v>20</v>
      </c>
      <c r="G53" s="57">
        <f t="shared" si="3"/>
        <v>99</v>
      </c>
      <c r="H53" s="57">
        <f t="shared" si="4"/>
        <v>99</v>
      </c>
      <c r="I53" s="57">
        <f t="shared" si="5"/>
        <v>99</v>
      </c>
      <c r="J53" s="28">
        <f t="shared" si="6"/>
        <v>0.49230000000000002</v>
      </c>
      <c r="K53" s="28">
        <f t="shared" si="7"/>
        <v>0</v>
      </c>
      <c r="L53" s="28">
        <f t="shared" si="8"/>
        <v>0</v>
      </c>
      <c r="M53" s="28">
        <f t="shared" si="9"/>
        <v>0</v>
      </c>
      <c r="N53" s="28">
        <f t="shared" si="10"/>
        <v>0</v>
      </c>
      <c r="O53" s="28">
        <f t="shared" si="11"/>
        <v>0.24615000000000001</v>
      </c>
      <c r="P53" s="50">
        <f t="shared" si="12"/>
        <v>0.75385000000000002</v>
      </c>
      <c r="Q53" s="51">
        <v>19</v>
      </c>
      <c r="R53" s="64" t="str">
        <f>VLOOKUP(Q53,Project!$A$2:$B$51,2,FALSE)</f>
        <v>XL Fiberization batch1 batch2</v>
      </c>
      <c r="S53" s="52">
        <f>VLOOKUP(Q53,Project!$A$2:$C$51,3,FALSE)</f>
        <v>0.49230000000000002</v>
      </c>
      <c r="T53" s="53">
        <v>20</v>
      </c>
      <c r="U53" s="64" t="str">
        <f>VLOOKUP(T53,Project!$A$2:$B$51,2,FALSE)</f>
        <v>XL Fiberization batch3</v>
      </c>
      <c r="V53" s="52">
        <f>VLOOKUP(T53,Project!$A$2:$C$51,3,FALSE)</f>
        <v>0</v>
      </c>
      <c r="W53" s="53">
        <v>99</v>
      </c>
      <c r="X53" s="64" t="str">
        <f>VLOOKUP(W53,Project!$A$2:$B$51,2,FALSE)</f>
        <v>No Project</v>
      </c>
      <c r="Y53" s="52">
        <f>VLOOKUP(W53,Project!$A$2:$C$51,3,FALSE)</f>
        <v>0</v>
      </c>
      <c r="Z53" s="53">
        <v>99</v>
      </c>
      <c r="AA53" s="64" t="str">
        <f>VLOOKUP(Z53,Project!$A$2:$B$51,2,FALSE)</f>
        <v>No Project</v>
      </c>
      <c r="AB53" s="52">
        <f>VLOOKUP(Z53,Project!$A$2:$C$51,3,FALSE)</f>
        <v>0</v>
      </c>
      <c r="AC53" s="53">
        <v>99</v>
      </c>
      <c r="AD53" s="64" t="str">
        <f>VLOOKUP(AC53,Project!$A$2:$B$51,2,FALSE)</f>
        <v>No Project</v>
      </c>
      <c r="AE53" s="52">
        <f>VLOOKUP(AC53,Project!$A$2:$C$51,3,FALSE)</f>
        <v>0</v>
      </c>
      <c r="AF53" s="63">
        <f t="shared" si="13"/>
        <v>5</v>
      </c>
    </row>
    <row r="54" spans="1:32" s="63" customFormat="1" ht="19.5" customHeight="1" x14ac:dyDescent="0.25">
      <c r="A54" s="43">
        <v>51</v>
      </c>
      <c r="B54" s="64" t="s">
        <v>224</v>
      </c>
      <c r="C54" s="23">
        <f t="shared" si="0"/>
        <v>2</v>
      </c>
      <c r="D54" s="43"/>
      <c r="E54" s="57">
        <f t="shared" si="1"/>
        <v>19</v>
      </c>
      <c r="F54" s="57">
        <f t="shared" si="2"/>
        <v>20</v>
      </c>
      <c r="G54" s="57">
        <f t="shared" si="3"/>
        <v>99</v>
      </c>
      <c r="H54" s="57">
        <f t="shared" si="4"/>
        <v>99</v>
      </c>
      <c r="I54" s="57">
        <f t="shared" si="5"/>
        <v>99</v>
      </c>
      <c r="J54" s="28">
        <f t="shared" si="6"/>
        <v>0.49230000000000002</v>
      </c>
      <c r="K54" s="28">
        <f t="shared" si="7"/>
        <v>0</v>
      </c>
      <c r="L54" s="28">
        <f t="shared" si="8"/>
        <v>0</v>
      </c>
      <c r="M54" s="28">
        <f t="shared" si="9"/>
        <v>0</v>
      </c>
      <c r="N54" s="28">
        <f t="shared" si="10"/>
        <v>0</v>
      </c>
      <c r="O54" s="28">
        <f t="shared" si="11"/>
        <v>0.24615000000000001</v>
      </c>
      <c r="P54" s="50">
        <f t="shared" si="12"/>
        <v>0.75385000000000002</v>
      </c>
      <c r="Q54" s="51">
        <v>19</v>
      </c>
      <c r="R54" s="64" t="str">
        <f>VLOOKUP(Q54,Project!$A$2:$B$51,2,FALSE)</f>
        <v>XL Fiberization batch1 batch2</v>
      </c>
      <c r="S54" s="52">
        <f>VLOOKUP(Q54,Project!$A$2:$C$51,3,FALSE)</f>
        <v>0.49230000000000002</v>
      </c>
      <c r="T54" s="53">
        <v>20</v>
      </c>
      <c r="U54" s="64" t="str">
        <f>VLOOKUP(T54,Project!$A$2:$B$51,2,FALSE)</f>
        <v>XL Fiberization batch3</v>
      </c>
      <c r="V54" s="52">
        <f>VLOOKUP(T54,Project!$A$2:$C$51,3,FALSE)</f>
        <v>0</v>
      </c>
      <c r="W54" s="53">
        <v>99</v>
      </c>
      <c r="X54" s="64" t="str">
        <f>VLOOKUP(W54,Project!$A$2:$B$51,2,FALSE)</f>
        <v>No Project</v>
      </c>
      <c r="Y54" s="52">
        <f>VLOOKUP(W54,Project!$A$2:$C$51,3,FALSE)</f>
        <v>0</v>
      </c>
      <c r="Z54" s="53">
        <v>99</v>
      </c>
      <c r="AA54" s="64" t="str">
        <f>VLOOKUP(Z54,Project!$A$2:$B$51,2,FALSE)</f>
        <v>No Project</v>
      </c>
      <c r="AB54" s="52">
        <f>VLOOKUP(Z54,Project!$A$2:$C$51,3,FALSE)</f>
        <v>0</v>
      </c>
      <c r="AC54" s="53">
        <v>99</v>
      </c>
      <c r="AD54" s="64" t="str">
        <f>VLOOKUP(AC54,Project!$A$2:$B$51,2,FALSE)</f>
        <v>No Project</v>
      </c>
      <c r="AE54" s="52">
        <f>VLOOKUP(AC54,Project!$A$2:$C$51,3,FALSE)</f>
        <v>0</v>
      </c>
      <c r="AF54" s="63">
        <f t="shared" si="13"/>
        <v>5</v>
      </c>
    </row>
    <row r="55" spans="1:32" s="63" customFormat="1" ht="19.5" customHeight="1" x14ac:dyDescent="0.25">
      <c r="A55" s="43">
        <v>52</v>
      </c>
      <c r="B55" s="64" t="s">
        <v>130</v>
      </c>
      <c r="C55" s="23">
        <f t="shared" si="0"/>
        <v>2</v>
      </c>
      <c r="D55" s="43"/>
      <c r="E55" s="57">
        <f t="shared" si="1"/>
        <v>19</v>
      </c>
      <c r="F55" s="57">
        <f t="shared" si="2"/>
        <v>20</v>
      </c>
      <c r="G55" s="57">
        <f t="shared" si="3"/>
        <v>99</v>
      </c>
      <c r="H55" s="57">
        <f t="shared" si="4"/>
        <v>99</v>
      </c>
      <c r="I55" s="57">
        <f t="shared" si="5"/>
        <v>99</v>
      </c>
      <c r="J55" s="28">
        <f t="shared" si="6"/>
        <v>0.49230000000000002</v>
      </c>
      <c r="K55" s="28">
        <f t="shared" si="7"/>
        <v>0</v>
      </c>
      <c r="L55" s="28">
        <f t="shared" si="8"/>
        <v>0</v>
      </c>
      <c r="M55" s="28">
        <f t="shared" si="9"/>
        <v>0</v>
      </c>
      <c r="N55" s="28">
        <f t="shared" si="10"/>
        <v>0</v>
      </c>
      <c r="O55" s="28">
        <f t="shared" si="11"/>
        <v>0.24615000000000001</v>
      </c>
      <c r="P55" s="50">
        <f t="shared" si="12"/>
        <v>0.75385000000000002</v>
      </c>
      <c r="Q55" s="51">
        <v>19</v>
      </c>
      <c r="R55" s="64" t="str">
        <f>VLOOKUP(Q55,Project!$A$2:$B$51,2,FALSE)</f>
        <v>XL Fiberization batch1 batch2</v>
      </c>
      <c r="S55" s="52">
        <f>VLOOKUP(Q55,Project!$A$2:$C$51,3,FALSE)</f>
        <v>0.49230000000000002</v>
      </c>
      <c r="T55" s="53">
        <v>20</v>
      </c>
      <c r="U55" s="64" t="str">
        <f>VLOOKUP(T55,Project!$A$2:$B$51,2,FALSE)</f>
        <v>XL Fiberization batch3</v>
      </c>
      <c r="V55" s="52">
        <f>VLOOKUP(T55,Project!$A$2:$C$51,3,FALSE)</f>
        <v>0</v>
      </c>
      <c r="W55" s="53">
        <v>99</v>
      </c>
      <c r="X55" s="64" t="str">
        <f>VLOOKUP(W55,Project!$A$2:$B$51,2,FALSE)</f>
        <v>No Project</v>
      </c>
      <c r="Y55" s="52">
        <f>VLOOKUP(W55,Project!$A$2:$C$51,3,FALSE)</f>
        <v>0</v>
      </c>
      <c r="Z55" s="53">
        <v>99</v>
      </c>
      <c r="AA55" s="64" t="str">
        <f>VLOOKUP(Z55,Project!$A$2:$B$51,2,FALSE)</f>
        <v>No Project</v>
      </c>
      <c r="AB55" s="52">
        <f>VLOOKUP(Z55,Project!$A$2:$C$51,3,FALSE)</f>
        <v>0</v>
      </c>
      <c r="AC55" s="53">
        <v>99</v>
      </c>
      <c r="AD55" s="64" t="str">
        <f>VLOOKUP(AC55,Project!$A$2:$B$51,2,FALSE)</f>
        <v>No Project</v>
      </c>
      <c r="AE55" s="52">
        <f>VLOOKUP(AC55,Project!$A$2:$C$51,3,FALSE)</f>
        <v>0</v>
      </c>
      <c r="AF55" s="63">
        <f t="shared" si="13"/>
        <v>5</v>
      </c>
    </row>
    <row r="56" spans="1:32" s="63" customFormat="1" ht="19.5" customHeight="1" x14ac:dyDescent="0.25">
      <c r="A56" s="43">
        <v>53</v>
      </c>
      <c r="B56" s="64" t="s">
        <v>223</v>
      </c>
      <c r="C56" s="23">
        <f t="shared" si="0"/>
        <v>2</v>
      </c>
      <c r="D56" s="43"/>
      <c r="E56" s="57">
        <f t="shared" si="1"/>
        <v>19</v>
      </c>
      <c r="F56" s="57">
        <f t="shared" si="2"/>
        <v>20</v>
      </c>
      <c r="G56" s="57">
        <f t="shared" si="3"/>
        <v>99</v>
      </c>
      <c r="H56" s="57">
        <f t="shared" si="4"/>
        <v>99</v>
      </c>
      <c r="I56" s="57">
        <f t="shared" si="5"/>
        <v>99</v>
      </c>
      <c r="J56" s="28">
        <f t="shared" si="6"/>
        <v>0.49230000000000002</v>
      </c>
      <c r="K56" s="28">
        <f t="shared" si="7"/>
        <v>0</v>
      </c>
      <c r="L56" s="28">
        <f t="shared" si="8"/>
        <v>0</v>
      </c>
      <c r="M56" s="28">
        <f t="shared" si="9"/>
        <v>0</v>
      </c>
      <c r="N56" s="28">
        <f t="shared" si="10"/>
        <v>0</v>
      </c>
      <c r="O56" s="28">
        <f t="shared" si="11"/>
        <v>0.24615000000000001</v>
      </c>
      <c r="P56" s="50">
        <f t="shared" si="12"/>
        <v>0.75385000000000002</v>
      </c>
      <c r="Q56" s="51">
        <v>19</v>
      </c>
      <c r="R56" s="64" t="str">
        <f>VLOOKUP(Q56,Project!$A$2:$B$51,2,FALSE)</f>
        <v>XL Fiberization batch1 batch2</v>
      </c>
      <c r="S56" s="52">
        <f>VLOOKUP(Q56,Project!$A$2:$C$51,3,FALSE)</f>
        <v>0.49230000000000002</v>
      </c>
      <c r="T56" s="53">
        <v>20</v>
      </c>
      <c r="U56" s="64" t="str">
        <f>VLOOKUP(T56,Project!$A$2:$B$51,2,FALSE)</f>
        <v>XL Fiberization batch3</v>
      </c>
      <c r="V56" s="52">
        <f>VLOOKUP(T56,Project!$A$2:$C$51,3,FALSE)</f>
        <v>0</v>
      </c>
      <c r="W56" s="53">
        <v>99</v>
      </c>
      <c r="X56" s="64" t="str">
        <f>VLOOKUP(W56,Project!$A$2:$B$51,2,FALSE)</f>
        <v>No Project</v>
      </c>
      <c r="Y56" s="52">
        <f>VLOOKUP(W56,Project!$A$2:$C$51,3,FALSE)</f>
        <v>0</v>
      </c>
      <c r="Z56" s="53">
        <v>99</v>
      </c>
      <c r="AA56" s="64" t="str">
        <f>VLOOKUP(Z56,Project!$A$2:$B$51,2,FALSE)</f>
        <v>No Project</v>
      </c>
      <c r="AB56" s="52">
        <f>VLOOKUP(Z56,Project!$A$2:$C$51,3,FALSE)</f>
        <v>0</v>
      </c>
      <c r="AC56" s="53">
        <v>99</v>
      </c>
      <c r="AD56" s="64" t="str">
        <f>VLOOKUP(AC56,Project!$A$2:$B$51,2,FALSE)</f>
        <v>No Project</v>
      </c>
      <c r="AE56" s="52">
        <f>VLOOKUP(AC56,Project!$A$2:$C$51,3,FALSE)</f>
        <v>0</v>
      </c>
      <c r="AF56" s="63">
        <f t="shared" si="13"/>
        <v>5</v>
      </c>
    </row>
    <row r="57" spans="1:32" s="63" customFormat="1" ht="19.5" customHeight="1" x14ac:dyDescent="0.25">
      <c r="A57" s="43">
        <v>54</v>
      </c>
      <c r="B57" s="64" t="s">
        <v>131</v>
      </c>
      <c r="C57" s="23">
        <f t="shared" si="0"/>
        <v>2</v>
      </c>
      <c r="D57" s="43"/>
      <c r="E57" s="57">
        <f t="shared" si="1"/>
        <v>19</v>
      </c>
      <c r="F57" s="57">
        <f t="shared" si="2"/>
        <v>20</v>
      </c>
      <c r="G57" s="57">
        <f t="shared" si="3"/>
        <v>99</v>
      </c>
      <c r="H57" s="57">
        <f t="shared" si="4"/>
        <v>99</v>
      </c>
      <c r="I57" s="57">
        <f t="shared" si="5"/>
        <v>99</v>
      </c>
      <c r="J57" s="28">
        <f t="shared" si="6"/>
        <v>0.49230000000000002</v>
      </c>
      <c r="K57" s="28">
        <f t="shared" si="7"/>
        <v>0</v>
      </c>
      <c r="L57" s="28">
        <f t="shared" si="8"/>
        <v>0</v>
      </c>
      <c r="M57" s="28">
        <f t="shared" si="9"/>
        <v>0</v>
      </c>
      <c r="N57" s="28">
        <f t="shared" si="10"/>
        <v>0</v>
      </c>
      <c r="O57" s="28">
        <f t="shared" si="11"/>
        <v>0.24615000000000001</v>
      </c>
      <c r="P57" s="50">
        <f t="shared" si="12"/>
        <v>0.75385000000000002</v>
      </c>
      <c r="Q57" s="51">
        <v>19</v>
      </c>
      <c r="R57" s="64" t="str">
        <f>VLOOKUP(Q57,Project!$A$2:$B$51,2,FALSE)</f>
        <v>XL Fiberization batch1 batch2</v>
      </c>
      <c r="S57" s="52">
        <f>VLOOKUP(Q57,Project!$A$2:$C$51,3,FALSE)</f>
        <v>0.49230000000000002</v>
      </c>
      <c r="T57" s="53">
        <v>20</v>
      </c>
      <c r="U57" s="64" t="str">
        <f>VLOOKUP(T57,Project!$A$2:$B$51,2,FALSE)</f>
        <v>XL Fiberization batch3</v>
      </c>
      <c r="V57" s="52">
        <f>VLOOKUP(T57,Project!$A$2:$C$51,3,FALSE)</f>
        <v>0</v>
      </c>
      <c r="W57" s="53">
        <v>99</v>
      </c>
      <c r="X57" s="64" t="str">
        <f>VLOOKUP(W57,Project!$A$2:$B$51,2,FALSE)</f>
        <v>No Project</v>
      </c>
      <c r="Y57" s="52">
        <f>VLOOKUP(W57,Project!$A$2:$C$51,3,FALSE)</f>
        <v>0</v>
      </c>
      <c r="Z57" s="53">
        <v>99</v>
      </c>
      <c r="AA57" s="64" t="str">
        <f>VLOOKUP(Z57,Project!$A$2:$B$51,2,FALSE)</f>
        <v>No Project</v>
      </c>
      <c r="AB57" s="52">
        <f>VLOOKUP(Z57,Project!$A$2:$C$51,3,FALSE)</f>
        <v>0</v>
      </c>
      <c r="AC57" s="53">
        <v>99</v>
      </c>
      <c r="AD57" s="64" t="str">
        <f>VLOOKUP(AC57,Project!$A$2:$B$51,2,FALSE)</f>
        <v>No Project</v>
      </c>
      <c r="AE57" s="52">
        <f>VLOOKUP(AC57,Project!$A$2:$C$51,3,FALSE)</f>
        <v>0</v>
      </c>
      <c r="AF57" s="63">
        <f t="shared" si="13"/>
        <v>5</v>
      </c>
    </row>
    <row r="58" spans="1:32" s="63" customFormat="1" ht="19.5" customHeight="1" x14ac:dyDescent="0.25">
      <c r="A58" s="43">
        <v>55</v>
      </c>
      <c r="B58" s="64" t="s">
        <v>132</v>
      </c>
      <c r="C58" s="23">
        <f t="shared" si="0"/>
        <v>2</v>
      </c>
      <c r="D58" s="43"/>
      <c r="E58" s="57">
        <f t="shared" si="1"/>
        <v>19</v>
      </c>
      <c r="F58" s="57">
        <f t="shared" si="2"/>
        <v>20</v>
      </c>
      <c r="G58" s="57">
        <f t="shared" si="3"/>
        <v>99</v>
      </c>
      <c r="H58" s="57">
        <f t="shared" si="4"/>
        <v>99</v>
      </c>
      <c r="I58" s="57">
        <f t="shared" si="5"/>
        <v>99</v>
      </c>
      <c r="J58" s="28">
        <f t="shared" si="6"/>
        <v>0.49230000000000002</v>
      </c>
      <c r="K58" s="28">
        <f t="shared" si="7"/>
        <v>0</v>
      </c>
      <c r="L58" s="28">
        <f t="shared" si="8"/>
        <v>0</v>
      </c>
      <c r="M58" s="28">
        <f t="shared" si="9"/>
        <v>0</v>
      </c>
      <c r="N58" s="28">
        <f t="shared" si="10"/>
        <v>0</v>
      </c>
      <c r="O58" s="28">
        <f t="shared" si="11"/>
        <v>0.24615000000000001</v>
      </c>
      <c r="P58" s="50">
        <f t="shared" si="12"/>
        <v>0.75385000000000002</v>
      </c>
      <c r="Q58" s="51">
        <v>19</v>
      </c>
      <c r="R58" s="64" t="str">
        <f>VLOOKUP(Q58,Project!$A$2:$B$51,2,FALSE)</f>
        <v>XL Fiberization batch1 batch2</v>
      </c>
      <c r="S58" s="52">
        <f>VLOOKUP(Q58,Project!$A$2:$C$51,3,FALSE)</f>
        <v>0.49230000000000002</v>
      </c>
      <c r="T58" s="53">
        <v>20</v>
      </c>
      <c r="U58" s="64" t="str">
        <f>VLOOKUP(T58,Project!$A$2:$B$51,2,FALSE)</f>
        <v>XL Fiberization batch3</v>
      </c>
      <c r="V58" s="52">
        <f>VLOOKUP(T58,Project!$A$2:$C$51,3,FALSE)</f>
        <v>0</v>
      </c>
      <c r="W58" s="53">
        <v>99</v>
      </c>
      <c r="X58" s="64" t="str">
        <f>VLOOKUP(W58,Project!$A$2:$B$51,2,FALSE)</f>
        <v>No Project</v>
      </c>
      <c r="Y58" s="52">
        <f>VLOOKUP(W58,Project!$A$2:$C$51,3,FALSE)</f>
        <v>0</v>
      </c>
      <c r="Z58" s="53">
        <v>99</v>
      </c>
      <c r="AA58" s="64" t="str">
        <f>VLOOKUP(Z58,Project!$A$2:$B$51,2,FALSE)</f>
        <v>No Project</v>
      </c>
      <c r="AB58" s="52">
        <f>VLOOKUP(Z58,Project!$A$2:$C$51,3,FALSE)</f>
        <v>0</v>
      </c>
      <c r="AC58" s="53">
        <v>99</v>
      </c>
      <c r="AD58" s="64" t="str">
        <f>VLOOKUP(AC58,Project!$A$2:$B$51,2,FALSE)</f>
        <v>No Project</v>
      </c>
      <c r="AE58" s="52">
        <f>VLOOKUP(AC58,Project!$A$2:$C$51,3,FALSE)</f>
        <v>0</v>
      </c>
      <c r="AF58" s="63">
        <f t="shared" si="13"/>
        <v>5</v>
      </c>
    </row>
    <row r="59" spans="1:32" s="63" customFormat="1" ht="19.5" customHeight="1" x14ac:dyDescent="0.25">
      <c r="A59" s="43">
        <v>56</v>
      </c>
      <c r="B59" s="64" t="s">
        <v>133</v>
      </c>
      <c r="C59" s="23">
        <f t="shared" si="0"/>
        <v>2</v>
      </c>
      <c r="D59" s="43"/>
      <c r="E59" s="57">
        <f t="shared" si="1"/>
        <v>19</v>
      </c>
      <c r="F59" s="57">
        <f t="shared" si="2"/>
        <v>20</v>
      </c>
      <c r="G59" s="57">
        <f t="shared" si="3"/>
        <v>99</v>
      </c>
      <c r="H59" s="57">
        <f t="shared" si="4"/>
        <v>99</v>
      </c>
      <c r="I59" s="57">
        <f t="shared" si="5"/>
        <v>99</v>
      </c>
      <c r="J59" s="28">
        <f t="shared" si="6"/>
        <v>0.49230000000000002</v>
      </c>
      <c r="K59" s="28">
        <f t="shared" si="7"/>
        <v>0</v>
      </c>
      <c r="L59" s="28">
        <f t="shared" si="8"/>
        <v>0</v>
      </c>
      <c r="M59" s="28">
        <f t="shared" si="9"/>
        <v>0</v>
      </c>
      <c r="N59" s="28">
        <f t="shared" si="10"/>
        <v>0</v>
      </c>
      <c r="O59" s="28">
        <f t="shared" si="11"/>
        <v>0.24615000000000001</v>
      </c>
      <c r="P59" s="50">
        <f t="shared" si="12"/>
        <v>0.75385000000000002</v>
      </c>
      <c r="Q59" s="51">
        <v>19</v>
      </c>
      <c r="R59" s="64" t="str">
        <f>VLOOKUP(Q59,Project!$A$2:$B$51,2,FALSE)</f>
        <v>XL Fiberization batch1 batch2</v>
      </c>
      <c r="S59" s="52">
        <f>VLOOKUP(Q59,Project!$A$2:$C$51,3,FALSE)</f>
        <v>0.49230000000000002</v>
      </c>
      <c r="T59" s="53">
        <v>20</v>
      </c>
      <c r="U59" s="64" t="str">
        <f>VLOOKUP(T59,Project!$A$2:$B$51,2,FALSE)</f>
        <v>XL Fiberization batch3</v>
      </c>
      <c r="V59" s="52">
        <f>VLOOKUP(T59,Project!$A$2:$C$51,3,FALSE)</f>
        <v>0</v>
      </c>
      <c r="W59" s="53">
        <v>99</v>
      </c>
      <c r="X59" s="64" t="str">
        <f>VLOOKUP(W59,Project!$A$2:$B$51,2,FALSE)</f>
        <v>No Project</v>
      </c>
      <c r="Y59" s="52">
        <f>VLOOKUP(W59,Project!$A$2:$C$51,3,FALSE)</f>
        <v>0</v>
      </c>
      <c r="Z59" s="53">
        <v>99</v>
      </c>
      <c r="AA59" s="64" t="str">
        <f>VLOOKUP(Z59,Project!$A$2:$B$51,2,FALSE)</f>
        <v>No Project</v>
      </c>
      <c r="AB59" s="52">
        <f>VLOOKUP(Z59,Project!$A$2:$C$51,3,FALSE)</f>
        <v>0</v>
      </c>
      <c r="AC59" s="53">
        <v>99</v>
      </c>
      <c r="AD59" s="64" t="str">
        <f>VLOOKUP(AC59,Project!$A$2:$B$51,2,FALSE)</f>
        <v>No Project</v>
      </c>
      <c r="AE59" s="52">
        <f>VLOOKUP(AC59,Project!$A$2:$C$51,3,FALSE)</f>
        <v>0</v>
      </c>
      <c r="AF59" s="63">
        <f t="shared" si="13"/>
        <v>5</v>
      </c>
    </row>
    <row r="60" spans="1:32" s="63" customFormat="1" ht="19.5" customHeight="1" x14ac:dyDescent="0.25">
      <c r="A60" s="43">
        <v>57</v>
      </c>
      <c r="B60" s="64" t="s">
        <v>134</v>
      </c>
      <c r="C60" s="23">
        <f t="shared" si="0"/>
        <v>2</v>
      </c>
      <c r="D60" s="43"/>
      <c r="E60" s="57">
        <f t="shared" si="1"/>
        <v>19</v>
      </c>
      <c r="F60" s="57">
        <f t="shared" si="2"/>
        <v>20</v>
      </c>
      <c r="G60" s="57">
        <f t="shared" si="3"/>
        <v>99</v>
      </c>
      <c r="H60" s="57">
        <f t="shared" si="4"/>
        <v>99</v>
      </c>
      <c r="I60" s="57">
        <f t="shared" si="5"/>
        <v>99</v>
      </c>
      <c r="J60" s="28">
        <f t="shared" si="6"/>
        <v>0.49230000000000002</v>
      </c>
      <c r="K60" s="28">
        <f t="shared" si="7"/>
        <v>0</v>
      </c>
      <c r="L60" s="28">
        <f t="shared" si="8"/>
        <v>0</v>
      </c>
      <c r="M60" s="28">
        <f t="shared" si="9"/>
        <v>0</v>
      </c>
      <c r="N60" s="28">
        <f t="shared" si="10"/>
        <v>0</v>
      </c>
      <c r="O60" s="28">
        <f t="shared" si="11"/>
        <v>0.24615000000000001</v>
      </c>
      <c r="P60" s="50">
        <f t="shared" si="12"/>
        <v>0.75385000000000002</v>
      </c>
      <c r="Q60" s="51">
        <v>19</v>
      </c>
      <c r="R60" s="64" t="str">
        <f>VLOOKUP(Q60,Project!$A$2:$B$51,2,FALSE)</f>
        <v>XL Fiberization batch1 batch2</v>
      </c>
      <c r="S60" s="52">
        <f>VLOOKUP(Q60,Project!$A$2:$C$51,3,FALSE)</f>
        <v>0.49230000000000002</v>
      </c>
      <c r="T60" s="53">
        <v>20</v>
      </c>
      <c r="U60" s="64" t="str">
        <f>VLOOKUP(T60,Project!$A$2:$B$51,2,FALSE)</f>
        <v>XL Fiberization batch3</v>
      </c>
      <c r="V60" s="52">
        <f>VLOOKUP(T60,Project!$A$2:$C$51,3,FALSE)</f>
        <v>0</v>
      </c>
      <c r="W60" s="53">
        <v>99</v>
      </c>
      <c r="X60" s="64" t="str">
        <f>VLOOKUP(W60,Project!$A$2:$B$51,2,FALSE)</f>
        <v>No Project</v>
      </c>
      <c r="Y60" s="52">
        <f>VLOOKUP(W60,Project!$A$2:$C$51,3,FALSE)</f>
        <v>0</v>
      </c>
      <c r="Z60" s="53">
        <v>99</v>
      </c>
      <c r="AA60" s="64" t="str">
        <f>VLOOKUP(Z60,Project!$A$2:$B$51,2,FALSE)</f>
        <v>No Project</v>
      </c>
      <c r="AB60" s="52">
        <f>VLOOKUP(Z60,Project!$A$2:$C$51,3,FALSE)</f>
        <v>0</v>
      </c>
      <c r="AC60" s="53">
        <v>99</v>
      </c>
      <c r="AD60" s="64" t="str">
        <f>VLOOKUP(AC60,Project!$A$2:$B$51,2,FALSE)</f>
        <v>No Project</v>
      </c>
      <c r="AE60" s="52">
        <f>VLOOKUP(AC60,Project!$A$2:$C$51,3,FALSE)</f>
        <v>0</v>
      </c>
      <c r="AF60" s="63">
        <f t="shared" si="13"/>
        <v>5</v>
      </c>
    </row>
    <row r="61" spans="1:32" s="63" customFormat="1" ht="19.5" customHeight="1" x14ac:dyDescent="0.25">
      <c r="A61" s="43">
        <v>58</v>
      </c>
      <c r="B61" s="64" t="s">
        <v>135</v>
      </c>
      <c r="C61" s="23">
        <f t="shared" si="0"/>
        <v>2</v>
      </c>
      <c r="D61" s="43"/>
      <c r="E61" s="57">
        <f t="shared" si="1"/>
        <v>19</v>
      </c>
      <c r="F61" s="57">
        <f t="shared" si="2"/>
        <v>20</v>
      </c>
      <c r="G61" s="57">
        <f t="shared" si="3"/>
        <v>99</v>
      </c>
      <c r="H61" s="57">
        <f t="shared" si="4"/>
        <v>99</v>
      </c>
      <c r="I61" s="57">
        <f t="shared" si="5"/>
        <v>99</v>
      </c>
      <c r="J61" s="28">
        <f t="shared" si="6"/>
        <v>0.49230000000000002</v>
      </c>
      <c r="K61" s="28">
        <f t="shared" si="7"/>
        <v>0</v>
      </c>
      <c r="L61" s="28">
        <f t="shared" si="8"/>
        <v>0</v>
      </c>
      <c r="M61" s="28">
        <f t="shared" si="9"/>
        <v>0</v>
      </c>
      <c r="N61" s="28">
        <f t="shared" si="10"/>
        <v>0</v>
      </c>
      <c r="O61" s="28">
        <f t="shared" si="11"/>
        <v>0.24615000000000001</v>
      </c>
      <c r="P61" s="50">
        <f t="shared" si="12"/>
        <v>0.75385000000000002</v>
      </c>
      <c r="Q61" s="51">
        <v>19</v>
      </c>
      <c r="R61" s="64" t="str">
        <f>VLOOKUP(Q61,Project!$A$2:$B$51,2,FALSE)</f>
        <v>XL Fiberization batch1 batch2</v>
      </c>
      <c r="S61" s="52">
        <f>VLOOKUP(Q61,Project!$A$2:$C$51,3,FALSE)</f>
        <v>0.49230000000000002</v>
      </c>
      <c r="T61" s="53">
        <v>20</v>
      </c>
      <c r="U61" s="64" t="str">
        <f>VLOOKUP(T61,Project!$A$2:$B$51,2,FALSE)</f>
        <v>XL Fiberization batch3</v>
      </c>
      <c r="V61" s="52">
        <f>VLOOKUP(T61,Project!$A$2:$C$51,3,FALSE)</f>
        <v>0</v>
      </c>
      <c r="W61" s="53">
        <v>99</v>
      </c>
      <c r="X61" s="64" t="str">
        <f>VLOOKUP(W61,Project!$A$2:$B$51,2,FALSE)</f>
        <v>No Project</v>
      </c>
      <c r="Y61" s="52">
        <f>VLOOKUP(W61,Project!$A$2:$C$51,3,FALSE)</f>
        <v>0</v>
      </c>
      <c r="Z61" s="53">
        <v>99</v>
      </c>
      <c r="AA61" s="64" t="str">
        <f>VLOOKUP(Z61,Project!$A$2:$B$51,2,FALSE)</f>
        <v>No Project</v>
      </c>
      <c r="AB61" s="52">
        <f>VLOOKUP(Z61,Project!$A$2:$C$51,3,FALSE)</f>
        <v>0</v>
      </c>
      <c r="AC61" s="53">
        <v>99</v>
      </c>
      <c r="AD61" s="64" t="str">
        <f>VLOOKUP(AC61,Project!$A$2:$B$51,2,FALSE)</f>
        <v>No Project</v>
      </c>
      <c r="AE61" s="52">
        <f>VLOOKUP(AC61,Project!$A$2:$C$51,3,FALSE)</f>
        <v>0</v>
      </c>
      <c r="AF61" s="63">
        <f t="shared" si="13"/>
        <v>5</v>
      </c>
    </row>
    <row r="62" spans="1:32" s="63" customFormat="1" ht="19.5" customHeight="1" x14ac:dyDescent="0.25">
      <c r="A62" s="43">
        <v>59</v>
      </c>
      <c r="B62" s="64" t="s">
        <v>136</v>
      </c>
      <c r="C62" s="23">
        <f t="shared" si="0"/>
        <v>2</v>
      </c>
      <c r="D62" s="43"/>
      <c r="E62" s="57">
        <f t="shared" si="1"/>
        <v>19</v>
      </c>
      <c r="F62" s="57">
        <f t="shared" si="2"/>
        <v>20</v>
      </c>
      <c r="G62" s="57">
        <f t="shared" si="3"/>
        <v>99</v>
      </c>
      <c r="H62" s="57">
        <f t="shared" si="4"/>
        <v>99</v>
      </c>
      <c r="I62" s="57">
        <f t="shared" si="5"/>
        <v>99</v>
      </c>
      <c r="J62" s="28">
        <f t="shared" si="6"/>
        <v>0.49230000000000002</v>
      </c>
      <c r="K62" s="28">
        <f t="shared" si="7"/>
        <v>0</v>
      </c>
      <c r="L62" s="28">
        <f t="shared" si="8"/>
        <v>0</v>
      </c>
      <c r="M62" s="28">
        <f t="shared" si="9"/>
        <v>0</v>
      </c>
      <c r="N62" s="28">
        <f t="shared" si="10"/>
        <v>0</v>
      </c>
      <c r="O62" s="28">
        <f t="shared" si="11"/>
        <v>0.24615000000000001</v>
      </c>
      <c r="P62" s="50">
        <f t="shared" si="12"/>
        <v>0.75385000000000002</v>
      </c>
      <c r="Q62" s="51">
        <v>19</v>
      </c>
      <c r="R62" s="64" t="str">
        <f>VLOOKUP(Q62,Project!$A$2:$B$51,2,FALSE)</f>
        <v>XL Fiberization batch1 batch2</v>
      </c>
      <c r="S62" s="52">
        <f>VLOOKUP(Q62,Project!$A$2:$C$51,3,FALSE)</f>
        <v>0.49230000000000002</v>
      </c>
      <c r="T62" s="53">
        <v>20</v>
      </c>
      <c r="U62" s="64" t="str">
        <f>VLOOKUP(T62,Project!$A$2:$B$51,2,FALSE)</f>
        <v>XL Fiberization batch3</v>
      </c>
      <c r="V62" s="52">
        <f>VLOOKUP(T62,Project!$A$2:$C$51,3,FALSE)</f>
        <v>0</v>
      </c>
      <c r="W62" s="53">
        <v>99</v>
      </c>
      <c r="X62" s="64" t="str">
        <f>VLOOKUP(W62,Project!$A$2:$B$51,2,FALSE)</f>
        <v>No Project</v>
      </c>
      <c r="Y62" s="52">
        <f>VLOOKUP(W62,Project!$A$2:$C$51,3,FALSE)</f>
        <v>0</v>
      </c>
      <c r="Z62" s="53">
        <v>99</v>
      </c>
      <c r="AA62" s="64" t="str">
        <f>VLOOKUP(Z62,Project!$A$2:$B$51,2,FALSE)</f>
        <v>No Project</v>
      </c>
      <c r="AB62" s="52">
        <f>VLOOKUP(Z62,Project!$A$2:$C$51,3,FALSE)</f>
        <v>0</v>
      </c>
      <c r="AC62" s="53">
        <v>99</v>
      </c>
      <c r="AD62" s="64" t="str">
        <f>VLOOKUP(AC62,Project!$A$2:$B$51,2,FALSE)</f>
        <v>No Project</v>
      </c>
      <c r="AE62" s="52">
        <f>VLOOKUP(AC62,Project!$A$2:$C$51,3,FALSE)</f>
        <v>0</v>
      </c>
      <c r="AF62" s="63">
        <f t="shared" si="13"/>
        <v>5</v>
      </c>
    </row>
    <row r="63" spans="1:32" s="63" customFormat="1" ht="19.5" customHeight="1" x14ac:dyDescent="0.25">
      <c r="A63" s="43">
        <v>60</v>
      </c>
      <c r="B63" s="64" t="s">
        <v>137</v>
      </c>
      <c r="C63" s="23">
        <f t="shared" si="0"/>
        <v>2</v>
      </c>
      <c r="D63" s="43"/>
      <c r="E63" s="57">
        <f t="shared" si="1"/>
        <v>19</v>
      </c>
      <c r="F63" s="57">
        <f t="shared" si="2"/>
        <v>20</v>
      </c>
      <c r="G63" s="57">
        <f t="shared" si="3"/>
        <v>99</v>
      </c>
      <c r="H63" s="57">
        <f t="shared" si="4"/>
        <v>99</v>
      </c>
      <c r="I63" s="57">
        <f t="shared" si="5"/>
        <v>99</v>
      </c>
      <c r="J63" s="28">
        <f t="shared" si="6"/>
        <v>0.49230000000000002</v>
      </c>
      <c r="K63" s="28">
        <f t="shared" si="7"/>
        <v>0</v>
      </c>
      <c r="L63" s="28">
        <f t="shared" si="8"/>
        <v>0</v>
      </c>
      <c r="M63" s="28">
        <f t="shared" si="9"/>
        <v>0</v>
      </c>
      <c r="N63" s="28">
        <f t="shared" si="10"/>
        <v>0</v>
      </c>
      <c r="O63" s="28">
        <f t="shared" si="11"/>
        <v>0.24615000000000001</v>
      </c>
      <c r="P63" s="50">
        <f t="shared" si="12"/>
        <v>0.75385000000000002</v>
      </c>
      <c r="Q63" s="51">
        <v>19</v>
      </c>
      <c r="R63" s="64" t="str">
        <f>VLOOKUP(Q63,Project!$A$2:$B$51,2,FALSE)</f>
        <v>XL Fiberization batch1 batch2</v>
      </c>
      <c r="S63" s="52">
        <f>VLOOKUP(Q63,Project!$A$2:$C$51,3,FALSE)</f>
        <v>0.49230000000000002</v>
      </c>
      <c r="T63" s="53">
        <v>20</v>
      </c>
      <c r="U63" s="64" t="str">
        <f>VLOOKUP(T63,Project!$A$2:$B$51,2,FALSE)</f>
        <v>XL Fiberization batch3</v>
      </c>
      <c r="V63" s="52">
        <f>VLOOKUP(T63,Project!$A$2:$C$51,3,FALSE)</f>
        <v>0</v>
      </c>
      <c r="W63" s="53">
        <v>99</v>
      </c>
      <c r="X63" s="64" t="str">
        <f>VLOOKUP(W63,Project!$A$2:$B$51,2,FALSE)</f>
        <v>No Project</v>
      </c>
      <c r="Y63" s="52">
        <f>VLOOKUP(W63,Project!$A$2:$C$51,3,FALSE)</f>
        <v>0</v>
      </c>
      <c r="Z63" s="53">
        <v>99</v>
      </c>
      <c r="AA63" s="64" t="str">
        <f>VLOOKUP(Z63,Project!$A$2:$B$51,2,FALSE)</f>
        <v>No Project</v>
      </c>
      <c r="AB63" s="52">
        <f>VLOOKUP(Z63,Project!$A$2:$C$51,3,FALSE)</f>
        <v>0</v>
      </c>
      <c r="AC63" s="53">
        <v>99</v>
      </c>
      <c r="AD63" s="64" t="str">
        <f>VLOOKUP(AC63,Project!$A$2:$B$51,2,FALSE)</f>
        <v>No Project</v>
      </c>
      <c r="AE63" s="52">
        <f>VLOOKUP(AC63,Project!$A$2:$C$51,3,FALSE)</f>
        <v>0</v>
      </c>
      <c r="AF63" s="63">
        <f t="shared" si="13"/>
        <v>5</v>
      </c>
    </row>
    <row r="64" spans="1:32" s="63" customFormat="1" ht="19.5" customHeight="1" x14ac:dyDescent="0.25">
      <c r="A64" s="43">
        <v>61</v>
      </c>
      <c r="B64" s="64" t="s">
        <v>138</v>
      </c>
      <c r="C64" s="23">
        <f t="shared" si="0"/>
        <v>2</v>
      </c>
      <c r="D64" s="43"/>
      <c r="E64" s="57">
        <f t="shared" si="1"/>
        <v>19</v>
      </c>
      <c r="F64" s="57">
        <f t="shared" si="2"/>
        <v>20</v>
      </c>
      <c r="G64" s="57">
        <f t="shared" si="3"/>
        <v>99</v>
      </c>
      <c r="H64" s="57">
        <f t="shared" si="4"/>
        <v>99</v>
      </c>
      <c r="I64" s="57">
        <f t="shared" si="5"/>
        <v>99</v>
      </c>
      <c r="J64" s="28">
        <f t="shared" si="6"/>
        <v>0.49230000000000002</v>
      </c>
      <c r="K64" s="28">
        <f t="shared" si="7"/>
        <v>0</v>
      </c>
      <c r="L64" s="28">
        <f t="shared" si="8"/>
        <v>0</v>
      </c>
      <c r="M64" s="28">
        <f t="shared" si="9"/>
        <v>0</v>
      </c>
      <c r="N64" s="28">
        <f t="shared" si="10"/>
        <v>0</v>
      </c>
      <c r="O64" s="28">
        <f t="shared" si="11"/>
        <v>0.24615000000000001</v>
      </c>
      <c r="P64" s="50">
        <f t="shared" si="12"/>
        <v>0.75385000000000002</v>
      </c>
      <c r="Q64" s="51">
        <v>19</v>
      </c>
      <c r="R64" s="64" t="str">
        <f>VLOOKUP(Q64,Project!$A$2:$B$51,2,FALSE)</f>
        <v>XL Fiberization batch1 batch2</v>
      </c>
      <c r="S64" s="52">
        <f>VLOOKUP(Q64,Project!$A$2:$C$51,3,FALSE)</f>
        <v>0.49230000000000002</v>
      </c>
      <c r="T64" s="53">
        <v>20</v>
      </c>
      <c r="U64" s="64" t="str">
        <f>VLOOKUP(T64,Project!$A$2:$B$51,2,FALSE)</f>
        <v>XL Fiberization batch3</v>
      </c>
      <c r="V64" s="52">
        <f>VLOOKUP(T64,Project!$A$2:$C$51,3,FALSE)</f>
        <v>0</v>
      </c>
      <c r="W64" s="53">
        <v>99</v>
      </c>
      <c r="X64" s="64" t="str">
        <f>VLOOKUP(W64,Project!$A$2:$B$51,2,FALSE)</f>
        <v>No Project</v>
      </c>
      <c r="Y64" s="52">
        <f>VLOOKUP(W64,Project!$A$2:$C$51,3,FALSE)</f>
        <v>0</v>
      </c>
      <c r="Z64" s="53">
        <v>99</v>
      </c>
      <c r="AA64" s="64" t="str">
        <f>VLOOKUP(Z64,Project!$A$2:$B$51,2,FALSE)</f>
        <v>No Project</v>
      </c>
      <c r="AB64" s="52">
        <f>VLOOKUP(Z64,Project!$A$2:$C$51,3,FALSE)</f>
        <v>0</v>
      </c>
      <c r="AC64" s="53">
        <v>99</v>
      </c>
      <c r="AD64" s="64" t="str">
        <f>VLOOKUP(AC64,Project!$A$2:$B$51,2,FALSE)</f>
        <v>No Project</v>
      </c>
      <c r="AE64" s="52">
        <f>VLOOKUP(AC64,Project!$A$2:$C$51,3,FALSE)</f>
        <v>0</v>
      </c>
      <c r="AF64" s="63">
        <f t="shared" si="13"/>
        <v>5</v>
      </c>
    </row>
    <row r="65" spans="1:32" s="63" customFormat="1" ht="19.5" customHeight="1" x14ac:dyDescent="0.25">
      <c r="A65" s="43">
        <v>62</v>
      </c>
      <c r="B65" s="64" t="s">
        <v>139</v>
      </c>
      <c r="C65" s="23">
        <f t="shared" si="0"/>
        <v>2</v>
      </c>
      <c r="D65" s="43"/>
      <c r="E65" s="57">
        <f t="shared" si="1"/>
        <v>19</v>
      </c>
      <c r="F65" s="57">
        <f t="shared" si="2"/>
        <v>20</v>
      </c>
      <c r="G65" s="57">
        <f t="shared" si="3"/>
        <v>99</v>
      </c>
      <c r="H65" s="57">
        <f t="shared" si="4"/>
        <v>99</v>
      </c>
      <c r="I65" s="57">
        <f t="shared" si="5"/>
        <v>99</v>
      </c>
      <c r="J65" s="28">
        <f t="shared" si="6"/>
        <v>0.49230000000000002</v>
      </c>
      <c r="K65" s="28">
        <f t="shared" si="7"/>
        <v>0</v>
      </c>
      <c r="L65" s="28">
        <f t="shared" si="8"/>
        <v>0</v>
      </c>
      <c r="M65" s="28">
        <f t="shared" si="9"/>
        <v>0</v>
      </c>
      <c r="N65" s="28">
        <f t="shared" si="10"/>
        <v>0</v>
      </c>
      <c r="O65" s="28">
        <f t="shared" si="11"/>
        <v>0.24615000000000001</v>
      </c>
      <c r="P65" s="50">
        <f t="shared" si="12"/>
        <v>0.75385000000000002</v>
      </c>
      <c r="Q65" s="51">
        <v>19</v>
      </c>
      <c r="R65" s="64" t="str">
        <f>VLOOKUP(Q65,Project!$A$2:$B$51,2,FALSE)</f>
        <v>XL Fiberization batch1 batch2</v>
      </c>
      <c r="S65" s="52">
        <f>VLOOKUP(Q65,Project!$A$2:$C$51,3,FALSE)</f>
        <v>0.49230000000000002</v>
      </c>
      <c r="T65" s="53">
        <v>20</v>
      </c>
      <c r="U65" s="64" t="str">
        <f>VLOOKUP(T65,Project!$A$2:$B$51,2,FALSE)</f>
        <v>XL Fiberization batch3</v>
      </c>
      <c r="V65" s="52">
        <f>VLOOKUP(T65,Project!$A$2:$C$51,3,FALSE)</f>
        <v>0</v>
      </c>
      <c r="W65" s="53">
        <v>99</v>
      </c>
      <c r="X65" s="64" t="str">
        <f>VLOOKUP(W65,Project!$A$2:$B$51,2,FALSE)</f>
        <v>No Project</v>
      </c>
      <c r="Y65" s="52">
        <f>VLOOKUP(W65,Project!$A$2:$C$51,3,FALSE)</f>
        <v>0</v>
      </c>
      <c r="Z65" s="53">
        <v>99</v>
      </c>
      <c r="AA65" s="64" t="str">
        <f>VLOOKUP(Z65,Project!$A$2:$B$51,2,FALSE)</f>
        <v>No Project</v>
      </c>
      <c r="AB65" s="52">
        <f>VLOOKUP(Z65,Project!$A$2:$C$51,3,FALSE)</f>
        <v>0</v>
      </c>
      <c r="AC65" s="53">
        <v>99</v>
      </c>
      <c r="AD65" s="64" t="str">
        <f>VLOOKUP(AC65,Project!$A$2:$B$51,2,FALSE)</f>
        <v>No Project</v>
      </c>
      <c r="AE65" s="52">
        <f>VLOOKUP(AC65,Project!$A$2:$C$51,3,FALSE)</f>
        <v>0</v>
      </c>
      <c r="AF65" s="63">
        <f t="shared" si="13"/>
        <v>5</v>
      </c>
    </row>
    <row r="66" spans="1:32" s="63" customFormat="1" ht="19.5" customHeight="1" x14ac:dyDescent="0.25">
      <c r="A66" s="43">
        <v>63</v>
      </c>
      <c r="B66" s="64" t="s">
        <v>140</v>
      </c>
      <c r="C66" s="23">
        <f t="shared" si="0"/>
        <v>2</v>
      </c>
      <c r="D66" s="43"/>
      <c r="E66" s="57">
        <f t="shared" si="1"/>
        <v>19</v>
      </c>
      <c r="F66" s="57">
        <f t="shared" si="2"/>
        <v>20</v>
      </c>
      <c r="G66" s="57">
        <f t="shared" si="3"/>
        <v>99</v>
      </c>
      <c r="H66" s="57">
        <f t="shared" si="4"/>
        <v>99</v>
      </c>
      <c r="I66" s="57">
        <f t="shared" si="5"/>
        <v>99</v>
      </c>
      <c r="J66" s="28">
        <f t="shared" si="6"/>
        <v>0.49230000000000002</v>
      </c>
      <c r="K66" s="28">
        <f t="shared" si="7"/>
        <v>0</v>
      </c>
      <c r="L66" s="28">
        <f t="shared" si="8"/>
        <v>0</v>
      </c>
      <c r="M66" s="28">
        <f t="shared" si="9"/>
        <v>0</v>
      </c>
      <c r="N66" s="28">
        <f t="shared" si="10"/>
        <v>0</v>
      </c>
      <c r="O66" s="28">
        <f t="shared" si="11"/>
        <v>0.24615000000000001</v>
      </c>
      <c r="P66" s="50">
        <f t="shared" si="12"/>
        <v>0.75385000000000002</v>
      </c>
      <c r="Q66" s="51">
        <v>19</v>
      </c>
      <c r="R66" s="64" t="str">
        <f>VLOOKUP(Q66,Project!$A$2:$B$51,2,FALSE)</f>
        <v>XL Fiberization batch1 batch2</v>
      </c>
      <c r="S66" s="52">
        <f>VLOOKUP(Q66,Project!$A$2:$C$51,3,FALSE)</f>
        <v>0.49230000000000002</v>
      </c>
      <c r="T66" s="53">
        <v>20</v>
      </c>
      <c r="U66" s="64" t="str">
        <f>VLOOKUP(T66,Project!$A$2:$B$51,2,FALSE)</f>
        <v>XL Fiberization batch3</v>
      </c>
      <c r="V66" s="52">
        <f>VLOOKUP(T66,Project!$A$2:$C$51,3,FALSE)</f>
        <v>0</v>
      </c>
      <c r="W66" s="53">
        <v>99</v>
      </c>
      <c r="X66" s="64" t="str">
        <f>VLOOKUP(W66,Project!$A$2:$B$51,2,FALSE)</f>
        <v>No Project</v>
      </c>
      <c r="Y66" s="52">
        <f>VLOOKUP(W66,Project!$A$2:$C$51,3,FALSE)</f>
        <v>0</v>
      </c>
      <c r="Z66" s="53">
        <v>99</v>
      </c>
      <c r="AA66" s="64" t="str">
        <f>VLOOKUP(Z66,Project!$A$2:$B$51,2,FALSE)</f>
        <v>No Project</v>
      </c>
      <c r="AB66" s="52">
        <f>VLOOKUP(Z66,Project!$A$2:$C$51,3,FALSE)</f>
        <v>0</v>
      </c>
      <c r="AC66" s="53">
        <v>99</v>
      </c>
      <c r="AD66" s="64" t="str">
        <f>VLOOKUP(AC66,Project!$A$2:$B$51,2,FALSE)</f>
        <v>No Project</v>
      </c>
      <c r="AE66" s="52">
        <f>VLOOKUP(AC66,Project!$A$2:$C$51,3,FALSE)</f>
        <v>0</v>
      </c>
      <c r="AF66" s="63">
        <f t="shared" si="13"/>
        <v>5</v>
      </c>
    </row>
    <row r="67" spans="1:32" s="63" customFormat="1" ht="19.5" customHeight="1" x14ac:dyDescent="0.25">
      <c r="A67" s="43">
        <v>64</v>
      </c>
      <c r="B67" s="64" t="s">
        <v>141</v>
      </c>
      <c r="C67" s="23">
        <f t="shared" si="0"/>
        <v>2</v>
      </c>
      <c r="D67" s="43"/>
      <c r="E67" s="57">
        <f t="shared" si="1"/>
        <v>19</v>
      </c>
      <c r="F67" s="57">
        <f t="shared" si="2"/>
        <v>20</v>
      </c>
      <c r="G67" s="57">
        <f t="shared" si="3"/>
        <v>99</v>
      </c>
      <c r="H67" s="57">
        <f t="shared" si="4"/>
        <v>99</v>
      </c>
      <c r="I67" s="57">
        <f t="shared" si="5"/>
        <v>99</v>
      </c>
      <c r="J67" s="28">
        <f t="shared" si="6"/>
        <v>0.49230000000000002</v>
      </c>
      <c r="K67" s="28">
        <f t="shared" si="7"/>
        <v>0</v>
      </c>
      <c r="L67" s="28">
        <f t="shared" si="8"/>
        <v>0</v>
      </c>
      <c r="M67" s="28">
        <f t="shared" si="9"/>
        <v>0</v>
      </c>
      <c r="N67" s="28">
        <f t="shared" si="10"/>
        <v>0</v>
      </c>
      <c r="O67" s="28">
        <f t="shared" si="11"/>
        <v>0.24615000000000001</v>
      </c>
      <c r="P67" s="50">
        <f t="shared" si="12"/>
        <v>0.75385000000000002</v>
      </c>
      <c r="Q67" s="51">
        <v>19</v>
      </c>
      <c r="R67" s="64" t="str">
        <f>VLOOKUP(Q67,Project!$A$2:$B$51,2,FALSE)</f>
        <v>XL Fiberization batch1 batch2</v>
      </c>
      <c r="S67" s="52">
        <f>VLOOKUP(Q67,Project!$A$2:$C$51,3,FALSE)</f>
        <v>0.49230000000000002</v>
      </c>
      <c r="T67" s="53">
        <v>20</v>
      </c>
      <c r="U67" s="64" t="str">
        <f>VLOOKUP(T67,Project!$A$2:$B$51,2,FALSE)</f>
        <v>XL Fiberization batch3</v>
      </c>
      <c r="V67" s="52">
        <f>VLOOKUP(T67,Project!$A$2:$C$51,3,FALSE)</f>
        <v>0</v>
      </c>
      <c r="W67" s="53">
        <v>99</v>
      </c>
      <c r="X67" s="64" t="str">
        <f>VLOOKUP(W67,Project!$A$2:$B$51,2,FALSE)</f>
        <v>No Project</v>
      </c>
      <c r="Y67" s="52">
        <f>VLOOKUP(W67,Project!$A$2:$C$51,3,FALSE)</f>
        <v>0</v>
      </c>
      <c r="Z67" s="53">
        <v>99</v>
      </c>
      <c r="AA67" s="64" t="str">
        <f>VLOOKUP(Z67,Project!$A$2:$B$51,2,FALSE)</f>
        <v>No Project</v>
      </c>
      <c r="AB67" s="52">
        <f>VLOOKUP(Z67,Project!$A$2:$C$51,3,FALSE)</f>
        <v>0</v>
      </c>
      <c r="AC67" s="53">
        <v>99</v>
      </c>
      <c r="AD67" s="64" t="str">
        <f>VLOOKUP(AC67,Project!$A$2:$B$51,2,FALSE)</f>
        <v>No Project</v>
      </c>
      <c r="AE67" s="52">
        <f>VLOOKUP(AC67,Project!$A$2:$C$51,3,FALSE)</f>
        <v>0</v>
      </c>
      <c r="AF67" s="63">
        <f t="shared" si="13"/>
        <v>5</v>
      </c>
    </row>
    <row r="68" spans="1:32" s="63" customFormat="1" ht="19.5" customHeight="1" x14ac:dyDescent="0.25">
      <c r="A68" s="43">
        <v>65</v>
      </c>
      <c r="B68" s="64" t="s">
        <v>142</v>
      </c>
      <c r="C68" s="23">
        <f t="shared" si="0"/>
        <v>2</v>
      </c>
      <c r="D68" s="43"/>
      <c r="E68" s="57">
        <f t="shared" si="1"/>
        <v>19</v>
      </c>
      <c r="F68" s="57">
        <f t="shared" si="2"/>
        <v>20</v>
      </c>
      <c r="G68" s="57">
        <f t="shared" si="3"/>
        <v>99</v>
      </c>
      <c r="H68" s="57">
        <f t="shared" si="4"/>
        <v>99</v>
      </c>
      <c r="I68" s="57">
        <f t="shared" si="5"/>
        <v>99</v>
      </c>
      <c r="J68" s="28">
        <f t="shared" si="6"/>
        <v>0.49230000000000002</v>
      </c>
      <c r="K68" s="28">
        <f t="shared" si="7"/>
        <v>0</v>
      </c>
      <c r="L68" s="28">
        <f t="shared" si="8"/>
        <v>0</v>
      </c>
      <c r="M68" s="28">
        <f t="shared" si="9"/>
        <v>0</v>
      </c>
      <c r="N68" s="28">
        <f t="shared" si="10"/>
        <v>0</v>
      </c>
      <c r="O68" s="28">
        <f t="shared" si="11"/>
        <v>0.24615000000000001</v>
      </c>
      <c r="P68" s="50">
        <f t="shared" si="12"/>
        <v>0.75385000000000002</v>
      </c>
      <c r="Q68" s="51">
        <v>19</v>
      </c>
      <c r="R68" s="64" t="str">
        <f>VLOOKUP(Q68,Project!$A$2:$B$51,2,FALSE)</f>
        <v>XL Fiberization batch1 batch2</v>
      </c>
      <c r="S68" s="52">
        <f>VLOOKUP(Q68,Project!$A$2:$C$51,3,FALSE)</f>
        <v>0.49230000000000002</v>
      </c>
      <c r="T68" s="53">
        <v>20</v>
      </c>
      <c r="U68" s="64" t="str">
        <f>VLOOKUP(T68,Project!$A$2:$B$51,2,FALSE)</f>
        <v>XL Fiberization batch3</v>
      </c>
      <c r="V68" s="52">
        <f>VLOOKUP(T68,Project!$A$2:$C$51,3,FALSE)</f>
        <v>0</v>
      </c>
      <c r="W68" s="53">
        <v>99</v>
      </c>
      <c r="X68" s="64" t="str">
        <f>VLOOKUP(W68,Project!$A$2:$B$51,2,FALSE)</f>
        <v>No Project</v>
      </c>
      <c r="Y68" s="52">
        <f>VLOOKUP(W68,Project!$A$2:$C$51,3,FALSE)</f>
        <v>0</v>
      </c>
      <c r="Z68" s="53">
        <v>99</v>
      </c>
      <c r="AA68" s="64" t="str">
        <f>VLOOKUP(Z68,Project!$A$2:$B$51,2,FALSE)</f>
        <v>No Project</v>
      </c>
      <c r="AB68" s="52">
        <f>VLOOKUP(Z68,Project!$A$2:$C$51,3,FALSE)</f>
        <v>0</v>
      </c>
      <c r="AC68" s="53">
        <v>99</v>
      </c>
      <c r="AD68" s="64" t="str">
        <f>VLOOKUP(AC68,Project!$A$2:$B$51,2,FALSE)</f>
        <v>No Project</v>
      </c>
      <c r="AE68" s="52">
        <f>VLOOKUP(AC68,Project!$A$2:$C$51,3,FALSE)</f>
        <v>0</v>
      </c>
      <c r="AF68" s="63">
        <f t="shared" si="13"/>
        <v>5</v>
      </c>
    </row>
    <row r="69" spans="1:32" s="63" customFormat="1" ht="19.5" customHeight="1" x14ac:dyDescent="0.25">
      <c r="A69" s="43">
        <v>66</v>
      </c>
      <c r="B69" s="64" t="s">
        <v>221</v>
      </c>
      <c r="C69" s="23">
        <f t="shared" ref="C69:C92" si="14">COUNTIF(E69:I69,"&lt;99")</f>
        <v>2</v>
      </c>
      <c r="D69" s="43"/>
      <c r="E69" s="57">
        <f t="shared" ref="E69:E92" si="15">Q69</f>
        <v>19</v>
      </c>
      <c r="F69" s="57">
        <f t="shared" ref="F69:F92" si="16">T69</f>
        <v>20</v>
      </c>
      <c r="G69" s="57">
        <f t="shared" ref="G69:G92" si="17">W69</f>
        <v>99</v>
      </c>
      <c r="H69" s="57">
        <f t="shared" ref="H69:H92" si="18">Z69</f>
        <v>99</v>
      </c>
      <c r="I69" s="57">
        <f t="shared" ref="I69:I92" si="19">AC69</f>
        <v>99</v>
      </c>
      <c r="J69" s="28">
        <f t="shared" ref="J69:J92" si="20">IF(Q69&lt;99,S69,0)</f>
        <v>0.49230000000000002</v>
      </c>
      <c r="K69" s="28">
        <f t="shared" ref="K69:K92" si="21">IF(T69&lt;99,V69,0)</f>
        <v>0</v>
      </c>
      <c r="L69" s="28">
        <f t="shared" ref="L69:L92" si="22">IF(W69&lt;99,Y69,0)</f>
        <v>0</v>
      </c>
      <c r="M69" s="28">
        <f t="shared" ref="M69:M92" si="23">IF(Z69&lt;99,AB69,0)</f>
        <v>0</v>
      </c>
      <c r="N69" s="28">
        <f t="shared" ref="N69:N92" si="24">IF(AC69&lt;99,AE69,0)</f>
        <v>0</v>
      </c>
      <c r="O69" s="28">
        <f t="shared" ref="O69:O92" si="25">(S69+V69+Y69+AB69+AE69)/C69</f>
        <v>0.24615000000000001</v>
      </c>
      <c r="P69" s="50">
        <f t="shared" ref="P69:P92" si="26">100%-O69</f>
        <v>0.75385000000000002</v>
      </c>
      <c r="Q69" s="51">
        <v>19</v>
      </c>
      <c r="R69" s="64" t="str">
        <f>VLOOKUP(Q69,Project!$A$2:$B$51,2,FALSE)</f>
        <v>XL Fiberization batch1 batch2</v>
      </c>
      <c r="S69" s="52">
        <f>VLOOKUP(Q69,Project!$A$2:$C$51,3,FALSE)</f>
        <v>0.49230000000000002</v>
      </c>
      <c r="T69" s="53">
        <v>20</v>
      </c>
      <c r="U69" s="64" t="str">
        <f>VLOOKUP(T69,Project!$A$2:$B$51,2,FALSE)</f>
        <v>XL Fiberization batch3</v>
      </c>
      <c r="V69" s="52">
        <f>VLOOKUP(T69,Project!$A$2:$C$51,3,FALSE)</f>
        <v>0</v>
      </c>
      <c r="W69" s="53">
        <v>99</v>
      </c>
      <c r="X69" s="64" t="str">
        <f>VLOOKUP(W69,Project!$A$2:$B$51,2,FALSE)</f>
        <v>No Project</v>
      </c>
      <c r="Y69" s="52">
        <f>VLOOKUP(W69,Project!$A$2:$C$51,3,FALSE)</f>
        <v>0</v>
      </c>
      <c r="Z69" s="53">
        <v>99</v>
      </c>
      <c r="AA69" s="64" t="str">
        <f>VLOOKUP(Z69,Project!$A$2:$B$51,2,FALSE)</f>
        <v>No Project</v>
      </c>
      <c r="AB69" s="52">
        <f>VLOOKUP(Z69,Project!$A$2:$C$51,3,FALSE)</f>
        <v>0</v>
      </c>
      <c r="AC69" s="53">
        <v>99</v>
      </c>
      <c r="AD69" s="64" t="str">
        <f>VLOOKUP(AC69,Project!$A$2:$B$51,2,FALSE)</f>
        <v>No Project</v>
      </c>
      <c r="AE69" s="52">
        <f>VLOOKUP(AC69,Project!$A$2:$C$51,3,FALSE)</f>
        <v>0</v>
      </c>
      <c r="AF69" s="63">
        <f t="shared" ref="AF69:AF92" si="27">COUNT(Q69,T69,W69,Z69,AC69)</f>
        <v>5</v>
      </c>
    </row>
    <row r="70" spans="1:32" s="63" customFormat="1" ht="19.5" customHeight="1" x14ac:dyDescent="0.25">
      <c r="A70" s="43">
        <v>67</v>
      </c>
      <c r="B70" s="64" t="s">
        <v>220</v>
      </c>
      <c r="C70" s="23">
        <f t="shared" si="14"/>
        <v>2</v>
      </c>
      <c r="D70" s="43"/>
      <c r="E70" s="57">
        <f t="shared" si="15"/>
        <v>19</v>
      </c>
      <c r="F70" s="57">
        <f t="shared" si="16"/>
        <v>20</v>
      </c>
      <c r="G70" s="57">
        <f t="shared" si="17"/>
        <v>99</v>
      </c>
      <c r="H70" s="57">
        <f t="shared" si="18"/>
        <v>99</v>
      </c>
      <c r="I70" s="57">
        <f t="shared" si="19"/>
        <v>99</v>
      </c>
      <c r="J70" s="28">
        <f t="shared" si="20"/>
        <v>0.49230000000000002</v>
      </c>
      <c r="K70" s="28">
        <f t="shared" si="21"/>
        <v>0</v>
      </c>
      <c r="L70" s="28">
        <f t="shared" si="22"/>
        <v>0</v>
      </c>
      <c r="M70" s="28">
        <f t="shared" si="23"/>
        <v>0</v>
      </c>
      <c r="N70" s="28">
        <f t="shared" si="24"/>
        <v>0</v>
      </c>
      <c r="O70" s="28">
        <f t="shared" si="25"/>
        <v>0.24615000000000001</v>
      </c>
      <c r="P70" s="50">
        <f t="shared" si="26"/>
        <v>0.75385000000000002</v>
      </c>
      <c r="Q70" s="51">
        <v>19</v>
      </c>
      <c r="R70" s="64" t="str">
        <f>VLOOKUP(Q70,Project!$A$2:$B$51,2,FALSE)</f>
        <v>XL Fiberization batch1 batch2</v>
      </c>
      <c r="S70" s="52">
        <f>VLOOKUP(Q70,Project!$A$2:$C$51,3,FALSE)</f>
        <v>0.49230000000000002</v>
      </c>
      <c r="T70" s="53">
        <v>20</v>
      </c>
      <c r="U70" s="64" t="str">
        <f>VLOOKUP(T70,Project!$A$2:$B$51,2,FALSE)</f>
        <v>XL Fiberization batch3</v>
      </c>
      <c r="V70" s="52">
        <f>VLOOKUP(T70,Project!$A$2:$C$51,3,FALSE)</f>
        <v>0</v>
      </c>
      <c r="W70" s="53">
        <v>99</v>
      </c>
      <c r="X70" s="64" t="str">
        <f>VLOOKUP(W70,Project!$A$2:$B$51,2,FALSE)</f>
        <v>No Project</v>
      </c>
      <c r="Y70" s="52">
        <f>VLOOKUP(W70,Project!$A$2:$C$51,3,FALSE)</f>
        <v>0</v>
      </c>
      <c r="Z70" s="53">
        <v>99</v>
      </c>
      <c r="AA70" s="64" t="str">
        <f>VLOOKUP(Z70,Project!$A$2:$B$51,2,FALSE)</f>
        <v>No Project</v>
      </c>
      <c r="AB70" s="52">
        <f>VLOOKUP(Z70,Project!$A$2:$C$51,3,FALSE)</f>
        <v>0</v>
      </c>
      <c r="AC70" s="53">
        <v>99</v>
      </c>
      <c r="AD70" s="64" t="str">
        <f>VLOOKUP(AC70,Project!$A$2:$B$51,2,FALSE)</f>
        <v>No Project</v>
      </c>
      <c r="AE70" s="52">
        <f>VLOOKUP(AC70,Project!$A$2:$C$51,3,FALSE)</f>
        <v>0</v>
      </c>
      <c r="AF70" s="63">
        <f t="shared" si="27"/>
        <v>5</v>
      </c>
    </row>
    <row r="71" spans="1:32" s="63" customFormat="1" ht="19.5" customHeight="1" x14ac:dyDescent="0.25">
      <c r="A71" s="43">
        <v>68</v>
      </c>
      <c r="B71" s="64" t="s">
        <v>228</v>
      </c>
      <c r="C71" s="23">
        <f t="shared" si="14"/>
        <v>2</v>
      </c>
      <c r="D71" s="43"/>
      <c r="E71" s="57">
        <f t="shared" si="15"/>
        <v>19</v>
      </c>
      <c r="F71" s="57">
        <f t="shared" si="16"/>
        <v>20</v>
      </c>
      <c r="G71" s="57">
        <f t="shared" si="17"/>
        <v>99</v>
      </c>
      <c r="H71" s="57">
        <f t="shared" si="18"/>
        <v>99</v>
      </c>
      <c r="I71" s="57">
        <f t="shared" si="19"/>
        <v>99</v>
      </c>
      <c r="J71" s="28">
        <f t="shared" si="20"/>
        <v>0.49230000000000002</v>
      </c>
      <c r="K71" s="28">
        <f t="shared" si="21"/>
        <v>0</v>
      </c>
      <c r="L71" s="28">
        <f t="shared" si="22"/>
        <v>0</v>
      </c>
      <c r="M71" s="28">
        <f t="shared" si="23"/>
        <v>0</v>
      </c>
      <c r="N71" s="28">
        <f t="shared" si="24"/>
        <v>0</v>
      </c>
      <c r="O71" s="28">
        <f t="shared" si="25"/>
        <v>0.24615000000000001</v>
      </c>
      <c r="P71" s="50">
        <f t="shared" si="26"/>
        <v>0.75385000000000002</v>
      </c>
      <c r="Q71" s="51">
        <v>19</v>
      </c>
      <c r="R71" s="64" t="str">
        <f>VLOOKUP(Q71,Project!$A$2:$B$51,2,FALSE)</f>
        <v>XL Fiberization batch1 batch2</v>
      </c>
      <c r="S71" s="52">
        <f>VLOOKUP(Q71,Project!$A$2:$C$51,3,FALSE)</f>
        <v>0.49230000000000002</v>
      </c>
      <c r="T71" s="53">
        <v>20</v>
      </c>
      <c r="U71" s="64" t="str">
        <f>VLOOKUP(T71,Project!$A$2:$B$51,2,FALSE)</f>
        <v>XL Fiberization batch3</v>
      </c>
      <c r="V71" s="52">
        <f>VLOOKUP(T71,Project!$A$2:$C$51,3,FALSE)</f>
        <v>0</v>
      </c>
      <c r="W71" s="53">
        <v>99</v>
      </c>
      <c r="X71" s="64" t="str">
        <f>VLOOKUP(W71,Project!$A$2:$B$51,2,FALSE)</f>
        <v>No Project</v>
      </c>
      <c r="Y71" s="52">
        <f>VLOOKUP(W71,Project!$A$2:$C$51,3,FALSE)</f>
        <v>0</v>
      </c>
      <c r="Z71" s="53">
        <v>99</v>
      </c>
      <c r="AA71" s="64" t="str">
        <f>VLOOKUP(Z71,Project!$A$2:$B$51,2,FALSE)</f>
        <v>No Project</v>
      </c>
      <c r="AB71" s="52">
        <f>VLOOKUP(Z71,Project!$A$2:$C$51,3,FALSE)</f>
        <v>0</v>
      </c>
      <c r="AC71" s="53">
        <v>99</v>
      </c>
      <c r="AD71" s="64" t="str">
        <f>VLOOKUP(AC71,Project!$A$2:$B$51,2,FALSE)</f>
        <v>No Project</v>
      </c>
      <c r="AE71" s="52">
        <f>VLOOKUP(AC71,Project!$A$2:$C$51,3,FALSE)</f>
        <v>0</v>
      </c>
      <c r="AF71" s="63">
        <f t="shared" si="27"/>
        <v>5</v>
      </c>
    </row>
    <row r="72" spans="1:32" s="63" customFormat="1" ht="19.5" customHeight="1" x14ac:dyDescent="0.25">
      <c r="A72" s="43">
        <v>69</v>
      </c>
      <c r="B72" s="64" t="s">
        <v>222</v>
      </c>
      <c r="C72" s="23">
        <f t="shared" si="14"/>
        <v>2</v>
      </c>
      <c r="D72" s="43"/>
      <c r="E72" s="57">
        <f t="shared" si="15"/>
        <v>19</v>
      </c>
      <c r="F72" s="57">
        <f t="shared" si="16"/>
        <v>20</v>
      </c>
      <c r="G72" s="57">
        <f t="shared" si="17"/>
        <v>99</v>
      </c>
      <c r="H72" s="57">
        <f t="shared" si="18"/>
        <v>99</v>
      </c>
      <c r="I72" s="57">
        <f t="shared" si="19"/>
        <v>99</v>
      </c>
      <c r="J72" s="28">
        <f t="shared" si="20"/>
        <v>0.49230000000000002</v>
      </c>
      <c r="K72" s="28">
        <f t="shared" si="21"/>
        <v>0</v>
      </c>
      <c r="L72" s="28">
        <f t="shared" si="22"/>
        <v>0</v>
      </c>
      <c r="M72" s="28">
        <f t="shared" si="23"/>
        <v>0</v>
      </c>
      <c r="N72" s="28">
        <f t="shared" si="24"/>
        <v>0</v>
      </c>
      <c r="O72" s="28">
        <f t="shared" si="25"/>
        <v>0.24615000000000001</v>
      </c>
      <c r="P72" s="50">
        <f t="shared" si="26"/>
        <v>0.75385000000000002</v>
      </c>
      <c r="Q72" s="51">
        <v>19</v>
      </c>
      <c r="R72" s="64" t="str">
        <f>VLOOKUP(Q72,Project!$A$2:$B$51,2,FALSE)</f>
        <v>XL Fiberization batch1 batch2</v>
      </c>
      <c r="S72" s="52">
        <f>VLOOKUP(Q72,Project!$A$2:$C$51,3,FALSE)</f>
        <v>0.49230000000000002</v>
      </c>
      <c r="T72" s="53">
        <v>20</v>
      </c>
      <c r="U72" s="64" t="str">
        <f>VLOOKUP(T72,Project!$A$2:$B$51,2,FALSE)</f>
        <v>XL Fiberization batch3</v>
      </c>
      <c r="V72" s="52">
        <f>VLOOKUP(T72,Project!$A$2:$C$51,3,FALSE)</f>
        <v>0</v>
      </c>
      <c r="W72" s="53">
        <v>99</v>
      </c>
      <c r="X72" s="64" t="str">
        <f>VLOOKUP(W72,Project!$A$2:$B$51,2,FALSE)</f>
        <v>No Project</v>
      </c>
      <c r="Y72" s="52">
        <f>VLOOKUP(W72,Project!$A$2:$C$51,3,FALSE)</f>
        <v>0</v>
      </c>
      <c r="Z72" s="53">
        <v>99</v>
      </c>
      <c r="AA72" s="64" t="str">
        <f>VLOOKUP(Z72,Project!$A$2:$B$51,2,FALSE)</f>
        <v>No Project</v>
      </c>
      <c r="AB72" s="52">
        <f>VLOOKUP(Z72,Project!$A$2:$C$51,3,FALSE)</f>
        <v>0</v>
      </c>
      <c r="AC72" s="53">
        <v>99</v>
      </c>
      <c r="AD72" s="64" t="str">
        <f>VLOOKUP(AC72,Project!$A$2:$B$51,2,FALSE)</f>
        <v>No Project</v>
      </c>
      <c r="AE72" s="52">
        <f>VLOOKUP(AC72,Project!$A$2:$C$51,3,FALSE)</f>
        <v>0</v>
      </c>
      <c r="AF72" s="63">
        <f t="shared" si="27"/>
        <v>5</v>
      </c>
    </row>
    <row r="73" spans="1:32" s="63" customFormat="1" ht="19.5" customHeight="1" x14ac:dyDescent="0.25">
      <c r="A73" s="43">
        <v>70</v>
      </c>
      <c r="B73" s="64" t="s">
        <v>143</v>
      </c>
      <c r="C73" s="23">
        <f t="shared" si="14"/>
        <v>2</v>
      </c>
      <c r="D73" s="43"/>
      <c r="E73" s="57">
        <f t="shared" si="15"/>
        <v>19</v>
      </c>
      <c r="F73" s="57">
        <f t="shared" si="16"/>
        <v>20</v>
      </c>
      <c r="G73" s="57">
        <f t="shared" si="17"/>
        <v>99</v>
      </c>
      <c r="H73" s="57">
        <f t="shared" si="18"/>
        <v>99</v>
      </c>
      <c r="I73" s="57">
        <f t="shared" si="19"/>
        <v>99</v>
      </c>
      <c r="J73" s="28">
        <f t="shared" si="20"/>
        <v>0.49230000000000002</v>
      </c>
      <c r="K73" s="28">
        <f t="shared" si="21"/>
        <v>0</v>
      </c>
      <c r="L73" s="28">
        <f t="shared" si="22"/>
        <v>0</v>
      </c>
      <c r="M73" s="28">
        <f t="shared" si="23"/>
        <v>0</v>
      </c>
      <c r="N73" s="28">
        <f t="shared" si="24"/>
        <v>0</v>
      </c>
      <c r="O73" s="28">
        <f t="shared" si="25"/>
        <v>0.24615000000000001</v>
      </c>
      <c r="P73" s="50">
        <f t="shared" si="26"/>
        <v>0.75385000000000002</v>
      </c>
      <c r="Q73" s="51">
        <v>19</v>
      </c>
      <c r="R73" s="64" t="str">
        <f>VLOOKUP(Q73,Project!$A$2:$B$51,2,FALSE)</f>
        <v>XL Fiberization batch1 batch2</v>
      </c>
      <c r="S73" s="52">
        <f>VLOOKUP(Q73,Project!$A$2:$C$51,3,FALSE)</f>
        <v>0.49230000000000002</v>
      </c>
      <c r="T73" s="53">
        <v>20</v>
      </c>
      <c r="U73" s="64" t="str">
        <f>VLOOKUP(T73,Project!$A$2:$B$51,2,FALSE)</f>
        <v>XL Fiberization batch3</v>
      </c>
      <c r="V73" s="52">
        <f>VLOOKUP(T73,Project!$A$2:$C$51,3,FALSE)</f>
        <v>0</v>
      </c>
      <c r="W73" s="53">
        <v>99</v>
      </c>
      <c r="X73" s="64" t="str">
        <f>VLOOKUP(W73,Project!$A$2:$B$51,2,FALSE)</f>
        <v>No Project</v>
      </c>
      <c r="Y73" s="52">
        <f>VLOOKUP(W73,Project!$A$2:$C$51,3,FALSE)</f>
        <v>0</v>
      </c>
      <c r="Z73" s="53">
        <v>99</v>
      </c>
      <c r="AA73" s="64" t="str">
        <f>VLOOKUP(Z73,Project!$A$2:$B$51,2,FALSE)</f>
        <v>No Project</v>
      </c>
      <c r="AB73" s="52">
        <f>VLOOKUP(Z73,Project!$A$2:$C$51,3,FALSE)</f>
        <v>0</v>
      </c>
      <c r="AC73" s="53">
        <v>99</v>
      </c>
      <c r="AD73" s="64" t="str">
        <f>VLOOKUP(AC73,Project!$A$2:$B$51,2,FALSE)</f>
        <v>No Project</v>
      </c>
      <c r="AE73" s="52">
        <f>VLOOKUP(AC73,Project!$A$2:$C$51,3,FALSE)</f>
        <v>0</v>
      </c>
      <c r="AF73" s="63">
        <f t="shared" si="27"/>
        <v>5</v>
      </c>
    </row>
    <row r="74" spans="1:32" s="63" customFormat="1" ht="19.5" customHeight="1" x14ac:dyDescent="0.25">
      <c r="A74" s="43">
        <v>71</v>
      </c>
      <c r="B74" s="64" t="s">
        <v>144</v>
      </c>
      <c r="C74" s="23">
        <f t="shared" si="14"/>
        <v>2</v>
      </c>
      <c r="D74" s="43"/>
      <c r="E74" s="57">
        <f t="shared" si="15"/>
        <v>19</v>
      </c>
      <c r="F74" s="57">
        <f t="shared" si="16"/>
        <v>20</v>
      </c>
      <c r="G74" s="57">
        <f t="shared" si="17"/>
        <v>99</v>
      </c>
      <c r="H74" s="57">
        <f t="shared" si="18"/>
        <v>99</v>
      </c>
      <c r="I74" s="57">
        <f t="shared" si="19"/>
        <v>99</v>
      </c>
      <c r="J74" s="28">
        <f t="shared" si="20"/>
        <v>0.49230000000000002</v>
      </c>
      <c r="K74" s="28">
        <f t="shared" si="21"/>
        <v>0</v>
      </c>
      <c r="L74" s="28">
        <f t="shared" si="22"/>
        <v>0</v>
      </c>
      <c r="M74" s="28">
        <f t="shared" si="23"/>
        <v>0</v>
      </c>
      <c r="N74" s="28">
        <f t="shared" si="24"/>
        <v>0</v>
      </c>
      <c r="O74" s="28">
        <f t="shared" si="25"/>
        <v>0.24615000000000001</v>
      </c>
      <c r="P74" s="50">
        <f t="shared" si="26"/>
        <v>0.75385000000000002</v>
      </c>
      <c r="Q74" s="51">
        <v>19</v>
      </c>
      <c r="R74" s="64" t="str">
        <f>VLOOKUP(Q74,Project!$A$2:$B$51,2,FALSE)</f>
        <v>XL Fiberization batch1 batch2</v>
      </c>
      <c r="S74" s="52">
        <f>VLOOKUP(Q74,Project!$A$2:$C$51,3,FALSE)</f>
        <v>0.49230000000000002</v>
      </c>
      <c r="T74" s="53">
        <v>20</v>
      </c>
      <c r="U74" s="64" t="str">
        <f>VLOOKUP(T74,Project!$A$2:$B$51,2,FALSE)</f>
        <v>XL Fiberization batch3</v>
      </c>
      <c r="V74" s="52">
        <f>VLOOKUP(T74,Project!$A$2:$C$51,3,FALSE)</f>
        <v>0</v>
      </c>
      <c r="W74" s="53">
        <v>99</v>
      </c>
      <c r="X74" s="64" t="str">
        <f>VLOOKUP(W74,Project!$A$2:$B$51,2,FALSE)</f>
        <v>No Project</v>
      </c>
      <c r="Y74" s="52">
        <f>VLOOKUP(W74,Project!$A$2:$C$51,3,FALSE)</f>
        <v>0</v>
      </c>
      <c r="Z74" s="53">
        <v>99</v>
      </c>
      <c r="AA74" s="64" t="str">
        <f>VLOOKUP(Z74,Project!$A$2:$B$51,2,FALSE)</f>
        <v>No Project</v>
      </c>
      <c r="AB74" s="52">
        <f>VLOOKUP(Z74,Project!$A$2:$C$51,3,FALSE)</f>
        <v>0</v>
      </c>
      <c r="AC74" s="53">
        <v>99</v>
      </c>
      <c r="AD74" s="64" t="str">
        <f>VLOOKUP(AC74,Project!$A$2:$B$51,2,FALSE)</f>
        <v>No Project</v>
      </c>
      <c r="AE74" s="52">
        <f>VLOOKUP(AC74,Project!$A$2:$C$51,3,FALSE)</f>
        <v>0</v>
      </c>
      <c r="AF74" s="63">
        <f t="shared" si="27"/>
        <v>5</v>
      </c>
    </row>
    <row r="75" spans="1:32" s="63" customFormat="1" ht="19.5" customHeight="1" x14ac:dyDescent="0.25">
      <c r="A75" s="43">
        <v>72</v>
      </c>
      <c r="B75" s="64" t="s">
        <v>145</v>
      </c>
      <c r="C75" s="23">
        <f t="shared" si="14"/>
        <v>2</v>
      </c>
      <c r="D75" s="43"/>
      <c r="E75" s="57">
        <f t="shared" si="15"/>
        <v>19</v>
      </c>
      <c r="F75" s="57">
        <f t="shared" si="16"/>
        <v>20</v>
      </c>
      <c r="G75" s="57">
        <f t="shared" si="17"/>
        <v>99</v>
      </c>
      <c r="H75" s="57">
        <f t="shared" si="18"/>
        <v>99</v>
      </c>
      <c r="I75" s="57">
        <f t="shared" si="19"/>
        <v>99</v>
      </c>
      <c r="J75" s="28">
        <f t="shared" si="20"/>
        <v>0.49230000000000002</v>
      </c>
      <c r="K75" s="28">
        <f t="shared" si="21"/>
        <v>0</v>
      </c>
      <c r="L75" s="28">
        <f t="shared" si="22"/>
        <v>0</v>
      </c>
      <c r="M75" s="28">
        <f t="shared" si="23"/>
        <v>0</v>
      </c>
      <c r="N75" s="28">
        <f t="shared" si="24"/>
        <v>0</v>
      </c>
      <c r="O75" s="28">
        <f t="shared" si="25"/>
        <v>0.24615000000000001</v>
      </c>
      <c r="P75" s="50">
        <f t="shared" si="26"/>
        <v>0.75385000000000002</v>
      </c>
      <c r="Q75" s="51">
        <v>19</v>
      </c>
      <c r="R75" s="64" t="str">
        <f>VLOOKUP(Q75,Project!$A$2:$B$51,2,FALSE)</f>
        <v>XL Fiberization batch1 batch2</v>
      </c>
      <c r="S75" s="52">
        <f>VLOOKUP(Q75,Project!$A$2:$C$51,3,FALSE)</f>
        <v>0.49230000000000002</v>
      </c>
      <c r="T75" s="53">
        <v>20</v>
      </c>
      <c r="U75" s="64" t="str">
        <f>VLOOKUP(T75,Project!$A$2:$B$51,2,FALSE)</f>
        <v>XL Fiberization batch3</v>
      </c>
      <c r="V75" s="52">
        <f>VLOOKUP(T75,Project!$A$2:$C$51,3,FALSE)</f>
        <v>0</v>
      </c>
      <c r="W75" s="53">
        <v>99</v>
      </c>
      <c r="X75" s="64" t="str">
        <f>VLOOKUP(W75,Project!$A$2:$B$51,2,FALSE)</f>
        <v>No Project</v>
      </c>
      <c r="Y75" s="52">
        <f>VLOOKUP(W75,Project!$A$2:$C$51,3,FALSE)</f>
        <v>0</v>
      </c>
      <c r="Z75" s="53">
        <v>99</v>
      </c>
      <c r="AA75" s="64" t="str">
        <f>VLOOKUP(Z75,Project!$A$2:$B$51,2,FALSE)</f>
        <v>No Project</v>
      </c>
      <c r="AB75" s="52">
        <f>VLOOKUP(Z75,Project!$A$2:$C$51,3,FALSE)</f>
        <v>0</v>
      </c>
      <c r="AC75" s="53">
        <v>99</v>
      </c>
      <c r="AD75" s="64" t="str">
        <f>VLOOKUP(AC75,Project!$A$2:$B$51,2,FALSE)</f>
        <v>No Project</v>
      </c>
      <c r="AE75" s="52">
        <f>VLOOKUP(AC75,Project!$A$2:$C$51,3,FALSE)</f>
        <v>0</v>
      </c>
      <c r="AF75" s="63">
        <f t="shared" si="27"/>
        <v>5</v>
      </c>
    </row>
    <row r="76" spans="1:32" s="63" customFormat="1" ht="19.5" customHeight="1" x14ac:dyDescent="0.25">
      <c r="A76" s="43">
        <v>73</v>
      </c>
      <c r="B76" s="64" t="s">
        <v>146</v>
      </c>
      <c r="C76" s="23">
        <f t="shared" si="14"/>
        <v>2</v>
      </c>
      <c r="D76" s="43"/>
      <c r="E76" s="57">
        <f t="shared" si="15"/>
        <v>19</v>
      </c>
      <c r="F76" s="57">
        <f t="shared" si="16"/>
        <v>20</v>
      </c>
      <c r="G76" s="57">
        <f t="shared" si="17"/>
        <v>99</v>
      </c>
      <c r="H76" s="57">
        <f t="shared" si="18"/>
        <v>99</v>
      </c>
      <c r="I76" s="57">
        <f t="shared" si="19"/>
        <v>99</v>
      </c>
      <c r="J76" s="28">
        <f t="shared" si="20"/>
        <v>0.49230000000000002</v>
      </c>
      <c r="K76" s="28">
        <f t="shared" si="21"/>
        <v>0</v>
      </c>
      <c r="L76" s="28">
        <f t="shared" si="22"/>
        <v>0</v>
      </c>
      <c r="M76" s="28">
        <f t="shared" si="23"/>
        <v>0</v>
      </c>
      <c r="N76" s="28">
        <f t="shared" si="24"/>
        <v>0</v>
      </c>
      <c r="O76" s="28">
        <f t="shared" si="25"/>
        <v>0.24615000000000001</v>
      </c>
      <c r="P76" s="50">
        <f t="shared" si="26"/>
        <v>0.75385000000000002</v>
      </c>
      <c r="Q76" s="51">
        <v>19</v>
      </c>
      <c r="R76" s="64" t="str">
        <f>VLOOKUP(Q76,Project!$A$2:$B$51,2,FALSE)</f>
        <v>XL Fiberization batch1 batch2</v>
      </c>
      <c r="S76" s="52">
        <f>VLOOKUP(Q76,Project!$A$2:$C$51,3,FALSE)</f>
        <v>0.49230000000000002</v>
      </c>
      <c r="T76" s="53">
        <v>20</v>
      </c>
      <c r="U76" s="64" t="str">
        <f>VLOOKUP(T76,Project!$A$2:$B$51,2,FALSE)</f>
        <v>XL Fiberization batch3</v>
      </c>
      <c r="V76" s="52">
        <f>VLOOKUP(T76,Project!$A$2:$C$51,3,FALSE)</f>
        <v>0</v>
      </c>
      <c r="W76" s="53">
        <v>99</v>
      </c>
      <c r="X76" s="64" t="str">
        <f>VLOOKUP(W76,Project!$A$2:$B$51,2,FALSE)</f>
        <v>No Project</v>
      </c>
      <c r="Y76" s="52">
        <f>VLOOKUP(W76,Project!$A$2:$C$51,3,FALSE)</f>
        <v>0</v>
      </c>
      <c r="Z76" s="53">
        <v>99</v>
      </c>
      <c r="AA76" s="64" t="str">
        <f>VLOOKUP(Z76,Project!$A$2:$B$51,2,FALSE)</f>
        <v>No Project</v>
      </c>
      <c r="AB76" s="52">
        <f>VLOOKUP(Z76,Project!$A$2:$C$51,3,FALSE)</f>
        <v>0</v>
      </c>
      <c r="AC76" s="53">
        <v>99</v>
      </c>
      <c r="AD76" s="64" t="str">
        <f>VLOOKUP(AC76,Project!$A$2:$B$51,2,FALSE)</f>
        <v>No Project</v>
      </c>
      <c r="AE76" s="52">
        <f>VLOOKUP(AC76,Project!$A$2:$C$51,3,FALSE)</f>
        <v>0</v>
      </c>
      <c r="AF76" s="63">
        <f t="shared" si="27"/>
        <v>5</v>
      </c>
    </row>
    <row r="77" spans="1:32" s="63" customFormat="1" ht="19.5" customHeight="1" x14ac:dyDescent="0.25">
      <c r="A77" s="43">
        <v>74</v>
      </c>
      <c r="B77" s="64" t="s">
        <v>147</v>
      </c>
      <c r="C77" s="23">
        <f t="shared" si="14"/>
        <v>2</v>
      </c>
      <c r="D77" s="43"/>
      <c r="E77" s="57">
        <f t="shared" si="15"/>
        <v>19</v>
      </c>
      <c r="F77" s="57">
        <f t="shared" si="16"/>
        <v>20</v>
      </c>
      <c r="G77" s="57">
        <f t="shared" si="17"/>
        <v>99</v>
      </c>
      <c r="H77" s="57">
        <f t="shared" si="18"/>
        <v>99</v>
      </c>
      <c r="I77" s="57">
        <f t="shared" si="19"/>
        <v>99</v>
      </c>
      <c r="J77" s="28">
        <f t="shared" si="20"/>
        <v>0.49230000000000002</v>
      </c>
      <c r="K77" s="28">
        <f t="shared" si="21"/>
        <v>0</v>
      </c>
      <c r="L77" s="28">
        <f t="shared" si="22"/>
        <v>0</v>
      </c>
      <c r="M77" s="28">
        <f t="shared" si="23"/>
        <v>0</v>
      </c>
      <c r="N77" s="28">
        <f t="shared" si="24"/>
        <v>0</v>
      </c>
      <c r="O77" s="28">
        <f t="shared" si="25"/>
        <v>0.24615000000000001</v>
      </c>
      <c r="P77" s="50">
        <f t="shared" si="26"/>
        <v>0.75385000000000002</v>
      </c>
      <c r="Q77" s="51">
        <v>19</v>
      </c>
      <c r="R77" s="64" t="str">
        <f>VLOOKUP(Q77,Project!$A$2:$B$51,2,FALSE)</f>
        <v>XL Fiberization batch1 batch2</v>
      </c>
      <c r="S77" s="52">
        <f>VLOOKUP(Q77,Project!$A$2:$C$51,3,FALSE)</f>
        <v>0.49230000000000002</v>
      </c>
      <c r="T77" s="53">
        <v>20</v>
      </c>
      <c r="U77" s="64" t="str">
        <f>VLOOKUP(T77,Project!$A$2:$B$51,2,FALSE)</f>
        <v>XL Fiberization batch3</v>
      </c>
      <c r="V77" s="52">
        <f>VLOOKUP(T77,Project!$A$2:$C$51,3,FALSE)</f>
        <v>0</v>
      </c>
      <c r="W77" s="53">
        <v>99</v>
      </c>
      <c r="X77" s="64" t="str">
        <f>VLOOKUP(W77,Project!$A$2:$B$51,2,FALSE)</f>
        <v>No Project</v>
      </c>
      <c r="Y77" s="52">
        <f>VLOOKUP(W77,Project!$A$2:$C$51,3,FALSE)</f>
        <v>0</v>
      </c>
      <c r="Z77" s="53">
        <v>99</v>
      </c>
      <c r="AA77" s="64" t="str">
        <f>VLOOKUP(Z77,Project!$A$2:$B$51,2,FALSE)</f>
        <v>No Project</v>
      </c>
      <c r="AB77" s="52">
        <f>VLOOKUP(Z77,Project!$A$2:$C$51,3,FALSE)</f>
        <v>0</v>
      </c>
      <c r="AC77" s="53">
        <v>99</v>
      </c>
      <c r="AD77" s="64" t="str">
        <f>VLOOKUP(AC77,Project!$A$2:$B$51,2,FALSE)</f>
        <v>No Project</v>
      </c>
      <c r="AE77" s="52">
        <f>VLOOKUP(AC77,Project!$A$2:$C$51,3,FALSE)</f>
        <v>0</v>
      </c>
      <c r="AF77" s="63">
        <f t="shared" si="27"/>
        <v>5</v>
      </c>
    </row>
    <row r="78" spans="1:32" s="63" customFormat="1" ht="19.5" customHeight="1" x14ac:dyDescent="0.25">
      <c r="A78" s="43">
        <v>75</v>
      </c>
      <c r="B78" s="64" t="s">
        <v>227</v>
      </c>
      <c r="C78" s="23">
        <f t="shared" si="14"/>
        <v>2</v>
      </c>
      <c r="D78" s="43"/>
      <c r="E78" s="57">
        <f t="shared" si="15"/>
        <v>19</v>
      </c>
      <c r="F78" s="57">
        <f t="shared" si="16"/>
        <v>20</v>
      </c>
      <c r="G78" s="57">
        <f t="shared" si="17"/>
        <v>99</v>
      </c>
      <c r="H78" s="57">
        <f t="shared" si="18"/>
        <v>99</v>
      </c>
      <c r="I78" s="57">
        <f t="shared" si="19"/>
        <v>99</v>
      </c>
      <c r="J78" s="28">
        <f t="shared" si="20"/>
        <v>0.49230000000000002</v>
      </c>
      <c r="K78" s="28">
        <f t="shared" si="21"/>
        <v>0</v>
      </c>
      <c r="L78" s="28">
        <f t="shared" si="22"/>
        <v>0</v>
      </c>
      <c r="M78" s="28">
        <f t="shared" si="23"/>
        <v>0</v>
      </c>
      <c r="N78" s="28">
        <f t="shared" si="24"/>
        <v>0</v>
      </c>
      <c r="O78" s="28">
        <f t="shared" si="25"/>
        <v>0.24615000000000001</v>
      </c>
      <c r="P78" s="50">
        <f t="shared" si="26"/>
        <v>0.75385000000000002</v>
      </c>
      <c r="Q78" s="51">
        <v>19</v>
      </c>
      <c r="R78" s="64" t="str">
        <f>VLOOKUP(Q78,Project!$A$2:$B$51,2,FALSE)</f>
        <v>XL Fiberization batch1 batch2</v>
      </c>
      <c r="S78" s="52">
        <f>VLOOKUP(Q78,Project!$A$2:$C$51,3,FALSE)</f>
        <v>0.49230000000000002</v>
      </c>
      <c r="T78" s="53">
        <v>20</v>
      </c>
      <c r="U78" s="64" t="str">
        <f>VLOOKUP(T78,Project!$A$2:$B$51,2,FALSE)</f>
        <v>XL Fiberization batch3</v>
      </c>
      <c r="V78" s="52">
        <f>VLOOKUP(T78,Project!$A$2:$C$51,3,FALSE)</f>
        <v>0</v>
      </c>
      <c r="W78" s="53">
        <v>99</v>
      </c>
      <c r="X78" s="64" t="str">
        <f>VLOOKUP(W78,Project!$A$2:$B$51,2,FALSE)</f>
        <v>No Project</v>
      </c>
      <c r="Y78" s="52">
        <f>VLOOKUP(W78,Project!$A$2:$C$51,3,FALSE)</f>
        <v>0</v>
      </c>
      <c r="Z78" s="53">
        <v>99</v>
      </c>
      <c r="AA78" s="64" t="str">
        <f>VLOOKUP(Z78,Project!$A$2:$B$51,2,FALSE)</f>
        <v>No Project</v>
      </c>
      <c r="AB78" s="52">
        <f>VLOOKUP(Z78,Project!$A$2:$C$51,3,FALSE)</f>
        <v>0</v>
      </c>
      <c r="AC78" s="53">
        <v>99</v>
      </c>
      <c r="AD78" s="64" t="str">
        <f>VLOOKUP(AC78,Project!$A$2:$B$51,2,FALSE)</f>
        <v>No Project</v>
      </c>
      <c r="AE78" s="52">
        <f>VLOOKUP(AC78,Project!$A$2:$C$51,3,FALSE)</f>
        <v>0</v>
      </c>
      <c r="AF78" s="63">
        <f t="shared" si="27"/>
        <v>5</v>
      </c>
    </row>
    <row r="79" spans="1:32" s="63" customFormat="1" ht="19.5" customHeight="1" x14ac:dyDescent="0.25">
      <c r="A79" s="43">
        <v>76</v>
      </c>
      <c r="B79" s="64" t="s">
        <v>219</v>
      </c>
      <c r="C79" s="23">
        <f t="shared" si="14"/>
        <v>2</v>
      </c>
      <c r="D79" s="43"/>
      <c r="E79" s="57">
        <f t="shared" si="15"/>
        <v>19</v>
      </c>
      <c r="F79" s="57">
        <f t="shared" si="16"/>
        <v>20</v>
      </c>
      <c r="G79" s="57">
        <f t="shared" si="17"/>
        <v>99</v>
      </c>
      <c r="H79" s="57">
        <f t="shared" si="18"/>
        <v>99</v>
      </c>
      <c r="I79" s="57">
        <f t="shared" si="19"/>
        <v>99</v>
      </c>
      <c r="J79" s="28">
        <f t="shared" si="20"/>
        <v>0.49230000000000002</v>
      </c>
      <c r="K79" s="28">
        <f t="shared" si="21"/>
        <v>0</v>
      </c>
      <c r="L79" s="28">
        <f t="shared" si="22"/>
        <v>0</v>
      </c>
      <c r="M79" s="28">
        <f t="shared" si="23"/>
        <v>0</v>
      </c>
      <c r="N79" s="28">
        <f t="shared" si="24"/>
        <v>0</v>
      </c>
      <c r="O79" s="28">
        <f t="shared" si="25"/>
        <v>0.24615000000000001</v>
      </c>
      <c r="P79" s="50">
        <f t="shared" si="26"/>
        <v>0.75385000000000002</v>
      </c>
      <c r="Q79" s="51">
        <v>19</v>
      </c>
      <c r="R79" s="64" t="str">
        <f>VLOOKUP(Q79,Project!$A$2:$B$51,2,FALSE)</f>
        <v>XL Fiberization batch1 batch2</v>
      </c>
      <c r="S79" s="52">
        <f>VLOOKUP(Q79,Project!$A$2:$C$51,3,FALSE)</f>
        <v>0.49230000000000002</v>
      </c>
      <c r="T79" s="53">
        <v>20</v>
      </c>
      <c r="U79" s="64" t="str">
        <f>VLOOKUP(T79,Project!$A$2:$B$51,2,FALSE)</f>
        <v>XL Fiberization batch3</v>
      </c>
      <c r="V79" s="52">
        <f>VLOOKUP(T79,Project!$A$2:$C$51,3,FALSE)</f>
        <v>0</v>
      </c>
      <c r="W79" s="53">
        <v>99</v>
      </c>
      <c r="X79" s="64" t="str">
        <f>VLOOKUP(W79,Project!$A$2:$B$51,2,FALSE)</f>
        <v>No Project</v>
      </c>
      <c r="Y79" s="52">
        <f>VLOOKUP(W79,Project!$A$2:$C$51,3,FALSE)</f>
        <v>0</v>
      </c>
      <c r="Z79" s="53">
        <v>99</v>
      </c>
      <c r="AA79" s="64" t="str">
        <f>VLOOKUP(Z79,Project!$A$2:$B$51,2,FALSE)</f>
        <v>No Project</v>
      </c>
      <c r="AB79" s="52">
        <f>VLOOKUP(Z79,Project!$A$2:$C$51,3,FALSE)</f>
        <v>0</v>
      </c>
      <c r="AC79" s="53">
        <v>99</v>
      </c>
      <c r="AD79" s="64" t="str">
        <f>VLOOKUP(AC79,Project!$A$2:$B$51,2,FALSE)</f>
        <v>No Project</v>
      </c>
      <c r="AE79" s="52">
        <f>VLOOKUP(AC79,Project!$A$2:$C$51,3,FALSE)</f>
        <v>0</v>
      </c>
      <c r="AF79" s="63">
        <f t="shared" si="27"/>
        <v>5</v>
      </c>
    </row>
    <row r="80" spans="1:32" s="63" customFormat="1" ht="19.5" customHeight="1" x14ac:dyDescent="0.25">
      <c r="A80" s="43">
        <v>77</v>
      </c>
      <c r="B80" s="64" t="s">
        <v>148</v>
      </c>
      <c r="C80" s="23">
        <f t="shared" si="14"/>
        <v>2</v>
      </c>
      <c r="D80" s="43"/>
      <c r="E80" s="57">
        <f t="shared" si="15"/>
        <v>7</v>
      </c>
      <c r="F80" s="57">
        <f t="shared" si="16"/>
        <v>28</v>
      </c>
      <c r="G80" s="57">
        <f t="shared" si="17"/>
        <v>99</v>
      </c>
      <c r="H80" s="57">
        <f t="shared" si="18"/>
        <v>99</v>
      </c>
      <c r="I80" s="57">
        <f t="shared" si="19"/>
        <v>99</v>
      </c>
      <c r="J80" s="28">
        <f t="shared" si="20"/>
        <v>0.94</v>
      </c>
      <c r="K80" s="28">
        <f t="shared" si="21"/>
        <v>6.6500000000000004E-2</v>
      </c>
      <c r="L80" s="28">
        <f t="shared" si="22"/>
        <v>0</v>
      </c>
      <c r="M80" s="28">
        <f t="shared" si="23"/>
        <v>0</v>
      </c>
      <c r="N80" s="28">
        <f t="shared" si="24"/>
        <v>0</v>
      </c>
      <c r="O80" s="28">
        <f t="shared" si="25"/>
        <v>0.50324999999999998</v>
      </c>
      <c r="P80" s="50">
        <f t="shared" si="26"/>
        <v>0.49675000000000002</v>
      </c>
      <c r="Q80" s="51">
        <v>7</v>
      </c>
      <c r="R80" s="64" t="str">
        <f>VLOOKUP(Q80,Project!$A$2:$B$51,2,FALSE)</f>
        <v>FTTX 1800 Custo</v>
      </c>
      <c r="S80" s="52">
        <f>VLOOKUP(Q80,Project!$A$2:$C$51,3,FALSE)</f>
        <v>0.94</v>
      </c>
      <c r="T80" s="53">
        <v>28</v>
      </c>
      <c r="U80" s="64" t="str">
        <f>VLOOKUP(T80,Project!$A$2:$B$51,2,FALSE)</f>
        <v>FTTB 80</v>
      </c>
      <c r="V80" s="52">
        <f>VLOOKUP(T80,Project!$A$2:$C$51,3,FALSE)</f>
        <v>6.6500000000000004E-2</v>
      </c>
      <c r="W80" s="53">
        <v>99</v>
      </c>
      <c r="X80" s="64" t="str">
        <f>VLOOKUP(W80,Project!$A$2:$B$51,2,FALSE)</f>
        <v>No Project</v>
      </c>
      <c r="Y80" s="52">
        <f>VLOOKUP(W80,Project!$A$2:$C$51,3,FALSE)</f>
        <v>0</v>
      </c>
      <c r="Z80" s="53">
        <v>99</v>
      </c>
      <c r="AA80" s="64" t="str">
        <f>VLOOKUP(Z80,Project!$A$2:$B$51,2,FALSE)</f>
        <v>No Project</v>
      </c>
      <c r="AB80" s="52">
        <f>VLOOKUP(Z80,Project!$A$2:$C$51,3,FALSE)</f>
        <v>0</v>
      </c>
      <c r="AC80" s="53">
        <v>99</v>
      </c>
      <c r="AD80" s="64" t="str">
        <f>VLOOKUP(AC80,Project!$A$2:$B$51,2,FALSE)</f>
        <v>No Project</v>
      </c>
      <c r="AE80" s="52">
        <f>VLOOKUP(AC80,Project!$A$2:$C$51,3,FALSE)</f>
        <v>0</v>
      </c>
      <c r="AF80" s="63">
        <f t="shared" si="27"/>
        <v>5</v>
      </c>
    </row>
    <row r="81" spans="1:32" s="63" customFormat="1" ht="19.5" customHeight="1" x14ac:dyDescent="0.25">
      <c r="A81" s="43">
        <v>78</v>
      </c>
      <c r="B81" s="64" t="s">
        <v>149</v>
      </c>
      <c r="C81" s="23">
        <f t="shared" si="14"/>
        <v>2</v>
      </c>
      <c r="D81" s="43"/>
      <c r="E81" s="57">
        <f t="shared" si="15"/>
        <v>7</v>
      </c>
      <c r="F81" s="57">
        <f t="shared" si="16"/>
        <v>28</v>
      </c>
      <c r="G81" s="57">
        <f t="shared" si="17"/>
        <v>99</v>
      </c>
      <c r="H81" s="57">
        <f t="shared" si="18"/>
        <v>99</v>
      </c>
      <c r="I81" s="57">
        <f t="shared" si="19"/>
        <v>99</v>
      </c>
      <c r="J81" s="28">
        <f t="shared" si="20"/>
        <v>0.94</v>
      </c>
      <c r="K81" s="28">
        <f t="shared" si="21"/>
        <v>6.6500000000000004E-2</v>
      </c>
      <c r="L81" s="28">
        <f t="shared" si="22"/>
        <v>0</v>
      </c>
      <c r="M81" s="28">
        <f t="shared" si="23"/>
        <v>0</v>
      </c>
      <c r="N81" s="28">
        <f t="shared" si="24"/>
        <v>0</v>
      </c>
      <c r="O81" s="28">
        <f t="shared" si="25"/>
        <v>0.50324999999999998</v>
      </c>
      <c r="P81" s="50">
        <f t="shared" si="26"/>
        <v>0.49675000000000002</v>
      </c>
      <c r="Q81" s="51">
        <v>7</v>
      </c>
      <c r="R81" s="64" t="str">
        <f>VLOOKUP(Q81,Project!$A$2:$B$51,2,FALSE)</f>
        <v>FTTX 1800 Custo</v>
      </c>
      <c r="S81" s="52">
        <f>VLOOKUP(Q81,Project!$A$2:$C$51,3,FALSE)</f>
        <v>0.94</v>
      </c>
      <c r="T81" s="53">
        <v>28</v>
      </c>
      <c r="U81" s="64" t="str">
        <f>VLOOKUP(T81,Project!$A$2:$B$51,2,FALSE)</f>
        <v>FTTB 80</v>
      </c>
      <c r="V81" s="52">
        <f>VLOOKUP(T81,Project!$A$2:$C$51,3,FALSE)</f>
        <v>6.6500000000000004E-2</v>
      </c>
      <c r="W81" s="53">
        <v>99</v>
      </c>
      <c r="X81" s="64" t="str">
        <f>VLOOKUP(W81,Project!$A$2:$B$51,2,FALSE)</f>
        <v>No Project</v>
      </c>
      <c r="Y81" s="52">
        <f>VLOOKUP(W81,Project!$A$2:$C$51,3,FALSE)</f>
        <v>0</v>
      </c>
      <c r="Z81" s="53">
        <v>99</v>
      </c>
      <c r="AA81" s="64" t="str">
        <f>VLOOKUP(Z81,Project!$A$2:$B$51,2,FALSE)</f>
        <v>No Project</v>
      </c>
      <c r="AB81" s="52">
        <f>VLOOKUP(Z81,Project!$A$2:$C$51,3,FALSE)</f>
        <v>0</v>
      </c>
      <c r="AC81" s="53">
        <v>99</v>
      </c>
      <c r="AD81" s="64" t="str">
        <f>VLOOKUP(AC81,Project!$A$2:$B$51,2,FALSE)</f>
        <v>No Project</v>
      </c>
      <c r="AE81" s="52">
        <f>VLOOKUP(AC81,Project!$A$2:$C$51,3,FALSE)</f>
        <v>0</v>
      </c>
      <c r="AF81" s="63">
        <f t="shared" si="27"/>
        <v>5</v>
      </c>
    </row>
    <row r="82" spans="1:32" s="63" customFormat="1" ht="19.5" customHeight="1" x14ac:dyDescent="0.25">
      <c r="A82" s="43">
        <v>79</v>
      </c>
      <c r="B82" s="64" t="s">
        <v>150</v>
      </c>
      <c r="C82" s="23">
        <f t="shared" si="14"/>
        <v>2</v>
      </c>
      <c r="D82" s="43"/>
      <c r="E82" s="57">
        <f t="shared" si="15"/>
        <v>19</v>
      </c>
      <c r="F82" s="57">
        <f t="shared" si="16"/>
        <v>20</v>
      </c>
      <c r="G82" s="57">
        <f t="shared" si="17"/>
        <v>99</v>
      </c>
      <c r="H82" s="57">
        <f t="shared" si="18"/>
        <v>99</v>
      </c>
      <c r="I82" s="57">
        <f t="shared" si="19"/>
        <v>99</v>
      </c>
      <c r="J82" s="28">
        <f t="shared" si="20"/>
        <v>0.49230000000000002</v>
      </c>
      <c r="K82" s="28">
        <f t="shared" si="21"/>
        <v>0</v>
      </c>
      <c r="L82" s="28">
        <f t="shared" si="22"/>
        <v>0</v>
      </c>
      <c r="M82" s="28">
        <f t="shared" si="23"/>
        <v>0</v>
      </c>
      <c r="N82" s="28">
        <f t="shared" si="24"/>
        <v>0</v>
      </c>
      <c r="O82" s="28">
        <f t="shared" si="25"/>
        <v>0.24615000000000001</v>
      </c>
      <c r="P82" s="50">
        <f t="shared" si="26"/>
        <v>0.75385000000000002</v>
      </c>
      <c r="Q82" s="51">
        <v>19</v>
      </c>
      <c r="R82" s="64" t="str">
        <f>VLOOKUP(Q82,Project!$A$2:$B$51,2,FALSE)</f>
        <v>XL Fiberization batch1 batch2</v>
      </c>
      <c r="S82" s="52">
        <f>VLOOKUP(Q82,Project!$A$2:$C$51,3,FALSE)</f>
        <v>0.49230000000000002</v>
      </c>
      <c r="T82" s="53">
        <v>20</v>
      </c>
      <c r="U82" s="64" t="str">
        <f>VLOOKUP(T82,Project!$A$2:$B$51,2,FALSE)</f>
        <v>XL Fiberization batch3</v>
      </c>
      <c r="V82" s="52">
        <f>VLOOKUP(T82,Project!$A$2:$C$51,3,FALSE)</f>
        <v>0</v>
      </c>
      <c r="W82" s="53">
        <v>99</v>
      </c>
      <c r="X82" s="64" t="str">
        <f>VLOOKUP(W82,Project!$A$2:$B$51,2,FALSE)</f>
        <v>No Project</v>
      </c>
      <c r="Y82" s="52">
        <f>VLOOKUP(W82,Project!$A$2:$C$51,3,FALSE)</f>
        <v>0</v>
      </c>
      <c r="Z82" s="53">
        <v>99</v>
      </c>
      <c r="AA82" s="64" t="str">
        <f>VLOOKUP(Z82,Project!$A$2:$B$51,2,FALSE)</f>
        <v>No Project</v>
      </c>
      <c r="AB82" s="52">
        <f>VLOOKUP(Z82,Project!$A$2:$C$51,3,FALSE)</f>
        <v>0</v>
      </c>
      <c r="AC82" s="53">
        <v>99</v>
      </c>
      <c r="AD82" s="64" t="str">
        <f>VLOOKUP(AC82,Project!$A$2:$B$51,2,FALSE)</f>
        <v>No Project</v>
      </c>
      <c r="AE82" s="52">
        <f>VLOOKUP(AC82,Project!$A$2:$C$51,3,FALSE)</f>
        <v>0</v>
      </c>
      <c r="AF82" s="63">
        <f t="shared" si="27"/>
        <v>5</v>
      </c>
    </row>
    <row r="83" spans="1:32" s="63" customFormat="1" ht="19.5" customHeight="1" x14ac:dyDescent="0.25">
      <c r="A83" s="43">
        <v>80</v>
      </c>
      <c r="B83" s="64" t="s">
        <v>151</v>
      </c>
      <c r="C83" s="23">
        <f t="shared" si="14"/>
        <v>2</v>
      </c>
      <c r="D83" s="43"/>
      <c r="E83" s="57">
        <f t="shared" si="15"/>
        <v>19</v>
      </c>
      <c r="F83" s="57">
        <f t="shared" si="16"/>
        <v>20</v>
      </c>
      <c r="G83" s="57">
        <f t="shared" si="17"/>
        <v>99</v>
      </c>
      <c r="H83" s="57">
        <f t="shared" si="18"/>
        <v>99</v>
      </c>
      <c r="I83" s="57">
        <f t="shared" si="19"/>
        <v>99</v>
      </c>
      <c r="J83" s="28">
        <f t="shared" si="20"/>
        <v>0.49230000000000002</v>
      </c>
      <c r="K83" s="28">
        <f t="shared" si="21"/>
        <v>0</v>
      </c>
      <c r="L83" s="28">
        <f t="shared" si="22"/>
        <v>0</v>
      </c>
      <c r="M83" s="28">
        <f t="shared" si="23"/>
        <v>0</v>
      </c>
      <c r="N83" s="28">
        <f t="shared" si="24"/>
        <v>0</v>
      </c>
      <c r="O83" s="28">
        <f t="shared" si="25"/>
        <v>0.24615000000000001</v>
      </c>
      <c r="P83" s="50">
        <f t="shared" si="26"/>
        <v>0.75385000000000002</v>
      </c>
      <c r="Q83" s="51">
        <v>19</v>
      </c>
      <c r="R83" s="64" t="str">
        <f>VLOOKUP(Q83,Project!$A$2:$B$51,2,FALSE)</f>
        <v>XL Fiberization batch1 batch2</v>
      </c>
      <c r="S83" s="52">
        <f>VLOOKUP(Q83,Project!$A$2:$C$51,3,FALSE)</f>
        <v>0.49230000000000002</v>
      </c>
      <c r="T83" s="53">
        <v>20</v>
      </c>
      <c r="U83" s="64" t="str">
        <f>VLOOKUP(T83,Project!$A$2:$B$51,2,FALSE)</f>
        <v>XL Fiberization batch3</v>
      </c>
      <c r="V83" s="52">
        <f>VLOOKUP(T83,Project!$A$2:$C$51,3,FALSE)</f>
        <v>0</v>
      </c>
      <c r="W83" s="53">
        <v>99</v>
      </c>
      <c r="X83" s="64" t="str">
        <f>VLOOKUP(W83,Project!$A$2:$B$51,2,FALSE)</f>
        <v>No Project</v>
      </c>
      <c r="Y83" s="52">
        <f>VLOOKUP(W83,Project!$A$2:$C$51,3,FALSE)</f>
        <v>0</v>
      </c>
      <c r="Z83" s="53">
        <v>99</v>
      </c>
      <c r="AA83" s="64" t="str">
        <f>VLOOKUP(Z83,Project!$A$2:$B$51,2,FALSE)</f>
        <v>No Project</v>
      </c>
      <c r="AB83" s="52">
        <f>VLOOKUP(Z83,Project!$A$2:$C$51,3,FALSE)</f>
        <v>0</v>
      </c>
      <c r="AC83" s="53">
        <v>99</v>
      </c>
      <c r="AD83" s="64" t="str">
        <f>VLOOKUP(AC83,Project!$A$2:$B$51,2,FALSE)</f>
        <v>No Project</v>
      </c>
      <c r="AE83" s="52">
        <f>VLOOKUP(AC83,Project!$A$2:$C$51,3,FALSE)</f>
        <v>0</v>
      </c>
      <c r="AF83" s="63">
        <f t="shared" si="27"/>
        <v>5</v>
      </c>
    </row>
    <row r="84" spans="1:32" s="63" customFormat="1" ht="19.5" customHeight="1" x14ac:dyDescent="0.25">
      <c r="A84" s="43">
        <v>81</v>
      </c>
      <c r="B84" s="64" t="s">
        <v>152</v>
      </c>
      <c r="C84" s="23">
        <f t="shared" si="14"/>
        <v>2</v>
      </c>
      <c r="D84" s="43"/>
      <c r="E84" s="57">
        <f t="shared" si="15"/>
        <v>19</v>
      </c>
      <c r="F84" s="57">
        <f t="shared" si="16"/>
        <v>20</v>
      </c>
      <c r="G84" s="57">
        <f t="shared" si="17"/>
        <v>99</v>
      </c>
      <c r="H84" s="57">
        <f t="shared" si="18"/>
        <v>99</v>
      </c>
      <c r="I84" s="57">
        <f t="shared" si="19"/>
        <v>99</v>
      </c>
      <c r="J84" s="28">
        <f t="shared" si="20"/>
        <v>0.49230000000000002</v>
      </c>
      <c r="K84" s="28">
        <f t="shared" si="21"/>
        <v>0</v>
      </c>
      <c r="L84" s="28">
        <f t="shared" si="22"/>
        <v>0</v>
      </c>
      <c r="M84" s="28">
        <f t="shared" si="23"/>
        <v>0</v>
      </c>
      <c r="N84" s="28">
        <f t="shared" si="24"/>
        <v>0</v>
      </c>
      <c r="O84" s="28">
        <f t="shared" si="25"/>
        <v>0.24615000000000001</v>
      </c>
      <c r="P84" s="50">
        <f t="shared" si="26"/>
        <v>0.75385000000000002</v>
      </c>
      <c r="Q84" s="51">
        <v>19</v>
      </c>
      <c r="R84" s="64" t="str">
        <f>VLOOKUP(Q84,Project!$A$2:$B$51,2,FALSE)</f>
        <v>XL Fiberization batch1 batch2</v>
      </c>
      <c r="S84" s="52">
        <f>VLOOKUP(Q84,Project!$A$2:$C$51,3,FALSE)</f>
        <v>0.49230000000000002</v>
      </c>
      <c r="T84" s="53">
        <v>20</v>
      </c>
      <c r="U84" s="64" t="str">
        <f>VLOOKUP(T84,Project!$A$2:$B$51,2,FALSE)</f>
        <v>XL Fiberization batch3</v>
      </c>
      <c r="V84" s="52">
        <f>VLOOKUP(T84,Project!$A$2:$C$51,3,FALSE)</f>
        <v>0</v>
      </c>
      <c r="W84" s="53">
        <v>99</v>
      </c>
      <c r="X84" s="64" t="str">
        <f>VLOOKUP(W84,Project!$A$2:$B$51,2,FALSE)</f>
        <v>No Project</v>
      </c>
      <c r="Y84" s="52">
        <f>VLOOKUP(W84,Project!$A$2:$C$51,3,FALSE)</f>
        <v>0</v>
      </c>
      <c r="Z84" s="53">
        <v>99</v>
      </c>
      <c r="AA84" s="64" t="str">
        <f>VLOOKUP(Z84,Project!$A$2:$B$51,2,FALSE)</f>
        <v>No Project</v>
      </c>
      <c r="AB84" s="52">
        <f>VLOOKUP(Z84,Project!$A$2:$C$51,3,FALSE)</f>
        <v>0</v>
      </c>
      <c r="AC84" s="53">
        <v>99</v>
      </c>
      <c r="AD84" s="64" t="str">
        <f>VLOOKUP(AC84,Project!$A$2:$B$51,2,FALSE)</f>
        <v>No Project</v>
      </c>
      <c r="AE84" s="52">
        <f>VLOOKUP(AC84,Project!$A$2:$C$51,3,FALSE)</f>
        <v>0</v>
      </c>
      <c r="AF84" s="63">
        <f t="shared" si="27"/>
        <v>5</v>
      </c>
    </row>
    <row r="85" spans="1:32" s="63" customFormat="1" ht="19.5" customHeight="1" x14ac:dyDescent="0.25">
      <c r="A85" s="43">
        <v>82</v>
      </c>
      <c r="B85" s="64" t="s">
        <v>153</v>
      </c>
      <c r="C85" s="23">
        <f t="shared" si="14"/>
        <v>2</v>
      </c>
      <c r="D85" s="43"/>
      <c r="E85" s="57">
        <f t="shared" si="15"/>
        <v>19</v>
      </c>
      <c r="F85" s="57">
        <f t="shared" si="16"/>
        <v>20</v>
      </c>
      <c r="G85" s="57">
        <f t="shared" si="17"/>
        <v>99</v>
      </c>
      <c r="H85" s="57">
        <f t="shared" si="18"/>
        <v>99</v>
      </c>
      <c r="I85" s="57">
        <f t="shared" si="19"/>
        <v>99</v>
      </c>
      <c r="J85" s="28">
        <f t="shared" si="20"/>
        <v>0.49230000000000002</v>
      </c>
      <c r="K85" s="28">
        <f t="shared" si="21"/>
        <v>0</v>
      </c>
      <c r="L85" s="28">
        <f t="shared" si="22"/>
        <v>0</v>
      </c>
      <c r="M85" s="28">
        <f t="shared" si="23"/>
        <v>0</v>
      </c>
      <c r="N85" s="28">
        <f t="shared" si="24"/>
        <v>0</v>
      </c>
      <c r="O85" s="28">
        <f t="shared" si="25"/>
        <v>0.24615000000000001</v>
      </c>
      <c r="P85" s="50">
        <f t="shared" si="26"/>
        <v>0.75385000000000002</v>
      </c>
      <c r="Q85" s="51">
        <v>19</v>
      </c>
      <c r="R85" s="64" t="str">
        <f>VLOOKUP(Q85,Project!$A$2:$B$51,2,FALSE)</f>
        <v>XL Fiberization batch1 batch2</v>
      </c>
      <c r="S85" s="52">
        <f>VLOOKUP(Q85,Project!$A$2:$C$51,3,FALSE)</f>
        <v>0.49230000000000002</v>
      </c>
      <c r="T85" s="53">
        <v>20</v>
      </c>
      <c r="U85" s="64" t="str">
        <f>VLOOKUP(T85,Project!$A$2:$B$51,2,FALSE)</f>
        <v>XL Fiberization batch3</v>
      </c>
      <c r="V85" s="52">
        <f>VLOOKUP(T85,Project!$A$2:$C$51,3,FALSE)</f>
        <v>0</v>
      </c>
      <c r="W85" s="53">
        <v>99</v>
      </c>
      <c r="X85" s="64" t="str">
        <f>VLOOKUP(W85,Project!$A$2:$B$51,2,FALSE)</f>
        <v>No Project</v>
      </c>
      <c r="Y85" s="52">
        <f>VLOOKUP(W85,Project!$A$2:$C$51,3,FALSE)</f>
        <v>0</v>
      </c>
      <c r="Z85" s="53">
        <v>99</v>
      </c>
      <c r="AA85" s="64" t="str">
        <f>VLOOKUP(Z85,Project!$A$2:$B$51,2,FALSE)</f>
        <v>No Project</v>
      </c>
      <c r="AB85" s="52">
        <f>VLOOKUP(Z85,Project!$A$2:$C$51,3,FALSE)</f>
        <v>0</v>
      </c>
      <c r="AC85" s="53">
        <v>99</v>
      </c>
      <c r="AD85" s="64" t="str">
        <f>VLOOKUP(AC85,Project!$A$2:$B$51,2,FALSE)</f>
        <v>No Project</v>
      </c>
      <c r="AE85" s="52">
        <f>VLOOKUP(AC85,Project!$A$2:$C$51,3,FALSE)</f>
        <v>0</v>
      </c>
      <c r="AF85" s="63">
        <f t="shared" si="27"/>
        <v>5</v>
      </c>
    </row>
    <row r="86" spans="1:32" s="63" customFormat="1" ht="19.5" customHeight="1" x14ac:dyDescent="0.25">
      <c r="A86" s="43">
        <v>83</v>
      </c>
      <c r="B86" s="64" t="s">
        <v>154</v>
      </c>
      <c r="C86" s="23">
        <f t="shared" si="14"/>
        <v>2</v>
      </c>
      <c r="D86" s="43"/>
      <c r="E86" s="57">
        <f t="shared" si="15"/>
        <v>19</v>
      </c>
      <c r="F86" s="57">
        <f t="shared" si="16"/>
        <v>20</v>
      </c>
      <c r="G86" s="57">
        <f t="shared" si="17"/>
        <v>99</v>
      </c>
      <c r="H86" s="57">
        <f t="shared" si="18"/>
        <v>99</v>
      </c>
      <c r="I86" s="57">
        <f t="shared" si="19"/>
        <v>99</v>
      </c>
      <c r="J86" s="28">
        <f t="shared" si="20"/>
        <v>0.49230000000000002</v>
      </c>
      <c r="K86" s="28">
        <f t="shared" si="21"/>
        <v>0</v>
      </c>
      <c r="L86" s="28">
        <f t="shared" si="22"/>
        <v>0</v>
      </c>
      <c r="M86" s="28">
        <f t="shared" si="23"/>
        <v>0</v>
      </c>
      <c r="N86" s="28">
        <f t="shared" si="24"/>
        <v>0</v>
      </c>
      <c r="O86" s="28">
        <f t="shared" si="25"/>
        <v>0.24615000000000001</v>
      </c>
      <c r="P86" s="50">
        <f t="shared" si="26"/>
        <v>0.75385000000000002</v>
      </c>
      <c r="Q86" s="51">
        <v>19</v>
      </c>
      <c r="R86" s="64" t="str">
        <f>VLOOKUP(Q86,Project!$A$2:$B$51,2,FALSE)</f>
        <v>XL Fiberization batch1 batch2</v>
      </c>
      <c r="S86" s="52">
        <f>VLOOKUP(Q86,Project!$A$2:$C$51,3,FALSE)</f>
        <v>0.49230000000000002</v>
      </c>
      <c r="T86" s="53">
        <v>20</v>
      </c>
      <c r="U86" s="64" t="str">
        <f>VLOOKUP(T86,Project!$A$2:$B$51,2,FALSE)</f>
        <v>XL Fiberization batch3</v>
      </c>
      <c r="V86" s="52">
        <f>VLOOKUP(T86,Project!$A$2:$C$51,3,FALSE)</f>
        <v>0</v>
      </c>
      <c r="W86" s="53">
        <v>99</v>
      </c>
      <c r="X86" s="64" t="str">
        <f>VLOOKUP(W86,Project!$A$2:$B$51,2,FALSE)</f>
        <v>No Project</v>
      </c>
      <c r="Y86" s="52">
        <f>VLOOKUP(W86,Project!$A$2:$C$51,3,FALSE)</f>
        <v>0</v>
      </c>
      <c r="Z86" s="53">
        <v>99</v>
      </c>
      <c r="AA86" s="64" t="str">
        <f>VLOOKUP(Z86,Project!$A$2:$B$51,2,FALSE)</f>
        <v>No Project</v>
      </c>
      <c r="AB86" s="52">
        <f>VLOOKUP(Z86,Project!$A$2:$C$51,3,FALSE)</f>
        <v>0</v>
      </c>
      <c r="AC86" s="53">
        <v>99</v>
      </c>
      <c r="AD86" s="64" t="str">
        <f>VLOOKUP(AC86,Project!$A$2:$B$51,2,FALSE)</f>
        <v>No Project</v>
      </c>
      <c r="AE86" s="52">
        <f>VLOOKUP(AC86,Project!$A$2:$C$51,3,FALSE)</f>
        <v>0</v>
      </c>
      <c r="AF86" s="63">
        <f t="shared" si="27"/>
        <v>5</v>
      </c>
    </row>
    <row r="87" spans="1:32" s="63" customFormat="1" ht="19.5" customHeight="1" x14ac:dyDescent="0.25">
      <c r="A87" s="43">
        <v>84</v>
      </c>
      <c r="B87" s="64" t="s">
        <v>155</v>
      </c>
      <c r="C87" s="23">
        <f t="shared" si="14"/>
        <v>2</v>
      </c>
      <c r="D87" s="43"/>
      <c r="E87" s="57">
        <f t="shared" si="15"/>
        <v>19</v>
      </c>
      <c r="F87" s="57">
        <f t="shared" si="16"/>
        <v>20</v>
      </c>
      <c r="G87" s="57">
        <f t="shared" si="17"/>
        <v>99</v>
      </c>
      <c r="H87" s="57">
        <f t="shared" si="18"/>
        <v>99</v>
      </c>
      <c r="I87" s="57">
        <f t="shared" si="19"/>
        <v>99</v>
      </c>
      <c r="J87" s="28">
        <f t="shared" si="20"/>
        <v>0.49230000000000002</v>
      </c>
      <c r="K87" s="28">
        <f t="shared" si="21"/>
        <v>0</v>
      </c>
      <c r="L87" s="28">
        <f t="shared" si="22"/>
        <v>0</v>
      </c>
      <c r="M87" s="28">
        <f t="shared" si="23"/>
        <v>0</v>
      </c>
      <c r="N87" s="28">
        <f t="shared" si="24"/>
        <v>0</v>
      </c>
      <c r="O87" s="28">
        <f t="shared" si="25"/>
        <v>0.24615000000000001</v>
      </c>
      <c r="P87" s="50">
        <f t="shared" si="26"/>
        <v>0.75385000000000002</v>
      </c>
      <c r="Q87" s="51">
        <v>19</v>
      </c>
      <c r="R87" s="64" t="str">
        <f>VLOOKUP(Q87,Project!$A$2:$B$51,2,FALSE)</f>
        <v>XL Fiberization batch1 batch2</v>
      </c>
      <c r="S87" s="52">
        <f>VLOOKUP(Q87,Project!$A$2:$C$51,3,FALSE)</f>
        <v>0.49230000000000002</v>
      </c>
      <c r="T87" s="53">
        <v>20</v>
      </c>
      <c r="U87" s="64" t="str">
        <f>VLOOKUP(T87,Project!$A$2:$B$51,2,FALSE)</f>
        <v>XL Fiberization batch3</v>
      </c>
      <c r="V87" s="52">
        <f>VLOOKUP(T87,Project!$A$2:$C$51,3,FALSE)</f>
        <v>0</v>
      </c>
      <c r="W87" s="53">
        <v>99</v>
      </c>
      <c r="X87" s="64" t="str">
        <f>VLOOKUP(W87,Project!$A$2:$B$51,2,FALSE)</f>
        <v>No Project</v>
      </c>
      <c r="Y87" s="52">
        <f>VLOOKUP(W87,Project!$A$2:$C$51,3,FALSE)</f>
        <v>0</v>
      </c>
      <c r="Z87" s="53">
        <v>99</v>
      </c>
      <c r="AA87" s="64" t="str">
        <f>VLOOKUP(Z87,Project!$A$2:$B$51,2,FALSE)</f>
        <v>No Project</v>
      </c>
      <c r="AB87" s="52">
        <f>VLOOKUP(Z87,Project!$A$2:$C$51,3,FALSE)</f>
        <v>0</v>
      </c>
      <c r="AC87" s="53">
        <v>99</v>
      </c>
      <c r="AD87" s="64" t="str">
        <f>VLOOKUP(AC87,Project!$A$2:$B$51,2,FALSE)</f>
        <v>No Project</v>
      </c>
      <c r="AE87" s="52">
        <f>VLOOKUP(AC87,Project!$A$2:$C$51,3,FALSE)</f>
        <v>0</v>
      </c>
      <c r="AF87" s="63">
        <f t="shared" si="27"/>
        <v>5</v>
      </c>
    </row>
    <row r="88" spans="1:32" s="63" customFormat="1" ht="19.5" customHeight="1" x14ac:dyDescent="0.25">
      <c r="A88" s="43">
        <v>85</v>
      </c>
      <c r="B88" s="64" t="s">
        <v>156</v>
      </c>
      <c r="C88" s="23">
        <f t="shared" si="14"/>
        <v>2</v>
      </c>
      <c r="D88" s="43"/>
      <c r="E88" s="57">
        <f t="shared" si="15"/>
        <v>19</v>
      </c>
      <c r="F88" s="57">
        <f t="shared" si="16"/>
        <v>20</v>
      </c>
      <c r="G88" s="57">
        <f t="shared" si="17"/>
        <v>99</v>
      </c>
      <c r="H88" s="57">
        <f t="shared" si="18"/>
        <v>99</v>
      </c>
      <c r="I88" s="57">
        <f t="shared" si="19"/>
        <v>99</v>
      </c>
      <c r="J88" s="28">
        <f t="shared" si="20"/>
        <v>0.49230000000000002</v>
      </c>
      <c r="K88" s="28">
        <f t="shared" si="21"/>
        <v>0</v>
      </c>
      <c r="L88" s="28">
        <f t="shared" si="22"/>
        <v>0</v>
      </c>
      <c r="M88" s="28">
        <f t="shared" si="23"/>
        <v>0</v>
      </c>
      <c r="N88" s="28">
        <f t="shared" si="24"/>
        <v>0</v>
      </c>
      <c r="O88" s="28">
        <f t="shared" si="25"/>
        <v>0.24615000000000001</v>
      </c>
      <c r="P88" s="50">
        <f t="shared" si="26"/>
        <v>0.75385000000000002</v>
      </c>
      <c r="Q88" s="51">
        <v>19</v>
      </c>
      <c r="R88" s="64" t="str">
        <f>VLOOKUP(Q88,Project!$A$2:$B$51,2,FALSE)</f>
        <v>XL Fiberization batch1 batch2</v>
      </c>
      <c r="S88" s="52">
        <f>VLOOKUP(Q88,Project!$A$2:$C$51,3,FALSE)</f>
        <v>0.49230000000000002</v>
      </c>
      <c r="T88" s="53">
        <v>20</v>
      </c>
      <c r="U88" s="64" t="str">
        <f>VLOOKUP(T88,Project!$A$2:$B$51,2,FALSE)</f>
        <v>XL Fiberization batch3</v>
      </c>
      <c r="V88" s="52">
        <f>VLOOKUP(T88,Project!$A$2:$C$51,3,FALSE)</f>
        <v>0</v>
      </c>
      <c r="W88" s="53">
        <v>99</v>
      </c>
      <c r="X88" s="64" t="str">
        <f>VLOOKUP(W88,Project!$A$2:$B$51,2,FALSE)</f>
        <v>No Project</v>
      </c>
      <c r="Y88" s="52">
        <f>VLOOKUP(W88,Project!$A$2:$C$51,3,FALSE)</f>
        <v>0</v>
      </c>
      <c r="Z88" s="53">
        <v>99</v>
      </c>
      <c r="AA88" s="64" t="str">
        <f>VLOOKUP(Z88,Project!$A$2:$B$51,2,FALSE)</f>
        <v>No Project</v>
      </c>
      <c r="AB88" s="52">
        <f>VLOOKUP(Z88,Project!$A$2:$C$51,3,FALSE)</f>
        <v>0</v>
      </c>
      <c r="AC88" s="53">
        <v>99</v>
      </c>
      <c r="AD88" s="64" t="str">
        <f>VLOOKUP(AC88,Project!$A$2:$B$51,2,FALSE)</f>
        <v>No Project</v>
      </c>
      <c r="AE88" s="52">
        <f>VLOOKUP(AC88,Project!$A$2:$C$51,3,FALSE)</f>
        <v>0</v>
      </c>
      <c r="AF88" s="63">
        <f t="shared" si="27"/>
        <v>5</v>
      </c>
    </row>
    <row r="89" spans="1:32" s="63" customFormat="1" ht="19.5" customHeight="1" x14ac:dyDescent="0.25">
      <c r="A89" s="43">
        <v>86</v>
      </c>
      <c r="B89" s="64" t="s">
        <v>226</v>
      </c>
      <c r="C89" s="23">
        <f t="shared" si="14"/>
        <v>2</v>
      </c>
      <c r="D89" s="43"/>
      <c r="E89" s="57">
        <f t="shared" si="15"/>
        <v>19</v>
      </c>
      <c r="F89" s="57">
        <f t="shared" si="16"/>
        <v>20</v>
      </c>
      <c r="G89" s="57">
        <f t="shared" si="17"/>
        <v>99</v>
      </c>
      <c r="H89" s="57">
        <f t="shared" si="18"/>
        <v>99</v>
      </c>
      <c r="I89" s="57">
        <f t="shared" si="19"/>
        <v>99</v>
      </c>
      <c r="J89" s="28">
        <f t="shared" si="20"/>
        <v>0.49230000000000002</v>
      </c>
      <c r="K89" s="28">
        <f t="shared" si="21"/>
        <v>0</v>
      </c>
      <c r="L89" s="28">
        <f t="shared" si="22"/>
        <v>0</v>
      </c>
      <c r="M89" s="28">
        <f t="shared" si="23"/>
        <v>0</v>
      </c>
      <c r="N89" s="28">
        <f t="shared" si="24"/>
        <v>0</v>
      </c>
      <c r="O89" s="28">
        <f t="shared" si="25"/>
        <v>0.24615000000000001</v>
      </c>
      <c r="P89" s="50">
        <f t="shared" si="26"/>
        <v>0.75385000000000002</v>
      </c>
      <c r="Q89" s="51">
        <v>19</v>
      </c>
      <c r="R89" s="64" t="str">
        <f>VLOOKUP(Q89,Project!$A$2:$B$51,2,FALSE)</f>
        <v>XL Fiberization batch1 batch2</v>
      </c>
      <c r="S89" s="52">
        <f>VLOOKUP(Q89,Project!$A$2:$C$51,3,FALSE)</f>
        <v>0.49230000000000002</v>
      </c>
      <c r="T89" s="53">
        <v>20</v>
      </c>
      <c r="U89" s="64" t="str">
        <f>VLOOKUP(T89,Project!$A$2:$B$51,2,FALSE)</f>
        <v>XL Fiberization batch3</v>
      </c>
      <c r="V89" s="52">
        <f>VLOOKUP(T89,Project!$A$2:$C$51,3,FALSE)</f>
        <v>0</v>
      </c>
      <c r="W89" s="53">
        <v>99</v>
      </c>
      <c r="X89" s="64" t="str">
        <f>VLOOKUP(W89,Project!$A$2:$B$51,2,FALSE)</f>
        <v>No Project</v>
      </c>
      <c r="Y89" s="52">
        <f>VLOOKUP(W89,Project!$A$2:$C$51,3,FALSE)</f>
        <v>0</v>
      </c>
      <c r="Z89" s="53">
        <v>99</v>
      </c>
      <c r="AA89" s="64" t="str">
        <f>VLOOKUP(Z89,Project!$A$2:$B$51,2,FALSE)</f>
        <v>No Project</v>
      </c>
      <c r="AB89" s="52">
        <f>VLOOKUP(Z89,Project!$A$2:$C$51,3,FALSE)</f>
        <v>0</v>
      </c>
      <c r="AC89" s="53">
        <v>99</v>
      </c>
      <c r="AD89" s="64" t="str">
        <f>VLOOKUP(AC89,Project!$A$2:$B$51,2,FALSE)</f>
        <v>No Project</v>
      </c>
      <c r="AE89" s="52">
        <f>VLOOKUP(AC89,Project!$A$2:$C$51,3,FALSE)</f>
        <v>0</v>
      </c>
      <c r="AF89" s="63">
        <f t="shared" si="27"/>
        <v>5</v>
      </c>
    </row>
    <row r="90" spans="1:32" s="63" customFormat="1" ht="19.5" customHeight="1" x14ac:dyDescent="0.25">
      <c r="A90" s="43">
        <v>87</v>
      </c>
      <c r="B90" s="64" t="s">
        <v>157</v>
      </c>
      <c r="C90" s="23">
        <f t="shared" si="14"/>
        <v>2</v>
      </c>
      <c r="D90" s="43"/>
      <c r="E90" s="57">
        <f t="shared" si="15"/>
        <v>19</v>
      </c>
      <c r="F90" s="57">
        <f t="shared" si="16"/>
        <v>20</v>
      </c>
      <c r="G90" s="57">
        <f t="shared" si="17"/>
        <v>99</v>
      </c>
      <c r="H90" s="57">
        <f t="shared" si="18"/>
        <v>99</v>
      </c>
      <c r="I90" s="57">
        <f t="shared" si="19"/>
        <v>99</v>
      </c>
      <c r="J90" s="28">
        <f t="shared" si="20"/>
        <v>0.49230000000000002</v>
      </c>
      <c r="K90" s="28">
        <f t="shared" si="21"/>
        <v>0</v>
      </c>
      <c r="L90" s="28">
        <f t="shared" si="22"/>
        <v>0</v>
      </c>
      <c r="M90" s="28">
        <f t="shared" si="23"/>
        <v>0</v>
      </c>
      <c r="N90" s="28">
        <f t="shared" si="24"/>
        <v>0</v>
      </c>
      <c r="O90" s="28">
        <f t="shared" si="25"/>
        <v>0.24615000000000001</v>
      </c>
      <c r="P90" s="50">
        <f t="shared" si="26"/>
        <v>0.75385000000000002</v>
      </c>
      <c r="Q90" s="51">
        <v>19</v>
      </c>
      <c r="R90" s="64" t="str">
        <f>VLOOKUP(Q90,Project!$A$2:$B$51,2,FALSE)</f>
        <v>XL Fiberization batch1 batch2</v>
      </c>
      <c r="S90" s="52">
        <f>VLOOKUP(Q90,Project!$A$2:$C$51,3,FALSE)</f>
        <v>0.49230000000000002</v>
      </c>
      <c r="T90" s="53">
        <v>20</v>
      </c>
      <c r="U90" s="64" t="str">
        <f>VLOOKUP(T90,Project!$A$2:$B$51,2,FALSE)</f>
        <v>XL Fiberization batch3</v>
      </c>
      <c r="V90" s="52">
        <f>VLOOKUP(T90,Project!$A$2:$C$51,3,FALSE)</f>
        <v>0</v>
      </c>
      <c r="W90" s="53">
        <v>99</v>
      </c>
      <c r="X90" s="64" t="str">
        <f>VLOOKUP(W90,Project!$A$2:$B$51,2,FALSE)</f>
        <v>No Project</v>
      </c>
      <c r="Y90" s="52">
        <f>VLOOKUP(W90,Project!$A$2:$C$51,3,FALSE)</f>
        <v>0</v>
      </c>
      <c r="Z90" s="53">
        <v>99</v>
      </c>
      <c r="AA90" s="64" t="str">
        <f>VLOOKUP(Z90,Project!$A$2:$B$51,2,FALSE)</f>
        <v>No Project</v>
      </c>
      <c r="AB90" s="52">
        <f>VLOOKUP(Z90,Project!$A$2:$C$51,3,FALSE)</f>
        <v>0</v>
      </c>
      <c r="AC90" s="53">
        <v>99</v>
      </c>
      <c r="AD90" s="64" t="str">
        <f>VLOOKUP(AC90,Project!$A$2:$B$51,2,FALSE)</f>
        <v>No Project</v>
      </c>
      <c r="AE90" s="52">
        <f>VLOOKUP(AC90,Project!$A$2:$C$51,3,FALSE)</f>
        <v>0</v>
      </c>
      <c r="AF90" s="63">
        <f t="shared" si="27"/>
        <v>5</v>
      </c>
    </row>
    <row r="91" spans="1:32" s="63" customFormat="1" ht="19.5" customHeight="1" x14ac:dyDescent="0.25">
      <c r="A91" s="43">
        <v>88</v>
      </c>
      <c r="B91" s="64" t="s">
        <v>158</v>
      </c>
      <c r="C91" s="23">
        <f t="shared" si="14"/>
        <v>2</v>
      </c>
      <c r="D91" s="43"/>
      <c r="E91" s="57">
        <f t="shared" si="15"/>
        <v>19</v>
      </c>
      <c r="F91" s="57">
        <f t="shared" si="16"/>
        <v>20</v>
      </c>
      <c r="G91" s="57">
        <f t="shared" si="17"/>
        <v>99</v>
      </c>
      <c r="H91" s="57">
        <f t="shared" si="18"/>
        <v>99</v>
      </c>
      <c r="I91" s="57">
        <f t="shared" si="19"/>
        <v>99</v>
      </c>
      <c r="J91" s="28">
        <f t="shared" si="20"/>
        <v>0.49230000000000002</v>
      </c>
      <c r="K91" s="28">
        <f t="shared" si="21"/>
        <v>0</v>
      </c>
      <c r="L91" s="28">
        <f t="shared" si="22"/>
        <v>0</v>
      </c>
      <c r="M91" s="28">
        <f t="shared" si="23"/>
        <v>0</v>
      </c>
      <c r="N91" s="28">
        <f t="shared" si="24"/>
        <v>0</v>
      </c>
      <c r="O91" s="28">
        <f t="shared" si="25"/>
        <v>0.24615000000000001</v>
      </c>
      <c r="P91" s="50">
        <f t="shared" si="26"/>
        <v>0.75385000000000002</v>
      </c>
      <c r="Q91" s="51">
        <v>19</v>
      </c>
      <c r="R91" s="64" t="str">
        <f>VLOOKUP(Q91,Project!$A$2:$B$51,2,FALSE)</f>
        <v>XL Fiberization batch1 batch2</v>
      </c>
      <c r="S91" s="52">
        <f>VLOOKUP(Q91,Project!$A$2:$C$51,3,FALSE)</f>
        <v>0.49230000000000002</v>
      </c>
      <c r="T91" s="53">
        <v>20</v>
      </c>
      <c r="U91" s="64" t="str">
        <f>VLOOKUP(T91,Project!$A$2:$B$51,2,FALSE)</f>
        <v>XL Fiberization batch3</v>
      </c>
      <c r="V91" s="52">
        <f>VLOOKUP(T91,Project!$A$2:$C$51,3,FALSE)</f>
        <v>0</v>
      </c>
      <c r="W91" s="53">
        <v>99</v>
      </c>
      <c r="X91" s="64" t="str">
        <f>VLOOKUP(W91,Project!$A$2:$B$51,2,FALSE)</f>
        <v>No Project</v>
      </c>
      <c r="Y91" s="52">
        <f>VLOOKUP(W91,Project!$A$2:$C$51,3,FALSE)</f>
        <v>0</v>
      </c>
      <c r="Z91" s="53">
        <v>99</v>
      </c>
      <c r="AA91" s="64" t="str">
        <f>VLOOKUP(Z91,Project!$A$2:$B$51,2,FALSE)</f>
        <v>No Project</v>
      </c>
      <c r="AB91" s="52">
        <f>VLOOKUP(Z91,Project!$A$2:$C$51,3,FALSE)</f>
        <v>0</v>
      </c>
      <c r="AC91" s="53">
        <v>99</v>
      </c>
      <c r="AD91" s="64" t="str">
        <f>VLOOKUP(AC91,Project!$A$2:$B$51,2,FALSE)</f>
        <v>No Project</v>
      </c>
      <c r="AE91" s="52">
        <f>VLOOKUP(AC91,Project!$A$2:$C$51,3,FALSE)</f>
        <v>0</v>
      </c>
      <c r="AF91" s="63">
        <f t="shared" si="27"/>
        <v>5</v>
      </c>
    </row>
    <row r="92" spans="1:32" s="63" customFormat="1" ht="19.5" customHeight="1" x14ac:dyDescent="0.25">
      <c r="A92" s="43">
        <v>89</v>
      </c>
      <c r="B92" s="64" t="s">
        <v>159</v>
      </c>
      <c r="C92" s="23">
        <f t="shared" si="14"/>
        <v>2</v>
      </c>
      <c r="D92" s="43"/>
      <c r="E92" s="57">
        <f t="shared" si="15"/>
        <v>19</v>
      </c>
      <c r="F92" s="57">
        <f t="shared" si="16"/>
        <v>20</v>
      </c>
      <c r="G92" s="57">
        <f t="shared" si="17"/>
        <v>99</v>
      </c>
      <c r="H92" s="57">
        <f t="shared" si="18"/>
        <v>99</v>
      </c>
      <c r="I92" s="57">
        <f t="shared" si="19"/>
        <v>99</v>
      </c>
      <c r="J92" s="28">
        <f t="shared" si="20"/>
        <v>0.49230000000000002</v>
      </c>
      <c r="K92" s="28">
        <f t="shared" si="21"/>
        <v>0</v>
      </c>
      <c r="L92" s="28">
        <f t="shared" si="22"/>
        <v>0</v>
      </c>
      <c r="M92" s="28">
        <f t="shared" si="23"/>
        <v>0</v>
      </c>
      <c r="N92" s="28">
        <f t="shared" si="24"/>
        <v>0</v>
      </c>
      <c r="O92" s="28">
        <f t="shared" si="25"/>
        <v>0.24615000000000001</v>
      </c>
      <c r="P92" s="50">
        <f t="shared" si="26"/>
        <v>0.75385000000000002</v>
      </c>
      <c r="Q92" s="51">
        <v>19</v>
      </c>
      <c r="R92" s="64" t="str">
        <f>VLOOKUP(Q92,Project!$A$2:$B$51,2,FALSE)</f>
        <v>XL Fiberization batch1 batch2</v>
      </c>
      <c r="S92" s="52">
        <f>VLOOKUP(Q92,Project!$A$2:$C$51,3,FALSE)</f>
        <v>0.49230000000000002</v>
      </c>
      <c r="T92" s="53">
        <v>20</v>
      </c>
      <c r="U92" s="64" t="str">
        <f>VLOOKUP(T92,Project!$A$2:$B$51,2,FALSE)</f>
        <v>XL Fiberization batch3</v>
      </c>
      <c r="V92" s="52">
        <f>VLOOKUP(T92,Project!$A$2:$C$51,3,FALSE)</f>
        <v>0</v>
      </c>
      <c r="W92" s="53">
        <v>99</v>
      </c>
      <c r="X92" s="64" t="str">
        <f>VLOOKUP(W92,Project!$A$2:$B$51,2,FALSE)</f>
        <v>No Project</v>
      </c>
      <c r="Y92" s="52">
        <f>VLOOKUP(W92,Project!$A$2:$C$51,3,FALSE)</f>
        <v>0</v>
      </c>
      <c r="Z92" s="53">
        <v>99</v>
      </c>
      <c r="AA92" s="64" t="str">
        <f>VLOOKUP(Z92,Project!$A$2:$B$51,2,FALSE)</f>
        <v>No Project</v>
      </c>
      <c r="AB92" s="52">
        <f>VLOOKUP(Z92,Project!$A$2:$C$51,3,FALSE)</f>
        <v>0</v>
      </c>
      <c r="AC92" s="53">
        <v>99</v>
      </c>
      <c r="AD92" s="64" t="str">
        <f>VLOOKUP(AC92,Project!$A$2:$B$51,2,FALSE)</f>
        <v>No Project</v>
      </c>
      <c r="AE92" s="52">
        <f>VLOOKUP(AC92,Project!$A$2:$C$51,3,FALSE)</f>
        <v>0</v>
      </c>
      <c r="AF92" s="63">
        <f t="shared" si="27"/>
        <v>5</v>
      </c>
    </row>
  </sheetData>
  <mergeCells count="7">
    <mergeCell ref="C3:D3"/>
    <mergeCell ref="AC2:AE2"/>
    <mergeCell ref="Q1:AE1"/>
    <mergeCell ref="Q2:S2"/>
    <mergeCell ref="T2:V2"/>
    <mergeCell ref="W2:Y2"/>
    <mergeCell ref="Z2:AB2"/>
  </mergeCells>
  <conditionalFormatting sqref="E4:I92">
    <cfRule type="cellIs" dxfId="2" priority="2" operator="equal">
      <formula>99</formula>
    </cfRule>
    <cfRule type="cellIs" dxfId="1" priority="3" operator="equal">
      <formula>0</formula>
    </cfRule>
  </conditionalFormatting>
  <conditionalFormatting sqref="J4:N92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L7" sqref="L7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topLeftCell="A22" zoomScaleNormal="70" zoomScaleSheetLayoutView="100" workbookViewId="0">
      <selection activeCell="K6" sqref="K6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K6" sqref="K5:K6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J20" sqref="J20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topLeftCell="C1" zoomScaleNormal="70" zoomScaleSheetLayoutView="100" workbookViewId="0">
      <selection activeCell="W34" sqref="W34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I12" sqref="I12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Normal="70" zoomScaleSheetLayoutView="100" workbookViewId="0">
      <selection activeCell="M4" sqref="M4"/>
    </sheetView>
  </sheetViews>
  <sheetFormatPr defaultRowHeight="15" x14ac:dyDescent="0.25"/>
  <cols>
    <col min="1" max="1" width="2.85546875" customWidth="1"/>
    <col min="17" max="17" width="4.7109375" customWidth="1"/>
  </cols>
  <sheetData/>
  <pageMargins left="0.7" right="0.7" top="0.75" bottom="0.75" header="0.3" footer="0.3"/>
  <pageSetup scale="4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Chart GM</vt:lpstr>
      <vt:lpstr>Chart PM</vt:lpstr>
      <vt:lpstr>Chart PP</vt:lpstr>
      <vt:lpstr>Chart PCoor</vt:lpstr>
      <vt:lpstr>Chart Material</vt:lpstr>
      <vt:lpstr>Chart Document</vt:lpstr>
      <vt:lpstr>Chart Drafter</vt:lpstr>
      <vt:lpstr>Chart Admin</vt:lpstr>
      <vt:lpstr>Chart Field Inspect</vt:lpstr>
      <vt:lpstr>Project</vt:lpstr>
      <vt:lpstr>Resource View</vt:lpstr>
      <vt:lpstr>GM</vt:lpstr>
      <vt:lpstr>PM</vt:lpstr>
      <vt:lpstr>PROJ. PLANNER</vt:lpstr>
      <vt:lpstr>COORDINATOR</vt:lpstr>
      <vt:lpstr>MATERIAL CONTROL</vt:lpstr>
      <vt:lpstr>DOC. CONTROL</vt:lpstr>
      <vt:lpstr>ADMIN</vt:lpstr>
      <vt:lpstr>DRAFTER</vt:lpstr>
      <vt:lpstr>FIELD INSPECTOR</vt:lpstr>
      <vt:lpstr>'Chart Admin'!Print_Area</vt:lpstr>
      <vt:lpstr>'Chart Document'!Print_Area</vt:lpstr>
      <vt:lpstr>'Chart Drafter'!Print_Area</vt:lpstr>
      <vt:lpstr>'Chart Field Inspect'!Print_Area</vt:lpstr>
      <vt:lpstr>'Chart GM'!Print_Area</vt:lpstr>
      <vt:lpstr>'Chart Material'!Print_Area</vt:lpstr>
      <vt:lpstr>'Chart PCoor'!Print_Area</vt:lpstr>
      <vt:lpstr>'Chart PM'!Print_Area</vt:lpstr>
      <vt:lpstr>'Chart PP'!Print_Area</vt:lpstr>
      <vt:lpstr>'Resource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Braputra Aditya</dc:creator>
  <cp:lastModifiedBy>Rury Amsar</cp:lastModifiedBy>
  <dcterms:created xsi:type="dcterms:W3CDTF">2018-02-23T03:54:32Z</dcterms:created>
  <dcterms:modified xsi:type="dcterms:W3CDTF">2018-03-20T10:32:51Z</dcterms:modified>
</cp:coreProperties>
</file>