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162" documentId="8_{08599258-CDCF-4046-AAF8-B97317FF567F}" xr6:coauthVersionLast="47" xr6:coauthVersionMax="47" xr10:uidLastSave="{B1CC30B3-3BB7-44EA-AF33-83EB6B52AE02}"/>
  <bookViews>
    <workbookView xWindow="-120" yWindow="-120" windowWidth="20730" windowHeight="11160" xr2:uid="{00000000-000D-0000-FFFF-FFFF00000000}"/>
  </bookViews>
  <sheets>
    <sheet name="CalendarioProyecto" sheetId="13" r:id="rId1"/>
    <sheet name="para pegar" sheetId="11" r:id="rId2"/>
  </sheets>
  <definedNames>
    <definedName name="Display_Week" localSheetId="0">CalendarioProyecto!$E$6</definedName>
    <definedName name="Display_Week">'para pegar'!$E$6</definedName>
    <definedName name="hoy" localSheetId="0">TODAY()</definedName>
    <definedName name="hoy" localSheetId="1">TODAY()</definedName>
    <definedName name="Project_Start" localSheetId="0">CalendarioProyecto!$E$5</definedName>
    <definedName name="Project_Start">'para pegar'!$E$5</definedName>
    <definedName name="task_end" localSheetId="0">CalendarioProyecto!$F1</definedName>
    <definedName name="task_end" localSheetId="1">'para pegar'!$F1</definedName>
    <definedName name="task_progress" localSheetId="0">CalendarioProyecto!$D1</definedName>
    <definedName name="task_progress" localSheetId="1">'para pegar'!$D1</definedName>
    <definedName name="task_start" localSheetId="0">CalendarioProyecto!$E1</definedName>
    <definedName name="task_start" localSheetId="1">'para pegar'!$E1</definedName>
    <definedName name="_xlnm.Print_Titles" localSheetId="0">CalendarioProyecto!$6:$8</definedName>
    <definedName name="_xlnm.Print_Titles" localSheetId="1">'para pegar'!$6:$8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3" l="1"/>
  <c r="E44" i="13"/>
  <c r="H40" i="13"/>
  <c r="H36" i="13"/>
  <c r="H32" i="13"/>
  <c r="H28" i="13"/>
  <c r="H27" i="13"/>
  <c r="F27" i="13"/>
  <c r="E29" i="13" s="1"/>
  <c r="F29" i="13" s="1"/>
  <c r="E30" i="13" s="1"/>
  <c r="F30" i="13" s="1"/>
  <c r="E31" i="13" s="1"/>
  <c r="E27" i="13"/>
  <c r="E26" i="13"/>
  <c r="H26" i="13" s="1"/>
  <c r="H25" i="13"/>
  <c r="H24" i="13"/>
  <c r="E22" i="13"/>
  <c r="E23" i="13" s="1"/>
  <c r="H21" i="13"/>
  <c r="F21" i="13"/>
  <c r="E21" i="13"/>
  <c r="E20" i="13"/>
  <c r="H20" i="13" s="1"/>
  <c r="E19" i="13"/>
  <c r="H18" i="13"/>
  <c r="H17" i="13"/>
  <c r="H16" i="13"/>
  <c r="E11" i="13"/>
  <c r="H10" i="13"/>
  <c r="H9" i="13"/>
  <c r="I7" i="13"/>
  <c r="I8" i="13" s="1"/>
  <c r="H40" i="11"/>
  <c r="H36" i="11"/>
  <c r="H32" i="11"/>
  <c r="E27" i="11"/>
  <c r="F27" i="11" s="1"/>
  <c r="E29" i="11" s="1"/>
  <c r="F29" i="11" s="1"/>
  <c r="E30" i="11" s="1"/>
  <c r="F30" i="11" s="1"/>
  <c r="E31" i="11" s="1"/>
  <c r="F31" i="11" s="1"/>
  <c r="E33" i="11" s="1"/>
  <c r="F33" i="11" s="1"/>
  <c r="E34" i="11" s="1"/>
  <c r="F34" i="11" s="1"/>
  <c r="E35" i="11" s="1"/>
  <c r="H17" i="11"/>
  <c r="H9" i="11"/>
  <c r="F31" i="13" l="1"/>
  <c r="E33" i="13" s="1"/>
  <c r="F33" i="13" s="1"/>
  <c r="E34" i="13" s="1"/>
  <c r="F34" i="13" s="1"/>
  <c r="E35" i="13" s="1"/>
  <c r="H31" i="13"/>
  <c r="H19" i="13"/>
  <c r="F23" i="13"/>
  <c r="H23" i="13" s="1"/>
  <c r="I6" i="13"/>
  <c r="J7" i="13"/>
  <c r="F11" i="13"/>
  <c r="E12" i="13" s="1"/>
  <c r="F19" i="13"/>
  <c r="H22" i="13"/>
  <c r="F35" i="11"/>
  <c r="E11" i="11"/>
  <c r="E26" i="11" s="1"/>
  <c r="J8" i="13" l="1"/>
  <c r="K7" i="13"/>
  <c r="H11" i="13"/>
  <c r="F12" i="13"/>
  <c r="H12" i="13"/>
  <c r="F35" i="13"/>
  <c r="E37" i="13" s="1"/>
  <c r="F37" i="13" s="1"/>
  <c r="E38" i="13" s="1"/>
  <c r="F38" i="13" s="1"/>
  <c r="E39" i="13" s="1"/>
  <c r="H35" i="13"/>
  <c r="H35" i="11"/>
  <c r="E37" i="11"/>
  <c r="F37" i="11" s="1"/>
  <c r="E38" i="11" s="1"/>
  <c r="F38" i="11" s="1"/>
  <c r="E39" i="11" s="1"/>
  <c r="H26" i="11"/>
  <c r="F11" i="11"/>
  <c r="E12" i="11" s="1"/>
  <c r="I7" i="11"/>
  <c r="H31" i="11"/>
  <c r="H28" i="11"/>
  <c r="H25" i="11"/>
  <c r="H24" i="11"/>
  <c r="H18" i="11"/>
  <c r="H10" i="11"/>
  <c r="E13" i="13" l="1"/>
  <c r="E14" i="13"/>
  <c r="F39" i="13"/>
  <c r="E41" i="13" s="1"/>
  <c r="F41" i="13" s="1"/>
  <c r="E43" i="13" s="1"/>
  <c r="H43" i="13" s="1"/>
  <c r="H39" i="13"/>
  <c r="K8" i="13"/>
  <c r="L7" i="13"/>
  <c r="F39" i="11"/>
  <c r="H11" i="11"/>
  <c r="F12" i="11"/>
  <c r="E19" i="11"/>
  <c r="E20" i="11" s="1"/>
  <c r="I8" i="11"/>
  <c r="L8" i="13" l="1"/>
  <c r="M7" i="13"/>
  <c r="F14" i="13"/>
  <c r="E15" i="13" s="1"/>
  <c r="H15" i="13" s="1"/>
  <c r="F13" i="13"/>
  <c r="H13" i="13"/>
  <c r="H39" i="11"/>
  <c r="E41" i="11"/>
  <c r="F41" i="11" s="1"/>
  <c r="E14" i="11"/>
  <c r="F14" i="11" s="1"/>
  <c r="E15" i="11" s="1"/>
  <c r="E13" i="11"/>
  <c r="H12" i="11"/>
  <c r="H27" i="11"/>
  <c r="F19" i="11"/>
  <c r="H19" i="11" s="1"/>
  <c r="H16" i="11"/>
  <c r="J7" i="11"/>
  <c r="K7" i="11" s="1"/>
  <c r="L7" i="11" s="1"/>
  <c r="M7" i="11" s="1"/>
  <c r="N7" i="11" s="1"/>
  <c r="O7" i="11" s="1"/>
  <c r="P7" i="11" s="1"/>
  <c r="I6" i="11"/>
  <c r="H14" i="13" l="1"/>
  <c r="M8" i="13"/>
  <c r="N7" i="13"/>
  <c r="E44" i="11"/>
  <c r="E43" i="11"/>
  <c r="H43" i="11" s="1"/>
  <c r="H44" i="11"/>
  <c r="F13" i="11"/>
  <c r="H13" i="11" s="1"/>
  <c r="H20" i="11"/>
  <c r="E21" i="11"/>
  <c r="E22" i="11" s="1"/>
  <c r="E23" i="11" s="1"/>
  <c r="H14" i="11"/>
  <c r="H15" i="11"/>
  <c r="P6" i="11"/>
  <c r="Q7" i="11"/>
  <c r="R7" i="11" s="1"/>
  <c r="S7" i="11" s="1"/>
  <c r="T7" i="11" s="1"/>
  <c r="U7" i="11" s="1"/>
  <c r="V7" i="11" s="1"/>
  <c r="W7" i="11" s="1"/>
  <c r="J8" i="11"/>
  <c r="N8" i="13" l="1"/>
  <c r="O7" i="13"/>
  <c r="F23" i="11"/>
  <c r="H23" i="11" s="1"/>
  <c r="H22" i="11"/>
  <c r="F21" i="11"/>
  <c r="H21" i="11" s="1"/>
  <c r="W6" i="11"/>
  <c r="X7" i="11"/>
  <c r="Y7" i="11" s="1"/>
  <c r="Z7" i="11" s="1"/>
  <c r="AA7" i="11" s="1"/>
  <c r="AB7" i="11" s="1"/>
  <c r="AC7" i="11" s="1"/>
  <c r="AD7" i="11" s="1"/>
  <c r="K8" i="11"/>
  <c r="O8" i="13" l="1"/>
  <c r="P7" i="13"/>
  <c r="AE7" i="11"/>
  <c r="AF7" i="11" s="1"/>
  <c r="AG7" i="11" s="1"/>
  <c r="AH7" i="11" s="1"/>
  <c r="AI7" i="11" s="1"/>
  <c r="AJ7" i="11" s="1"/>
  <c r="AD6" i="11"/>
  <c r="L8" i="11"/>
  <c r="P6" i="13" l="1"/>
  <c r="P8" i="13"/>
  <c r="Q7" i="13"/>
  <c r="AK7" i="11"/>
  <c r="AL7" i="11" s="1"/>
  <c r="AM7" i="11" s="1"/>
  <c r="AN7" i="11" s="1"/>
  <c r="AO7" i="11" s="1"/>
  <c r="AP7" i="11" s="1"/>
  <c r="AQ7" i="11" s="1"/>
  <c r="M8" i="11"/>
  <c r="Q8" i="13" l="1"/>
  <c r="R7" i="13"/>
  <c r="AR7" i="11"/>
  <c r="AS7" i="11" s="1"/>
  <c r="AK6" i="11"/>
  <c r="N8" i="11"/>
  <c r="R8" i="13" l="1"/>
  <c r="S7" i="13"/>
  <c r="AT7" i="11"/>
  <c r="AS8" i="11"/>
  <c r="AR6" i="11"/>
  <c r="O8" i="11"/>
  <c r="S8" i="13" l="1"/>
  <c r="T7" i="13"/>
  <c r="AU7" i="11"/>
  <c r="AT8" i="11"/>
  <c r="T8" i="13" l="1"/>
  <c r="U7" i="13"/>
  <c r="AV7" i="11"/>
  <c r="AU8" i="11"/>
  <c r="P8" i="11"/>
  <c r="Q8" i="11"/>
  <c r="U8" i="13" l="1"/>
  <c r="V7" i="13"/>
  <c r="AW7" i="11"/>
  <c r="AV8" i="11"/>
  <c r="R8" i="11"/>
  <c r="V8" i="13" l="1"/>
  <c r="W7" i="13"/>
  <c r="AX7" i="11"/>
  <c r="AY7" i="11" s="1"/>
  <c r="AW8" i="11"/>
  <c r="S8" i="11"/>
  <c r="W8" i="13" l="1"/>
  <c r="X7" i="13"/>
  <c r="W6" i="13"/>
  <c r="AY8" i="11"/>
  <c r="AZ7" i="11"/>
  <c r="AY6" i="11"/>
  <c r="AX8" i="11"/>
  <c r="T8" i="11"/>
  <c r="Y7" i="13" l="1"/>
  <c r="X8" i="13"/>
  <c r="BA7" i="11"/>
  <c r="AZ8" i="11"/>
  <c r="U8" i="11"/>
  <c r="Y8" i="13" l="1"/>
  <c r="Z7" i="13"/>
  <c r="BA8" i="11"/>
  <c r="BB7" i="11"/>
  <c r="V8" i="11"/>
  <c r="Z8" i="13" l="1"/>
  <c r="AA7" i="13"/>
  <c r="BB8" i="11"/>
  <c r="BC7" i="11"/>
  <c r="W8" i="11"/>
  <c r="AA8" i="13" l="1"/>
  <c r="AB7" i="13"/>
  <c r="BC8" i="11"/>
  <c r="BD7" i="11"/>
  <c r="X8" i="11"/>
  <c r="AB8" i="13" l="1"/>
  <c r="AC7" i="13"/>
  <c r="BE7" i="11"/>
  <c r="BD8" i="11"/>
  <c r="Y8" i="11"/>
  <c r="AC8" i="13" l="1"/>
  <c r="AD7" i="13"/>
  <c r="BE8" i="11"/>
  <c r="BF7" i="11"/>
  <c r="Z8" i="11"/>
  <c r="AD6" i="13" l="1"/>
  <c r="AD8" i="13"/>
  <c r="AE7" i="13"/>
  <c r="BF8" i="11"/>
  <c r="BG7" i="11"/>
  <c r="BF6" i="11"/>
  <c r="AA8" i="11"/>
  <c r="AE8" i="13" l="1"/>
  <c r="AF7" i="13"/>
  <c r="BG8" i="11"/>
  <c r="BH7" i="11"/>
  <c r="AB8" i="11"/>
  <c r="AF8" i="13" l="1"/>
  <c r="AG7" i="13"/>
  <c r="BI7" i="11"/>
  <c r="BH8" i="11"/>
  <c r="AC8" i="11"/>
  <c r="AG8" i="13" l="1"/>
  <c r="AH7" i="13"/>
  <c r="BJ7" i="11"/>
  <c r="BI8" i="11"/>
  <c r="AD8" i="11"/>
  <c r="AH8" i="13" l="1"/>
  <c r="AI7" i="13"/>
  <c r="BK7" i="11"/>
  <c r="BJ8" i="11"/>
  <c r="AE8" i="11"/>
  <c r="AI8" i="13" l="1"/>
  <c r="AJ7" i="13"/>
  <c r="BL7" i="11"/>
  <c r="BM7" i="11" s="1"/>
  <c r="BK8" i="11"/>
  <c r="AF8" i="11"/>
  <c r="AJ8" i="13" l="1"/>
  <c r="AK7" i="13"/>
  <c r="BN7" i="11"/>
  <c r="BM6" i="11"/>
  <c r="BM8" i="11"/>
  <c r="BL8" i="11"/>
  <c r="AG8" i="11"/>
  <c r="AK8" i="13" l="1"/>
  <c r="AL7" i="13"/>
  <c r="AK6" i="13"/>
  <c r="BO7" i="11"/>
  <c r="BN8" i="11"/>
  <c r="AH8" i="11"/>
  <c r="AL8" i="13" l="1"/>
  <c r="AM7" i="13"/>
  <c r="BO8" i="11"/>
  <c r="BP7" i="11"/>
  <c r="AI8" i="11"/>
  <c r="AM8" i="13" l="1"/>
  <c r="AN7" i="13"/>
  <c r="BP8" i="11"/>
  <c r="BQ7" i="11"/>
  <c r="AJ8" i="11"/>
  <c r="AN8" i="13" l="1"/>
  <c r="AO7" i="13"/>
  <c r="BR7" i="11"/>
  <c r="BQ8" i="11"/>
  <c r="AK8" i="11"/>
  <c r="AO8" i="13" l="1"/>
  <c r="AP7" i="13"/>
  <c r="BS7" i="11"/>
  <c r="BR8" i="11"/>
  <c r="AL8" i="11"/>
  <c r="AP8" i="13" l="1"/>
  <c r="AQ7" i="13"/>
  <c r="BS8" i="11"/>
  <c r="BT7" i="11"/>
  <c r="AM8" i="11"/>
  <c r="AQ8" i="13" l="1"/>
  <c r="AR7" i="13"/>
  <c r="BU7" i="11"/>
  <c r="BT6" i="11"/>
  <c r="BT8" i="11"/>
  <c r="AN8" i="11"/>
  <c r="AS7" i="13" l="1"/>
  <c r="AR6" i="13"/>
  <c r="AR8" i="13"/>
  <c r="BU8" i="11"/>
  <c r="BV7" i="11"/>
  <c r="AO8" i="11"/>
  <c r="AS8" i="13" l="1"/>
  <c r="AT7" i="13"/>
  <c r="BV8" i="11"/>
  <c r="BW7" i="11"/>
  <c r="AP8" i="11"/>
  <c r="AT8" i="13" l="1"/>
  <c r="AU7" i="13"/>
  <c r="BX7" i="11"/>
  <c r="BW8" i="11"/>
  <c r="AQ8" i="11"/>
  <c r="AU8" i="13" l="1"/>
  <c r="AV7" i="13"/>
  <c r="BY7" i="11"/>
  <c r="BX8" i="11"/>
  <c r="AR8" i="11"/>
  <c r="AV8" i="13" l="1"/>
  <c r="AW7" i="13"/>
  <c r="BY8" i="11"/>
  <c r="BZ7" i="11"/>
  <c r="AW8" i="13" l="1"/>
  <c r="AX7" i="13"/>
  <c r="BZ8" i="11"/>
  <c r="CA7" i="11"/>
  <c r="AX8" i="13" l="1"/>
  <c r="AY7" i="13"/>
  <c r="CB7" i="11"/>
  <c r="CA6" i="11"/>
  <c r="CA8" i="11"/>
  <c r="AY8" i="13" l="1"/>
  <c r="AZ7" i="13"/>
  <c r="AY6" i="13"/>
  <c r="CB8" i="11"/>
  <c r="CC7" i="11"/>
  <c r="AZ8" i="13" l="1"/>
  <c r="BA7" i="13"/>
  <c r="CC8" i="11"/>
  <c r="CD7" i="11"/>
  <c r="BA8" i="13" l="1"/>
  <c r="BB7" i="13"/>
  <c r="CE7" i="11"/>
  <c r="CD8" i="11"/>
  <c r="BB8" i="13" l="1"/>
  <c r="BC7" i="13"/>
  <c r="CF7" i="11"/>
  <c r="CE8" i="11"/>
  <c r="BC8" i="13" l="1"/>
  <c r="BD7" i="13"/>
  <c r="CF8" i="11"/>
  <c r="CG7" i="11"/>
  <c r="CG8" i="11" s="1"/>
  <c r="BE7" i="13" l="1"/>
  <c r="BD8" i="13"/>
  <c r="BE8" i="13" l="1"/>
  <c r="BF7" i="13"/>
  <c r="BF8" i="13" l="1"/>
  <c r="BG7" i="13"/>
  <c r="BF6" i="13"/>
  <c r="BG8" i="13" l="1"/>
  <c r="BH7" i="13"/>
  <c r="BH8" i="13" l="1"/>
  <c r="BI7" i="13"/>
  <c r="BI8" i="13" l="1"/>
  <c r="BJ7" i="13"/>
  <c r="BJ8" i="13" l="1"/>
  <c r="BK7" i="13"/>
  <c r="BK8" i="13" l="1"/>
  <c r="BL7" i="13"/>
  <c r="BM7" i="13" l="1"/>
  <c r="BL8" i="13"/>
  <c r="BM8" i="13" l="1"/>
  <c r="BN7" i="13"/>
  <c r="BM6" i="13"/>
  <c r="BN8" i="13" l="1"/>
  <c r="BO7" i="13"/>
  <c r="BO8" i="13" l="1"/>
  <c r="BP7" i="13"/>
  <c r="BP8" i="13" l="1"/>
  <c r="BQ7" i="13"/>
  <c r="BQ8" i="13" l="1"/>
  <c r="BR7" i="13"/>
  <c r="BR8" i="13" l="1"/>
  <c r="BS7" i="13"/>
  <c r="BS8" i="13" l="1"/>
  <c r="BT7" i="13"/>
  <c r="BT6" i="13" l="1"/>
  <c r="BT8" i="13"/>
  <c r="BU7" i="13"/>
  <c r="BU8" i="13" l="1"/>
  <c r="BV7" i="13"/>
  <c r="BV8" i="13" l="1"/>
  <c r="BW7" i="13"/>
  <c r="BW8" i="13" l="1"/>
  <c r="BX7" i="13"/>
  <c r="BY7" i="13" l="1"/>
  <c r="BX8" i="13"/>
  <c r="BY8" i="13" l="1"/>
  <c r="BZ7" i="13"/>
  <c r="BZ8" i="13" l="1"/>
  <c r="CA7" i="13"/>
  <c r="CA8" i="13" l="1"/>
  <c r="CB7" i="13"/>
  <c r="CA6" i="13"/>
  <c r="CB8" i="13" l="1"/>
  <c r="CC7" i="13"/>
  <c r="CC8" i="13" l="1"/>
  <c r="CD7" i="13"/>
  <c r="CD8" i="13" l="1"/>
  <c r="CE7" i="13"/>
  <c r="CE8" i="13" l="1"/>
  <c r="CF7" i="13"/>
  <c r="CF8" i="13" l="1"/>
  <c r="CG7" i="13"/>
  <c r="CG8" i="13" s="1"/>
</calcChain>
</file>

<file path=xl/sharedStrings.xml><?xml version="1.0" encoding="utf-8"?>
<sst xmlns="http://schemas.openxmlformats.org/spreadsheetml/2006/main" count="181" uniqueCount="69">
  <si>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</si>
  <si>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</si>
  <si>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</si>
  <si>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</si>
  <si>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</si>
  <si>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</si>
  <si>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</si>
  <si>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</si>
  <si>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</si>
  <si>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</si>
  <si>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</si>
  <si>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</si>
  <si>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</si>
  <si>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</si>
  <si>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</si>
  <si>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</si>
  <si>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</si>
  <si>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</si>
  <si>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Investigación</t>
  </si>
  <si>
    <t>API de Meta para el armado del CSV</t>
  </si>
  <si>
    <t>Planificación</t>
  </si>
  <si>
    <t>ETL y EDA</t>
  </si>
  <si>
    <t>Limpieza, transformación y organización de datos</t>
  </si>
  <si>
    <t>Modelado</t>
  </si>
  <si>
    <t>Regresion lineal</t>
  </si>
  <si>
    <t>Entrenamiento</t>
  </si>
  <si>
    <t>Informes</t>
  </si>
  <si>
    <t>Visualizacion de datos</t>
  </si>
  <si>
    <t>Presentacion de resultados con librerias de python</t>
  </si>
  <si>
    <t>Toma de desiciones en estrategias de marketing y atencion al cliente</t>
  </si>
  <si>
    <t>Mantenimiento</t>
  </si>
  <si>
    <t>Monitoreo y gestion</t>
  </si>
  <si>
    <t>Sistema de supervicion de recopilación de datos y la calidad del análisis.</t>
  </si>
  <si>
    <t>Plantear un enfoque para gestionar interacciones en RRSS</t>
  </si>
  <si>
    <t>Social Media Listening</t>
  </si>
  <si>
    <t>Grupo 15</t>
  </si>
  <si>
    <t>Tecnicatura Superior en Ciencias de Datos e Inteligencia Artifical</t>
  </si>
  <si>
    <t>Cohorte 2022</t>
  </si>
  <si>
    <t>Braimstorming</t>
  </si>
  <si>
    <t>Elección y comunicación</t>
  </si>
  <si>
    <t>Todos</t>
  </si>
  <si>
    <t>Cierre Planificación</t>
  </si>
  <si>
    <t>Plan de Negocios</t>
  </si>
  <si>
    <t>Presupuesto</t>
  </si>
  <si>
    <t>RS</t>
  </si>
  <si>
    <t>Skilles y Roles</t>
  </si>
  <si>
    <t>Seguimiento Presupuesto</t>
  </si>
  <si>
    <t>Recopilación de datos de RRSS</t>
  </si>
  <si>
    <t>APIs alternativas</t>
  </si>
  <si>
    <t>Dataset Amazon para aprendizaje</t>
  </si>
  <si>
    <t>JA</t>
  </si>
  <si>
    <t>NC</t>
  </si>
  <si>
    <t>CC</t>
  </si>
  <si>
    <t>Sistemas asociados</t>
  </si>
  <si>
    <t>ES</t>
  </si>
  <si>
    <t>ST</t>
  </si>
  <si>
    <t>AL</t>
  </si>
  <si>
    <t>Planificación operativa</t>
  </si>
  <si>
    <t xml:space="preserve">Técnicas estadísticas y de visualización </t>
  </si>
  <si>
    <t>EI</t>
  </si>
  <si>
    <t>AL/ST</t>
  </si>
  <si>
    <t xml:space="preserve">Percepciones y sentimientos de los clientes en línea </t>
  </si>
  <si>
    <t>RESP</t>
  </si>
  <si>
    <t>AVANCE</t>
  </si>
  <si>
    <t>Cierre</t>
  </si>
  <si>
    <t xml:space="preserve">Presentación de Resultados </t>
  </si>
  <si>
    <t>Estrategia de Siguiente Paso</t>
  </si>
  <si>
    <t>Entrega del Informe Final</t>
  </si>
  <si>
    <t>Cierre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</si>
</sst>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YACgEaSMfJc 0"/>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1" applyNumberFormat="0" applyAlignment="0" applyProtection="0"/>
    <xf numFmtId="0" fontId="21" fillId="18" borderId="12" applyNumberFormat="0" applyAlignment="0" applyProtection="0"/>
    <xf numFmtId="0" fontId="22" fillId="18" borderId="11" applyNumberFormat="0" applyAlignment="0" applyProtection="0"/>
    <xf numFmtId="0" fontId="23" fillId="0" borderId="13" applyNumberFormat="0" applyFill="0" applyAlignment="0" applyProtection="0"/>
    <xf numFmtId="0" fontId="24" fillId="19" borderId="14" applyNumberFormat="0" applyAlignment="0" applyProtection="0"/>
    <xf numFmtId="0" fontId="25" fillId="0" borderId="0" applyNumberFormat="0" applyFill="0" applyBorder="0" applyAlignment="0" applyProtection="0"/>
    <xf numFmtId="0" fontId="7" fillId="20"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14"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14"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8" borderId="2" xfId="11" applyFill="1">
      <alignment horizontal="center" vertical="center"/>
    </xf>
    <xf numFmtId="0" fontId="7" fillId="3"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6" borderId="2" xfId="11" applyFill="1">
      <alignment horizontal="center" vertical="center"/>
    </xf>
    <xf numFmtId="0" fontId="7" fillId="11"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3" borderId="2" xfId="12" applyFill="1">
      <alignment horizontal="left" vertical="center" indent="2"/>
    </xf>
    <xf numFmtId="169" fontId="9" fillId="7" borderId="6" xfId="0" applyNumberFormat="1" applyFont="1" applyFill="1" applyBorder="1" applyAlignment="1">
      <alignment horizontal="center" vertical="center"/>
    </xf>
    <xf numFmtId="169" fontId="9" fillId="7" borderId="0" xfId="0" applyNumberFormat="1" applyFont="1" applyFill="1" applyAlignment="1">
      <alignment horizontal="center" vertical="center"/>
    </xf>
    <xf numFmtId="169" fontId="9" fillId="7" borderId="7" xfId="0" applyNumberFormat="1"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2" borderId="2" xfId="2" applyFont="1" applyFill="1" applyBorder="1" applyAlignment="1">
      <alignment horizontal="center" vertical="center"/>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7"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7"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10" borderId="2" xfId="10" applyFill="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0" fontId="0" fillId="0" borderId="10" xfId="0" applyBorder="1"/>
    <xf numFmtId="0" fontId="7" fillId="4" borderId="2" xfId="12" applyFill="1" applyAlignment="1">
      <alignment horizontal="left" vertical="center" wrapText="1" indent="2"/>
    </xf>
    <xf numFmtId="0" fontId="7" fillId="11" borderId="2" xfId="12" applyFill="1" applyAlignment="1">
      <alignment horizontal="left" vertical="center" wrapText="1" indent="2"/>
    </xf>
    <xf numFmtId="0" fontId="7" fillId="10" borderId="2" xfId="12" applyFill="1" applyAlignment="1">
      <alignment horizontal="left" vertical="center" wrapText="1" indent="2"/>
    </xf>
    <xf numFmtId="0" fontId="5" fillId="45" borderId="2" xfId="0" applyFont="1" applyFill="1" applyBorder="1" applyAlignment="1">
      <alignment horizontal="left" vertical="center" indent="1"/>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7" fillId="46" borderId="2" xfId="12" applyFill="1" applyAlignment="1">
      <alignment horizontal="left" vertical="center" wrapText="1" indent="2"/>
    </xf>
    <xf numFmtId="0" fontId="7" fillId="46" borderId="2" xfId="11" applyFill="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7" fontId="0" fillId="47" borderId="2" xfId="0" applyNumberFormat="1" applyFill="1" applyBorder="1" applyAlignment="1">
      <alignment horizontal="center" vertical="center"/>
    </xf>
    <xf numFmtId="167" fontId="4" fillId="47" borderId="2" xfId="0" applyNumberFormat="1" applyFont="1" applyFill="1" applyBorder="1" applyAlignment="1">
      <alignment horizontal="center" vertical="center"/>
    </xf>
    <xf numFmtId="0" fontId="7" fillId="48" borderId="2" xfId="12" applyFill="1" applyAlignment="1">
      <alignment horizontal="left" vertical="center" wrapText="1" indent="2"/>
    </xf>
    <xf numFmtId="0" fontId="7" fillId="48" borderId="2" xfId="11" applyFill="1">
      <alignment horizontal="center" vertical="center"/>
    </xf>
    <xf numFmtId="9" fontId="4" fillId="48" borderId="2" xfId="2" applyFont="1" applyFill="1" applyBorder="1" applyAlignment="1">
      <alignment horizontal="center" vertical="center"/>
    </xf>
    <xf numFmtId="167" fontId="7" fillId="48" borderId="2" xfId="10" applyFill="1">
      <alignment horizontal="center" vertical="center"/>
    </xf>
    <xf numFmtId="0" fontId="14" fillId="0" borderId="0" xfId="8" applyFont="1">
      <alignment horizontal="right" indent="1"/>
    </xf>
    <xf numFmtId="0" fontId="14" fillId="0" borderId="0" xfId="8" applyFont="1" applyBorder="1">
      <alignment horizontal="right" indent="1"/>
    </xf>
    <xf numFmtId="170" fontId="14" fillId="0" borderId="0" xfId="9" applyNumberFormat="1" applyFont="1" applyBorder="1">
      <alignment horizontal="center" vertical="center"/>
    </xf>
    <xf numFmtId="0" fontId="14" fillId="0" borderId="0" xfId="0" applyFont="1" applyBorder="1" applyAlignment="1">
      <alignment horizontal="center" vertical="center"/>
    </xf>
    <xf numFmtId="0" fontId="14" fillId="0" borderId="0" xfId="0" applyFont="1" applyBorder="1"/>
    <xf numFmtId="0" fontId="27" fillId="0" borderId="0" xfId="0" applyFont="1" applyAlignment="1">
      <alignment horizontal="center" vertical="center"/>
    </xf>
    <xf numFmtId="0" fontId="27" fillId="0" borderId="0" xfId="0" applyFont="1" applyAlignment="1">
      <alignment horizontal="center" vertical="center" wrapText="1"/>
    </xf>
    <xf numFmtId="0" fontId="0" fillId="0" borderId="0" xfId="0" applyAlignment="1">
      <alignment horizontal="center" vertical="center"/>
    </xf>
    <xf numFmtId="0" fontId="5" fillId="7" borderId="2" xfId="0" applyFont="1" applyFill="1" applyBorder="1" applyAlignment="1">
      <alignment horizontal="left" vertical="center" indent="1"/>
    </xf>
    <xf numFmtId="0" fontId="7" fillId="7" borderId="2" xfId="11" applyFill="1">
      <alignment horizontal="center" vertical="center"/>
    </xf>
    <xf numFmtId="9" fontId="4" fillId="7" borderId="2" xfId="2" applyFont="1" applyFill="1" applyBorder="1" applyAlignment="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0" fontId="7" fillId="2" borderId="2" xfId="12" applyFill="1" applyAlignment="1">
      <alignment horizontal="left" vertical="center" wrapText="1" indent="2"/>
    </xf>
    <xf numFmtId="0" fontId="7" fillId="2" borderId="2" xfId="11" applyFill="1">
      <alignment horizontal="center" vertical="center"/>
    </xf>
    <xf numFmtId="167" fontId="7" fillId="2" borderId="2" xfId="10" applyFill="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61912</xdr:colOff>
      <xdr:row>0</xdr:row>
      <xdr:rowOff>85726</xdr:rowOff>
    </xdr:from>
    <xdr:to>
      <xdr:col>29</xdr:col>
      <xdr:colOff>47624</xdr:colOff>
      <xdr:row>3</xdr:row>
      <xdr:rowOff>303962</xdr:rowOff>
    </xdr:to>
    <xdr:pic>
      <xdr:nvPicPr>
        <xdr:cNvPr id="2" name="Imagen 1">
          <a:extLst>
            <a:ext uri="{FF2B5EF4-FFF2-40B4-BE49-F238E27FC236}">
              <a16:creationId xmlns:a16="http://schemas.microsoft.com/office/drawing/2014/main" id="{C98A9C6B-EEA9-4167-B860-895F0B1613C4}"/>
            </a:ext>
          </a:extLst>
        </xdr:cNvPr>
        <xdr:cNvPicPr>
          <a:picLocks noChangeAspect="1"/>
        </xdr:cNvPicPr>
      </xdr:nvPicPr>
      <xdr:blipFill rotWithShape="1">
        <a:blip xmlns:r="http://schemas.openxmlformats.org/officeDocument/2006/relationships" r:embed="rId1"/>
        <a:srcRect l="16767" t="50006" r="10018" b="20457"/>
        <a:stretch/>
      </xdr:blipFill>
      <xdr:spPr>
        <a:xfrm>
          <a:off x="3386137" y="85726"/>
          <a:ext cx="6281737" cy="1361236"/>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5CCB5-238A-4542-B7B2-E1C694489D59}">
  <sheetPr>
    <pageSetUpPr fitToPage="1"/>
  </sheetPr>
  <dimension ref="A1:CG47"/>
  <sheetViews>
    <sheetView showGridLines="0" tabSelected="1" showRuler="0" zoomScale="70" zoomScaleNormal="70" zoomScalePageLayoutView="70" workbookViewId="0">
      <pane ySplit="8" topLeftCell="A10" activePane="bottomLeft" state="frozen"/>
      <selection pane="bottomLeft" activeCell="AY3" sqref="AY3"/>
    </sheetView>
  </sheetViews>
  <sheetFormatPr baseColWidth="10" defaultColWidth="9.140625" defaultRowHeight="30" customHeight="1" x14ac:dyDescent="0.25"/>
  <cols>
    <col min="1" max="1" width="2.7109375" style="20" customWidth="1"/>
    <col min="2" max="2" width="30" customWidth="1"/>
    <col min="3" max="3" width="7.140625" bestFit="1" customWidth="1"/>
    <col min="4" max="4" width="10" bestFit="1" customWidth="1"/>
    <col min="5" max="5" width="9.140625" style="5" bestFit="1" customWidth="1"/>
    <col min="6" max="6" width="9.140625" bestFit="1" customWidth="1"/>
    <col min="7" max="7" width="2.7109375" customWidth="1"/>
    <col min="8" max="8" width="6.42578125" bestFit="1" customWidth="1"/>
    <col min="9" max="9" width="2.7109375" customWidth="1"/>
    <col min="10" max="12" width="3" bestFit="1" customWidth="1"/>
    <col min="13" max="13" width="3" customWidth="1"/>
    <col min="14" max="17" width="3" bestFit="1" customWidth="1"/>
    <col min="18" max="18" width="3.42578125" bestFit="1" customWidth="1"/>
    <col min="19" max="19" width="3" bestFit="1" customWidth="1"/>
    <col min="20" max="28" width="3.42578125" bestFit="1" customWidth="1"/>
    <col min="29" max="31" width="3" bestFit="1" customWidth="1"/>
    <col min="32" max="32" width="3.42578125" bestFit="1" customWidth="1"/>
    <col min="33" max="33" width="3" bestFit="1" customWidth="1"/>
    <col min="34" max="42" width="3.42578125" bestFit="1" customWidth="1"/>
    <col min="43" max="43" width="2.140625" bestFit="1" customWidth="1"/>
    <col min="44" max="50" width="3.140625" customWidth="1"/>
    <col min="51" max="51" width="2.28515625" bestFit="1" customWidth="1"/>
    <col min="52" max="52" width="3" bestFit="1" customWidth="1"/>
    <col min="53" max="53" width="2.7109375" customWidth="1"/>
    <col min="54" max="61" width="3" bestFit="1" customWidth="1"/>
    <col min="62" max="62" width="3.42578125" bestFit="1" customWidth="1"/>
    <col min="63" max="63" width="3" bestFit="1" customWidth="1"/>
    <col min="64" max="64" width="3.42578125" bestFit="1" customWidth="1"/>
    <col min="65" max="68" width="3" bestFit="1" customWidth="1"/>
    <col min="69" max="69" width="3.42578125" bestFit="1" customWidth="1"/>
    <col min="70" max="70" width="3" bestFit="1" customWidth="1"/>
    <col min="71" max="71" width="3.42578125" bestFit="1" customWidth="1"/>
    <col min="72" max="75" width="3" bestFit="1" customWidth="1"/>
    <col min="76" max="76" width="3.42578125" bestFit="1" customWidth="1"/>
    <col min="77" max="77" width="3" bestFit="1" customWidth="1"/>
    <col min="78" max="78" width="3.42578125" bestFit="1" customWidth="1"/>
    <col min="79" max="82" width="3" bestFit="1" customWidth="1"/>
    <col min="83" max="83" width="3.42578125" bestFit="1" customWidth="1"/>
    <col min="84" max="84" width="3" bestFit="1" customWidth="1"/>
    <col min="85" max="85" width="3.42578125" bestFit="1" customWidth="1"/>
  </cols>
  <sheetData>
    <row r="1" spans="1:85" ht="30" customHeight="1" x14ac:dyDescent="0.45">
      <c r="A1" s="21" t="s">
        <v>0</v>
      </c>
      <c r="B1" s="25" t="s">
        <v>34</v>
      </c>
      <c r="C1" s="1"/>
      <c r="D1" s="2"/>
      <c r="E1" s="4"/>
      <c r="F1" s="19"/>
      <c r="H1" s="2"/>
      <c r="I1" s="10"/>
    </row>
    <row r="2" spans="1:85" ht="30" customHeight="1" x14ac:dyDescent="0.4">
      <c r="A2" s="21"/>
      <c r="B2" s="89" t="s">
        <v>35</v>
      </c>
      <c r="C2" s="1"/>
      <c r="D2" s="2"/>
      <c r="E2" s="4"/>
      <c r="F2" s="19"/>
      <c r="H2" s="2"/>
      <c r="I2" s="10"/>
    </row>
    <row r="3" spans="1:85" ht="30" customHeight="1" x14ac:dyDescent="0.4">
      <c r="A3" s="21"/>
      <c r="B3" s="90" t="s">
        <v>36</v>
      </c>
      <c r="C3" s="1"/>
      <c r="D3" s="2"/>
      <c r="E3" s="4"/>
      <c r="F3" s="19"/>
      <c r="H3" s="2"/>
      <c r="I3" s="10"/>
    </row>
    <row r="4" spans="1:85" ht="30" customHeight="1" x14ac:dyDescent="0.25">
      <c r="A4" s="20" t="s">
        <v>1</v>
      </c>
      <c r="B4" s="90"/>
      <c r="I4" s="23"/>
    </row>
    <row r="5" spans="1:85" ht="30" hidden="1" customHeight="1" x14ac:dyDescent="0.25">
      <c r="A5" s="20" t="s">
        <v>2</v>
      </c>
      <c r="B5" s="91"/>
      <c r="C5" s="84" t="s">
        <v>12</v>
      </c>
      <c r="D5" s="85"/>
      <c r="E5" s="86">
        <v>45170</v>
      </c>
      <c r="F5" s="86"/>
    </row>
    <row r="6" spans="1:85" ht="30" customHeight="1" x14ac:dyDescent="0.25">
      <c r="A6" s="21" t="s">
        <v>17</v>
      </c>
      <c r="B6" s="89" t="s">
        <v>37</v>
      </c>
      <c r="C6" s="84" t="s">
        <v>13</v>
      </c>
      <c r="D6" s="85"/>
      <c r="E6" s="87">
        <v>1</v>
      </c>
      <c r="F6" s="88"/>
      <c r="I6" s="59">
        <f>I7</f>
        <v>45166</v>
      </c>
      <c r="J6" s="60"/>
      <c r="K6" s="60"/>
      <c r="L6" s="60"/>
      <c r="M6" s="60"/>
      <c r="N6" s="60"/>
      <c r="O6" s="61"/>
      <c r="P6" s="59">
        <f>P7</f>
        <v>45173</v>
      </c>
      <c r="Q6" s="60"/>
      <c r="R6" s="60"/>
      <c r="S6" s="60"/>
      <c r="T6" s="60"/>
      <c r="U6" s="60"/>
      <c r="V6" s="61"/>
      <c r="W6" s="59">
        <f>W7</f>
        <v>45180</v>
      </c>
      <c r="X6" s="60"/>
      <c r="Y6" s="60"/>
      <c r="Z6" s="60"/>
      <c r="AA6" s="60"/>
      <c r="AB6" s="60"/>
      <c r="AC6" s="61"/>
      <c r="AD6" s="59">
        <f>AD7</f>
        <v>45187</v>
      </c>
      <c r="AE6" s="60"/>
      <c r="AF6" s="60"/>
      <c r="AG6" s="60"/>
      <c r="AH6" s="60"/>
      <c r="AI6" s="60"/>
      <c r="AJ6" s="61"/>
      <c r="AK6" s="59">
        <f>AK7</f>
        <v>45194</v>
      </c>
      <c r="AL6" s="60"/>
      <c r="AM6" s="60"/>
      <c r="AN6" s="60"/>
      <c r="AO6" s="60"/>
      <c r="AP6" s="60"/>
      <c r="AQ6" s="61"/>
      <c r="AR6" s="59">
        <f>AR7</f>
        <v>45201</v>
      </c>
      <c r="AS6" s="60"/>
      <c r="AT6" s="60"/>
      <c r="AU6" s="60"/>
      <c r="AV6" s="60"/>
      <c r="AW6" s="60"/>
      <c r="AX6" s="61"/>
      <c r="AY6" s="59">
        <f>AY7</f>
        <v>45208</v>
      </c>
      <c r="AZ6" s="60"/>
      <c r="BA6" s="60"/>
      <c r="BB6" s="60"/>
      <c r="BC6" s="60"/>
      <c r="BD6" s="60"/>
      <c r="BE6" s="61"/>
      <c r="BF6" s="59">
        <f>BF7</f>
        <v>45215</v>
      </c>
      <c r="BG6" s="60"/>
      <c r="BH6" s="60"/>
      <c r="BI6" s="60"/>
      <c r="BJ6" s="60"/>
      <c r="BK6" s="60"/>
      <c r="BL6" s="61"/>
      <c r="BM6" s="59">
        <f>BM7</f>
        <v>45222</v>
      </c>
      <c r="BN6" s="60"/>
      <c r="BO6" s="60"/>
      <c r="BP6" s="60"/>
      <c r="BQ6" s="60"/>
      <c r="BR6" s="60"/>
      <c r="BS6" s="61"/>
      <c r="BT6" s="59">
        <f>BT7</f>
        <v>45229</v>
      </c>
      <c r="BU6" s="60"/>
      <c r="BV6" s="60"/>
      <c r="BW6" s="60"/>
      <c r="BX6" s="60"/>
      <c r="BY6" s="60"/>
      <c r="BZ6" s="61"/>
      <c r="CA6" s="59">
        <f>CA7</f>
        <v>45236</v>
      </c>
      <c r="CB6" s="60"/>
      <c r="CC6" s="60"/>
      <c r="CD6" s="60"/>
      <c r="CE6" s="60"/>
      <c r="CF6" s="60"/>
      <c r="CG6" s="61"/>
    </row>
    <row r="7" spans="1:85" ht="15" customHeight="1" x14ac:dyDescent="0.25">
      <c r="A7" s="21" t="s">
        <v>3</v>
      </c>
      <c r="B7" s="62"/>
      <c r="C7" s="62"/>
      <c r="D7" s="62"/>
      <c r="E7" s="62"/>
      <c r="F7" s="62"/>
      <c r="G7" s="62"/>
      <c r="I7" s="35">
        <f>Project_Start-WEEKDAY(Project_Start,1)+2+7*(Display_Week-1)</f>
        <v>45166</v>
      </c>
      <c r="J7" s="36">
        <f>I7+1</f>
        <v>45167</v>
      </c>
      <c r="K7" s="36">
        <f t="shared" ref="K7:AX7" si="0">J7+1</f>
        <v>45168</v>
      </c>
      <c r="L7" s="36">
        <f t="shared" si="0"/>
        <v>45169</v>
      </c>
      <c r="M7" s="36">
        <f t="shared" si="0"/>
        <v>45170</v>
      </c>
      <c r="N7" s="36">
        <f t="shared" si="0"/>
        <v>45171</v>
      </c>
      <c r="O7" s="37">
        <f t="shared" si="0"/>
        <v>45172</v>
      </c>
      <c r="P7" s="35">
        <f>O7+1</f>
        <v>45173</v>
      </c>
      <c r="Q7" s="36">
        <f>P7+1</f>
        <v>45174</v>
      </c>
      <c r="R7" s="36">
        <f t="shared" si="0"/>
        <v>45175</v>
      </c>
      <c r="S7" s="36">
        <f t="shared" si="0"/>
        <v>45176</v>
      </c>
      <c r="T7" s="36">
        <f t="shared" si="0"/>
        <v>45177</v>
      </c>
      <c r="U7" s="36">
        <f t="shared" si="0"/>
        <v>45178</v>
      </c>
      <c r="V7" s="37">
        <f t="shared" si="0"/>
        <v>45179</v>
      </c>
      <c r="W7" s="35">
        <f>V7+1</f>
        <v>45180</v>
      </c>
      <c r="X7" s="36">
        <f>W7+1</f>
        <v>45181</v>
      </c>
      <c r="Y7" s="36">
        <f t="shared" si="0"/>
        <v>45182</v>
      </c>
      <c r="Z7" s="36">
        <f t="shared" si="0"/>
        <v>45183</v>
      </c>
      <c r="AA7" s="36">
        <f t="shared" si="0"/>
        <v>45184</v>
      </c>
      <c r="AB7" s="36">
        <f t="shared" si="0"/>
        <v>45185</v>
      </c>
      <c r="AC7" s="37">
        <f t="shared" si="0"/>
        <v>45186</v>
      </c>
      <c r="AD7" s="35">
        <f>AC7+1</f>
        <v>45187</v>
      </c>
      <c r="AE7" s="36">
        <f>AD7+1</f>
        <v>45188</v>
      </c>
      <c r="AF7" s="36">
        <f t="shared" si="0"/>
        <v>45189</v>
      </c>
      <c r="AG7" s="36">
        <f t="shared" si="0"/>
        <v>45190</v>
      </c>
      <c r="AH7" s="36">
        <f t="shared" si="0"/>
        <v>45191</v>
      </c>
      <c r="AI7" s="36">
        <f t="shared" si="0"/>
        <v>45192</v>
      </c>
      <c r="AJ7" s="37">
        <f t="shared" si="0"/>
        <v>45193</v>
      </c>
      <c r="AK7" s="35">
        <f>AJ7+1</f>
        <v>45194</v>
      </c>
      <c r="AL7" s="36">
        <f>AK7+1</f>
        <v>45195</v>
      </c>
      <c r="AM7" s="36">
        <f t="shared" si="0"/>
        <v>45196</v>
      </c>
      <c r="AN7" s="36">
        <f t="shared" si="0"/>
        <v>45197</v>
      </c>
      <c r="AO7" s="36">
        <f t="shared" si="0"/>
        <v>45198</v>
      </c>
      <c r="AP7" s="36">
        <f t="shared" si="0"/>
        <v>45199</v>
      </c>
      <c r="AQ7" s="37">
        <f t="shared" si="0"/>
        <v>45200</v>
      </c>
      <c r="AR7" s="35">
        <f>AQ7+1</f>
        <v>45201</v>
      </c>
      <c r="AS7" s="36">
        <f>AR7+1</f>
        <v>45202</v>
      </c>
      <c r="AT7" s="36">
        <f t="shared" si="0"/>
        <v>45203</v>
      </c>
      <c r="AU7" s="36">
        <f t="shared" si="0"/>
        <v>45204</v>
      </c>
      <c r="AV7" s="36">
        <f t="shared" si="0"/>
        <v>45205</v>
      </c>
      <c r="AW7" s="36">
        <f t="shared" si="0"/>
        <v>45206</v>
      </c>
      <c r="AX7" s="37">
        <f t="shared" si="0"/>
        <v>45207</v>
      </c>
      <c r="AY7" s="35">
        <f>AX7+1</f>
        <v>45208</v>
      </c>
      <c r="AZ7" s="36">
        <f>AY7+1</f>
        <v>45209</v>
      </c>
      <c r="BA7" s="36">
        <f t="shared" ref="BA7:BE7" si="1">AZ7+1</f>
        <v>45210</v>
      </c>
      <c r="BB7" s="36">
        <f t="shared" si="1"/>
        <v>45211</v>
      </c>
      <c r="BC7" s="36">
        <f t="shared" si="1"/>
        <v>45212</v>
      </c>
      <c r="BD7" s="36">
        <f t="shared" si="1"/>
        <v>45213</v>
      </c>
      <c r="BE7" s="37">
        <f t="shared" si="1"/>
        <v>45214</v>
      </c>
      <c r="BF7" s="35">
        <f>BE7+1</f>
        <v>45215</v>
      </c>
      <c r="BG7" s="36">
        <f>BF7+1</f>
        <v>45216</v>
      </c>
      <c r="BH7" s="36">
        <f t="shared" ref="BH7:BL7" si="2">BG7+1</f>
        <v>45217</v>
      </c>
      <c r="BI7" s="36">
        <f t="shared" si="2"/>
        <v>45218</v>
      </c>
      <c r="BJ7" s="36">
        <f t="shared" si="2"/>
        <v>45219</v>
      </c>
      <c r="BK7" s="36">
        <f t="shared" si="2"/>
        <v>45220</v>
      </c>
      <c r="BL7" s="37">
        <f t="shared" si="2"/>
        <v>45221</v>
      </c>
      <c r="BM7" s="35">
        <f>BL7+1</f>
        <v>45222</v>
      </c>
      <c r="BN7" s="36">
        <f>BM7+1</f>
        <v>45223</v>
      </c>
      <c r="BO7" s="36">
        <f t="shared" ref="BO7:BS7" si="3">BN7+1</f>
        <v>45224</v>
      </c>
      <c r="BP7" s="36">
        <f t="shared" si="3"/>
        <v>45225</v>
      </c>
      <c r="BQ7" s="36">
        <f t="shared" si="3"/>
        <v>45226</v>
      </c>
      <c r="BR7" s="36">
        <f t="shared" si="3"/>
        <v>45227</v>
      </c>
      <c r="BS7" s="37">
        <f t="shared" si="3"/>
        <v>45228</v>
      </c>
      <c r="BT7" s="35">
        <f>BS7+1</f>
        <v>45229</v>
      </c>
      <c r="BU7" s="36">
        <f>BT7+1</f>
        <v>45230</v>
      </c>
      <c r="BV7" s="36">
        <f t="shared" ref="BV7:BZ7" si="4">BU7+1</f>
        <v>45231</v>
      </c>
      <c r="BW7" s="36">
        <f t="shared" si="4"/>
        <v>45232</v>
      </c>
      <c r="BX7" s="36">
        <f t="shared" si="4"/>
        <v>45233</v>
      </c>
      <c r="BY7" s="36">
        <f t="shared" si="4"/>
        <v>45234</v>
      </c>
      <c r="BZ7" s="37">
        <f t="shared" si="4"/>
        <v>45235</v>
      </c>
      <c r="CA7" s="35">
        <f>BZ7+1</f>
        <v>45236</v>
      </c>
      <c r="CB7" s="36">
        <f>CA7+1</f>
        <v>45237</v>
      </c>
      <c r="CC7" s="36">
        <f t="shared" ref="CC7:CG7" si="5">CB7+1</f>
        <v>45238</v>
      </c>
      <c r="CD7" s="36">
        <f t="shared" si="5"/>
        <v>45239</v>
      </c>
      <c r="CE7" s="36">
        <f t="shared" si="5"/>
        <v>45240</v>
      </c>
      <c r="CF7" s="36">
        <f t="shared" si="5"/>
        <v>45241</v>
      </c>
      <c r="CG7" s="37">
        <f t="shared" si="5"/>
        <v>45242</v>
      </c>
    </row>
    <row r="8" spans="1:85" ht="30" customHeight="1" thickBot="1" x14ac:dyDescent="0.3">
      <c r="A8" s="21" t="s">
        <v>4</v>
      </c>
      <c r="B8" s="7" t="s">
        <v>11</v>
      </c>
      <c r="C8" s="8" t="s">
        <v>62</v>
      </c>
      <c r="D8" s="8" t="s">
        <v>63</v>
      </c>
      <c r="E8" s="8" t="s">
        <v>14</v>
      </c>
      <c r="F8" s="8" t="s">
        <v>15</v>
      </c>
      <c r="G8" s="8"/>
      <c r="H8" s="8" t="s">
        <v>16</v>
      </c>
      <c r="I8" s="9" t="str">
        <f t="shared" ref="I8:BT8" si="6">LEFT(TEXT(I7,"ddd"),1)</f>
        <v>l</v>
      </c>
      <c r="J8" s="9" t="str">
        <f t="shared" si="6"/>
        <v>m</v>
      </c>
      <c r="K8" s="9" t="str">
        <f t="shared" si="6"/>
        <v>m</v>
      </c>
      <c r="L8" s="9" t="str">
        <f t="shared" si="6"/>
        <v>j</v>
      </c>
      <c r="M8" s="9" t="str">
        <f t="shared" si="6"/>
        <v>v</v>
      </c>
      <c r="N8" s="9" t="str">
        <f t="shared" si="6"/>
        <v>s</v>
      </c>
      <c r="O8" s="9" t="str">
        <f t="shared" si="6"/>
        <v>d</v>
      </c>
      <c r="P8" s="9" t="str">
        <f t="shared" si="6"/>
        <v>l</v>
      </c>
      <c r="Q8" s="9" t="str">
        <f t="shared" si="6"/>
        <v>m</v>
      </c>
      <c r="R8" s="9" t="str">
        <f t="shared" si="6"/>
        <v>m</v>
      </c>
      <c r="S8" s="9" t="str">
        <f t="shared" si="6"/>
        <v>j</v>
      </c>
      <c r="T8" s="9" t="str">
        <f t="shared" si="6"/>
        <v>v</v>
      </c>
      <c r="U8" s="9" t="str">
        <f t="shared" si="6"/>
        <v>s</v>
      </c>
      <c r="V8" s="9" t="str">
        <f t="shared" si="6"/>
        <v>d</v>
      </c>
      <c r="W8" s="9" t="str">
        <f t="shared" si="6"/>
        <v>l</v>
      </c>
      <c r="X8" s="9" t="str">
        <f t="shared" si="6"/>
        <v>m</v>
      </c>
      <c r="Y8" s="9" t="str">
        <f t="shared" si="6"/>
        <v>m</v>
      </c>
      <c r="Z8" s="9" t="str">
        <f t="shared" si="6"/>
        <v>j</v>
      </c>
      <c r="AA8" s="9" t="str">
        <f t="shared" si="6"/>
        <v>v</v>
      </c>
      <c r="AB8" s="9" t="str">
        <f t="shared" si="6"/>
        <v>s</v>
      </c>
      <c r="AC8" s="9" t="str">
        <f t="shared" si="6"/>
        <v>d</v>
      </c>
      <c r="AD8" s="9" t="str">
        <f t="shared" si="6"/>
        <v>l</v>
      </c>
      <c r="AE8" s="9" t="str">
        <f t="shared" si="6"/>
        <v>m</v>
      </c>
      <c r="AF8" s="9" t="str">
        <f t="shared" si="6"/>
        <v>m</v>
      </c>
      <c r="AG8" s="9" t="str">
        <f t="shared" si="6"/>
        <v>j</v>
      </c>
      <c r="AH8" s="9" t="str">
        <f t="shared" si="6"/>
        <v>v</v>
      </c>
      <c r="AI8" s="9" t="str">
        <f t="shared" si="6"/>
        <v>s</v>
      </c>
      <c r="AJ8" s="9" t="str">
        <f t="shared" si="6"/>
        <v>d</v>
      </c>
      <c r="AK8" s="9" t="str">
        <f t="shared" si="6"/>
        <v>l</v>
      </c>
      <c r="AL8" s="9" t="str">
        <f t="shared" si="6"/>
        <v>m</v>
      </c>
      <c r="AM8" s="9" t="str">
        <f t="shared" si="6"/>
        <v>m</v>
      </c>
      <c r="AN8" s="9" t="str">
        <f t="shared" si="6"/>
        <v>j</v>
      </c>
      <c r="AO8" s="9" t="str">
        <f t="shared" si="6"/>
        <v>v</v>
      </c>
      <c r="AP8" s="9" t="str">
        <f t="shared" si="6"/>
        <v>s</v>
      </c>
      <c r="AQ8" s="9" t="str">
        <f t="shared" si="6"/>
        <v>d</v>
      </c>
      <c r="AR8" s="9" t="str">
        <f t="shared" si="6"/>
        <v>l</v>
      </c>
      <c r="AS8" s="9" t="str">
        <f t="shared" si="6"/>
        <v>m</v>
      </c>
      <c r="AT8" s="9" t="str">
        <f t="shared" si="6"/>
        <v>m</v>
      </c>
      <c r="AU8" s="9" t="str">
        <f t="shared" si="6"/>
        <v>j</v>
      </c>
      <c r="AV8" s="9" t="str">
        <f t="shared" si="6"/>
        <v>v</v>
      </c>
      <c r="AW8" s="9" t="str">
        <f t="shared" si="6"/>
        <v>s</v>
      </c>
      <c r="AX8" s="9" t="str">
        <f t="shared" si="6"/>
        <v>d</v>
      </c>
      <c r="AY8" s="9" t="str">
        <f t="shared" si="6"/>
        <v>l</v>
      </c>
      <c r="AZ8" s="9" t="str">
        <f t="shared" si="6"/>
        <v>m</v>
      </c>
      <c r="BA8" s="9" t="str">
        <f t="shared" si="6"/>
        <v>m</v>
      </c>
      <c r="BB8" s="9" t="str">
        <f t="shared" si="6"/>
        <v>j</v>
      </c>
      <c r="BC8" s="9" t="str">
        <f t="shared" si="6"/>
        <v>v</v>
      </c>
      <c r="BD8" s="9" t="str">
        <f t="shared" si="6"/>
        <v>s</v>
      </c>
      <c r="BE8" s="9" t="str">
        <f t="shared" si="6"/>
        <v>d</v>
      </c>
      <c r="BF8" s="9" t="str">
        <f t="shared" si="6"/>
        <v>l</v>
      </c>
      <c r="BG8" s="9" t="str">
        <f t="shared" si="6"/>
        <v>m</v>
      </c>
      <c r="BH8" s="9" t="str">
        <f t="shared" si="6"/>
        <v>m</v>
      </c>
      <c r="BI8" s="9" t="str">
        <f t="shared" si="6"/>
        <v>j</v>
      </c>
      <c r="BJ8" s="9" t="str">
        <f t="shared" si="6"/>
        <v>v</v>
      </c>
      <c r="BK8" s="9" t="str">
        <f t="shared" si="6"/>
        <v>s</v>
      </c>
      <c r="BL8" s="9" t="str">
        <f t="shared" si="6"/>
        <v>d</v>
      </c>
      <c r="BM8" s="9" t="str">
        <f t="shared" si="6"/>
        <v>l</v>
      </c>
      <c r="BN8" s="9" t="str">
        <f t="shared" si="6"/>
        <v>m</v>
      </c>
      <c r="BO8" s="9" t="str">
        <f t="shared" si="6"/>
        <v>m</v>
      </c>
      <c r="BP8" s="9" t="str">
        <f t="shared" si="6"/>
        <v>j</v>
      </c>
      <c r="BQ8" s="9" t="str">
        <f t="shared" si="6"/>
        <v>v</v>
      </c>
      <c r="BR8" s="9" t="str">
        <f t="shared" si="6"/>
        <v>s</v>
      </c>
      <c r="BS8" s="9" t="str">
        <f t="shared" si="6"/>
        <v>d</v>
      </c>
      <c r="BT8" s="9" t="str">
        <f t="shared" si="6"/>
        <v>l</v>
      </c>
      <c r="BU8" s="9" t="str">
        <f t="shared" ref="BU8:CG8" si="7">LEFT(TEXT(BU7,"ddd"),1)</f>
        <v>m</v>
      </c>
      <c r="BV8" s="9" t="str">
        <f t="shared" si="7"/>
        <v>m</v>
      </c>
      <c r="BW8" s="9" t="str">
        <f t="shared" si="7"/>
        <v>j</v>
      </c>
      <c r="BX8" s="9" t="str">
        <f t="shared" si="7"/>
        <v>v</v>
      </c>
      <c r="BY8" s="9" t="str">
        <f t="shared" si="7"/>
        <v>s</v>
      </c>
      <c r="BZ8" s="9" t="str">
        <f t="shared" si="7"/>
        <v>d</v>
      </c>
      <c r="CA8" s="9" t="str">
        <f t="shared" si="7"/>
        <v>l</v>
      </c>
      <c r="CB8" s="9" t="str">
        <f t="shared" si="7"/>
        <v>m</v>
      </c>
      <c r="CC8" s="9" t="str">
        <f t="shared" si="7"/>
        <v>m</v>
      </c>
      <c r="CD8" s="9" t="str">
        <f t="shared" si="7"/>
        <v>j</v>
      </c>
      <c r="CE8" s="9" t="str">
        <f t="shared" si="7"/>
        <v>v</v>
      </c>
      <c r="CF8" s="9" t="str">
        <f t="shared" si="7"/>
        <v>s</v>
      </c>
      <c r="CG8" s="9" t="str">
        <f t="shared" si="7"/>
        <v>d</v>
      </c>
    </row>
    <row r="9" spans="1:85" ht="15.75" hidden="1" customHeight="1" thickBot="1" x14ac:dyDescent="0.3">
      <c r="A9" s="20" t="s">
        <v>5</v>
      </c>
      <c r="C9" s="24"/>
      <c r="E9"/>
      <c r="H9" t="str">
        <f>IF(OR(ISBLANK(task_start),ISBLANK(task_end)),"",task_end-task_start+1)</f>
        <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s="3" customFormat="1" ht="30" customHeight="1" thickBot="1" x14ac:dyDescent="0.3">
      <c r="A10" s="21" t="s">
        <v>6</v>
      </c>
      <c r="B10" s="13" t="s">
        <v>20</v>
      </c>
      <c r="C10" s="26"/>
      <c r="D10" s="38"/>
      <c r="E10" s="47"/>
      <c r="F10" s="48"/>
      <c r="G10" s="12"/>
      <c r="H10" s="12" t="str">
        <f t="shared" ref="H10:H44" si="8">IF(OR(ISBLANK(task_start),ISBLANK(task_end)),"",task_end-task_start+1)</f>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s="3" customFormat="1" ht="30" customHeight="1" thickBot="1" x14ac:dyDescent="0.3">
      <c r="A11" s="21" t="s">
        <v>7</v>
      </c>
      <c r="B11" s="34" t="s">
        <v>38</v>
      </c>
      <c r="C11" s="27" t="s">
        <v>40</v>
      </c>
      <c r="D11" s="39">
        <v>1</v>
      </c>
      <c r="E11" s="49">
        <f>Project_Start</f>
        <v>45170</v>
      </c>
      <c r="F11" s="49">
        <f>E11+3</f>
        <v>45173</v>
      </c>
      <c r="G11" s="12"/>
      <c r="H11" s="12">
        <f t="shared" si="8"/>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s="3" customFormat="1" ht="30" customHeight="1" thickBot="1" x14ac:dyDescent="0.3">
      <c r="A12" s="21" t="s">
        <v>8</v>
      </c>
      <c r="B12" s="34" t="s">
        <v>39</v>
      </c>
      <c r="C12" s="27" t="s">
        <v>40</v>
      </c>
      <c r="D12" s="39">
        <v>1</v>
      </c>
      <c r="E12" s="49">
        <f>F11</f>
        <v>45173</v>
      </c>
      <c r="F12" s="49">
        <f>E12+2</f>
        <v>45175</v>
      </c>
      <c r="G12" s="12"/>
      <c r="H12" s="12">
        <f t="shared" si="8"/>
        <v>3</v>
      </c>
      <c r="I12" s="17"/>
      <c r="J12" s="17"/>
      <c r="K12" s="17"/>
      <c r="L12" s="17"/>
      <c r="M12" s="17"/>
      <c r="N12" s="17"/>
      <c r="O12" s="17"/>
      <c r="P12" s="17"/>
      <c r="Q12" s="17"/>
      <c r="R12" s="17"/>
      <c r="S12" s="17"/>
      <c r="T12" s="17"/>
      <c r="U12" s="18"/>
      <c r="V12" s="18"/>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s="3" customFormat="1" ht="30" customHeight="1" thickBot="1" x14ac:dyDescent="0.3">
      <c r="A13" s="21"/>
      <c r="B13" s="34" t="s">
        <v>45</v>
      </c>
      <c r="C13" s="27" t="s">
        <v>40</v>
      </c>
      <c r="D13" s="39">
        <v>1</v>
      </c>
      <c r="E13" s="49">
        <f>F12</f>
        <v>45175</v>
      </c>
      <c r="F13" s="49">
        <f>E13+2</f>
        <v>45177</v>
      </c>
      <c r="G13" s="12"/>
      <c r="H13" s="12">
        <f t="shared" si="8"/>
        <v>3</v>
      </c>
      <c r="I13" s="17"/>
      <c r="J13" s="17"/>
      <c r="K13" s="17"/>
      <c r="L13" s="17"/>
      <c r="M13" s="17"/>
      <c r="N13" s="17"/>
      <c r="O13" s="17"/>
      <c r="P13" s="17"/>
      <c r="Q13" s="17"/>
      <c r="R13" s="17"/>
      <c r="S13" s="17"/>
      <c r="T13" s="17"/>
      <c r="U13" s="18"/>
      <c r="V13" s="18"/>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s="3" customFormat="1" ht="30" customHeight="1" thickBot="1" x14ac:dyDescent="0.3">
      <c r="A14" s="20"/>
      <c r="B14" s="34" t="s">
        <v>42</v>
      </c>
      <c r="C14" s="27" t="s">
        <v>44</v>
      </c>
      <c r="D14" s="39">
        <v>1</v>
      </c>
      <c r="E14" s="49">
        <f>F12</f>
        <v>45175</v>
      </c>
      <c r="F14" s="49">
        <f>E14+4</f>
        <v>45179</v>
      </c>
      <c r="G14" s="12"/>
      <c r="H14" s="12">
        <f t="shared" si="8"/>
        <v>5</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s="3" customFormat="1" ht="30" customHeight="1" thickBot="1" x14ac:dyDescent="0.3">
      <c r="A15" s="20"/>
      <c r="B15" s="34" t="s">
        <v>43</v>
      </c>
      <c r="C15" s="27" t="s">
        <v>44</v>
      </c>
      <c r="D15" s="39">
        <v>1</v>
      </c>
      <c r="E15" s="49">
        <f>F14</f>
        <v>45179</v>
      </c>
      <c r="F15" s="49">
        <v>45180</v>
      </c>
      <c r="G15" s="12"/>
      <c r="H15" s="12">
        <f t="shared" si="8"/>
        <v>2</v>
      </c>
      <c r="I15" s="17"/>
      <c r="J15" s="17"/>
      <c r="K15" s="17"/>
      <c r="L15" s="17"/>
      <c r="M15" s="17"/>
      <c r="N15" s="17"/>
      <c r="O15" s="17"/>
      <c r="P15" s="17"/>
      <c r="Q15" s="17"/>
      <c r="R15" s="17"/>
      <c r="S15" s="17"/>
      <c r="T15" s="17"/>
      <c r="U15" s="17"/>
      <c r="V15" s="17"/>
      <c r="W15" s="17"/>
      <c r="X15" s="17"/>
      <c r="Y15" s="18"/>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s="3" customFormat="1" ht="30" customHeight="1" thickBot="1" x14ac:dyDescent="0.3">
      <c r="A16" s="20"/>
      <c r="B16" s="34" t="s">
        <v>41</v>
      </c>
      <c r="C16" s="27" t="s">
        <v>40</v>
      </c>
      <c r="D16" s="39">
        <v>1</v>
      </c>
      <c r="E16" s="49">
        <v>45181</v>
      </c>
      <c r="F16" s="49">
        <v>45181</v>
      </c>
      <c r="G16" s="12"/>
      <c r="H16" s="12">
        <f t="shared" si="8"/>
        <v>1</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s="3" customFormat="1" ht="30" customHeight="1" thickBot="1" x14ac:dyDescent="0.3">
      <c r="A17" s="20"/>
      <c r="B17" s="34" t="s">
        <v>46</v>
      </c>
      <c r="C17" s="27" t="s">
        <v>44</v>
      </c>
      <c r="D17" s="39">
        <v>1</v>
      </c>
      <c r="E17" s="49">
        <v>45181</v>
      </c>
      <c r="F17" s="49">
        <v>45236</v>
      </c>
      <c r="G17" s="12"/>
      <c r="H17" s="12">
        <f t="shared" si="8"/>
        <v>56</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s="3" customFormat="1" ht="30" customHeight="1" thickBot="1" x14ac:dyDescent="0.3">
      <c r="A18" s="21" t="s">
        <v>9</v>
      </c>
      <c r="B18" s="14" t="s">
        <v>18</v>
      </c>
      <c r="C18" s="28"/>
      <c r="D18" s="40"/>
      <c r="E18" s="50"/>
      <c r="F18" s="51"/>
      <c r="G18" s="12"/>
      <c r="H18" s="12" t="str">
        <f t="shared" si="8"/>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s="3" customFormat="1" ht="31.5" customHeight="1" thickBot="1" x14ac:dyDescent="0.3">
      <c r="A19" s="21"/>
      <c r="B19" s="63" t="s">
        <v>47</v>
      </c>
      <c r="C19" s="29" t="s">
        <v>52</v>
      </c>
      <c r="D19" s="41">
        <v>1</v>
      </c>
      <c r="E19" s="52">
        <f>E16+1</f>
        <v>45182</v>
      </c>
      <c r="F19" s="52">
        <f>E19+4</f>
        <v>45186</v>
      </c>
      <c r="G19" s="12"/>
      <c r="H19" s="12">
        <f t="shared" si="8"/>
        <v>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s="3" customFormat="1" ht="31.5" customHeight="1" thickBot="1" x14ac:dyDescent="0.3">
      <c r="A20" s="20"/>
      <c r="B20" s="63" t="s">
        <v>53</v>
      </c>
      <c r="C20" s="29" t="s">
        <v>54</v>
      </c>
      <c r="D20" s="41">
        <v>1</v>
      </c>
      <c r="E20" s="52">
        <f>E19+2</f>
        <v>45184</v>
      </c>
      <c r="F20" s="52">
        <v>45186</v>
      </c>
      <c r="G20" s="12"/>
      <c r="H20" s="12">
        <f t="shared" si="8"/>
        <v>3</v>
      </c>
      <c r="I20" s="17"/>
      <c r="J20" s="17"/>
      <c r="K20" s="17"/>
      <c r="L20" s="17"/>
      <c r="M20" s="17"/>
      <c r="N20" s="17"/>
      <c r="O20" s="17"/>
      <c r="P20" s="17"/>
      <c r="Q20" s="17"/>
      <c r="R20" s="17"/>
      <c r="S20" s="17"/>
      <c r="T20" s="17"/>
      <c r="U20" s="18"/>
      <c r="V20" s="18"/>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s="3" customFormat="1" ht="31.5" customHeight="1" thickBot="1" x14ac:dyDescent="0.3">
      <c r="A21" s="20"/>
      <c r="B21" s="63" t="s">
        <v>19</v>
      </c>
      <c r="C21" s="29" t="s">
        <v>56</v>
      </c>
      <c r="D21" s="41">
        <v>1</v>
      </c>
      <c r="E21" s="52">
        <f>F20</f>
        <v>45186</v>
      </c>
      <c r="F21" s="52">
        <f>E21+3</f>
        <v>45189</v>
      </c>
      <c r="G21" s="12"/>
      <c r="H21" s="12">
        <f t="shared" si="8"/>
        <v>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s="3" customFormat="1" ht="31.5" customHeight="1" thickBot="1" x14ac:dyDescent="0.3">
      <c r="A22" s="20"/>
      <c r="B22" s="63" t="s">
        <v>48</v>
      </c>
      <c r="C22" s="29" t="s">
        <v>51</v>
      </c>
      <c r="D22" s="41">
        <v>1</v>
      </c>
      <c r="E22" s="52">
        <f>E21</f>
        <v>45186</v>
      </c>
      <c r="F22" s="52">
        <v>45189</v>
      </c>
      <c r="G22" s="12"/>
      <c r="H22" s="12">
        <f t="shared" si="8"/>
        <v>4</v>
      </c>
      <c r="I22" s="17"/>
      <c r="J22" s="17"/>
      <c r="K22" s="17"/>
      <c r="L22" s="17"/>
      <c r="M22" s="17"/>
      <c r="N22" s="17"/>
      <c r="O22" s="17"/>
      <c r="P22" s="17"/>
      <c r="Q22" s="17"/>
      <c r="R22" s="17"/>
      <c r="S22" s="17"/>
      <c r="T22" s="17"/>
      <c r="U22" s="17"/>
      <c r="V22" s="17"/>
      <c r="W22" s="17"/>
      <c r="X22" s="17"/>
      <c r="Y22" s="18"/>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s="3" customFormat="1" ht="31.5" customHeight="1" thickBot="1" x14ac:dyDescent="0.3">
      <c r="A23" s="20"/>
      <c r="B23" s="63" t="s">
        <v>49</v>
      </c>
      <c r="C23" s="29" t="s">
        <v>50</v>
      </c>
      <c r="D23" s="41">
        <v>1</v>
      </c>
      <c r="E23" s="52">
        <f>E22</f>
        <v>45186</v>
      </c>
      <c r="F23" s="52">
        <f>E23+3</f>
        <v>45189</v>
      </c>
      <c r="G23" s="12"/>
      <c r="H23" s="12">
        <f t="shared" si="8"/>
        <v>4</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s="3" customFormat="1" ht="30" customHeight="1" thickBot="1" x14ac:dyDescent="0.3">
      <c r="A24" s="20" t="s">
        <v>10</v>
      </c>
      <c r="B24" s="15" t="s">
        <v>57</v>
      </c>
      <c r="C24" s="30"/>
      <c r="D24" s="42"/>
      <c r="E24" s="53"/>
      <c r="F24" s="54"/>
      <c r="G24" s="12"/>
      <c r="H24" s="12" t="str">
        <f t="shared" si="8"/>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s="3" customFormat="1" ht="30" customHeight="1" thickBot="1" x14ac:dyDescent="0.3">
      <c r="A25" s="20"/>
      <c r="B25" s="64" t="s">
        <v>21</v>
      </c>
      <c r="C25" s="31" t="s">
        <v>59</v>
      </c>
      <c r="D25" s="43">
        <v>1</v>
      </c>
      <c r="E25" s="55">
        <v>45189</v>
      </c>
      <c r="F25" s="55">
        <v>45191</v>
      </c>
      <c r="G25" s="12"/>
      <c r="H25" s="12">
        <f t="shared" si="8"/>
        <v>3</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row>
    <row r="26" spans="1:85" s="3" customFormat="1" ht="30.75" thickBot="1" x14ac:dyDescent="0.3">
      <c r="A26" s="20"/>
      <c r="B26" s="64" t="s">
        <v>22</v>
      </c>
      <c r="C26" s="31" t="s">
        <v>51</v>
      </c>
      <c r="D26" s="43">
        <v>1</v>
      </c>
      <c r="E26" s="55">
        <f>F25+1</f>
        <v>45192</v>
      </c>
      <c r="F26" s="55">
        <v>45193</v>
      </c>
      <c r="G26" s="12"/>
      <c r="H26" s="12">
        <f t="shared" si="8"/>
        <v>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row>
    <row r="27" spans="1:85" s="3" customFormat="1" ht="30.75" thickBot="1" x14ac:dyDescent="0.3">
      <c r="A27" s="20"/>
      <c r="B27" s="64" t="s">
        <v>58</v>
      </c>
      <c r="C27" s="31" t="s">
        <v>52</v>
      </c>
      <c r="D27" s="43">
        <v>1</v>
      </c>
      <c r="E27" s="55">
        <f>F26</f>
        <v>45193</v>
      </c>
      <c r="F27" s="55">
        <f>E27+2</f>
        <v>45195</v>
      </c>
      <c r="G27" s="12"/>
      <c r="H27" s="12">
        <f t="shared" si="8"/>
        <v>3</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row>
    <row r="28" spans="1:85" s="3" customFormat="1" ht="30" customHeight="1" thickBot="1" x14ac:dyDescent="0.3">
      <c r="A28" s="20" t="s">
        <v>10</v>
      </c>
      <c r="B28" s="16" t="s">
        <v>23</v>
      </c>
      <c r="C28" s="32"/>
      <c r="D28" s="44"/>
      <c r="E28" s="56"/>
      <c r="F28" s="57"/>
      <c r="G28" s="12"/>
      <c r="H28" s="12" t="str">
        <f t="shared" si="8"/>
        <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row>
    <row r="29" spans="1:85" s="3" customFormat="1" ht="30" customHeight="1" thickBot="1" x14ac:dyDescent="0.3">
      <c r="A29" s="20"/>
      <c r="B29" s="65" t="s">
        <v>24</v>
      </c>
      <c r="C29" s="33" t="s">
        <v>50</v>
      </c>
      <c r="D29" s="45">
        <v>1</v>
      </c>
      <c r="E29" s="58">
        <f>F27</f>
        <v>45195</v>
      </c>
      <c r="F29" s="58">
        <f>E29+3</f>
        <v>45198</v>
      </c>
      <c r="G29" s="12"/>
      <c r="H29" s="12">
        <v>5</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row>
    <row r="30" spans="1:85" s="3" customFormat="1" ht="30" customHeight="1" thickBot="1" x14ac:dyDescent="0.3">
      <c r="A30" s="20"/>
      <c r="B30" s="65" t="s">
        <v>25</v>
      </c>
      <c r="C30" s="33" t="s">
        <v>50</v>
      </c>
      <c r="D30" s="45">
        <v>1</v>
      </c>
      <c r="E30" s="58">
        <f>F29</f>
        <v>45198</v>
      </c>
      <c r="F30" s="58">
        <f>E30+3</f>
        <v>45201</v>
      </c>
      <c r="G30" s="12"/>
      <c r="H30" s="12">
        <v>5</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row>
    <row r="31" spans="1:85" s="3" customFormat="1" ht="49.5" customHeight="1" thickBot="1" x14ac:dyDescent="0.3">
      <c r="A31" s="20"/>
      <c r="B31" s="65" t="s">
        <v>61</v>
      </c>
      <c r="C31" s="33" t="s">
        <v>60</v>
      </c>
      <c r="D31" s="45">
        <v>1</v>
      </c>
      <c r="E31" s="58">
        <f>F30</f>
        <v>45201</v>
      </c>
      <c r="F31" s="58">
        <f>E31+5</f>
        <v>45206</v>
      </c>
      <c r="G31" s="12"/>
      <c r="H31" s="12">
        <f t="shared" si="8"/>
        <v>6</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row>
    <row r="32" spans="1:85" s="3" customFormat="1" ht="30" customHeight="1" thickBot="1" x14ac:dyDescent="0.3">
      <c r="A32" s="20" t="s">
        <v>10</v>
      </c>
      <c r="B32" s="66" t="s">
        <v>26</v>
      </c>
      <c r="C32" s="67"/>
      <c r="D32" s="68"/>
      <c r="E32" s="69"/>
      <c r="F32" s="70"/>
      <c r="G32" s="12"/>
      <c r="H32" s="12" t="str">
        <f t="shared" si="8"/>
        <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row>
    <row r="33" spans="1:85" s="3" customFormat="1" ht="30" customHeight="1" thickBot="1" x14ac:dyDescent="0.3">
      <c r="A33" s="20"/>
      <c r="B33" s="71" t="s">
        <v>27</v>
      </c>
      <c r="C33" s="72" t="s">
        <v>52</v>
      </c>
      <c r="D33" s="73">
        <v>1</v>
      </c>
      <c r="E33" s="74">
        <f>F31</f>
        <v>45206</v>
      </c>
      <c r="F33" s="74">
        <f>E33+3</f>
        <v>45209</v>
      </c>
      <c r="G33" s="12"/>
      <c r="H33" s="12">
        <v>5</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row>
    <row r="34" spans="1:85" s="3" customFormat="1" ht="30" customHeight="1" thickBot="1" x14ac:dyDescent="0.3">
      <c r="A34" s="20"/>
      <c r="B34" s="71" t="s">
        <v>28</v>
      </c>
      <c r="C34" s="72" t="s">
        <v>50</v>
      </c>
      <c r="D34" s="73">
        <v>1</v>
      </c>
      <c r="E34" s="74">
        <f>F33</f>
        <v>45209</v>
      </c>
      <c r="F34" s="74">
        <f>E34+3</f>
        <v>45212</v>
      </c>
      <c r="G34" s="12"/>
      <c r="H34" s="12">
        <v>5</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row>
    <row r="35" spans="1:85" s="3" customFormat="1" ht="49.5" customHeight="1" thickBot="1" x14ac:dyDescent="0.3">
      <c r="A35" s="20"/>
      <c r="B35" s="71" t="s">
        <v>29</v>
      </c>
      <c r="C35" s="72" t="s">
        <v>51</v>
      </c>
      <c r="D35" s="73">
        <v>1</v>
      </c>
      <c r="E35" s="74">
        <f>F34</f>
        <v>45212</v>
      </c>
      <c r="F35" s="74">
        <f>E35+5</f>
        <v>45217</v>
      </c>
      <c r="G35" s="12"/>
      <c r="H35" s="12">
        <f t="shared" si="8"/>
        <v>6</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row>
    <row r="36" spans="1:85" s="3" customFormat="1" ht="30" customHeight="1" thickBot="1" x14ac:dyDescent="0.3">
      <c r="A36" s="20" t="s">
        <v>10</v>
      </c>
      <c r="B36" s="75" t="s">
        <v>30</v>
      </c>
      <c r="C36" s="76"/>
      <c r="D36" s="77"/>
      <c r="E36" s="78"/>
      <c r="F36" s="79"/>
      <c r="G36" s="12"/>
      <c r="H36" s="12" t="str">
        <f t="shared" si="8"/>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row>
    <row r="37" spans="1:85" s="3" customFormat="1" ht="30" customHeight="1" thickBot="1" x14ac:dyDescent="0.3">
      <c r="A37" s="20"/>
      <c r="B37" s="80" t="s">
        <v>31</v>
      </c>
      <c r="C37" s="81" t="s">
        <v>50</v>
      </c>
      <c r="D37" s="82">
        <v>1</v>
      </c>
      <c r="E37" s="83">
        <f>F35</f>
        <v>45217</v>
      </c>
      <c r="F37" s="83">
        <f>E37+3</f>
        <v>45220</v>
      </c>
      <c r="G37" s="12"/>
      <c r="H37" s="12">
        <v>5</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row>
    <row r="38" spans="1:85" s="3" customFormat="1" ht="43.5" customHeight="1" thickBot="1" x14ac:dyDescent="0.3">
      <c r="A38" s="20"/>
      <c r="B38" s="80" t="s">
        <v>32</v>
      </c>
      <c r="C38" s="81" t="s">
        <v>56</v>
      </c>
      <c r="D38" s="82">
        <v>1</v>
      </c>
      <c r="E38" s="83">
        <f>F37</f>
        <v>45220</v>
      </c>
      <c r="F38" s="83">
        <f>E38+3</f>
        <v>45223</v>
      </c>
      <c r="G38" s="12"/>
      <c r="H38" s="12">
        <v>5</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row>
    <row r="39" spans="1:85" s="3" customFormat="1" ht="49.5" customHeight="1" thickBot="1" x14ac:dyDescent="0.3">
      <c r="A39" s="20"/>
      <c r="B39" s="80" t="s">
        <v>33</v>
      </c>
      <c r="C39" s="81" t="s">
        <v>55</v>
      </c>
      <c r="D39" s="82">
        <v>1</v>
      </c>
      <c r="E39" s="83">
        <f>F38</f>
        <v>45223</v>
      </c>
      <c r="F39" s="83">
        <f>E39+5</f>
        <v>45228</v>
      </c>
      <c r="G39" s="12"/>
      <c r="H39" s="12">
        <f t="shared" si="8"/>
        <v>6</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row>
    <row r="40" spans="1:85" s="3" customFormat="1" ht="30" customHeight="1" thickBot="1" x14ac:dyDescent="0.3">
      <c r="A40" s="20" t="s">
        <v>10</v>
      </c>
      <c r="B40" s="92" t="s">
        <v>64</v>
      </c>
      <c r="C40" s="93"/>
      <c r="D40" s="94"/>
      <c r="E40" s="95"/>
      <c r="F40" s="96"/>
      <c r="G40" s="12"/>
      <c r="H40" s="12" t="str">
        <f t="shared" si="8"/>
        <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row>
    <row r="41" spans="1:85" s="3" customFormat="1" ht="30" customHeight="1" thickBot="1" x14ac:dyDescent="0.3">
      <c r="A41" s="20"/>
      <c r="B41" s="97" t="s">
        <v>65</v>
      </c>
      <c r="C41" s="98" t="s">
        <v>50</v>
      </c>
      <c r="D41" s="46">
        <v>1</v>
      </c>
      <c r="E41" s="99">
        <f>F39</f>
        <v>45228</v>
      </c>
      <c r="F41" s="99">
        <f>E41+3</f>
        <v>45231</v>
      </c>
      <c r="G41" s="12"/>
      <c r="H41" s="12">
        <v>5</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row>
    <row r="42" spans="1:85" s="3" customFormat="1" ht="43.5" customHeight="1" thickBot="1" x14ac:dyDescent="0.3">
      <c r="A42" s="20"/>
      <c r="B42" s="97" t="s">
        <v>67</v>
      </c>
      <c r="C42" s="98" t="s">
        <v>40</v>
      </c>
      <c r="D42" s="46">
        <v>1</v>
      </c>
      <c r="E42" s="99">
        <v>45228</v>
      </c>
      <c r="F42" s="99">
        <v>45236</v>
      </c>
      <c r="G42" s="12"/>
      <c r="H42" s="12">
        <v>5</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row>
    <row r="43" spans="1:85" s="3" customFormat="1" ht="43.5" customHeight="1" thickBot="1" x14ac:dyDescent="0.3">
      <c r="A43" s="20"/>
      <c r="B43" s="97" t="s">
        <v>66</v>
      </c>
      <c r="C43" s="98" t="s">
        <v>40</v>
      </c>
      <c r="D43" s="46">
        <v>1</v>
      </c>
      <c r="E43" s="99">
        <f>F41</f>
        <v>45231</v>
      </c>
      <c r="F43" s="99">
        <v>45236</v>
      </c>
      <c r="G43" s="12"/>
      <c r="H43" s="12">
        <f t="shared" si="8"/>
        <v>6</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row>
    <row r="44" spans="1:85" s="3" customFormat="1" ht="49.5" customHeight="1" thickBot="1" x14ac:dyDescent="0.3">
      <c r="A44" s="20"/>
      <c r="B44" s="97" t="s">
        <v>68</v>
      </c>
      <c r="C44" s="98" t="s">
        <v>40</v>
      </c>
      <c r="D44" s="46">
        <v>1</v>
      </c>
      <c r="E44" s="99">
        <f>F42</f>
        <v>45236</v>
      </c>
      <c r="F44" s="99">
        <v>45236</v>
      </c>
      <c r="G44" s="12"/>
      <c r="H44" s="12">
        <f t="shared" si="8"/>
        <v>1</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row>
    <row r="45" spans="1:85" ht="30" customHeight="1" x14ac:dyDescent="0.25">
      <c r="G45" s="6"/>
    </row>
    <row r="46" spans="1:85" ht="30" customHeight="1" x14ac:dyDescent="0.25">
      <c r="C46" s="10"/>
      <c r="F46" s="22"/>
    </row>
    <row r="47" spans="1:85" ht="30" customHeight="1" x14ac:dyDescent="0.25">
      <c r="C47" s="11"/>
    </row>
  </sheetData>
  <mergeCells count="16">
    <mergeCell ref="BM6:BS6"/>
    <mergeCell ref="BT6:BZ6"/>
    <mergeCell ref="CA6:CG6"/>
    <mergeCell ref="B7:G7"/>
    <mergeCell ref="W6:AC6"/>
    <mergeCell ref="AD6:AJ6"/>
    <mergeCell ref="AK6:AQ6"/>
    <mergeCell ref="AR6:AX6"/>
    <mergeCell ref="AY6:BE6"/>
    <mergeCell ref="BF6:BL6"/>
    <mergeCell ref="B3:B4"/>
    <mergeCell ref="C5:D5"/>
    <mergeCell ref="E5:F5"/>
    <mergeCell ref="C6:D6"/>
    <mergeCell ref="I6:O6"/>
    <mergeCell ref="P6:V6"/>
  </mergeCells>
  <conditionalFormatting sqref="D9:D44">
    <cfRule type="dataBar" priority="10">
      <dataBar>
        <cfvo type="num" val="0"/>
        <cfvo type="num" val="1"/>
        <color theme="0" tint="-0.249977111117893"/>
      </dataBar>
      <extLst>
        <ext xmlns:x14="http://schemas.microsoft.com/office/spreadsheetml/2009/9/main" uri="{B025F937-C7B1-47D3-B67F-A62EFF666E3E}">
          <x14:id>{E18114BE-772A-4043-9402-B4378B223483}</x14:id>
        </ext>
      </extLst>
    </cfRule>
  </conditionalFormatting>
  <conditionalFormatting sqref="I7:BL44">
    <cfRule type="expression" dxfId="11" priority="13">
      <formula>AND(TODAY()&gt;=I$7,TODAY()&lt;J$7)</formula>
    </cfRule>
  </conditionalFormatting>
  <conditionalFormatting sqref="I9:BL44">
    <cfRule type="expression" dxfId="10" priority="11">
      <formula>AND(task_start&lt;=I$7,ROUNDDOWN((task_end-task_start+1)*task_progress,0)+task_start-1&gt;=I$7)</formula>
    </cfRule>
    <cfRule type="expression" dxfId="9" priority="12" stopIfTrue="1">
      <formula>AND(task_end&gt;=I$7,task_start&lt;J$7)</formula>
    </cfRule>
  </conditionalFormatting>
  <conditionalFormatting sqref="BM7:BS44">
    <cfRule type="expression" dxfId="8" priority="9">
      <formula>AND(TODAY()&gt;=BM$7,TODAY()&lt;BN$7)</formula>
    </cfRule>
  </conditionalFormatting>
  <conditionalFormatting sqref="BM9:BS44">
    <cfRule type="expression" dxfId="7" priority="7">
      <formula>AND(task_start&lt;=BM$7,ROUNDDOWN((task_end-task_start+1)*task_progress,0)+task_start-1&gt;=BM$7)</formula>
    </cfRule>
    <cfRule type="expression" dxfId="6" priority="8" stopIfTrue="1">
      <formula>AND(task_end&gt;=BM$7,task_start&lt;BN$7)</formula>
    </cfRule>
  </conditionalFormatting>
  <conditionalFormatting sqref="BT7:BZ44">
    <cfRule type="expression" dxfId="5" priority="6">
      <formula>AND(TODAY()&gt;=BT$7,TODAY()&lt;BU$7)</formula>
    </cfRule>
  </conditionalFormatting>
  <conditionalFormatting sqref="BT9:BZ44">
    <cfRule type="expression" dxfId="4" priority="4">
      <formula>AND(task_start&lt;=BT$7,ROUNDDOWN((task_end-task_start+1)*task_progress,0)+task_start-1&gt;=BT$7)</formula>
    </cfRule>
    <cfRule type="expression" dxfId="3" priority="5" stopIfTrue="1">
      <formula>AND(task_end&gt;=BT$7,task_start&lt;BU$7)</formula>
    </cfRule>
  </conditionalFormatting>
  <conditionalFormatting sqref="CA7:CG44">
    <cfRule type="expression" dxfId="2" priority="3">
      <formula>AND(TODAY()&gt;=CA$7,TODAY()&lt;CB$7)</formula>
    </cfRule>
  </conditionalFormatting>
  <conditionalFormatting sqref="CA9:CG44">
    <cfRule type="expression" dxfId="1" priority="1">
      <formula>AND(task_start&lt;=CA$7,ROUNDDOWN((task_end-task_start+1)*task_progress,0)+task_start-1&gt;=CA$7)</formula>
    </cfRule>
    <cfRule type="expression" dxfId="0" priority="2" stopIfTrue="1">
      <formula>AND(task_end&gt;=CA$7,task_start&lt;CB$7)</formula>
    </cfRule>
  </conditionalFormatting>
  <dataValidations count="1">
    <dataValidation type="whole" operator="greaterThanOrEqual" allowBlank="1" showInputMessage="1" promptTitle="Mostrar semana" prompt="Al cambiar este número, se desplazará la vista del diagrama de Gantt." sqref="E6" xr:uid="{50A89A45-C138-4180-ADCD-DE46B89376DC}">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E18114BE-772A-4043-9402-B4378B223483}">
            <x14:dataBar minLength="0" maxLength="100" gradient="0">
              <x14:cfvo type="num">
                <xm:f>0</xm:f>
              </x14:cfvo>
              <x14:cfvo type="num">
                <xm:f>1</xm:f>
              </x14:cfvo>
              <x14:negativeFillColor rgb="FFFF0000"/>
              <x14:axisColor rgb="FF000000"/>
            </x14:dataBar>
          </x14:cfRule>
          <xm:sqref>D9:D44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7"/>
  <sheetViews>
    <sheetView showGridLines="0" showRuler="0" zoomScale="80" zoomScaleNormal="80" zoomScalePageLayoutView="70" workbookViewId="0">
      <pane ySplit="8" topLeftCell="A10" activePane="bottomLeft" state="frozen"/>
      <selection pane="bottomLeft" activeCell="M14" sqref="M14"/>
    </sheetView>
  </sheetViews>
  <sheetFormatPr baseColWidth="10" defaultColWidth="9.140625" defaultRowHeight="30" customHeight="1" x14ac:dyDescent="0.25"/>
  <cols>
    <col min="1" max="1" width="2.7109375" style="20" customWidth="1"/>
    <col min="2" max="2" width="30" customWidth="1"/>
    <col min="3" max="3" width="7.140625" bestFit="1" customWidth="1"/>
    <col min="4" max="4" width="10" bestFit="1" customWidth="1"/>
    <col min="5" max="5" width="9.140625" style="5" bestFit="1" customWidth="1"/>
    <col min="6" max="6" width="9.140625" bestFit="1" customWidth="1"/>
    <col min="7" max="7" width="2.7109375" customWidth="1"/>
    <col min="8" max="8" width="6.42578125" bestFit="1" customWidth="1"/>
    <col min="9" max="9" width="2.7109375" customWidth="1"/>
    <col min="10" max="17" width="3" customWidth="1"/>
    <col min="18" max="18" width="3.42578125" customWidth="1"/>
    <col min="19" max="19" width="3" customWidth="1"/>
    <col min="20" max="28" width="3.42578125" customWidth="1"/>
    <col min="29" max="31" width="3" customWidth="1"/>
    <col min="32" max="32" width="3.42578125" customWidth="1"/>
    <col min="33" max="33" width="3" customWidth="1"/>
    <col min="34" max="42" width="3.42578125" customWidth="1"/>
    <col min="43" max="43" width="2.140625" customWidth="1"/>
    <col min="44" max="50" width="3.140625" customWidth="1"/>
    <col min="51" max="51" width="2.28515625" bestFit="1" customWidth="1"/>
    <col min="52" max="52" width="3" bestFit="1" customWidth="1"/>
    <col min="53" max="53" width="2.7109375" customWidth="1"/>
    <col min="54" max="61" width="3" bestFit="1" customWidth="1"/>
    <col min="62" max="62" width="3.42578125" bestFit="1" customWidth="1"/>
    <col min="63" max="63" width="3" bestFit="1" customWidth="1"/>
    <col min="64" max="64" width="3.42578125" bestFit="1" customWidth="1"/>
    <col min="65" max="68" width="3" bestFit="1" customWidth="1"/>
    <col min="69" max="69" width="3.42578125" bestFit="1" customWidth="1"/>
    <col min="70" max="70" width="3" bestFit="1" customWidth="1"/>
    <col min="71" max="71" width="3.42578125" bestFit="1" customWidth="1"/>
    <col min="72" max="75" width="3" bestFit="1" customWidth="1"/>
    <col min="76" max="76" width="3.42578125" bestFit="1" customWidth="1"/>
    <col min="77" max="77" width="3" bestFit="1" customWidth="1"/>
    <col min="78" max="78" width="3.42578125" bestFit="1" customWidth="1"/>
    <col min="79" max="82" width="3" bestFit="1" customWidth="1"/>
    <col min="83" max="83" width="3.42578125" bestFit="1" customWidth="1"/>
    <col min="84" max="84" width="3" bestFit="1" customWidth="1"/>
    <col min="85" max="85" width="3.42578125" bestFit="1" customWidth="1"/>
  </cols>
  <sheetData>
    <row r="1" spans="1:85" ht="30" hidden="1" customHeight="1" x14ac:dyDescent="0.45">
      <c r="A1" s="21" t="s">
        <v>0</v>
      </c>
      <c r="B1" s="25" t="s">
        <v>34</v>
      </c>
      <c r="C1" s="1"/>
      <c r="D1" s="2"/>
      <c r="E1" s="4"/>
      <c r="F1" s="19"/>
      <c r="H1" s="2"/>
      <c r="I1" s="10"/>
    </row>
    <row r="2" spans="1:85" ht="30" hidden="1" customHeight="1" x14ac:dyDescent="0.4">
      <c r="A2" s="21"/>
      <c r="B2" s="89" t="s">
        <v>35</v>
      </c>
      <c r="C2" s="1"/>
      <c r="D2" s="2"/>
      <c r="E2" s="4"/>
      <c r="F2" s="19"/>
      <c r="H2" s="2"/>
      <c r="I2" s="10"/>
    </row>
    <row r="3" spans="1:85" ht="30" hidden="1" customHeight="1" x14ac:dyDescent="0.4">
      <c r="A3" s="21"/>
      <c r="B3" s="90" t="s">
        <v>36</v>
      </c>
      <c r="C3" s="1"/>
      <c r="D3" s="2"/>
      <c r="E3" s="4"/>
      <c r="F3" s="19"/>
      <c r="H3" s="2"/>
      <c r="I3" s="10"/>
    </row>
    <row r="4" spans="1:85" ht="30" hidden="1" customHeight="1" x14ac:dyDescent="0.25">
      <c r="A4" s="20" t="s">
        <v>1</v>
      </c>
      <c r="B4" s="90"/>
      <c r="I4" s="23"/>
    </row>
    <row r="5" spans="1:85" ht="30" hidden="1" customHeight="1" x14ac:dyDescent="0.25">
      <c r="A5" s="20" t="s">
        <v>2</v>
      </c>
      <c r="B5" s="91"/>
      <c r="C5" s="84" t="s">
        <v>12</v>
      </c>
      <c r="D5" s="85"/>
      <c r="E5" s="86">
        <v>45170</v>
      </c>
      <c r="F5" s="86"/>
    </row>
    <row r="6" spans="1:85" ht="30" customHeight="1" x14ac:dyDescent="0.25">
      <c r="A6" s="21" t="s">
        <v>17</v>
      </c>
      <c r="B6" s="89"/>
      <c r="C6" s="84" t="s">
        <v>13</v>
      </c>
      <c r="D6" s="85"/>
      <c r="E6" s="87">
        <v>1</v>
      </c>
      <c r="F6" s="88"/>
      <c r="I6" s="59">
        <f>I7</f>
        <v>45166</v>
      </c>
      <c r="J6" s="60"/>
      <c r="K6" s="60"/>
      <c r="L6" s="60"/>
      <c r="M6" s="60"/>
      <c r="N6" s="60"/>
      <c r="O6" s="61"/>
      <c r="P6" s="59">
        <f>P7</f>
        <v>45173</v>
      </c>
      <c r="Q6" s="60"/>
      <c r="R6" s="60"/>
      <c r="S6" s="60"/>
      <c r="T6" s="60"/>
      <c r="U6" s="60"/>
      <c r="V6" s="61"/>
      <c r="W6" s="59">
        <f>W7</f>
        <v>45180</v>
      </c>
      <c r="X6" s="60"/>
      <c r="Y6" s="60"/>
      <c r="Z6" s="60"/>
      <c r="AA6" s="60"/>
      <c r="AB6" s="60"/>
      <c r="AC6" s="61"/>
      <c r="AD6" s="59">
        <f>AD7</f>
        <v>45187</v>
      </c>
      <c r="AE6" s="60"/>
      <c r="AF6" s="60"/>
      <c r="AG6" s="60"/>
      <c r="AH6" s="60"/>
      <c r="AI6" s="60"/>
      <c r="AJ6" s="61"/>
      <c r="AK6" s="59">
        <f>AK7</f>
        <v>45194</v>
      </c>
      <c r="AL6" s="60"/>
      <c r="AM6" s="60"/>
      <c r="AN6" s="60"/>
      <c r="AO6" s="60"/>
      <c r="AP6" s="60"/>
      <c r="AQ6" s="61"/>
      <c r="AR6" s="59">
        <f>AR7</f>
        <v>45201</v>
      </c>
      <c r="AS6" s="60"/>
      <c r="AT6" s="60"/>
      <c r="AU6" s="60"/>
      <c r="AV6" s="60"/>
      <c r="AW6" s="60"/>
      <c r="AX6" s="61"/>
      <c r="AY6" s="59">
        <f>AY7</f>
        <v>45208</v>
      </c>
      <c r="AZ6" s="60"/>
      <c r="BA6" s="60"/>
      <c r="BB6" s="60"/>
      <c r="BC6" s="60"/>
      <c r="BD6" s="60"/>
      <c r="BE6" s="61"/>
      <c r="BF6" s="59">
        <f>BF7</f>
        <v>45215</v>
      </c>
      <c r="BG6" s="60"/>
      <c r="BH6" s="60"/>
      <c r="BI6" s="60"/>
      <c r="BJ6" s="60"/>
      <c r="BK6" s="60"/>
      <c r="BL6" s="61"/>
      <c r="BM6" s="59">
        <f>BM7</f>
        <v>45222</v>
      </c>
      <c r="BN6" s="60"/>
      <c r="BO6" s="60"/>
      <c r="BP6" s="60"/>
      <c r="BQ6" s="60"/>
      <c r="BR6" s="60"/>
      <c r="BS6" s="61"/>
      <c r="BT6" s="59">
        <f>BT7</f>
        <v>45229</v>
      </c>
      <c r="BU6" s="60"/>
      <c r="BV6" s="60"/>
      <c r="BW6" s="60"/>
      <c r="BX6" s="60"/>
      <c r="BY6" s="60"/>
      <c r="BZ6" s="61"/>
      <c r="CA6" s="59">
        <f>CA7</f>
        <v>45236</v>
      </c>
      <c r="CB6" s="60"/>
      <c r="CC6" s="60"/>
      <c r="CD6" s="60"/>
      <c r="CE6" s="60"/>
      <c r="CF6" s="60"/>
      <c r="CG6" s="61"/>
    </row>
    <row r="7" spans="1:85" ht="15" customHeight="1" x14ac:dyDescent="0.25">
      <c r="A7" s="21" t="s">
        <v>3</v>
      </c>
      <c r="B7" s="62"/>
      <c r="C7" s="62"/>
      <c r="D7" s="62"/>
      <c r="E7" s="62"/>
      <c r="F7" s="62"/>
      <c r="G7" s="62"/>
      <c r="I7" s="35">
        <f>Project_Start-WEEKDAY(Project_Start,1)+2+7*(Display_Week-1)</f>
        <v>45166</v>
      </c>
      <c r="J7" s="36">
        <f>I7+1</f>
        <v>45167</v>
      </c>
      <c r="K7" s="36">
        <f t="shared" ref="K7:AX7" si="0">J7+1</f>
        <v>45168</v>
      </c>
      <c r="L7" s="36">
        <f t="shared" si="0"/>
        <v>45169</v>
      </c>
      <c r="M7" s="36">
        <f t="shared" si="0"/>
        <v>45170</v>
      </c>
      <c r="N7" s="36">
        <f t="shared" si="0"/>
        <v>45171</v>
      </c>
      <c r="O7" s="37">
        <f t="shared" si="0"/>
        <v>45172</v>
      </c>
      <c r="P7" s="35">
        <f>O7+1</f>
        <v>45173</v>
      </c>
      <c r="Q7" s="36">
        <f>P7+1</f>
        <v>45174</v>
      </c>
      <c r="R7" s="36">
        <f t="shared" si="0"/>
        <v>45175</v>
      </c>
      <c r="S7" s="36">
        <f t="shared" si="0"/>
        <v>45176</v>
      </c>
      <c r="T7" s="36">
        <f t="shared" si="0"/>
        <v>45177</v>
      </c>
      <c r="U7" s="36">
        <f t="shared" si="0"/>
        <v>45178</v>
      </c>
      <c r="V7" s="37">
        <f t="shared" si="0"/>
        <v>45179</v>
      </c>
      <c r="W7" s="35">
        <f>V7+1</f>
        <v>45180</v>
      </c>
      <c r="X7" s="36">
        <f>W7+1</f>
        <v>45181</v>
      </c>
      <c r="Y7" s="36">
        <f t="shared" si="0"/>
        <v>45182</v>
      </c>
      <c r="Z7" s="36">
        <f t="shared" si="0"/>
        <v>45183</v>
      </c>
      <c r="AA7" s="36">
        <f t="shared" si="0"/>
        <v>45184</v>
      </c>
      <c r="AB7" s="36">
        <f t="shared" si="0"/>
        <v>45185</v>
      </c>
      <c r="AC7" s="37">
        <f t="shared" si="0"/>
        <v>45186</v>
      </c>
      <c r="AD7" s="35">
        <f>AC7+1</f>
        <v>45187</v>
      </c>
      <c r="AE7" s="36">
        <f>AD7+1</f>
        <v>45188</v>
      </c>
      <c r="AF7" s="36">
        <f t="shared" si="0"/>
        <v>45189</v>
      </c>
      <c r="AG7" s="36">
        <f t="shared" si="0"/>
        <v>45190</v>
      </c>
      <c r="AH7" s="36">
        <f t="shared" si="0"/>
        <v>45191</v>
      </c>
      <c r="AI7" s="36">
        <f t="shared" si="0"/>
        <v>45192</v>
      </c>
      <c r="AJ7" s="37">
        <f t="shared" si="0"/>
        <v>45193</v>
      </c>
      <c r="AK7" s="35">
        <f>AJ7+1</f>
        <v>45194</v>
      </c>
      <c r="AL7" s="36">
        <f>AK7+1</f>
        <v>45195</v>
      </c>
      <c r="AM7" s="36">
        <f t="shared" si="0"/>
        <v>45196</v>
      </c>
      <c r="AN7" s="36">
        <f t="shared" si="0"/>
        <v>45197</v>
      </c>
      <c r="AO7" s="36">
        <f t="shared" si="0"/>
        <v>45198</v>
      </c>
      <c r="AP7" s="36">
        <f t="shared" si="0"/>
        <v>45199</v>
      </c>
      <c r="AQ7" s="37">
        <f t="shared" si="0"/>
        <v>45200</v>
      </c>
      <c r="AR7" s="35">
        <f>AQ7+1</f>
        <v>45201</v>
      </c>
      <c r="AS7" s="36">
        <f>AR7+1</f>
        <v>45202</v>
      </c>
      <c r="AT7" s="36">
        <f t="shared" si="0"/>
        <v>45203</v>
      </c>
      <c r="AU7" s="36">
        <f t="shared" si="0"/>
        <v>45204</v>
      </c>
      <c r="AV7" s="36">
        <f t="shared" si="0"/>
        <v>45205</v>
      </c>
      <c r="AW7" s="36">
        <f t="shared" si="0"/>
        <v>45206</v>
      </c>
      <c r="AX7" s="37">
        <f t="shared" si="0"/>
        <v>45207</v>
      </c>
      <c r="AY7" s="35">
        <f>AX7+1</f>
        <v>45208</v>
      </c>
      <c r="AZ7" s="36">
        <f>AY7+1</f>
        <v>45209</v>
      </c>
      <c r="BA7" s="36">
        <f t="shared" ref="BA7:BE7" si="1">AZ7+1</f>
        <v>45210</v>
      </c>
      <c r="BB7" s="36">
        <f t="shared" si="1"/>
        <v>45211</v>
      </c>
      <c r="BC7" s="36">
        <f t="shared" si="1"/>
        <v>45212</v>
      </c>
      <c r="BD7" s="36">
        <f t="shared" si="1"/>
        <v>45213</v>
      </c>
      <c r="BE7" s="37">
        <f t="shared" si="1"/>
        <v>45214</v>
      </c>
      <c r="BF7" s="35">
        <f>BE7+1</f>
        <v>45215</v>
      </c>
      <c r="BG7" s="36">
        <f>BF7+1</f>
        <v>45216</v>
      </c>
      <c r="BH7" s="36">
        <f t="shared" ref="BH7:BL7" si="2">BG7+1</f>
        <v>45217</v>
      </c>
      <c r="BI7" s="36">
        <f t="shared" si="2"/>
        <v>45218</v>
      </c>
      <c r="BJ7" s="36">
        <f t="shared" si="2"/>
        <v>45219</v>
      </c>
      <c r="BK7" s="36">
        <f t="shared" si="2"/>
        <v>45220</v>
      </c>
      <c r="BL7" s="37">
        <f t="shared" si="2"/>
        <v>45221</v>
      </c>
      <c r="BM7" s="35">
        <f>BL7+1</f>
        <v>45222</v>
      </c>
      <c r="BN7" s="36">
        <f>BM7+1</f>
        <v>45223</v>
      </c>
      <c r="BO7" s="36">
        <f t="shared" ref="BO7" si="3">BN7+1</f>
        <v>45224</v>
      </c>
      <c r="BP7" s="36">
        <f t="shared" ref="BP7" si="4">BO7+1</f>
        <v>45225</v>
      </c>
      <c r="BQ7" s="36">
        <f t="shared" ref="BQ7" si="5">BP7+1</f>
        <v>45226</v>
      </c>
      <c r="BR7" s="36">
        <f t="shared" ref="BR7" si="6">BQ7+1</f>
        <v>45227</v>
      </c>
      <c r="BS7" s="37">
        <f t="shared" ref="BS7" si="7">BR7+1</f>
        <v>45228</v>
      </c>
      <c r="BT7" s="35">
        <f>BS7+1</f>
        <v>45229</v>
      </c>
      <c r="BU7" s="36">
        <f>BT7+1</f>
        <v>45230</v>
      </c>
      <c r="BV7" s="36">
        <f t="shared" ref="BV7" si="8">BU7+1</f>
        <v>45231</v>
      </c>
      <c r="BW7" s="36">
        <f t="shared" ref="BW7" si="9">BV7+1</f>
        <v>45232</v>
      </c>
      <c r="BX7" s="36">
        <f t="shared" ref="BX7" si="10">BW7+1</f>
        <v>45233</v>
      </c>
      <c r="BY7" s="36">
        <f t="shared" ref="BY7" si="11">BX7+1</f>
        <v>45234</v>
      </c>
      <c r="BZ7" s="37">
        <f t="shared" ref="BZ7" si="12">BY7+1</f>
        <v>45235</v>
      </c>
      <c r="CA7" s="35">
        <f>BZ7+1</f>
        <v>45236</v>
      </c>
      <c r="CB7" s="36">
        <f>CA7+1</f>
        <v>45237</v>
      </c>
      <c r="CC7" s="36">
        <f t="shared" ref="CC7" si="13">CB7+1</f>
        <v>45238</v>
      </c>
      <c r="CD7" s="36">
        <f t="shared" ref="CD7" si="14">CC7+1</f>
        <v>45239</v>
      </c>
      <c r="CE7" s="36">
        <f t="shared" ref="CE7" si="15">CD7+1</f>
        <v>45240</v>
      </c>
      <c r="CF7" s="36">
        <f t="shared" ref="CF7" si="16">CE7+1</f>
        <v>45241</v>
      </c>
      <c r="CG7" s="37">
        <f t="shared" ref="CG7" si="17">CF7+1</f>
        <v>45242</v>
      </c>
    </row>
    <row r="8" spans="1:85" ht="30" customHeight="1" thickBot="1" x14ac:dyDescent="0.3">
      <c r="A8" s="21" t="s">
        <v>4</v>
      </c>
      <c r="B8" s="7" t="s">
        <v>11</v>
      </c>
      <c r="C8" s="8" t="s">
        <v>62</v>
      </c>
      <c r="D8" s="8" t="s">
        <v>63</v>
      </c>
      <c r="E8" s="8" t="s">
        <v>14</v>
      </c>
      <c r="F8" s="8" t="s">
        <v>15</v>
      </c>
      <c r="G8" s="8"/>
      <c r="H8" s="8" t="s">
        <v>16</v>
      </c>
      <c r="I8" s="9" t="str">
        <f t="shared" ref="I8" si="18">LEFT(TEXT(I7,"ddd"),1)</f>
        <v>l</v>
      </c>
      <c r="J8" s="9" t="str">
        <f t="shared" ref="J8:AR8" si="19">LEFT(TEXT(J7,"ddd"),1)</f>
        <v>m</v>
      </c>
      <c r="K8" s="9" t="str">
        <f t="shared" si="19"/>
        <v>m</v>
      </c>
      <c r="L8" s="9" t="str">
        <f t="shared" si="19"/>
        <v>j</v>
      </c>
      <c r="M8" s="9" t="str">
        <f t="shared" si="19"/>
        <v>v</v>
      </c>
      <c r="N8" s="9" t="str">
        <f t="shared" si="19"/>
        <v>s</v>
      </c>
      <c r="O8" s="9" t="str">
        <f t="shared" si="19"/>
        <v>d</v>
      </c>
      <c r="P8" s="9" t="str">
        <f t="shared" si="19"/>
        <v>l</v>
      </c>
      <c r="Q8" s="9" t="str">
        <f t="shared" si="19"/>
        <v>m</v>
      </c>
      <c r="R8" s="9" t="str">
        <f t="shared" si="19"/>
        <v>m</v>
      </c>
      <c r="S8" s="9" t="str">
        <f t="shared" si="19"/>
        <v>j</v>
      </c>
      <c r="T8" s="9" t="str">
        <f t="shared" si="19"/>
        <v>v</v>
      </c>
      <c r="U8" s="9" t="str">
        <f t="shared" si="19"/>
        <v>s</v>
      </c>
      <c r="V8" s="9" t="str">
        <f t="shared" si="19"/>
        <v>d</v>
      </c>
      <c r="W8" s="9" t="str">
        <f t="shared" si="19"/>
        <v>l</v>
      </c>
      <c r="X8" s="9" t="str">
        <f t="shared" si="19"/>
        <v>m</v>
      </c>
      <c r="Y8" s="9" t="str">
        <f t="shared" si="19"/>
        <v>m</v>
      </c>
      <c r="Z8" s="9" t="str">
        <f t="shared" si="19"/>
        <v>j</v>
      </c>
      <c r="AA8" s="9" t="str">
        <f t="shared" si="19"/>
        <v>v</v>
      </c>
      <c r="AB8" s="9" t="str">
        <f t="shared" si="19"/>
        <v>s</v>
      </c>
      <c r="AC8" s="9" t="str">
        <f t="shared" si="19"/>
        <v>d</v>
      </c>
      <c r="AD8" s="9" t="str">
        <f t="shared" si="19"/>
        <v>l</v>
      </c>
      <c r="AE8" s="9" t="str">
        <f t="shared" si="19"/>
        <v>m</v>
      </c>
      <c r="AF8" s="9" t="str">
        <f t="shared" si="19"/>
        <v>m</v>
      </c>
      <c r="AG8" s="9" t="str">
        <f t="shared" si="19"/>
        <v>j</v>
      </c>
      <c r="AH8" s="9" t="str">
        <f t="shared" si="19"/>
        <v>v</v>
      </c>
      <c r="AI8" s="9" t="str">
        <f t="shared" si="19"/>
        <v>s</v>
      </c>
      <c r="AJ8" s="9" t="str">
        <f t="shared" si="19"/>
        <v>d</v>
      </c>
      <c r="AK8" s="9" t="str">
        <f t="shared" si="19"/>
        <v>l</v>
      </c>
      <c r="AL8" s="9" t="str">
        <f t="shared" si="19"/>
        <v>m</v>
      </c>
      <c r="AM8" s="9" t="str">
        <f t="shared" si="19"/>
        <v>m</v>
      </c>
      <c r="AN8" s="9" t="str">
        <f t="shared" si="19"/>
        <v>j</v>
      </c>
      <c r="AO8" s="9" t="str">
        <f t="shared" si="19"/>
        <v>v</v>
      </c>
      <c r="AP8" s="9" t="str">
        <f t="shared" si="19"/>
        <v>s</v>
      </c>
      <c r="AQ8" s="9" t="str">
        <f t="shared" si="19"/>
        <v>d</v>
      </c>
      <c r="AR8" s="9" t="str">
        <f t="shared" si="19"/>
        <v>l</v>
      </c>
      <c r="AS8" s="9" t="str">
        <f t="shared" ref="AS8:BL8" si="20">LEFT(TEXT(AS7,"ddd"),1)</f>
        <v>m</v>
      </c>
      <c r="AT8" s="9" t="str">
        <f t="shared" si="20"/>
        <v>m</v>
      </c>
      <c r="AU8" s="9" t="str">
        <f t="shared" si="20"/>
        <v>j</v>
      </c>
      <c r="AV8" s="9" t="str">
        <f t="shared" si="20"/>
        <v>v</v>
      </c>
      <c r="AW8" s="9" t="str">
        <f t="shared" si="20"/>
        <v>s</v>
      </c>
      <c r="AX8" s="9" t="str">
        <f t="shared" si="20"/>
        <v>d</v>
      </c>
      <c r="AY8" s="9" t="str">
        <f t="shared" si="20"/>
        <v>l</v>
      </c>
      <c r="AZ8" s="9" t="str">
        <f t="shared" si="20"/>
        <v>m</v>
      </c>
      <c r="BA8" s="9" t="str">
        <f t="shared" si="20"/>
        <v>m</v>
      </c>
      <c r="BB8" s="9" t="str">
        <f t="shared" si="20"/>
        <v>j</v>
      </c>
      <c r="BC8" s="9" t="str">
        <f t="shared" si="20"/>
        <v>v</v>
      </c>
      <c r="BD8" s="9" t="str">
        <f t="shared" si="20"/>
        <v>s</v>
      </c>
      <c r="BE8" s="9" t="str">
        <f t="shared" si="20"/>
        <v>d</v>
      </c>
      <c r="BF8" s="9" t="str">
        <f t="shared" si="20"/>
        <v>l</v>
      </c>
      <c r="BG8" s="9" t="str">
        <f t="shared" si="20"/>
        <v>m</v>
      </c>
      <c r="BH8" s="9" t="str">
        <f t="shared" si="20"/>
        <v>m</v>
      </c>
      <c r="BI8" s="9" t="str">
        <f t="shared" si="20"/>
        <v>j</v>
      </c>
      <c r="BJ8" s="9" t="str">
        <f t="shared" si="20"/>
        <v>v</v>
      </c>
      <c r="BK8" s="9" t="str">
        <f t="shared" si="20"/>
        <v>s</v>
      </c>
      <c r="BL8" s="9" t="str">
        <f t="shared" si="20"/>
        <v>d</v>
      </c>
      <c r="BM8" s="9" t="str">
        <f t="shared" ref="BM8:BS8" si="21">LEFT(TEXT(BM7,"ddd"),1)</f>
        <v>l</v>
      </c>
      <c r="BN8" s="9" t="str">
        <f t="shared" si="21"/>
        <v>m</v>
      </c>
      <c r="BO8" s="9" t="str">
        <f t="shared" si="21"/>
        <v>m</v>
      </c>
      <c r="BP8" s="9" t="str">
        <f t="shared" si="21"/>
        <v>j</v>
      </c>
      <c r="BQ8" s="9" t="str">
        <f t="shared" si="21"/>
        <v>v</v>
      </c>
      <c r="BR8" s="9" t="str">
        <f t="shared" si="21"/>
        <v>s</v>
      </c>
      <c r="BS8" s="9" t="str">
        <f t="shared" si="21"/>
        <v>d</v>
      </c>
      <c r="BT8" s="9" t="str">
        <f t="shared" ref="BT8:BZ8" si="22">LEFT(TEXT(BT7,"ddd"),1)</f>
        <v>l</v>
      </c>
      <c r="BU8" s="9" t="str">
        <f t="shared" si="22"/>
        <v>m</v>
      </c>
      <c r="BV8" s="9" t="str">
        <f t="shared" si="22"/>
        <v>m</v>
      </c>
      <c r="BW8" s="9" t="str">
        <f t="shared" si="22"/>
        <v>j</v>
      </c>
      <c r="BX8" s="9" t="str">
        <f t="shared" si="22"/>
        <v>v</v>
      </c>
      <c r="BY8" s="9" t="str">
        <f t="shared" si="22"/>
        <v>s</v>
      </c>
      <c r="BZ8" s="9" t="str">
        <f t="shared" si="22"/>
        <v>d</v>
      </c>
      <c r="CA8" s="9" t="str">
        <f t="shared" ref="CA8:CG8" si="23">LEFT(TEXT(CA7,"ddd"),1)</f>
        <v>l</v>
      </c>
      <c r="CB8" s="9" t="str">
        <f t="shared" si="23"/>
        <v>m</v>
      </c>
      <c r="CC8" s="9" t="str">
        <f t="shared" si="23"/>
        <v>m</v>
      </c>
      <c r="CD8" s="9" t="str">
        <f t="shared" si="23"/>
        <v>j</v>
      </c>
      <c r="CE8" s="9" t="str">
        <f t="shared" si="23"/>
        <v>v</v>
      </c>
      <c r="CF8" s="9" t="str">
        <f t="shared" si="23"/>
        <v>s</v>
      </c>
      <c r="CG8" s="9" t="str">
        <f t="shared" si="23"/>
        <v>d</v>
      </c>
    </row>
    <row r="9" spans="1:85" ht="15.75" hidden="1" customHeight="1" thickBot="1" x14ac:dyDescent="0.3">
      <c r="A9" s="20" t="s">
        <v>5</v>
      </c>
      <c r="C9" s="24"/>
      <c r="E9"/>
      <c r="H9" t="str">
        <f>IF(OR(ISBLANK(task_start),ISBLANK(task_end)),"",task_end-task_start+1)</f>
        <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row>
    <row r="10" spans="1:85" s="3" customFormat="1" ht="30" customHeight="1" thickBot="1" x14ac:dyDescent="0.3">
      <c r="A10" s="21" t="s">
        <v>6</v>
      </c>
      <c r="B10" s="13" t="s">
        <v>20</v>
      </c>
      <c r="C10" s="26"/>
      <c r="D10" s="38"/>
      <c r="E10" s="47"/>
      <c r="F10" s="48"/>
      <c r="G10" s="12"/>
      <c r="H10" s="12" t="str">
        <f t="shared" ref="H10:H44" si="24">IF(OR(ISBLANK(task_start),ISBLANK(task_end)),"",task_end-task_start+1)</f>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row>
    <row r="11" spans="1:85" s="3" customFormat="1" ht="30" customHeight="1" thickBot="1" x14ac:dyDescent="0.3">
      <c r="A11" s="21" t="s">
        <v>7</v>
      </c>
      <c r="B11" s="34" t="s">
        <v>38</v>
      </c>
      <c r="C11" s="27" t="s">
        <v>40</v>
      </c>
      <c r="D11" s="39">
        <v>1</v>
      </c>
      <c r="E11" s="49">
        <f>Project_Start</f>
        <v>45170</v>
      </c>
      <c r="F11" s="49">
        <f>E11+3</f>
        <v>45173</v>
      </c>
      <c r="G11" s="12"/>
      <c r="H11" s="12">
        <f t="shared" si="24"/>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row>
    <row r="12" spans="1:85" s="3" customFormat="1" ht="30" customHeight="1" thickBot="1" x14ac:dyDescent="0.3">
      <c r="A12" s="21" t="s">
        <v>8</v>
      </c>
      <c r="B12" s="34" t="s">
        <v>39</v>
      </c>
      <c r="C12" s="27" t="s">
        <v>40</v>
      </c>
      <c r="D12" s="39">
        <v>1</v>
      </c>
      <c r="E12" s="49">
        <f>F11</f>
        <v>45173</v>
      </c>
      <c r="F12" s="49">
        <f>E12+2</f>
        <v>45175</v>
      </c>
      <c r="G12" s="12"/>
      <c r="H12" s="12">
        <f t="shared" si="24"/>
        <v>3</v>
      </c>
      <c r="I12" s="17"/>
      <c r="J12" s="17"/>
      <c r="K12" s="17"/>
      <c r="L12" s="17"/>
      <c r="M12" s="17"/>
      <c r="N12" s="17"/>
      <c r="O12" s="17"/>
      <c r="P12" s="17"/>
      <c r="Q12" s="17"/>
      <c r="R12" s="17"/>
      <c r="S12" s="17"/>
      <c r="T12" s="17"/>
      <c r="U12" s="18"/>
      <c r="V12" s="18"/>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row>
    <row r="13" spans="1:85" s="3" customFormat="1" ht="30" customHeight="1" thickBot="1" x14ac:dyDescent="0.3">
      <c r="A13" s="21"/>
      <c r="B13" s="34" t="s">
        <v>45</v>
      </c>
      <c r="C13" s="27" t="s">
        <v>40</v>
      </c>
      <c r="D13" s="39">
        <v>1</v>
      </c>
      <c r="E13" s="49">
        <f>F12</f>
        <v>45175</v>
      </c>
      <c r="F13" s="49">
        <f>E13+2</f>
        <v>45177</v>
      </c>
      <c r="G13" s="12"/>
      <c r="H13" s="12">
        <f t="shared" si="24"/>
        <v>3</v>
      </c>
      <c r="I13" s="17"/>
      <c r="J13" s="17"/>
      <c r="K13" s="17"/>
      <c r="L13" s="17"/>
      <c r="M13" s="17"/>
      <c r="N13" s="17"/>
      <c r="O13" s="17"/>
      <c r="P13" s="17"/>
      <c r="Q13" s="17"/>
      <c r="R13" s="17"/>
      <c r="S13" s="17"/>
      <c r="T13" s="17"/>
      <c r="U13" s="18"/>
      <c r="V13" s="18"/>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row>
    <row r="14" spans="1:85" s="3" customFormat="1" ht="30" customHeight="1" thickBot="1" x14ac:dyDescent="0.3">
      <c r="A14" s="20"/>
      <c r="B14" s="34" t="s">
        <v>42</v>
      </c>
      <c r="C14" s="27" t="s">
        <v>44</v>
      </c>
      <c r="D14" s="39">
        <v>1</v>
      </c>
      <c r="E14" s="49">
        <f>F12</f>
        <v>45175</v>
      </c>
      <c r="F14" s="49">
        <f>E14+4</f>
        <v>45179</v>
      </c>
      <c r="G14" s="12"/>
      <c r="H14" s="12">
        <f t="shared" si="24"/>
        <v>5</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row>
    <row r="15" spans="1:85" s="3" customFormat="1" ht="30" customHeight="1" thickBot="1" x14ac:dyDescent="0.3">
      <c r="A15" s="20"/>
      <c r="B15" s="34" t="s">
        <v>43</v>
      </c>
      <c r="C15" s="27" t="s">
        <v>44</v>
      </c>
      <c r="D15" s="39">
        <v>1</v>
      </c>
      <c r="E15" s="49">
        <f>F14</f>
        <v>45179</v>
      </c>
      <c r="F15" s="49">
        <v>45180</v>
      </c>
      <c r="G15" s="12"/>
      <c r="H15" s="12">
        <f t="shared" si="24"/>
        <v>2</v>
      </c>
      <c r="I15" s="17"/>
      <c r="J15" s="17"/>
      <c r="K15" s="17"/>
      <c r="L15" s="17"/>
      <c r="M15" s="17"/>
      <c r="N15" s="17"/>
      <c r="O15" s="17"/>
      <c r="P15" s="17"/>
      <c r="Q15" s="17"/>
      <c r="R15" s="17"/>
      <c r="S15" s="17"/>
      <c r="T15" s="17"/>
      <c r="U15" s="17"/>
      <c r="V15" s="17"/>
      <c r="W15" s="17"/>
      <c r="X15" s="17"/>
      <c r="Y15" s="18"/>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row>
    <row r="16" spans="1:85" s="3" customFormat="1" ht="30" customHeight="1" thickBot="1" x14ac:dyDescent="0.3">
      <c r="A16" s="20"/>
      <c r="B16" s="34" t="s">
        <v>41</v>
      </c>
      <c r="C16" s="27" t="s">
        <v>40</v>
      </c>
      <c r="D16" s="39">
        <v>1</v>
      </c>
      <c r="E16" s="49">
        <v>45181</v>
      </c>
      <c r="F16" s="49">
        <v>45181</v>
      </c>
      <c r="G16" s="12"/>
      <c r="H16" s="12">
        <f t="shared" si="24"/>
        <v>1</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row>
    <row r="17" spans="1:85" s="3" customFormat="1" ht="30" customHeight="1" thickBot="1" x14ac:dyDescent="0.3">
      <c r="A17" s="20"/>
      <c r="B17" s="34" t="s">
        <v>46</v>
      </c>
      <c r="C17" s="27" t="s">
        <v>44</v>
      </c>
      <c r="D17" s="39">
        <v>1</v>
      </c>
      <c r="E17" s="49">
        <v>45181</v>
      </c>
      <c r="F17" s="49">
        <v>45236</v>
      </c>
      <c r="G17" s="12"/>
      <c r="H17" s="12">
        <f t="shared" si="24"/>
        <v>56</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row>
    <row r="18" spans="1:85" s="3" customFormat="1" ht="30" customHeight="1" thickBot="1" x14ac:dyDescent="0.3">
      <c r="A18" s="21" t="s">
        <v>9</v>
      </c>
      <c r="B18" s="14" t="s">
        <v>18</v>
      </c>
      <c r="C18" s="28"/>
      <c r="D18" s="40"/>
      <c r="E18" s="50"/>
      <c r="F18" s="51"/>
      <c r="G18" s="12"/>
      <c r="H18" s="12" t="str">
        <f t="shared" si="24"/>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row>
    <row r="19" spans="1:85" s="3" customFormat="1" ht="31.5" customHeight="1" thickBot="1" x14ac:dyDescent="0.3">
      <c r="A19" s="21"/>
      <c r="B19" s="63" t="s">
        <v>47</v>
      </c>
      <c r="C19" s="29" t="s">
        <v>52</v>
      </c>
      <c r="D19" s="41">
        <v>1</v>
      </c>
      <c r="E19" s="52">
        <f>E16+1</f>
        <v>45182</v>
      </c>
      <c r="F19" s="52">
        <f>E19+4</f>
        <v>45186</v>
      </c>
      <c r="G19" s="12"/>
      <c r="H19" s="12">
        <f t="shared" si="24"/>
        <v>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row>
    <row r="20" spans="1:85" s="3" customFormat="1" ht="31.5" customHeight="1" thickBot="1" x14ac:dyDescent="0.3">
      <c r="A20" s="20"/>
      <c r="B20" s="63" t="s">
        <v>53</v>
      </c>
      <c r="C20" s="29" t="s">
        <v>54</v>
      </c>
      <c r="D20" s="41">
        <v>1</v>
      </c>
      <c r="E20" s="52">
        <f>E19+2</f>
        <v>45184</v>
      </c>
      <c r="F20" s="52">
        <v>45186</v>
      </c>
      <c r="G20" s="12"/>
      <c r="H20" s="12">
        <f t="shared" si="24"/>
        <v>3</v>
      </c>
      <c r="I20" s="17"/>
      <c r="J20" s="17"/>
      <c r="K20" s="17"/>
      <c r="L20" s="17"/>
      <c r="M20" s="17"/>
      <c r="N20" s="17"/>
      <c r="O20" s="17"/>
      <c r="P20" s="17"/>
      <c r="Q20" s="17"/>
      <c r="R20" s="17"/>
      <c r="S20" s="17"/>
      <c r="T20" s="17"/>
      <c r="U20" s="18"/>
      <c r="V20" s="18"/>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row>
    <row r="21" spans="1:85" s="3" customFormat="1" ht="31.5" customHeight="1" thickBot="1" x14ac:dyDescent="0.3">
      <c r="A21" s="20"/>
      <c r="B21" s="63" t="s">
        <v>19</v>
      </c>
      <c r="C21" s="29" t="s">
        <v>56</v>
      </c>
      <c r="D21" s="41">
        <v>1</v>
      </c>
      <c r="E21" s="52">
        <f>F20</f>
        <v>45186</v>
      </c>
      <c r="F21" s="52">
        <f>E21+3</f>
        <v>45189</v>
      </c>
      <c r="G21" s="12"/>
      <c r="H21" s="12">
        <f t="shared" si="24"/>
        <v>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row>
    <row r="22" spans="1:85" s="3" customFormat="1" ht="31.5" customHeight="1" thickBot="1" x14ac:dyDescent="0.3">
      <c r="A22" s="20"/>
      <c r="B22" s="63" t="s">
        <v>48</v>
      </c>
      <c r="C22" s="29" t="s">
        <v>51</v>
      </c>
      <c r="D22" s="41">
        <v>1</v>
      </c>
      <c r="E22" s="52">
        <f>E21</f>
        <v>45186</v>
      </c>
      <c r="F22" s="52">
        <v>45189</v>
      </c>
      <c r="G22" s="12"/>
      <c r="H22" s="12">
        <f t="shared" si="24"/>
        <v>4</v>
      </c>
      <c r="I22" s="17"/>
      <c r="J22" s="17"/>
      <c r="K22" s="17"/>
      <c r="L22" s="17"/>
      <c r="M22" s="17"/>
      <c r="N22" s="17"/>
      <c r="O22" s="17"/>
      <c r="P22" s="17"/>
      <c r="Q22" s="17"/>
      <c r="R22" s="17"/>
      <c r="S22" s="17"/>
      <c r="T22" s="17"/>
      <c r="U22" s="17"/>
      <c r="V22" s="17"/>
      <c r="W22" s="17"/>
      <c r="X22" s="17"/>
      <c r="Y22" s="18"/>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row>
    <row r="23" spans="1:85" s="3" customFormat="1" ht="31.5" customHeight="1" thickBot="1" x14ac:dyDescent="0.3">
      <c r="A23" s="20"/>
      <c r="B23" s="63" t="s">
        <v>49</v>
      </c>
      <c r="C23" s="29" t="s">
        <v>50</v>
      </c>
      <c r="D23" s="41">
        <v>1</v>
      </c>
      <c r="E23" s="52">
        <f>E22</f>
        <v>45186</v>
      </c>
      <c r="F23" s="52">
        <f>E23+3</f>
        <v>45189</v>
      </c>
      <c r="G23" s="12"/>
      <c r="H23" s="12">
        <f t="shared" si="24"/>
        <v>4</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row>
    <row r="24" spans="1:85" s="3" customFormat="1" ht="30" customHeight="1" thickBot="1" x14ac:dyDescent="0.3">
      <c r="A24" s="20" t="s">
        <v>10</v>
      </c>
      <c r="B24" s="15" t="s">
        <v>57</v>
      </c>
      <c r="C24" s="30"/>
      <c r="D24" s="42"/>
      <c r="E24" s="53"/>
      <c r="F24" s="54"/>
      <c r="G24" s="12"/>
      <c r="H24" s="12" t="str">
        <f t="shared" si="24"/>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row>
    <row r="25" spans="1:85" s="3" customFormat="1" ht="30" customHeight="1" thickBot="1" x14ac:dyDescent="0.3">
      <c r="A25" s="20"/>
      <c r="B25" s="64" t="s">
        <v>21</v>
      </c>
      <c r="C25" s="31" t="s">
        <v>59</v>
      </c>
      <c r="D25" s="43">
        <v>1</v>
      </c>
      <c r="E25" s="55">
        <v>45189</v>
      </c>
      <c r="F25" s="55">
        <v>45191</v>
      </c>
      <c r="G25" s="12"/>
      <c r="H25" s="12">
        <f t="shared" si="24"/>
        <v>3</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row>
    <row r="26" spans="1:85" s="3" customFormat="1" ht="30.75" thickBot="1" x14ac:dyDescent="0.3">
      <c r="A26" s="20"/>
      <c r="B26" s="64" t="s">
        <v>22</v>
      </c>
      <c r="C26" s="31" t="s">
        <v>51</v>
      </c>
      <c r="D26" s="43">
        <v>1</v>
      </c>
      <c r="E26" s="55">
        <f>F25+1</f>
        <v>45192</v>
      </c>
      <c r="F26" s="55">
        <v>45193</v>
      </c>
      <c r="G26" s="12"/>
      <c r="H26" s="12">
        <f t="shared" si="24"/>
        <v>2</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row>
    <row r="27" spans="1:85" s="3" customFormat="1" ht="30.75" thickBot="1" x14ac:dyDescent="0.3">
      <c r="A27" s="20"/>
      <c r="B27" s="64" t="s">
        <v>58</v>
      </c>
      <c r="C27" s="31" t="s">
        <v>52</v>
      </c>
      <c r="D27" s="43">
        <v>1</v>
      </c>
      <c r="E27" s="55">
        <f>F26</f>
        <v>45193</v>
      </c>
      <c r="F27" s="55">
        <f>E27+2</f>
        <v>45195</v>
      </c>
      <c r="G27" s="12"/>
      <c r="H27" s="12">
        <f t="shared" si="24"/>
        <v>3</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row>
    <row r="28" spans="1:85" s="3" customFormat="1" ht="30" customHeight="1" thickBot="1" x14ac:dyDescent="0.3">
      <c r="A28" s="20" t="s">
        <v>10</v>
      </c>
      <c r="B28" s="16" t="s">
        <v>23</v>
      </c>
      <c r="C28" s="32"/>
      <c r="D28" s="44"/>
      <c r="E28" s="56"/>
      <c r="F28" s="57"/>
      <c r="G28" s="12"/>
      <c r="H28" s="12" t="str">
        <f t="shared" si="24"/>
        <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row>
    <row r="29" spans="1:85" s="3" customFormat="1" ht="30" customHeight="1" thickBot="1" x14ac:dyDescent="0.3">
      <c r="A29" s="20"/>
      <c r="B29" s="65" t="s">
        <v>24</v>
      </c>
      <c r="C29" s="33" t="s">
        <v>50</v>
      </c>
      <c r="D29" s="45">
        <v>1</v>
      </c>
      <c r="E29" s="58">
        <f>F27</f>
        <v>45195</v>
      </c>
      <c r="F29" s="58">
        <f>E29+3</f>
        <v>45198</v>
      </c>
      <c r="G29" s="12"/>
      <c r="H29" s="12">
        <v>5</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row>
    <row r="30" spans="1:85" s="3" customFormat="1" ht="30" customHeight="1" thickBot="1" x14ac:dyDescent="0.3">
      <c r="A30" s="20"/>
      <c r="B30" s="65" t="s">
        <v>25</v>
      </c>
      <c r="C30" s="33" t="s">
        <v>50</v>
      </c>
      <c r="D30" s="45">
        <v>1</v>
      </c>
      <c r="E30" s="58">
        <f>F29</f>
        <v>45198</v>
      </c>
      <c r="F30" s="58">
        <f>E30+3</f>
        <v>45201</v>
      </c>
      <c r="G30" s="12"/>
      <c r="H30" s="12">
        <v>5</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row>
    <row r="31" spans="1:85" s="3" customFormat="1" ht="49.5" customHeight="1" thickBot="1" x14ac:dyDescent="0.3">
      <c r="A31" s="20"/>
      <c r="B31" s="65" t="s">
        <v>61</v>
      </c>
      <c r="C31" s="33" t="s">
        <v>60</v>
      </c>
      <c r="D31" s="45">
        <v>1</v>
      </c>
      <c r="E31" s="58">
        <f>F30</f>
        <v>45201</v>
      </c>
      <c r="F31" s="58">
        <f>E31+5</f>
        <v>45206</v>
      </c>
      <c r="G31" s="12"/>
      <c r="H31" s="12">
        <f t="shared" si="24"/>
        <v>6</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row>
    <row r="32" spans="1:85" s="3" customFormat="1" ht="30" customHeight="1" thickBot="1" x14ac:dyDescent="0.3">
      <c r="A32" s="20" t="s">
        <v>10</v>
      </c>
      <c r="B32" s="66" t="s">
        <v>26</v>
      </c>
      <c r="C32" s="67"/>
      <c r="D32" s="68"/>
      <c r="E32" s="69"/>
      <c r="F32" s="70"/>
      <c r="G32" s="12"/>
      <c r="H32" s="12" t="str">
        <f t="shared" si="24"/>
        <v/>
      </c>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row>
    <row r="33" spans="1:85" s="3" customFormat="1" ht="30" customHeight="1" thickBot="1" x14ac:dyDescent="0.3">
      <c r="A33" s="20"/>
      <c r="B33" s="71" t="s">
        <v>27</v>
      </c>
      <c r="C33" s="72" t="s">
        <v>52</v>
      </c>
      <c r="D33" s="73">
        <v>1</v>
      </c>
      <c r="E33" s="74">
        <f>F31</f>
        <v>45206</v>
      </c>
      <c r="F33" s="74">
        <f>E33+3</f>
        <v>45209</v>
      </c>
      <c r="G33" s="12"/>
      <c r="H33" s="12">
        <v>5</v>
      </c>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row>
    <row r="34" spans="1:85" s="3" customFormat="1" ht="30" customHeight="1" thickBot="1" x14ac:dyDescent="0.3">
      <c r="A34" s="20"/>
      <c r="B34" s="71" t="s">
        <v>28</v>
      </c>
      <c r="C34" s="72" t="s">
        <v>50</v>
      </c>
      <c r="D34" s="73">
        <v>1</v>
      </c>
      <c r="E34" s="74">
        <f>F33</f>
        <v>45209</v>
      </c>
      <c r="F34" s="74">
        <f>E34+3</f>
        <v>45212</v>
      </c>
      <c r="G34" s="12"/>
      <c r="H34" s="12">
        <v>5</v>
      </c>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row>
    <row r="35" spans="1:85" s="3" customFormat="1" ht="49.5" customHeight="1" thickBot="1" x14ac:dyDescent="0.3">
      <c r="A35" s="20"/>
      <c r="B35" s="71" t="s">
        <v>29</v>
      </c>
      <c r="C35" s="72" t="s">
        <v>51</v>
      </c>
      <c r="D35" s="73">
        <v>1</v>
      </c>
      <c r="E35" s="74">
        <f>F34</f>
        <v>45212</v>
      </c>
      <c r="F35" s="74">
        <f>E35+5</f>
        <v>45217</v>
      </c>
      <c r="G35" s="12"/>
      <c r="H35" s="12">
        <f t="shared" si="24"/>
        <v>6</v>
      </c>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row>
    <row r="36" spans="1:85" s="3" customFormat="1" ht="30" customHeight="1" thickBot="1" x14ac:dyDescent="0.3">
      <c r="A36" s="20" t="s">
        <v>10</v>
      </c>
      <c r="B36" s="75" t="s">
        <v>30</v>
      </c>
      <c r="C36" s="76"/>
      <c r="D36" s="77"/>
      <c r="E36" s="78"/>
      <c r="F36" s="79"/>
      <c r="G36" s="12"/>
      <c r="H36" s="12" t="str">
        <f t="shared" si="24"/>
        <v/>
      </c>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row>
    <row r="37" spans="1:85" s="3" customFormat="1" ht="30" customHeight="1" thickBot="1" x14ac:dyDescent="0.3">
      <c r="A37" s="20"/>
      <c r="B37" s="80" t="s">
        <v>31</v>
      </c>
      <c r="C37" s="81" t="s">
        <v>50</v>
      </c>
      <c r="D37" s="82">
        <v>1</v>
      </c>
      <c r="E37" s="83">
        <f>F35</f>
        <v>45217</v>
      </c>
      <c r="F37" s="83">
        <f>E37+3</f>
        <v>45220</v>
      </c>
      <c r="G37" s="12"/>
      <c r="H37" s="12">
        <v>5</v>
      </c>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row>
    <row r="38" spans="1:85" s="3" customFormat="1" ht="43.5" customHeight="1" thickBot="1" x14ac:dyDescent="0.3">
      <c r="A38" s="20"/>
      <c r="B38" s="80" t="s">
        <v>32</v>
      </c>
      <c r="C38" s="81" t="s">
        <v>56</v>
      </c>
      <c r="D38" s="82">
        <v>1</v>
      </c>
      <c r="E38" s="83">
        <f>F37</f>
        <v>45220</v>
      </c>
      <c r="F38" s="83">
        <f>E38+3</f>
        <v>45223</v>
      </c>
      <c r="G38" s="12"/>
      <c r="H38" s="12">
        <v>5</v>
      </c>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row>
    <row r="39" spans="1:85" s="3" customFormat="1" ht="49.5" customHeight="1" thickBot="1" x14ac:dyDescent="0.3">
      <c r="A39" s="20"/>
      <c r="B39" s="80" t="s">
        <v>33</v>
      </c>
      <c r="C39" s="81" t="s">
        <v>55</v>
      </c>
      <c r="D39" s="82">
        <v>1</v>
      </c>
      <c r="E39" s="83">
        <f>F38</f>
        <v>45223</v>
      </c>
      <c r="F39" s="83">
        <f>E39+5</f>
        <v>45228</v>
      </c>
      <c r="G39" s="12"/>
      <c r="H39" s="12">
        <f t="shared" si="24"/>
        <v>6</v>
      </c>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row>
    <row r="40" spans="1:85" s="3" customFormat="1" ht="30" customHeight="1" thickBot="1" x14ac:dyDescent="0.3">
      <c r="A40" s="20" t="s">
        <v>10</v>
      </c>
      <c r="B40" s="92" t="s">
        <v>64</v>
      </c>
      <c r="C40" s="93"/>
      <c r="D40" s="94"/>
      <c r="E40" s="95"/>
      <c r="F40" s="96"/>
      <c r="G40" s="12"/>
      <c r="H40" s="12" t="str">
        <f t="shared" si="24"/>
        <v/>
      </c>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row>
    <row r="41" spans="1:85" s="3" customFormat="1" ht="30" customHeight="1" thickBot="1" x14ac:dyDescent="0.3">
      <c r="A41" s="20"/>
      <c r="B41" s="97" t="s">
        <v>65</v>
      </c>
      <c r="C41" s="98" t="s">
        <v>50</v>
      </c>
      <c r="D41" s="46">
        <v>1</v>
      </c>
      <c r="E41" s="99">
        <f>F39</f>
        <v>45228</v>
      </c>
      <c r="F41" s="99">
        <f>E41+3</f>
        <v>45231</v>
      </c>
      <c r="G41" s="12"/>
      <c r="H41" s="12">
        <v>5</v>
      </c>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row>
    <row r="42" spans="1:85" s="3" customFormat="1" ht="43.5" customHeight="1" thickBot="1" x14ac:dyDescent="0.3">
      <c r="A42" s="20"/>
      <c r="B42" s="97" t="s">
        <v>67</v>
      </c>
      <c r="C42" s="98" t="s">
        <v>40</v>
      </c>
      <c r="D42" s="46">
        <v>1</v>
      </c>
      <c r="E42" s="99">
        <v>45228</v>
      </c>
      <c r="F42" s="99">
        <v>45236</v>
      </c>
      <c r="G42" s="12"/>
      <c r="H42" s="12">
        <v>5</v>
      </c>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row>
    <row r="43" spans="1:85" s="3" customFormat="1" ht="43.5" customHeight="1" thickBot="1" x14ac:dyDescent="0.3">
      <c r="A43" s="20"/>
      <c r="B43" s="97" t="s">
        <v>66</v>
      </c>
      <c r="C43" s="98" t="s">
        <v>40</v>
      </c>
      <c r="D43" s="46">
        <v>1</v>
      </c>
      <c r="E43" s="99">
        <f>F41</f>
        <v>45231</v>
      </c>
      <c r="F43" s="99">
        <v>45236</v>
      </c>
      <c r="G43" s="12"/>
      <c r="H43" s="12">
        <f t="shared" si="24"/>
        <v>6</v>
      </c>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row>
    <row r="44" spans="1:85" s="3" customFormat="1" ht="49.5" customHeight="1" thickBot="1" x14ac:dyDescent="0.3">
      <c r="A44" s="20"/>
      <c r="B44" s="97" t="s">
        <v>68</v>
      </c>
      <c r="C44" s="98" t="s">
        <v>40</v>
      </c>
      <c r="D44" s="46">
        <v>1</v>
      </c>
      <c r="E44" s="99">
        <f>F42</f>
        <v>45236</v>
      </c>
      <c r="F44" s="99">
        <v>45236</v>
      </c>
      <c r="G44" s="12"/>
      <c r="H44" s="12">
        <f t="shared" si="24"/>
        <v>1</v>
      </c>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row>
    <row r="45" spans="1:85" ht="30" customHeight="1" x14ac:dyDescent="0.25">
      <c r="G45" s="6"/>
    </row>
    <row r="46" spans="1:85" ht="30" customHeight="1" x14ac:dyDescent="0.25">
      <c r="C46" s="10"/>
      <c r="F46" s="22"/>
    </row>
    <row r="47" spans="1:85" ht="30" customHeight="1" x14ac:dyDescent="0.25">
      <c r="C47" s="11"/>
    </row>
  </sheetData>
  <mergeCells count="16">
    <mergeCell ref="B3:B4"/>
    <mergeCell ref="BM6:BS6"/>
    <mergeCell ref="BT6:BZ6"/>
    <mergeCell ref="CA6:CG6"/>
    <mergeCell ref="C5:D5"/>
    <mergeCell ref="C6:D6"/>
    <mergeCell ref="B7:G7"/>
    <mergeCell ref="AK6:AQ6"/>
    <mergeCell ref="AR6:AX6"/>
    <mergeCell ref="AY6:BE6"/>
    <mergeCell ref="BF6:BL6"/>
    <mergeCell ref="E5:F5"/>
    <mergeCell ref="I6:O6"/>
    <mergeCell ref="P6:V6"/>
    <mergeCell ref="W6:AC6"/>
    <mergeCell ref="AD6:AJ6"/>
  </mergeCells>
  <conditionalFormatting sqref="D9:D4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4">
    <cfRule type="expression" dxfId="23" priority="42">
      <formula>AND(TODAY()&gt;=I$7,TODAY()&lt;J$7)</formula>
    </cfRule>
  </conditionalFormatting>
  <conditionalFormatting sqref="I9:BL44">
    <cfRule type="expression" dxfId="22" priority="36">
      <formula>AND(task_start&lt;=I$7,ROUNDDOWN((task_end-task_start+1)*task_progress,0)+task_start-1&gt;=I$7)</formula>
    </cfRule>
    <cfRule type="expression" dxfId="21" priority="37" stopIfTrue="1">
      <formula>AND(task_end&gt;=I$7,task_start&lt;J$7)</formula>
    </cfRule>
  </conditionalFormatting>
  <conditionalFormatting sqref="BM7:BS44">
    <cfRule type="expression" dxfId="20" priority="9">
      <formula>AND(TODAY()&gt;=BM$7,TODAY()&lt;BN$7)</formula>
    </cfRule>
  </conditionalFormatting>
  <conditionalFormatting sqref="BM9:BS44">
    <cfRule type="expression" dxfId="19" priority="7">
      <formula>AND(task_start&lt;=BM$7,ROUNDDOWN((task_end-task_start+1)*task_progress,0)+task_start-1&gt;=BM$7)</formula>
    </cfRule>
    <cfRule type="expression" dxfId="18" priority="8" stopIfTrue="1">
      <formula>AND(task_end&gt;=BM$7,task_start&lt;BN$7)</formula>
    </cfRule>
  </conditionalFormatting>
  <conditionalFormatting sqref="BT7:BZ44">
    <cfRule type="expression" dxfId="17" priority="6">
      <formula>AND(TODAY()&gt;=BT$7,TODAY()&lt;BU$7)</formula>
    </cfRule>
  </conditionalFormatting>
  <conditionalFormatting sqref="BT9:BZ44">
    <cfRule type="expression" dxfId="16" priority="4">
      <formula>AND(task_start&lt;=BT$7,ROUNDDOWN((task_end-task_start+1)*task_progress,0)+task_start-1&gt;=BT$7)</formula>
    </cfRule>
    <cfRule type="expression" dxfId="15" priority="5" stopIfTrue="1">
      <formula>AND(task_end&gt;=BT$7,task_start&lt;BU$7)</formula>
    </cfRule>
  </conditionalFormatting>
  <conditionalFormatting sqref="CA7:CG44">
    <cfRule type="expression" dxfId="14" priority="3">
      <formula>AND(TODAY()&gt;=CA$7,TODAY()&lt;CB$7)</formula>
    </cfRule>
  </conditionalFormatting>
  <conditionalFormatting sqref="CA9:CG44">
    <cfRule type="expression" dxfId="13" priority="1">
      <formula>AND(task_start&lt;=CA$7,ROUNDDOWN((task_end-task_start+1)*task_progress,0)+task_start-1&gt;=CA$7)</formula>
    </cfRule>
    <cfRule type="expression" dxfId="12" priority="2" stopIfTrue="1">
      <formula>AND(task_end&gt;=CA$7,task_start&lt;CB$7)</formula>
    </cfRule>
  </conditionalFormatting>
  <dataValidations count="1">
    <dataValidation type="whole" operator="greaterThanOrEqual" allowBlank="1" showInputMessage="1" promptTitle="Mostrar semana" prompt="Al cambiar este número, se desplazará la vista del diagrama de Gantt." sqref="E6"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12</vt:i4>
      </vt:variant>
    </vt:vector>
  </HeadingPairs>
  <TitlesOfParts>
    <vt:vector size="14" baseType="lpstr">
      <vt:lpstr>CalendarioProyecto</vt:lpstr>
      <vt:lpstr>para pegar</vt:lpstr>
      <vt:lpstr>CalendarioProyecto!Display_Week</vt:lpstr>
      <vt:lpstr>Display_Week</vt:lpstr>
      <vt:lpstr>CalendarioProyecto!Project_Start</vt:lpstr>
      <vt:lpstr>Project_Start</vt:lpstr>
      <vt:lpstr>CalendarioProyecto!task_end</vt:lpstr>
      <vt:lpstr>'para pegar'!task_end</vt:lpstr>
      <vt:lpstr>CalendarioProyecto!task_progress</vt:lpstr>
      <vt:lpstr>'para pegar'!task_progress</vt:lpstr>
      <vt:lpstr>CalendarioProyecto!task_start</vt:lpstr>
      <vt:lpstr>'para pegar'!task_start</vt:lpstr>
      <vt:lpstr>CalendarioProyecto!Títulos_a_imprimir</vt:lpstr>
      <vt:lpstr>'para pegar'!Títulos_a_imprimir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2023-10-30T22:10:13Z</dcterms:modified>
</cp:coreProperties>
</file>