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0%" sheetId="1" r:id="rId1"/>
    <sheet name="5%" sheetId="2" r:id="rId2"/>
    <sheet name="10%" sheetId="3" r:id="rId3"/>
    <sheet name="15%" sheetId="4" r:id="rId4"/>
  </sheets>
  <calcPr calcId="124519"/>
</workbook>
</file>

<file path=xl/calcChain.xml><?xml version="1.0" encoding="utf-8"?>
<calcChain xmlns="http://schemas.openxmlformats.org/spreadsheetml/2006/main">
  <c r="M32" i="1"/>
  <c r="A71" i="4"/>
  <c r="A72"/>
  <c r="A73" s="1"/>
  <c r="A74" s="1"/>
  <c r="M71"/>
  <c r="N71" s="1"/>
  <c r="I32" i="1"/>
  <c r="K32"/>
  <c r="M22"/>
  <c r="M19"/>
  <c r="N82" i="4"/>
  <c r="M82"/>
  <c r="M74"/>
  <c r="N74" s="1"/>
  <c r="M44"/>
  <c r="N44" s="1"/>
  <c r="M62"/>
  <c r="N62" s="1"/>
  <c r="N61"/>
  <c r="M61"/>
  <c r="M58"/>
  <c r="N58" s="1"/>
  <c r="M57"/>
  <c r="N57" s="1"/>
  <c r="M49"/>
  <c r="N49" s="1"/>
  <c r="M48"/>
  <c r="N48" s="1"/>
  <c r="M38"/>
  <c r="N38" s="1"/>
  <c r="M37"/>
  <c r="N37" s="1"/>
  <c r="M33"/>
  <c r="N33" s="1"/>
  <c r="M32"/>
  <c r="N32" s="1"/>
  <c r="M25"/>
  <c r="N25" s="1"/>
  <c r="M24"/>
  <c r="N24" s="1"/>
  <c r="M88"/>
  <c r="N88" s="1"/>
  <c r="M87"/>
  <c r="N87" s="1"/>
  <c r="M86"/>
  <c r="N86" s="1"/>
  <c r="M85"/>
  <c r="N85" s="1"/>
  <c r="M84"/>
  <c r="N84" s="1"/>
  <c r="M83"/>
  <c r="N83" s="1"/>
  <c r="M81"/>
  <c r="N81" s="1"/>
  <c r="M30" i="3"/>
  <c r="N30" s="1"/>
  <c r="M48"/>
  <c r="N48" s="1"/>
  <c r="M45"/>
  <c r="N45" s="1"/>
  <c r="M59"/>
  <c r="N59" s="1"/>
  <c r="M106"/>
  <c r="N106" s="1"/>
  <c r="M105"/>
  <c r="N105" s="1"/>
  <c r="M104"/>
  <c r="N104" s="1"/>
  <c r="M103"/>
  <c r="N103" s="1"/>
  <c r="M102"/>
  <c r="N102" s="1"/>
  <c r="M101"/>
  <c r="N101" s="1"/>
  <c r="M100"/>
  <c r="N100" s="1"/>
  <c r="M99"/>
  <c r="N99" s="1"/>
  <c r="M98"/>
  <c r="N98" s="1"/>
  <c r="M97"/>
  <c r="N97" s="1"/>
  <c r="M96"/>
  <c r="N96" s="1"/>
  <c r="M95"/>
  <c r="N95" s="1"/>
  <c r="M94"/>
  <c r="N94" s="1"/>
  <c r="M93"/>
  <c r="N93" s="1"/>
  <c r="A17" i="2"/>
  <c r="A18" s="1"/>
  <c r="A19" s="1"/>
  <c r="A20" s="1"/>
  <c r="A21" s="1"/>
  <c r="A22" s="1"/>
  <c r="A23" s="1"/>
  <c r="A24" s="1"/>
  <c r="M25"/>
  <c r="N25" s="1"/>
  <c r="M24"/>
  <c r="N24" s="1"/>
  <c r="M23"/>
  <c r="N23" s="1"/>
  <c r="M22"/>
  <c r="N22" s="1"/>
  <c r="M21"/>
  <c r="N21" s="1"/>
  <c r="N20"/>
  <c r="M20"/>
  <c r="M19"/>
  <c r="N19" s="1"/>
  <c r="M18"/>
  <c r="N18" s="1"/>
  <c r="M17"/>
  <c r="N17" s="1"/>
  <c r="M31" i="1"/>
  <c r="M30"/>
  <c r="M29"/>
  <c r="M28"/>
  <c r="M27"/>
  <c r="M26"/>
  <c r="M25"/>
  <c r="M24"/>
  <c r="M23"/>
  <c r="M21"/>
  <c r="M20"/>
  <c r="M18"/>
  <c r="M60" i="4"/>
  <c r="N60" s="1"/>
  <c r="M63" i="3"/>
  <c r="N63" s="1"/>
  <c r="L89" i="4"/>
  <c r="K89"/>
  <c r="J89"/>
  <c r="I89"/>
  <c r="H89"/>
  <c r="G89"/>
  <c r="M80"/>
  <c r="N80" s="1"/>
  <c r="M79"/>
  <c r="N79" s="1"/>
  <c r="M78"/>
  <c r="N78" s="1"/>
  <c r="M77"/>
  <c r="N77" s="1"/>
  <c r="M76"/>
  <c r="N76" s="1"/>
  <c r="M75"/>
  <c r="N75" s="1"/>
  <c r="M73"/>
  <c r="N73" s="1"/>
  <c r="M72"/>
  <c r="N72" s="1"/>
  <c r="M70"/>
  <c r="N70" s="1"/>
  <c r="M69"/>
  <c r="N69" s="1"/>
  <c r="M68"/>
  <c r="N68" s="1"/>
  <c r="M67"/>
  <c r="N67" s="1"/>
  <c r="M66"/>
  <c r="N66" s="1"/>
  <c r="M65"/>
  <c r="N65" s="1"/>
  <c r="M64"/>
  <c r="N64" s="1"/>
  <c r="M63"/>
  <c r="N63" s="1"/>
  <c r="M59"/>
  <c r="N59" s="1"/>
  <c r="M56"/>
  <c r="N56" s="1"/>
  <c r="M55"/>
  <c r="N55" s="1"/>
  <c r="M54"/>
  <c r="N54" s="1"/>
  <c r="M53"/>
  <c r="N53" s="1"/>
  <c r="M52"/>
  <c r="N52" s="1"/>
  <c r="M51"/>
  <c r="N51" s="1"/>
  <c r="M50"/>
  <c r="N50" s="1"/>
  <c r="M47"/>
  <c r="N47" s="1"/>
  <c r="M46"/>
  <c r="N46" s="1"/>
  <c r="M45"/>
  <c r="N45" s="1"/>
  <c r="M43"/>
  <c r="N43" s="1"/>
  <c r="M42"/>
  <c r="N42" s="1"/>
  <c r="M41"/>
  <c r="N41" s="1"/>
  <c r="M40"/>
  <c r="N40" s="1"/>
  <c r="M39"/>
  <c r="N39" s="1"/>
  <c r="M36"/>
  <c r="N36" s="1"/>
  <c r="M35"/>
  <c r="N35" s="1"/>
  <c r="M34"/>
  <c r="N34" s="1"/>
  <c r="M31"/>
  <c r="N31" s="1"/>
  <c r="M30"/>
  <c r="N30" s="1"/>
  <c r="M29"/>
  <c r="N29" s="1"/>
  <c r="M28"/>
  <c r="N28" s="1"/>
  <c r="M27"/>
  <c r="N27" s="1"/>
  <c r="M26"/>
  <c r="N26" s="1"/>
  <c r="M23"/>
  <c r="N23" s="1"/>
  <c r="M22"/>
  <c r="N22" s="1"/>
  <c r="M21"/>
  <c r="N21" s="1"/>
  <c r="M20"/>
  <c r="N20" s="1"/>
  <c r="M19"/>
  <c r="N19" s="1"/>
  <c r="M18"/>
  <c r="N18" s="1"/>
  <c r="M17"/>
  <c r="N17" s="1"/>
  <c r="M16"/>
  <c r="N16" s="1"/>
  <c r="M15"/>
  <c r="N15" s="1"/>
  <c r="M14"/>
  <c r="N14" s="1"/>
  <c r="M13"/>
  <c r="N13" s="1"/>
  <c r="M12"/>
  <c r="N12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N11"/>
  <c r="M11"/>
  <c r="L125" i="3"/>
  <c r="K125"/>
  <c r="J125"/>
  <c r="I125"/>
  <c r="H125"/>
  <c r="G125"/>
  <c r="M124"/>
  <c r="N124" s="1"/>
  <c r="M123"/>
  <c r="N123" s="1"/>
  <c r="M122"/>
  <c r="N122" s="1"/>
  <c r="M121"/>
  <c r="N121" s="1"/>
  <c r="M120"/>
  <c r="N120" s="1"/>
  <c r="M119"/>
  <c r="N119" s="1"/>
  <c r="M118"/>
  <c r="N118" s="1"/>
  <c r="M117"/>
  <c r="N117" s="1"/>
  <c r="M116"/>
  <c r="N116" s="1"/>
  <c r="M115"/>
  <c r="N115" s="1"/>
  <c r="M114"/>
  <c r="N114" s="1"/>
  <c r="M113"/>
  <c r="N113" s="1"/>
  <c r="M112"/>
  <c r="N112" s="1"/>
  <c r="M111"/>
  <c r="N111" s="1"/>
  <c r="M110"/>
  <c r="N110" s="1"/>
  <c r="M109"/>
  <c r="N109" s="1"/>
  <c r="M108"/>
  <c r="N108" s="1"/>
  <c r="M107"/>
  <c r="N107" s="1"/>
  <c r="M92"/>
  <c r="N92" s="1"/>
  <c r="M91"/>
  <c r="N91" s="1"/>
  <c r="M90"/>
  <c r="N90" s="1"/>
  <c r="M89"/>
  <c r="N89" s="1"/>
  <c r="M88"/>
  <c r="N88" s="1"/>
  <c r="M87"/>
  <c r="N87" s="1"/>
  <c r="M86"/>
  <c r="N86" s="1"/>
  <c r="M85"/>
  <c r="N85" s="1"/>
  <c r="M84"/>
  <c r="N84" s="1"/>
  <c r="M83"/>
  <c r="N83" s="1"/>
  <c r="M82"/>
  <c r="N82" s="1"/>
  <c r="M81"/>
  <c r="N81" s="1"/>
  <c r="M80"/>
  <c r="N80" s="1"/>
  <c r="M79"/>
  <c r="N79" s="1"/>
  <c r="M78"/>
  <c r="N78" s="1"/>
  <c r="M77"/>
  <c r="N77" s="1"/>
  <c r="M76"/>
  <c r="N76" s="1"/>
  <c r="M75"/>
  <c r="N75" s="1"/>
  <c r="M74"/>
  <c r="N74" s="1"/>
  <c r="M73"/>
  <c r="N73" s="1"/>
  <c r="M72"/>
  <c r="N72" s="1"/>
  <c r="M71"/>
  <c r="N71" s="1"/>
  <c r="M70"/>
  <c r="N70" s="1"/>
  <c r="M69"/>
  <c r="N69" s="1"/>
  <c r="M68"/>
  <c r="N68" s="1"/>
  <c r="M67"/>
  <c r="N67" s="1"/>
  <c r="M66"/>
  <c r="N66" s="1"/>
  <c r="M65"/>
  <c r="N65" s="1"/>
  <c r="M64"/>
  <c r="N64" s="1"/>
  <c r="M62"/>
  <c r="N62" s="1"/>
  <c r="M61"/>
  <c r="N61" s="1"/>
  <c r="M60"/>
  <c r="N60" s="1"/>
  <c r="M58"/>
  <c r="N58" s="1"/>
  <c r="M57"/>
  <c r="N57" s="1"/>
  <c r="M56"/>
  <c r="N56" s="1"/>
  <c r="M55"/>
  <c r="N55" s="1"/>
  <c r="M54"/>
  <c r="N54" s="1"/>
  <c r="M53"/>
  <c r="N53" s="1"/>
  <c r="M52"/>
  <c r="N52" s="1"/>
  <c r="M51"/>
  <c r="N51" s="1"/>
  <c r="M50"/>
  <c r="N50" s="1"/>
  <c r="M49"/>
  <c r="N49" s="1"/>
  <c r="M47"/>
  <c r="N47" s="1"/>
  <c r="M46"/>
  <c r="N46" s="1"/>
  <c r="M44"/>
  <c r="N44" s="1"/>
  <c r="M43"/>
  <c r="N43" s="1"/>
  <c r="M42"/>
  <c r="N42" s="1"/>
  <c r="M41"/>
  <c r="N41" s="1"/>
  <c r="M40"/>
  <c r="N40" s="1"/>
  <c r="M39"/>
  <c r="N39" s="1"/>
  <c r="M38"/>
  <c r="N38" s="1"/>
  <c r="M37"/>
  <c r="N37" s="1"/>
  <c r="M36"/>
  <c r="N36" s="1"/>
  <c r="M35"/>
  <c r="N35" s="1"/>
  <c r="M34"/>
  <c r="N34" s="1"/>
  <c r="M33"/>
  <c r="N33" s="1"/>
  <c r="M32"/>
  <c r="N32" s="1"/>
  <c r="M31"/>
  <c r="N31" s="1"/>
  <c r="M29"/>
  <c r="N29" s="1"/>
  <c r="M28"/>
  <c r="N28" s="1"/>
  <c r="M27"/>
  <c r="N27" s="1"/>
  <c r="M26"/>
  <c r="N26" s="1"/>
  <c r="M25"/>
  <c r="N25" s="1"/>
  <c r="M24"/>
  <c r="N24" s="1"/>
  <c r="M23"/>
  <c r="N23" s="1"/>
  <c r="M22"/>
  <c r="N22" s="1"/>
  <c r="M21"/>
  <c r="N21" s="1"/>
  <c r="M20"/>
  <c r="N20" s="1"/>
  <c r="M19"/>
  <c r="N19" s="1"/>
  <c r="M18"/>
  <c r="N18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N17"/>
  <c r="M17"/>
  <c r="M16"/>
  <c r="N16" s="1"/>
  <c r="M15"/>
  <c r="N15" s="1"/>
  <c r="M14"/>
  <c r="N14" s="1"/>
  <c r="M13"/>
  <c r="N13" s="1"/>
  <c r="M12"/>
  <c r="N12" s="1"/>
  <c r="M11"/>
  <c r="N11" s="1"/>
  <c r="L26" i="2"/>
  <c r="J26"/>
  <c r="H26"/>
  <c r="G26"/>
  <c r="M16"/>
  <c r="N16" s="1"/>
  <c r="M15"/>
  <c r="N15" s="1"/>
  <c r="N14"/>
  <c r="M14"/>
  <c r="M13"/>
  <c r="N13" s="1"/>
  <c r="M12"/>
  <c r="N12" s="1"/>
  <c r="M11"/>
  <c r="N11" s="1"/>
  <c r="A11"/>
  <c r="A12" s="1"/>
  <c r="A13" s="1"/>
  <c r="A14" s="1"/>
  <c r="A15" s="1"/>
  <c r="A16" s="1"/>
  <c r="M10"/>
  <c r="N10" s="1"/>
  <c r="L32" i="1"/>
  <c r="J32"/>
  <c r="H32"/>
  <c r="G32"/>
  <c r="M17"/>
  <c r="M16"/>
  <c r="M15"/>
  <c r="M14"/>
  <c r="M13"/>
  <c r="M12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M11"/>
  <c r="A28" l="1"/>
  <c r="A29" s="1"/>
  <c r="A30" s="1"/>
  <c r="A27" i="4"/>
  <c r="A28" s="1"/>
  <c r="A29" s="1"/>
  <c r="A30" s="1"/>
  <c r="A31" s="1"/>
  <c r="A32" i="3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M89" i="4"/>
  <c r="N89"/>
  <c r="F40" i="1" s="1"/>
  <c r="N125" i="3"/>
  <c r="M125"/>
  <c r="N26" i="2"/>
  <c r="M26"/>
  <c r="A32" i="4" l="1"/>
  <c r="A33" s="1"/>
  <c r="A34" s="1"/>
  <c r="A35" s="1"/>
  <c r="A36" s="1"/>
  <c r="A37" l="1"/>
  <c r="A38" s="1"/>
  <c r="A39" s="1"/>
  <c r="A40" s="1"/>
  <c r="A41" s="1"/>
  <c r="A42" s="1"/>
  <c r="A43" s="1"/>
  <c r="A44" l="1"/>
  <c r="A45" s="1"/>
  <c r="A46" s="1"/>
  <c r="A47" s="1"/>
  <c r="A48" s="1"/>
  <c r="A49" s="1"/>
  <c r="A50" s="1"/>
  <c r="A51" s="1"/>
  <c r="A52" l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5" l="1"/>
  <c r="A76" s="1"/>
  <c r="A77" s="1"/>
  <c r="A78" s="1"/>
  <c r="A79" s="1"/>
  <c r="A80" s="1"/>
  <c r="A81" s="1"/>
  <c r="A82" l="1"/>
  <c r="A83" s="1"/>
  <c r="A84" s="1"/>
  <c r="A85" s="1"/>
  <c r="A86" s="1"/>
  <c r="A87" s="1"/>
</calcChain>
</file>

<file path=xl/sharedStrings.xml><?xml version="1.0" encoding="utf-8"?>
<sst xmlns="http://schemas.openxmlformats.org/spreadsheetml/2006/main" count="1139" uniqueCount="619">
  <si>
    <r>
      <t>DISTRICT SANITAIRE:</t>
    </r>
    <r>
      <rPr>
        <b/>
        <sz val="8"/>
        <rFont val="Arial"/>
        <family val="2"/>
      </rPr>
      <t>MUHIMA</t>
    </r>
  </si>
  <si>
    <r>
      <t>FORMATION SANITAIRE :</t>
    </r>
    <r>
      <rPr>
        <b/>
        <sz val="8"/>
        <rFont val="Arial"/>
        <family val="2"/>
      </rPr>
      <t xml:space="preserve"> POLYCLINIQUE SAINT JEAN</t>
    </r>
  </si>
  <si>
    <t>RELEVE DES FACTURES  (BONS) A LA COMPAGNIE RWANDAISE D'ASSURANCE ET DE REASSURANCE (CORAR)</t>
  </si>
  <si>
    <t>DATE</t>
  </si>
  <si>
    <t>POLICE</t>
  </si>
  <si>
    <t>N° DE LA CARTE</t>
  </si>
  <si>
    <t>NOM &amp; PRENOM</t>
  </si>
  <si>
    <t>CONSUL</t>
  </si>
  <si>
    <t xml:space="preserve">EXAMENS </t>
  </si>
  <si>
    <t>HOSPITA</t>
  </si>
  <si>
    <t xml:space="preserve">ACTES &amp; </t>
  </si>
  <si>
    <t>AUTRES</t>
  </si>
  <si>
    <t>MEDICA</t>
  </si>
  <si>
    <t>MONTANT</t>
  </si>
  <si>
    <t>D'ASSURE</t>
  </si>
  <si>
    <t>MALADE</t>
  </si>
  <si>
    <t>ASSURE PRINCIPAL</t>
  </si>
  <si>
    <t>TATION</t>
  </si>
  <si>
    <t>COMPL.</t>
  </si>
  <si>
    <t>LISAT°</t>
  </si>
  <si>
    <t>MATERIEL</t>
  </si>
  <si>
    <t>MENTS</t>
  </si>
  <si>
    <t xml:space="preserve">CATG </t>
  </si>
  <si>
    <t>TOTAL</t>
  </si>
  <si>
    <t>CATG</t>
  </si>
  <si>
    <t>DISTRICT SANITAIRE:MUHIMA</t>
  </si>
  <si>
    <t>FORMATION SANITAIRE : POLYCLINIQUE SAINT JEAN</t>
  </si>
  <si>
    <r>
      <t>N</t>
    </r>
    <r>
      <rPr>
        <sz val="11"/>
        <color theme="1"/>
        <rFont val="Calibri"/>
        <family val="2"/>
      </rPr>
      <t>°</t>
    </r>
  </si>
  <si>
    <t>PERIODE: SEPTEMBRE /ANNEE 2015</t>
  </si>
  <si>
    <t>PERIODE: SEPTEMBRE/ANNEE  2015</t>
  </si>
  <si>
    <t>PERIODE:  SEPTEMBRE /ANNEE 2015</t>
  </si>
  <si>
    <t>001-955/00001477-MAL-M</t>
  </si>
  <si>
    <t>UWHRJ/001001</t>
  </si>
  <si>
    <t>IRADUKUNDA KEVINE</t>
  </si>
  <si>
    <t>UWAMAHORO J.D'ARC</t>
  </si>
  <si>
    <t>965/00001622-MAL</t>
  </si>
  <si>
    <t>NSKNI/0020</t>
  </si>
  <si>
    <t>MUSABUWERA CLAUDINE</t>
  </si>
  <si>
    <t>NSEKANABO ISENGWE JEAN</t>
  </si>
  <si>
    <t>005-965/00001226-MAL-M</t>
  </si>
  <si>
    <t>HABMD/001005</t>
  </si>
  <si>
    <t>BYUKUSENGE ALPHONSINE</t>
  </si>
  <si>
    <t>HABAMENSHI DARIUS</t>
  </si>
  <si>
    <t>965/00001596-MAL</t>
  </si>
  <si>
    <t>MYJD/0010</t>
  </si>
  <si>
    <t>BAMPIRE PRIMITIVE</t>
  </si>
  <si>
    <t>MUSABYIMANA J.DE DIEU</t>
  </si>
  <si>
    <t>955/00001477-MAL</t>
  </si>
  <si>
    <t>BJZM/0010</t>
  </si>
  <si>
    <t>AGAHOZO LUCKY AMARIS</t>
  </si>
  <si>
    <t>BAJENEZA M.LOUISE</t>
  </si>
  <si>
    <t>975/00001422-MAL</t>
  </si>
  <si>
    <t>JUHA/0050</t>
  </si>
  <si>
    <t xml:space="preserve">UWASE SONIA </t>
  </si>
  <si>
    <t>JUMA HASSAN</t>
  </si>
  <si>
    <t>016-955/00001038-MAL-M</t>
  </si>
  <si>
    <t>NEWV/001016</t>
  </si>
  <si>
    <t>NDAMUTSA EVELYNE</t>
  </si>
  <si>
    <t>ELLE-MEME</t>
  </si>
  <si>
    <t>022-955/00000938-MAL-M</t>
  </si>
  <si>
    <t>FTSW/001022</t>
  </si>
  <si>
    <t>FURAHA THERESE</t>
  </si>
  <si>
    <t>002-955/00001165-MAL-M</t>
  </si>
  <si>
    <t>AYANS/004002</t>
  </si>
  <si>
    <t>MUGISHA MUSONI SILVER</t>
  </si>
  <si>
    <t>AYANONE SOLANGE</t>
  </si>
  <si>
    <t>005-955/00001242-MAL-M</t>
  </si>
  <si>
    <t>AYNGY/001005</t>
  </si>
  <si>
    <t>AYINGENEYE RACHELLE</t>
  </si>
  <si>
    <t>010-955/00001273-MAL-M</t>
  </si>
  <si>
    <t>NBLW/003010</t>
  </si>
  <si>
    <t>MUNGANYINKA YVONNE</t>
  </si>
  <si>
    <t>NYAMUKURU BUREMEKA</t>
  </si>
  <si>
    <t>025-965/00000189-MAL-M</t>
  </si>
  <si>
    <t>NTSAR/004025</t>
  </si>
  <si>
    <t>UWINEZA CHARLOTTE</t>
  </si>
  <si>
    <t>NTAKIRUTIMANA SARAH</t>
  </si>
  <si>
    <t>MSCVY/</t>
  </si>
  <si>
    <t>MUGIRANEZA SERGE CARLOS</t>
  </si>
  <si>
    <t>LUI-MEME</t>
  </si>
  <si>
    <t>005-955/00000895-MAL-M</t>
  </si>
  <si>
    <t>DRYZ/001005</t>
  </si>
  <si>
    <t xml:space="preserve">DUSABIMANA REDEMPTA </t>
  </si>
  <si>
    <t>955/00001543-MAL</t>
  </si>
  <si>
    <t>BJDC/0020</t>
  </si>
  <si>
    <t>BAZAMBANZA J.DAMASCENE</t>
  </si>
  <si>
    <t>015-955/00001477-MAL-M</t>
  </si>
  <si>
    <t>KYNJL/001015</t>
  </si>
  <si>
    <t>INEZA JULIA</t>
  </si>
  <si>
    <t>KAYONGA JULIUS</t>
  </si>
  <si>
    <t>955/00001435-MAL</t>
  </si>
  <si>
    <t>HKZMY/0020</t>
  </si>
  <si>
    <t>ISHEJA BERNICE KIM</t>
  </si>
  <si>
    <t>HAKIZIMANA J.DE DIEU</t>
  </si>
  <si>
    <t>955/00001545-MAL</t>
  </si>
  <si>
    <t>BJDC/0010</t>
  </si>
  <si>
    <t>BAZAMBANZA ISHIMWE J.LOIC</t>
  </si>
  <si>
    <t>BJDC/0040</t>
  </si>
  <si>
    <t>MUGISHA NOAH GODUIN</t>
  </si>
  <si>
    <t>005-965/00001198-MAL-M</t>
  </si>
  <si>
    <t>HRMRX/004005</t>
  </si>
  <si>
    <t>MUMPOREZE EUGENIE</t>
  </si>
  <si>
    <t>HARERIMANA MAURICE</t>
  </si>
  <si>
    <t>965/00001464-MAL</t>
  </si>
  <si>
    <t>NNJP/0010</t>
  </si>
  <si>
    <t>MUKIABAZIGA JACINTHE</t>
  </si>
  <si>
    <t>NNJP/0020</t>
  </si>
  <si>
    <t>NGARAMBE JOSUE</t>
  </si>
  <si>
    <t>NTORANYI N. J.PIERRE</t>
  </si>
  <si>
    <t>965/00001598-MAL</t>
  </si>
  <si>
    <t>GAAP/0020</t>
  </si>
  <si>
    <t>GAKWAYA LIONEL</t>
  </si>
  <si>
    <t>GAKWAYA APHRODIS</t>
  </si>
  <si>
    <t>002-965/00000971-MAL-M</t>
  </si>
  <si>
    <t>KTXZ/001002</t>
  </si>
  <si>
    <t>KAGIRAMPUNDU DELPHINE</t>
  </si>
  <si>
    <t>KAYIRANGA THEOGENE</t>
  </si>
  <si>
    <t>008-965/00001311-MAL-M</t>
  </si>
  <si>
    <t>MUSYM/001008</t>
  </si>
  <si>
    <t>UWIMANA WIDAAD ISHEJA</t>
  </si>
  <si>
    <t>MUSHIMIYIMANA NEEMA</t>
  </si>
  <si>
    <t>WARA/0060</t>
  </si>
  <si>
    <t xml:space="preserve">UMUHOZA HASSINA </t>
  </si>
  <si>
    <t>WAKWELI A.RAHIM</t>
  </si>
  <si>
    <t>001-975/00001422-MAL-M</t>
  </si>
  <si>
    <t>WARA/001001</t>
  </si>
  <si>
    <t>WAKWELI AMIN MUJAHID</t>
  </si>
  <si>
    <t>955/00001624-MAL</t>
  </si>
  <si>
    <t>MJNT/0020</t>
  </si>
  <si>
    <t>KAYOMBAYIRE BRIGHT ERIC</t>
  </si>
  <si>
    <t>MUREKATETE JEANETTE</t>
  </si>
  <si>
    <t>WARA/0050</t>
  </si>
  <si>
    <t>WAKWELI AISHA</t>
  </si>
  <si>
    <t>MJNT/0030</t>
  </si>
  <si>
    <t>027-955/00000298-MAL-M</t>
  </si>
  <si>
    <t>MRTCH/002027</t>
  </si>
  <si>
    <t>ATETE MIREILLE</t>
  </si>
  <si>
    <t>MUREKATETE CHANTAL</t>
  </si>
  <si>
    <t>HBRN/0020</t>
  </si>
  <si>
    <t>AGATESI SHANIA NICKITA</t>
  </si>
  <si>
    <t>HABIMANA BERNARD</t>
  </si>
  <si>
    <t>HBRN/0010</t>
  </si>
  <si>
    <t>AGAHOZO MUHIZI CHANESSA</t>
  </si>
  <si>
    <t>955/00001520-MAL</t>
  </si>
  <si>
    <t>KALID/0070</t>
  </si>
  <si>
    <t>UWASE KALISA AKHIFAH</t>
  </si>
  <si>
    <t>KALISA IDRISSA</t>
  </si>
  <si>
    <t>HRMRX/003005</t>
  </si>
  <si>
    <t>005-965/00000993-MAL-M</t>
  </si>
  <si>
    <t>USOM/001005</t>
  </si>
  <si>
    <t>MUKANOHELI HAPPY</t>
  </si>
  <si>
    <t>USENI OMARI</t>
  </si>
  <si>
    <t>USOM/003005</t>
  </si>
  <si>
    <t>SHAME STROM MICHAEL</t>
  </si>
  <si>
    <t>AKZS/001001</t>
  </si>
  <si>
    <t>AKIMANIZANYE ASSUMA</t>
  </si>
  <si>
    <t>USOM/004005</t>
  </si>
  <si>
    <t>135-950/00039-MAL</t>
  </si>
  <si>
    <t>UWE/0040135</t>
  </si>
  <si>
    <t>UWEARA ESPERANCE</t>
  </si>
  <si>
    <t>020-965/00000480-MAL-M</t>
  </si>
  <si>
    <t>NZQS/002020</t>
  </si>
  <si>
    <t>NYINAWUMUNTU ZAUDJIA</t>
  </si>
  <si>
    <t>UWE/001135</t>
  </si>
  <si>
    <t>INEZA K.GLORIA</t>
  </si>
  <si>
    <t>HKZMY/0030</t>
  </si>
  <si>
    <t>ISHEMA KEYLA EUNICE</t>
  </si>
  <si>
    <t>HKZNY/0020</t>
  </si>
  <si>
    <t>13/9/2015</t>
  </si>
  <si>
    <t>002-955/00000938-MAL-M</t>
  </si>
  <si>
    <t>SEAHM/001022</t>
  </si>
  <si>
    <t>SEMPUNDU AHMED</t>
  </si>
  <si>
    <t>131-955/00124-MAL</t>
  </si>
  <si>
    <t>KJKD/002131</t>
  </si>
  <si>
    <t>KABANYANA JOYCE</t>
  </si>
  <si>
    <t>14/9/2015</t>
  </si>
  <si>
    <t>005-955/00001595-MAL-M</t>
  </si>
  <si>
    <t>SEKL/001005</t>
  </si>
  <si>
    <t>ISHIMWE ISHEJA CHRISTELLE</t>
  </si>
  <si>
    <t>SHEMA EMILE</t>
  </si>
  <si>
    <t>15/9/2015</t>
  </si>
  <si>
    <t>965/00001592-MAL</t>
  </si>
  <si>
    <t>NSANC/0050</t>
  </si>
  <si>
    <t>UMWALI GRETTA LINCKA</t>
  </si>
  <si>
    <t>NSENGIYAREMYE ANICET</t>
  </si>
  <si>
    <t>018-965/00000799-MAL-M</t>
  </si>
  <si>
    <t>MAKS/001018</t>
  </si>
  <si>
    <t>MUKANYIRIGIRA AMINA</t>
  </si>
  <si>
    <t>965/00001399-MAL</t>
  </si>
  <si>
    <t>SMGM/0010</t>
  </si>
  <si>
    <t>NKESHIMANA OLIVIER</t>
  </si>
  <si>
    <t>NKSH/001001</t>
  </si>
  <si>
    <t>SIMUGOMWA ANANIE</t>
  </si>
  <si>
    <t>ATETE BENIGNE</t>
  </si>
  <si>
    <t>038-965/00001320-MAL-M</t>
  </si>
  <si>
    <t>NISHM/003038</t>
  </si>
  <si>
    <t>NISHIMWE MADELEINE</t>
  </si>
  <si>
    <t>16/9/2015</t>
  </si>
  <si>
    <t>014-965/00001274-MAL-M</t>
  </si>
  <si>
    <t>HBSS/004014</t>
  </si>
  <si>
    <t>UWASE N.FLAVIER</t>
  </si>
  <si>
    <t>HABYARIMANA MOUSSA</t>
  </si>
  <si>
    <t>001-965/00001270-MAL-M</t>
  </si>
  <si>
    <t>MUAMR/001001</t>
  </si>
  <si>
    <t>BATAMUGIRA AMINA</t>
  </si>
  <si>
    <t>MURWANASHYAKA AMIR</t>
  </si>
  <si>
    <t>NYEMR/001022</t>
  </si>
  <si>
    <t>NYINAWUMUNTU EMERTHE</t>
  </si>
  <si>
    <t>17/9/2015</t>
  </si>
  <si>
    <t>900/00001590-MAL</t>
  </si>
  <si>
    <t>NSLG/0010</t>
  </si>
  <si>
    <t>NDAYISHIMIYE LONGIN</t>
  </si>
  <si>
    <t>018-955/00001205-MAL-M</t>
  </si>
  <si>
    <t>NFFG/001018</t>
  </si>
  <si>
    <t>BENIMANA EUGENIE</t>
  </si>
  <si>
    <t>NKURUNZIZA FRANCOIS</t>
  </si>
  <si>
    <t>18/9/2015</t>
  </si>
  <si>
    <t>RWKAX/001020</t>
  </si>
  <si>
    <t>MUKAMANZI JOSEE</t>
  </si>
  <si>
    <t>RWEGO K.ALBERT</t>
  </si>
  <si>
    <t>010-965/00001349-MAL-M</t>
  </si>
  <si>
    <t>RWAMGM/002010</t>
  </si>
  <si>
    <t>RWAMIGABO MAURICE</t>
  </si>
  <si>
    <t>102-975/00043-MAL</t>
  </si>
  <si>
    <t>NSVE/002102</t>
  </si>
  <si>
    <t>NIRERE VESTINE</t>
  </si>
  <si>
    <t>NSHIMIYIMANA VENANT</t>
  </si>
  <si>
    <t>20/9/2015</t>
  </si>
  <si>
    <t>NAJA/0070</t>
  </si>
  <si>
    <t>SENGAMUNGU IBRAHIM</t>
  </si>
  <si>
    <t>NABONIBO JACQUES</t>
  </si>
  <si>
    <t>NAJA/0040</t>
  </si>
  <si>
    <t>RWJD/007001</t>
  </si>
  <si>
    <t>UMURERWA ALPHONSINE</t>
  </si>
  <si>
    <t>RWANBUGA J.DAMASCENE</t>
  </si>
  <si>
    <t>KGJL/0050</t>
  </si>
  <si>
    <t>UWONKUNDA VANESSA</t>
  </si>
  <si>
    <t>KAGARAMA J.PAUL</t>
  </si>
  <si>
    <t>21/9/2015</t>
  </si>
  <si>
    <t>UMTSH/003001</t>
  </si>
  <si>
    <t xml:space="preserve">UMUTONI ASHA </t>
  </si>
  <si>
    <t>SNAVF/002102</t>
  </si>
  <si>
    <t>NKPMATI SAFARI ALFRED</t>
  </si>
  <si>
    <t>945/00001569-MAL</t>
  </si>
  <si>
    <t>IMPSL/0030</t>
  </si>
  <si>
    <t>IMPANOYIMANA SOLANGE</t>
  </si>
  <si>
    <t>945/00001470-MAL</t>
  </si>
  <si>
    <t>NYGJS/0010</t>
  </si>
  <si>
    <t xml:space="preserve">MUNGANYINKA MONIQUE </t>
  </si>
  <si>
    <t>NIYIGENA J.BOSCO</t>
  </si>
  <si>
    <t>194-965/00001348-MAL-M</t>
  </si>
  <si>
    <t>KABH/002194</t>
  </si>
  <si>
    <t>KABASENGA BERTHILDE</t>
  </si>
  <si>
    <t>182-965/00001348-MAL-M</t>
  </si>
  <si>
    <t>ABJE/004182</t>
  </si>
  <si>
    <t xml:space="preserve">UGIZENEZA JANVIERE </t>
  </si>
  <si>
    <t>ABIJURU EMMANUEL</t>
  </si>
  <si>
    <t>946/00001607-MAL</t>
  </si>
  <si>
    <t>UWZYS/0030</t>
  </si>
  <si>
    <t>UWIZEYIMANA AISHA</t>
  </si>
  <si>
    <t>013-965/00001413-MAL-M</t>
  </si>
  <si>
    <t>UHYT/001013</t>
  </si>
  <si>
    <t>UWINEZA ISHEJA ELIOVA</t>
  </si>
  <si>
    <t>UWINEZA HILLIARE</t>
  </si>
  <si>
    <t>965/00001413-MAL</t>
  </si>
  <si>
    <t>KCK/0050</t>
  </si>
  <si>
    <t>TUYISHIME YVES</t>
  </si>
  <si>
    <t>KANYAMIBWA CALLIXTE</t>
  </si>
  <si>
    <t>HCQX/002194</t>
  </si>
  <si>
    <t>HABYARIMANA CHRISTINE</t>
  </si>
  <si>
    <t>194-965/00001348-MAL</t>
  </si>
  <si>
    <t>001-965/00001348-MAL-M</t>
  </si>
  <si>
    <t>NSMM/001001</t>
  </si>
  <si>
    <t xml:space="preserve">INGABIRE CLEMENCE </t>
  </si>
  <si>
    <t>NSENGIYUMVA EMMANUEL</t>
  </si>
  <si>
    <t>186-965/00001348-MAL-M</t>
  </si>
  <si>
    <t>CEW/005186</t>
  </si>
  <si>
    <t>UWICYEZA OLIVE</t>
  </si>
  <si>
    <t>CYIMANA EMMANUEL</t>
  </si>
  <si>
    <t>CEW/003186</t>
  </si>
  <si>
    <t>ISHEJA LUCIE SARVA</t>
  </si>
  <si>
    <t>NSMM/001182</t>
  </si>
  <si>
    <t>UWJR/001186</t>
  </si>
  <si>
    <t>UMURERWA LAETITIA</t>
  </si>
  <si>
    <t>UWIZEYIMANA J.ERIC</t>
  </si>
  <si>
    <t>003-945/00001353-MAL-M</t>
  </si>
  <si>
    <t>MUHOL/002003</t>
  </si>
  <si>
    <t>MUKASHYAKA AGNES</t>
  </si>
  <si>
    <t>MUHIRE OLIVIER</t>
  </si>
  <si>
    <t>190-965/00001348-MAL-M</t>
  </si>
  <si>
    <t>SECL/001190</t>
  </si>
  <si>
    <t>SEMATUNGO CLEMENT</t>
  </si>
  <si>
    <t>946/00001579-MAL</t>
  </si>
  <si>
    <t>KWRH/0010</t>
  </si>
  <si>
    <t>KIRABO SCOVIA</t>
  </si>
  <si>
    <t>KWIZERA SRANDALA RACHI</t>
  </si>
  <si>
    <t>146-910/00001-MAL</t>
  </si>
  <si>
    <t>DUAL/003146</t>
  </si>
  <si>
    <t>INGABIRE CARINE</t>
  </si>
  <si>
    <t>DUSABE ALEXIS</t>
  </si>
  <si>
    <t>192-965/00001348-MAL-M</t>
  </si>
  <si>
    <t>MBWL/001192</t>
  </si>
  <si>
    <t>MBARAGA WELLARS</t>
  </si>
  <si>
    <t>183-965/00001348-MAL-M</t>
  </si>
  <si>
    <t>MNCH/001183</t>
  </si>
  <si>
    <t>KWIZERA E.REMY</t>
  </si>
  <si>
    <t>MUNYENTWALI CHARLES</t>
  </si>
  <si>
    <t>946/00001565-MAL</t>
  </si>
  <si>
    <t>TWJS/0040</t>
  </si>
  <si>
    <t>UWINGABIRE THEODETTE</t>
  </si>
  <si>
    <t>TWAGIRUMUKIZA J.NEPOMUSCENE</t>
  </si>
  <si>
    <t>IYST/002182</t>
  </si>
  <si>
    <t xml:space="preserve">IYAKAREMYE THERESE </t>
  </si>
  <si>
    <t>BNDI/004182</t>
  </si>
  <si>
    <t>UMUTONIWASE VANESSA</t>
  </si>
  <si>
    <t>BUNDOGO INNOCENT</t>
  </si>
  <si>
    <t>MUYVO/001146</t>
  </si>
  <si>
    <t>MUGWANEZA YVONNE</t>
  </si>
  <si>
    <t>NSMM/003182</t>
  </si>
  <si>
    <t>ISIMBI MELYNA</t>
  </si>
  <si>
    <t>NSMM/004182</t>
  </si>
  <si>
    <t>SHEMA IZABAYO PARFAIT</t>
  </si>
  <si>
    <t>946/00001570-MAL</t>
  </si>
  <si>
    <t>MSBM/0050</t>
  </si>
  <si>
    <t>MUSABIRANE NAOMI</t>
  </si>
  <si>
    <t>945/00001633-MAL</t>
  </si>
  <si>
    <t>NIJM/0010</t>
  </si>
  <si>
    <t>MUKAREMERA ANTOINETTE</t>
  </si>
  <si>
    <t>NIZEYIMANA J M V</t>
  </si>
  <si>
    <t>280/965/00001348-MAL-M</t>
  </si>
  <si>
    <t>NTTG/006208</t>
  </si>
  <si>
    <t>TETA TEKLA</t>
  </si>
  <si>
    <t>NTAGUNGIRA THEOGENE</t>
  </si>
  <si>
    <t>MPGT/004182</t>
  </si>
  <si>
    <t>TUYISHIME PACIFIQUE</t>
  </si>
  <si>
    <t>MPINGANZIMA M.GORETTI</t>
  </si>
  <si>
    <t>025-920/0000187-MAL-M</t>
  </si>
  <si>
    <t>BNGFL/001025</t>
  </si>
  <si>
    <t>BANGANYINKA M.FELICITE</t>
  </si>
  <si>
    <t>002-946/00000957-MAL-M</t>
  </si>
  <si>
    <t>MPBLE/001002</t>
  </si>
  <si>
    <t>MPAKANIYE BILIKO LEONIDAS</t>
  </si>
  <si>
    <t>KABH/001194</t>
  </si>
  <si>
    <t>IZERE I.SABRINE</t>
  </si>
  <si>
    <t>203-965/00001348-MAL-M</t>
  </si>
  <si>
    <t>SIVD/001203</t>
  </si>
  <si>
    <t>SAFARI IBRAHIM</t>
  </si>
  <si>
    <t>NHAL/005183</t>
  </si>
  <si>
    <t>UWIMANA FRANCINE</t>
  </si>
  <si>
    <t>NTIHEMUKA ALBERT</t>
  </si>
  <si>
    <t>MNNR/001182</t>
  </si>
  <si>
    <t>DUSHIME DENYSE</t>
  </si>
  <si>
    <t>MANIRAHARI NAUREDDINE</t>
  </si>
  <si>
    <t>MCGW/002194</t>
  </si>
  <si>
    <t>UKUMUNTU EVELYNE</t>
  </si>
  <si>
    <t>MBONYINSHUTI C.GILBERT</t>
  </si>
  <si>
    <t>NHAL/002183</t>
  </si>
  <si>
    <t>KDFR/002182</t>
  </si>
  <si>
    <t>MUTONERWA JACQUELINE</t>
  </si>
  <si>
    <t>KAYONDE FRANCOIS</t>
  </si>
  <si>
    <t>945/00001617-MAL</t>
  </si>
  <si>
    <t>NDHMJ/0030</t>
  </si>
  <si>
    <t>NKURIKIYINKA ODILE</t>
  </si>
  <si>
    <t>NDAHIMANA JOSEPH</t>
  </si>
  <si>
    <t>KJPSQ/004203</t>
  </si>
  <si>
    <t>NSHIMILIMANA SANDRINE</t>
  </si>
  <si>
    <t>KARENZI J.PAUL</t>
  </si>
  <si>
    <t>19/9/2015</t>
  </si>
  <si>
    <t>CEW/002186</t>
  </si>
  <si>
    <t>ISHAMI BRYAN</t>
  </si>
  <si>
    <t>MGDL/001186</t>
  </si>
  <si>
    <t>MUKANSANGA GAUDELEINE</t>
  </si>
  <si>
    <t>995/00001605-MAL</t>
  </si>
  <si>
    <t>KPFV/0010</t>
  </si>
  <si>
    <t>KWITONDA PAULINE</t>
  </si>
  <si>
    <t>062-995/00000183-MAL-M</t>
  </si>
  <si>
    <t>KYSUQ/001062</t>
  </si>
  <si>
    <t>CYUSA BRYAN</t>
  </si>
  <si>
    <t>KAYINAMURA SUED</t>
  </si>
  <si>
    <t>KYSUQ/006062</t>
  </si>
  <si>
    <t>UWONIKUNDIRA LAILA</t>
  </si>
  <si>
    <t>KYSUQ/004062</t>
  </si>
  <si>
    <t>UMWIZA PAMELA</t>
  </si>
  <si>
    <t>028-995/00122-MAL</t>
  </si>
  <si>
    <t>UGKZ/002028</t>
  </si>
  <si>
    <t>MUGIRANEZA MAEVA MIGUEL</t>
  </si>
  <si>
    <t>UWANYIRIGIRA GODELIVE</t>
  </si>
  <si>
    <t>006-995/00001410-MAL-M</t>
  </si>
  <si>
    <t>LWNST/001006</t>
  </si>
  <si>
    <t>LUWANO MITCH</t>
  </si>
  <si>
    <t>LUWANO AUSTIN</t>
  </si>
  <si>
    <t>027-995/00001206-MAL-M</t>
  </si>
  <si>
    <t>MTCLE/001027</t>
  </si>
  <si>
    <t>MUTEGARUGORI CLEMENTINE</t>
  </si>
  <si>
    <t>HAREL/004028</t>
  </si>
  <si>
    <t>INGABO ALI HUSSEN MAZIMA</t>
  </si>
  <si>
    <t>HARERIMANA ALOYS</t>
  </si>
  <si>
    <t>006-995/00001380-MAL-M</t>
  </si>
  <si>
    <t>MYTAB/003006</t>
  </si>
  <si>
    <t>UWAMBAYINZOBE REGINE</t>
  </si>
  <si>
    <t>MUTABAZI ABDUL KARIM</t>
  </si>
  <si>
    <t>995/00001461-MAL</t>
  </si>
  <si>
    <t>KSMHBY/0020</t>
  </si>
  <si>
    <t>HABYARIMANA KALISA MAURICE</t>
  </si>
  <si>
    <t>031-955/00000182-MAL-M</t>
  </si>
  <si>
    <t>MWJB/006031</t>
  </si>
  <si>
    <t xml:space="preserve">UWIMANA JOSEPHA </t>
  </si>
  <si>
    <t>MWANGAMWABO J.BAPTISTE</t>
  </si>
  <si>
    <t>068-955/00000180-MAL-M</t>
  </si>
  <si>
    <t>MUTEM/001068</t>
  </si>
  <si>
    <t>CYUSA AIME BRUCE</t>
  </si>
  <si>
    <t>MUTABARUKA EMILE</t>
  </si>
  <si>
    <t>068-995/00000180-MAL-M</t>
  </si>
  <si>
    <t>MUTEM/002068</t>
  </si>
  <si>
    <t>KIREZI AIMEE HYUORNELLA</t>
  </si>
  <si>
    <t>NDNKQ/002062</t>
  </si>
  <si>
    <t>NDINDABAHIZI KASSIM</t>
  </si>
  <si>
    <t>149-970/00069-MAL</t>
  </si>
  <si>
    <t>KATRI/002149</t>
  </si>
  <si>
    <t>KIRANGA CLEMENTINE</t>
  </si>
  <si>
    <t>KATESHUMBWA RICHARD</t>
  </si>
  <si>
    <t>148-970/00057-MAL</t>
  </si>
  <si>
    <t>KMQB/003048</t>
  </si>
  <si>
    <t>KUBWIMANA MARC</t>
  </si>
  <si>
    <t>154-970/00069-MAL</t>
  </si>
  <si>
    <t>HBMRX/003154</t>
  </si>
  <si>
    <t>NEZA MANZI DAVID</t>
  </si>
  <si>
    <t>HABINEZA MARCEL</t>
  </si>
  <si>
    <t>048-970/00057-MAL</t>
  </si>
  <si>
    <t>KMQB/001048</t>
  </si>
  <si>
    <t>GAKWAYA K.DORYAN</t>
  </si>
  <si>
    <t>070-970/00057-MAL</t>
  </si>
  <si>
    <t>NGHC/007070</t>
  </si>
  <si>
    <t>UWIMBABAZI FLORANCE</t>
  </si>
  <si>
    <t>NYIRIMPETA GODEFROID</t>
  </si>
  <si>
    <t>RFC/001149</t>
  </si>
  <si>
    <t>ANAIS ATONE R</t>
  </si>
  <si>
    <t>RAFIKI CLETY</t>
  </si>
  <si>
    <t>061-970/00003-MAL</t>
  </si>
  <si>
    <t>NDJO/001061</t>
  </si>
  <si>
    <t>NDUNGUTSE ANNE SHEMSA</t>
  </si>
  <si>
    <t>NDUNGUTSE JONAS</t>
  </si>
  <si>
    <t>050-970/00057-MAL</t>
  </si>
  <si>
    <t>NBY/004050</t>
  </si>
  <si>
    <t>RWIBUTSO ODILON</t>
  </si>
  <si>
    <t>NDUWAYEZU BONAVENTURE</t>
  </si>
  <si>
    <t>22/9/2015</t>
  </si>
  <si>
    <t>NZRGS/003001</t>
  </si>
  <si>
    <t>NGABO KERVIN</t>
  </si>
  <si>
    <t>ZIRAGUSESWA PROTAIS</t>
  </si>
  <si>
    <t>007-955/00001242-MAL-M</t>
  </si>
  <si>
    <t>MUNZN/003007</t>
  </si>
  <si>
    <t xml:space="preserve">MUTONIWASE LEA </t>
  </si>
  <si>
    <t>MUNEZERO ANDRE</t>
  </si>
  <si>
    <t>HBRN/0040</t>
  </si>
  <si>
    <t>MUHIZIZ SAMI BALDE</t>
  </si>
  <si>
    <t>23/9/2015</t>
  </si>
  <si>
    <t>012-955/00000412-MAL-M</t>
  </si>
  <si>
    <t>SEKEV/002012</t>
  </si>
  <si>
    <t>UWIMBABAZI DIANE</t>
  </si>
  <si>
    <t>SEKAMANA EVARISTE</t>
  </si>
  <si>
    <t>24/9/2015</t>
  </si>
  <si>
    <t>014-965/00000233-MAL-M</t>
  </si>
  <si>
    <t>KAFSE/001014</t>
  </si>
  <si>
    <t>KAJUGIRO S.FIDELE</t>
  </si>
  <si>
    <t>024-945/00001070-MAL-M</t>
  </si>
  <si>
    <t>MAYF/001024</t>
  </si>
  <si>
    <t>MUREKATETE ANICK</t>
  </si>
  <si>
    <t>054-940/00061-MAL</t>
  </si>
  <si>
    <t>MVNIC/001054</t>
  </si>
  <si>
    <t>MBANDA LOIC</t>
  </si>
  <si>
    <t>MUNYINYA INNOCENT</t>
  </si>
  <si>
    <t>028-965/00000189-MAL-M</t>
  </si>
  <si>
    <t>HTMNC/003028</t>
  </si>
  <si>
    <t>HITIMANA INNOCENT</t>
  </si>
  <si>
    <t>HTMNC/004028</t>
  </si>
  <si>
    <t>MUKASHEMA CHRISTINE</t>
  </si>
  <si>
    <t>25/9/2015</t>
  </si>
  <si>
    <t>965/00001500-MAL</t>
  </si>
  <si>
    <t>NJPSX/0030</t>
  </si>
  <si>
    <t>NGABONZIZA J.PIERRE</t>
  </si>
  <si>
    <t>004-955/00001181-MAL-M</t>
  </si>
  <si>
    <t>NEVX/004004</t>
  </si>
  <si>
    <t>NIYIGABA U.LILIANE</t>
  </si>
  <si>
    <t>NYIRAMBONIGABA EUGENE</t>
  </si>
  <si>
    <t>006-955/00001477-MAL-M</t>
  </si>
  <si>
    <t>KYRW/006006</t>
  </si>
  <si>
    <t>UWIMANA CHRISTINE</t>
  </si>
  <si>
    <t>KAYIRANGA WELLARS</t>
  </si>
  <si>
    <t>121-955/00124-MAL</t>
  </si>
  <si>
    <t>KAELI/005121</t>
  </si>
  <si>
    <t xml:space="preserve">KAYITESI SIFA </t>
  </si>
  <si>
    <t>KARANGANWA ELIAS</t>
  </si>
  <si>
    <t>26/9/2015</t>
  </si>
  <si>
    <t>NYTGS/003001</t>
  </si>
  <si>
    <t>NIYITEGEKA PROSPER</t>
  </si>
  <si>
    <t>006-965/00001011-MAL-M</t>
  </si>
  <si>
    <t>GFZX/002006</t>
  </si>
  <si>
    <t xml:space="preserve">GAHUNGU FARADJI </t>
  </si>
  <si>
    <t>023-955/00000453-MAL</t>
  </si>
  <si>
    <t>RAYF/002023</t>
  </si>
  <si>
    <t>UWAMAHORO SARAH</t>
  </si>
  <si>
    <t>RUSANGANWA AIMABLE</t>
  </si>
  <si>
    <t>27/9/2015</t>
  </si>
  <si>
    <t>NYGS/002001</t>
  </si>
  <si>
    <t>NIYITEGEKA F.HONOLINE</t>
  </si>
  <si>
    <t>955/00001513-MAL</t>
  </si>
  <si>
    <t>BKVD/0010</t>
  </si>
  <si>
    <t>BAREZI CARREEN</t>
  </si>
  <si>
    <t xml:space="preserve">BAREZI KIZUNGU </t>
  </si>
  <si>
    <t>RWMGM/001010</t>
  </si>
  <si>
    <t>MBARUSHIMANA DJALIA</t>
  </si>
  <si>
    <t>028-955/00121-MAL</t>
  </si>
  <si>
    <t>ZARAC/001028</t>
  </si>
  <si>
    <t>ZAWADI RACHEL</t>
  </si>
  <si>
    <t>28/9/2015</t>
  </si>
  <si>
    <t>AJENEZA ISHIMWE CHRISTELLE</t>
  </si>
  <si>
    <t>010-965/00001316-MAL-M</t>
  </si>
  <si>
    <t>BATMA/005010</t>
  </si>
  <si>
    <t>UWAMAHORO ESPERANCE</t>
  </si>
  <si>
    <t>BATEMBA MARTIN</t>
  </si>
  <si>
    <t>TMU/001016</t>
  </si>
  <si>
    <t>TUYISHIME MOUSSA</t>
  </si>
  <si>
    <t>TMV/001016</t>
  </si>
  <si>
    <t>TUYISHIME MUSSA</t>
  </si>
  <si>
    <t>965/00001481-MAL</t>
  </si>
  <si>
    <t>IKDQ/0010</t>
  </si>
  <si>
    <t>GASARO HANIA</t>
  </si>
  <si>
    <t>IYAMUREMYE KADENDE</t>
  </si>
  <si>
    <t>IKDQ/0030</t>
  </si>
  <si>
    <t>MUTAKO QADALI</t>
  </si>
  <si>
    <t>11-12/9/15</t>
  </si>
  <si>
    <t>KAGIRIMPUNDU DELPHINE</t>
  </si>
  <si>
    <t>RWTHQ/003027</t>
  </si>
  <si>
    <t>IKUZWE ANGELIQUE</t>
  </si>
  <si>
    <t>RWUBUSISI THARCISSE</t>
  </si>
  <si>
    <t>9-10/9/15</t>
  </si>
  <si>
    <t>MUKAKAMANZI JOSEE</t>
  </si>
  <si>
    <t>29/9/2015</t>
  </si>
  <si>
    <t>018-965/00001044-MAL-M</t>
  </si>
  <si>
    <t>MTSPL/003018</t>
  </si>
  <si>
    <t xml:space="preserve">UWIZEYE DONATHA </t>
  </si>
  <si>
    <t>MATESO KARAKE POLYCARPE</t>
  </si>
  <si>
    <t>008-955/00001400-MAL-M</t>
  </si>
  <si>
    <t>BABBL/002008</t>
  </si>
  <si>
    <t>KAGAME ISSA BAH</t>
  </si>
  <si>
    <t>BAH ABDOULAYE BELLA</t>
  </si>
  <si>
    <t>MTSPL/001018</t>
  </si>
  <si>
    <t>KARAKE AUDREY</t>
  </si>
  <si>
    <t>BABBL/003008</t>
  </si>
  <si>
    <t>KEZA MARIAM BAH</t>
  </si>
  <si>
    <t>BABBL/004008</t>
  </si>
  <si>
    <t xml:space="preserve">MUTESI ANGELIQUE </t>
  </si>
  <si>
    <t>955/00001400-MAL</t>
  </si>
  <si>
    <t>MZMKY/0010</t>
  </si>
  <si>
    <t>MAZIMPAKA YVETTE</t>
  </si>
  <si>
    <t>002/965/0000971-MAL-M</t>
  </si>
  <si>
    <t>067-975/00060-MAL</t>
  </si>
  <si>
    <t>NZEP/005067</t>
  </si>
  <si>
    <t>UWIZEYIMANA MEDIATRICE</t>
  </si>
  <si>
    <t>NZEYIMANA PIERRE</t>
  </si>
  <si>
    <t>30/9/2015</t>
  </si>
  <si>
    <t>051-955/00070-MAL</t>
  </si>
  <si>
    <t>NTAER/003051</t>
  </si>
  <si>
    <t>NTAMUGABO ERNEST</t>
  </si>
  <si>
    <t>NTAER/002051</t>
  </si>
  <si>
    <t>KWERERE K.MERCY KENIA</t>
  </si>
  <si>
    <t>82-965/00001348-MAL-M</t>
  </si>
  <si>
    <t>TAQB/006182</t>
  </si>
  <si>
    <t>TWIZERIMANA ANNONCIATA</t>
  </si>
  <si>
    <t>MJVD/005203</t>
  </si>
  <si>
    <t>NIYODUSHIMA ARSENE</t>
  </si>
  <si>
    <t>MUNYAMASOKO JOVITH</t>
  </si>
  <si>
    <t>KNBE/002203</t>
  </si>
  <si>
    <t>MUNYABITARO BENOIT</t>
  </si>
  <si>
    <t>003-945/0000660-MAL-M</t>
  </si>
  <si>
    <t>MUZMU/003003</t>
  </si>
  <si>
    <t>MUKANKANGA HADIYA</t>
  </si>
  <si>
    <t>MUZIGURA MUSELEM</t>
  </si>
  <si>
    <t>ICYIA/0030</t>
  </si>
  <si>
    <t>MUKARUKUNDO ALICE</t>
  </si>
  <si>
    <t>ICYIZANYE AGNES</t>
  </si>
  <si>
    <t>NJDQD/003183</t>
  </si>
  <si>
    <t>NGAMIJE J.DE DIEU</t>
  </si>
  <si>
    <t>965/0001413-MAL</t>
  </si>
  <si>
    <t>KCK/0030</t>
  </si>
  <si>
    <t xml:space="preserve">NZITONDA MEDIATRICE </t>
  </si>
  <si>
    <t>208-965/00001348-MAL-M</t>
  </si>
  <si>
    <t>NTTG/001208</t>
  </si>
  <si>
    <t>BWIZA N.NOVELLA</t>
  </si>
  <si>
    <t>012-965/00001348-MAL-M</t>
  </si>
  <si>
    <t>NKVC/005012</t>
  </si>
  <si>
    <t>ZANEZA CHANTAL</t>
  </si>
  <si>
    <t>NDIKUMANA VINCENT</t>
  </si>
  <si>
    <t>NBJS/004183</t>
  </si>
  <si>
    <t>UMUTONI MARCELLINE</t>
  </si>
  <si>
    <t>NGABONZIZA JOSEPH</t>
  </si>
  <si>
    <t>IRYMG/0010</t>
  </si>
  <si>
    <t>IRYANYAWERA M.GORETTI</t>
  </si>
  <si>
    <t>29-30/9/15</t>
  </si>
  <si>
    <t>SHTG/001192</t>
  </si>
  <si>
    <t>KIREZI S.DIZA</t>
  </si>
  <si>
    <t>SHEMA T.GERARD</t>
  </si>
  <si>
    <t>16-17/9/15</t>
  </si>
  <si>
    <t>MSNM/0050</t>
  </si>
  <si>
    <t>21-23/9/15</t>
  </si>
  <si>
    <t>965/00001413-MAL-M</t>
  </si>
  <si>
    <t>26-28/9/15</t>
  </si>
  <si>
    <t>BAV/001149</t>
  </si>
  <si>
    <t>BUNYONI VALENS</t>
  </si>
  <si>
    <t>149-970/000069-MAL</t>
  </si>
  <si>
    <t>RTC/001149</t>
  </si>
  <si>
    <t>ANAIS HONE R</t>
  </si>
  <si>
    <t>001-995/00001309-MAL-M</t>
  </si>
  <si>
    <t>BAHTD/003001</t>
  </si>
  <si>
    <t>HBAHATI IMELDA</t>
  </si>
  <si>
    <t>9-11/9/15</t>
  </si>
  <si>
    <t>10-12/9/15</t>
  </si>
  <si>
    <t>KANYABITARO BENOIT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</si>
</sst>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2" tint="-0.74999237037263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9" fontId="4" fillId="0" borderId="1" xfId="3" applyFont="1" applyBorder="1" applyAlignment="1">
      <alignment horizontal="center"/>
    </xf>
    <xf numFmtId="14" fontId="8" fillId="0" borderId="1" xfId="1" applyNumberFormat="1" applyFont="1" applyFill="1" applyBorder="1" applyAlignment="1" applyProtection="1">
      <alignment horizontal="right" vertical="center" wrapText="1"/>
    </xf>
    <xf numFmtId="14" fontId="8" fillId="0" borderId="1" xfId="1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14" fontId="8" fillId="0" borderId="1" xfId="1" applyNumberFormat="1" applyFont="1" applyFill="1" applyBorder="1" applyAlignment="1" applyProtection="1">
      <alignment horizontal="right" vertical="center"/>
    </xf>
    <xf numFmtId="0" fontId="2" fillId="0" borderId="1" xfId="0" applyFont="1" applyBorder="1"/>
    <xf numFmtId="14" fontId="9" fillId="0" borderId="2" xfId="0" applyNumberFormat="1" applyFont="1" applyBorder="1" applyAlignment="1">
      <alignment horizontal="left"/>
    </xf>
    <xf numFmtId="0" fontId="10" fillId="3" borderId="3" xfId="0" applyFont="1" applyFill="1" applyBorder="1"/>
    <xf numFmtId="0" fontId="13" fillId="4" borderId="0" xfId="0" applyFont="1" applyFill="1"/>
    <xf numFmtId="0" fontId="4" fillId="0" borderId="4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9" fontId="14" fillId="0" borderId="1" xfId="0" applyNumberFormat="1" applyFont="1" applyBorder="1"/>
    <xf numFmtId="0" fontId="15" fillId="0" borderId="1" xfId="0" applyFont="1" applyBorder="1"/>
    <xf numFmtId="14" fontId="8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right"/>
    </xf>
    <xf numFmtId="0" fontId="9" fillId="0" borderId="1" xfId="0" applyFont="1" applyBorder="1"/>
    <xf numFmtId="0" fontId="17" fillId="0" borderId="2" xfId="0" applyFont="1" applyBorder="1" applyAlignment="1">
      <alignment horizontal="left"/>
    </xf>
    <xf numFmtId="0" fontId="17" fillId="3" borderId="3" xfId="0" applyFont="1" applyFill="1" applyBorder="1"/>
    <xf numFmtId="1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6" fillId="0" borderId="1" xfId="0" applyFont="1" applyBorder="1"/>
    <xf numFmtId="0" fontId="18" fillId="0" borderId="1" xfId="0" applyFont="1" applyBorder="1"/>
    <xf numFmtId="14" fontId="19" fillId="0" borderId="4" xfId="1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 applyProtection="1">
      <alignment horizontal="left" vertical="center" wrapText="1"/>
    </xf>
    <xf numFmtId="0" fontId="21" fillId="0" borderId="1" xfId="0" applyFont="1" applyBorder="1"/>
    <xf numFmtId="0" fontId="8" fillId="0" borderId="6" xfId="1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left" wrapText="1"/>
    </xf>
    <xf numFmtId="0" fontId="8" fillId="0" borderId="1" xfId="1" applyNumberFormat="1" applyFont="1" applyFill="1" applyBorder="1" applyAlignment="1" applyProtection="1">
      <alignment horizontal="right" vertical="center" wrapText="1"/>
    </xf>
    <xf numFmtId="14" fontId="8" fillId="0" borderId="4" xfId="1" applyNumberFormat="1" applyFont="1" applyFill="1" applyBorder="1" applyAlignment="1" applyProtection="1">
      <alignment horizontal="left" vertical="center"/>
    </xf>
    <xf numFmtId="14" fontId="19" fillId="0" borderId="1" xfId="1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7" fillId="0" borderId="3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13" fillId="4" borderId="7" xfId="0" applyFont="1" applyFill="1" applyBorder="1"/>
    <xf numFmtId="0" fontId="17" fillId="0" borderId="8" xfId="0" applyFont="1" applyBorder="1" applyAlignment="1">
      <alignment horizontal="left"/>
    </xf>
    <xf numFmtId="0" fontId="23" fillId="5" borderId="3" xfId="0" applyFont="1" applyFill="1" applyBorder="1"/>
    <xf numFmtId="0" fontId="17" fillId="0" borderId="3" xfId="0" applyFont="1" applyBorder="1"/>
    <xf numFmtId="3" fontId="0" fillId="0" borderId="0" xfId="0" applyNumberFormat="1"/>
    <xf numFmtId="164" fontId="0" fillId="0" borderId="0" xfId="0" applyNumberFormat="1"/>
    <xf numFmtId="43" fontId="16" fillId="0" borderId="0" xfId="2" applyNumberFormat="1" applyFont="1" applyFill="1" applyBorder="1"/>
    <xf numFmtId="0" fontId="8" fillId="0" borderId="1" xfId="2" applyNumberFormat="1" applyFont="1" applyFill="1" applyBorder="1" applyAlignment="1" applyProtection="1">
      <alignment horizontal="right" vertical="center" wrapText="1"/>
    </xf>
    <xf numFmtId="0" fontId="8" fillId="0" borderId="1" xfId="2" applyNumberFormat="1" applyFont="1" applyFill="1" applyBorder="1" applyAlignment="1" applyProtection="1">
      <alignment horizontal="right" vertical="center"/>
    </xf>
    <xf numFmtId="0" fontId="3" fillId="0" borderId="1" xfId="2" applyNumberFormat="1" applyFont="1" applyBorder="1" applyAlignment="1">
      <alignment horizontal="right"/>
    </xf>
    <xf numFmtId="0" fontId="11" fillId="3" borderId="3" xfId="2" applyNumberFormat="1" applyFont="1" applyFill="1" applyBorder="1"/>
    <xf numFmtId="0" fontId="12" fillId="3" borderId="3" xfId="2" applyNumberFormat="1" applyFont="1" applyFill="1" applyBorder="1" applyAlignment="1">
      <alignment horizontal="right"/>
    </xf>
    <xf numFmtId="0" fontId="8" fillId="0" borderId="1" xfId="1" applyNumberFormat="1" applyFont="1" applyFill="1" applyBorder="1" applyAlignment="1" applyProtection="1">
      <alignment horizontal="right" vertical="center"/>
    </xf>
    <xf numFmtId="0" fontId="3" fillId="0" borderId="1" xfId="0" applyNumberFormat="1" applyFont="1" applyBorder="1" applyAlignment="1">
      <alignment horizontal="right"/>
    </xf>
    <xf numFmtId="0" fontId="16" fillId="0" borderId="1" xfId="2" applyNumberFormat="1" applyFont="1" applyBorder="1"/>
    <xf numFmtId="0" fontId="8" fillId="0" borderId="5" xfId="1" applyNumberFormat="1" applyFont="1" applyFill="1" applyBorder="1" applyAlignment="1" applyProtection="1">
      <alignment horizontal="right" vertical="center"/>
    </xf>
    <xf numFmtId="0" fontId="19" fillId="0" borderId="1" xfId="1" applyNumberFormat="1" applyFont="1" applyFill="1" applyBorder="1" applyAlignment="1" applyProtection="1">
      <alignment horizontal="right" vertical="center" wrapText="1"/>
    </xf>
    <xf numFmtId="0" fontId="19" fillId="0" borderId="1" xfId="1" applyNumberFormat="1" applyFont="1" applyFill="1" applyBorder="1" applyAlignment="1" applyProtection="1">
      <alignment horizontal="right" vertical="center"/>
    </xf>
    <xf numFmtId="0" fontId="20" fillId="0" borderId="1" xfId="2" applyNumberFormat="1" applyFont="1" applyBorder="1"/>
    <xf numFmtId="0" fontId="8" fillId="0" borderId="0" xfId="1" applyNumberFormat="1" applyFont="1" applyFill="1" applyBorder="1" applyAlignment="1" applyProtection="1">
      <alignment horizontal="right" vertical="center"/>
    </xf>
    <xf numFmtId="0" fontId="3" fillId="0" borderId="5" xfId="2" applyNumberFormat="1" applyFont="1" applyBorder="1" applyAlignment="1">
      <alignment horizontal="right"/>
    </xf>
    <xf numFmtId="0" fontId="20" fillId="0" borderId="5" xfId="2" applyNumberFormat="1" applyFont="1" applyBorder="1"/>
    <xf numFmtId="0" fontId="8" fillId="0" borderId="6" xfId="1" applyNumberFormat="1" applyFont="1" applyFill="1" applyBorder="1" applyAlignment="1" applyProtection="1">
      <alignment horizontal="right" vertical="center"/>
    </xf>
    <xf numFmtId="0" fontId="3" fillId="0" borderId="6" xfId="2" applyNumberFormat="1" applyFont="1" applyBorder="1" applyAlignment="1">
      <alignment horizontal="right"/>
    </xf>
    <xf numFmtId="0" fontId="20" fillId="0" borderId="6" xfId="2" applyNumberFormat="1" applyFont="1" applyBorder="1"/>
    <xf numFmtId="0" fontId="8" fillId="0" borderId="1" xfId="1" applyNumberFormat="1" applyFont="1" applyFill="1" applyBorder="1" applyAlignment="1" applyProtection="1">
      <alignment horizontal="right" wrapText="1"/>
    </xf>
    <xf numFmtId="0" fontId="8" fillId="0" borderId="1" xfId="1" applyNumberFormat="1" applyFont="1" applyFill="1" applyBorder="1" applyAlignment="1" applyProtection="1">
      <alignment horizontal="right"/>
    </xf>
    <xf numFmtId="0" fontId="8" fillId="0" borderId="1" xfId="1" applyNumberFormat="1" applyFont="1" applyFill="1" applyBorder="1" applyAlignment="1" applyProtection="1">
      <alignment horizontal="left"/>
    </xf>
    <xf numFmtId="0" fontId="11" fillId="3" borderId="3" xfId="0" applyNumberFormat="1" applyFont="1" applyFill="1" applyBorder="1"/>
    <xf numFmtId="0" fontId="11" fillId="0" borderId="3" xfId="0" applyNumberFormat="1" applyFont="1" applyBorder="1"/>
    <xf numFmtId="0" fontId="11" fillId="0" borderId="3" xfId="2" applyNumberFormat="1" applyFont="1" applyBorder="1"/>
    <xf numFmtId="0" fontId="11" fillId="5" borderId="3" xfId="2" applyNumberFormat="1" applyFont="1" applyFill="1" applyBorder="1"/>
    <xf numFmtId="0" fontId="8" fillId="0" borderId="4" xfId="1" applyNumberFormat="1" applyFont="1" applyFill="1" applyBorder="1" applyAlignment="1" applyProtection="1">
      <alignment horizontal="left" vertical="center" wrapText="1"/>
    </xf>
  </cellXfs>
  <cellStyles count="4">
    <cellStyle name="Comma" xfId="2" builtinId="3"/>
    <cellStyle name="Normal" xfId="0" builtinId="0"/>
    <cellStyle name="Percent" xfId="3" builtinId="5"/>
    <cellStyle name="RowLevel_4" xfId="1" builtinId="1" iLevel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0"/>
  <sheetViews>
    <sheetView topLeftCell="A25" workbookViewId="0">
      <selection activeCell="G11" sqref="G11:M32"/>
    </sheetView>
  </sheetViews>
  <sheetFormatPr defaultRowHeight="15"/>
  <cols>
    <col min="1" max="1" width="2.7109375" customWidth="1"/>
    <col min="3" max="3" width="20.28515625" customWidth="1"/>
    <col min="4" max="4" width="12.85546875" customWidth="1"/>
    <col min="5" max="5" width="24.42578125" customWidth="1"/>
    <col min="6" max="6" width="24.28515625" customWidth="1"/>
    <col min="7" max="7" width="10" customWidth="1"/>
    <col min="8" max="8" width="9.5703125" customWidth="1"/>
    <col min="9" max="9" width="11" customWidth="1"/>
    <col min="10" max="10" width="10.85546875" customWidth="1"/>
    <col min="11" max="11" width="9.7109375" customWidth="1"/>
    <col min="12" max="12" width="10.42578125" customWidth="1"/>
    <col min="13" max="13" width="12.140625" customWidth="1"/>
  </cols>
  <sheetData>
    <row r="2" spans="1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B3" s="1" t="s">
        <v>1</v>
      </c>
      <c r="C3" s="2"/>
      <c r="D3" s="2"/>
      <c r="E3" s="3"/>
      <c r="F3" s="4"/>
      <c r="G3" s="2"/>
      <c r="H3" s="2"/>
      <c r="I3" s="2"/>
      <c r="J3" s="2"/>
      <c r="K3" s="5"/>
      <c r="L3" s="2"/>
      <c r="M3" s="2"/>
    </row>
    <row r="4" spans="1:13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7" t="s">
        <v>2</v>
      </c>
      <c r="C5" s="8"/>
      <c r="D5" s="8"/>
      <c r="E5" s="8"/>
      <c r="F5" s="8"/>
      <c r="G5" s="8"/>
      <c r="H5" s="8"/>
      <c r="I5" s="8"/>
      <c r="J5" s="8"/>
      <c r="K5" s="9"/>
      <c r="L5" s="9"/>
      <c r="M5" s="9"/>
    </row>
    <row r="6" spans="1:13"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/>
      <c r="B7" s="11"/>
      <c r="C7" s="12"/>
      <c r="D7" s="12"/>
      <c r="E7" s="12"/>
      <c r="F7" s="12"/>
      <c r="G7" s="13" t="s">
        <v>30</v>
      </c>
      <c r="H7" s="13"/>
      <c r="I7" s="13"/>
      <c r="J7" s="13"/>
      <c r="K7" s="12"/>
      <c r="L7" s="12"/>
      <c r="M7" s="12"/>
    </row>
    <row r="8" spans="1:13">
      <c r="A8" s="10"/>
      <c r="B8" s="11" t="s">
        <v>3</v>
      </c>
      <c r="C8" s="14" t="s">
        <v>4</v>
      </c>
      <c r="D8" s="14" t="s">
        <v>5</v>
      </c>
      <c r="E8" s="15" t="s">
        <v>6</v>
      </c>
      <c r="F8" s="11" t="s">
        <v>6</v>
      </c>
      <c r="G8" s="15" t="s">
        <v>7</v>
      </c>
      <c r="H8" s="15" t="s">
        <v>8</v>
      </c>
      <c r="I8" s="15" t="s">
        <v>9</v>
      </c>
      <c r="J8" s="14" t="s">
        <v>10</v>
      </c>
      <c r="K8" s="14" t="s">
        <v>11</v>
      </c>
      <c r="L8" s="14" t="s">
        <v>12</v>
      </c>
      <c r="M8" s="14" t="s">
        <v>13</v>
      </c>
    </row>
    <row r="9" spans="1:13">
      <c r="A9" s="10"/>
      <c r="B9" s="11"/>
      <c r="C9" s="14"/>
      <c r="D9" s="14" t="s">
        <v>14</v>
      </c>
      <c r="E9" s="14" t="s">
        <v>15</v>
      </c>
      <c r="F9" s="11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/>
      <c r="L9" s="14" t="s">
        <v>21</v>
      </c>
      <c r="M9" s="14" t="s">
        <v>22</v>
      </c>
    </row>
    <row r="10" spans="1:13">
      <c r="A10" s="10"/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6">
        <v>1</v>
      </c>
    </row>
    <row r="11" spans="1:13" ht="15" customHeight="1">
      <c r="A11" s="10">
        <v>1</v>
      </c>
      <c r="B11" s="17">
        <v>42013</v>
      </c>
      <c r="C11" s="18" t="s">
        <v>372</v>
      </c>
      <c r="D11" s="19" t="s">
        <v>373</v>
      </c>
      <c r="E11" s="19" t="s">
        <v>374</v>
      </c>
      <c r="F11" s="19" t="s">
        <v>58</v>
      </c>
      <c r="G11" s="57">
        <v>3899</v>
      </c>
      <c r="H11" s="58">
        <v>6083</v>
      </c>
      <c r="I11" s="58"/>
      <c r="J11" s="58">
        <v>354</v>
      </c>
      <c r="K11" s="58"/>
      <c r="L11" s="58"/>
      <c r="M11" s="59">
        <f t="shared" ref="M11:M31" si="0">SUM(G11:L11)</f>
        <v>10336</v>
      </c>
    </row>
    <row r="12" spans="1:13" ht="15" customHeight="1">
      <c r="A12" s="10">
        <f>1+A11</f>
        <v>2</v>
      </c>
      <c r="B12" s="17">
        <v>42194</v>
      </c>
      <c r="C12" s="19" t="s">
        <v>375</v>
      </c>
      <c r="D12" s="19" t="s">
        <v>376</v>
      </c>
      <c r="E12" s="19" t="s">
        <v>377</v>
      </c>
      <c r="F12" s="19" t="s">
        <v>378</v>
      </c>
      <c r="G12" s="57">
        <v>3899</v>
      </c>
      <c r="H12" s="58"/>
      <c r="I12" s="58"/>
      <c r="J12" s="58"/>
      <c r="K12" s="58"/>
      <c r="L12" s="58"/>
      <c r="M12" s="59">
        <f t="shared" si="0"/>
        <v>3899</v>
      </c>
    </row>
    <row r="13" spans="1:13" ht="15" customHeight="1">
      <c r="A13" s="10">
        <f t="shared" ref="A13:A30" si="1">1+A12</f>
        <v>3</v>
      </c>
      <c r="B13" s="17">
        <v>42194</v>
      </c>
      <c r="C13" s="19" t="s">
        <v>375</v>
      </c>
      <c r="D13" s="19" t="s">
        <v>379</v>
      </c>
      <c r="E13" s="19" t="s">
        <v>380</v>
      </c>
      <c r="F13" s="19" t="s">
        <v>378</v>
      </c>
      <c r="G13" s="57">
        <v>3899</v>
      </c>
      <c r="H13" s="58"/>
      <c r="I13" s="58"/>
      <c r="J13" s="58"/>
      <c r="K13" s="58"/>
      <c r="L13" s="58"/>
      <c r="M13" s="59">
        <f t="shared" si="0"/>
        <v>3899</v>
      </c>
    </row>
    <row r="14" spans="1:13" ht="15" customHeight="1">
      <c r="A14" s="10">
        <f t="shared" si="1"/>
        <v>4</v>
      </c>
      <c r="B14" s="17">
        <v>42194</v>
      </c>
      <c r="C14" s="19" t="s">
        <v>375</v>
      </c>
      <c r="D14" s="19" t="s">
        <v>381</v>
      </c>
      <c r="E14" s="19" t="s">
        <v>382</v>
      </c>
      <c r="F14" s="19" t="s">
        <v>378</v>
      </c>
      <c r="G14" s="57">
        <v>3899</v>
      </c>
      <c r="H14" s="58"/>
      <c r="I14" s="58"/>
      <c r="J14" s="58"/>
      <c r="K14" s="58"/>
      <c r="L14" s="58"/>
      <c r="M14" s="59">
        <f t="shared" si="0"/>
        <v>3899</v>
      </c>
    </row>
    <row r="15" spans="1:13" ht="15" customHeight="1">
      <c r="A15" s="10">
        <f t="shared" si="1"/>
        <v>5</v>
      </c>
      <c r="B15" s="17">
        <v>42194</v>
      </c>
      <c r="C15" s="19" t="s">
        <v>383</v>
      </c>
      <c r="D15" s="19" t="s">
        <v>384</v>
      </c>
      <c r="E15" s="19" t="s">
        <v>385</v>
      </c>
      <c r="F15" s="19" t="s">
        <v>386</v>
      </c>
      <c r="G15" s="57">
        <v>3899</v>
      </c>
      <c r="H15" s="58">
        <v>11542</v>
      </c>
      <c r="I15" s="58"/>
      <c r="J15" s="58">
        <v>851</v>
      </c>
      <c r="K15" s="58"/>
      <c r="L15" s="58"/>
      <c r="M15" s="59">
        <f t="shared" si="0"/>
        <v>16292</v>
      </c>
    </row>
    <row r="16" spans="1:13" ht="15" customHeight="1">
      <c r="A16" s="10">
        <f t="shared" si="1"/>
        <v>6</v>
      </c>
      <c r="B16" s="20">
        <v>42225</v>
      </c>
      <c r="C16" s="19" t="s">
        <v>387</v>
      </c>
      <c r="D16" s="19" t="s">
        <v>388</v>
      </c>
      <c r="E16" s="19" t="s">
        <v>389</v>
      </c>
      <c r="F16" s="19" t="s">
        <v>390</v>
      </c>
      <c r="G16" s="57">
        <v>5849</v>
      </c>
      <c r="H16" s="58"/>
      <c r="I16" s="58"/>
      <c r="J16" s="58"/>
      <c r="K16" s="58"/>
      <c r="L16" s="58"/>
      <c r="M16" s="59">
        <f t="shared" si="0"/>
        <v>5849</v>
      </c>
    </row>
    <row r="17" spans="1:13" ht="15" customHeight="1">
      <c r="A17" s="10">
        <f t="shared" si="1"/>
        <v>7</v>
      </c>
      <c r="B17" s="20">
        <v>42256</v>
      </c>
      <c r="C17" s="19" t="s">
        <v>375</v>
      </c>
      <c r="D17" s="19" t="s">
        <v>381</v>
      </c>
      <c r="E17" s="19" t="s">
        <v>382</v>
      </c>
      <c r="F17" s="19" t="s">
        <v>378</v>
      </c>
      <c r="G17" s="57">
        <v>1950</v>
      </c>
      <c r="H17" s="58"/>
      <c r="I17" s="58"/>
      <c r="J17" s="58"/>
      <c r="K17" s="58"/>
      <c r="L17" s="58"/>
      <c r="M17" s="59">
        <f t="shared" si="0"/>
        <v>1950</v>
      </c>
    </row>
    <row r="18" spans="1:13" ht="15" customHeight="1">
      <c r="A18" s="10">
        <f t="shared" si="1"/>
        <v>8</v>
      </c>
      <c r="B18" s="20">
        <v>42286</v>
      </c>
      <c r="C18" s="19" t="s">
        <v>391</v>
      </c>
      <c r="D18" s="19" t="s">
        <v>392</v>
      </c>
      <c r="E18" s="19" t="s">
        <v>393</v>
      </c>
      <c r="F18" s="19" t="s">
        <v>58</v>
      </c>
      <c r="G18" s="57">
        <v>5849</v>
      </c>
      <c r="H18" s="58">
        <v>28542</v>
      </c>
      <c r="I18" s="58"/>
      <c r="J18" s="58">
        <v>354</v>
      </c>
      <c r="K18" s="58"/>
      <c r="L18" s="58"/>
      <c r="M18" s="59">
        <f t="shared" si="0"/>
        <v>34745</v>
      </c>
    </row>
    <row r="19" spans="1:13" ht="15" customHeight="1">
      <c r="A19" s="10">
        <f t="shared" si="1"/>
        <v>9</v>
      </c>
      <c r="B19" s="20" t="s">
        <v>616</v>
      </c>
      <c r="C19" s="19" t="s">
        <v>613</v>
      </c>
      <c r="D19" s="19" t="s">
        <v>614</v>
      </c>
      <c r="E19" s="19" t="s">
        <v>615</v>
      </c>
      <c r="F19" s="19" t="s">
        <v>58</v>
      </c>
      <c r="G19" s="57">
        <v>5849</v>
      </c>
      <c r="H19" s="58">
        <v>31289</v>
      </c>
      <c r="I19" s="58">
        <v>23394</v>
      </c>
      <c r="J19" s="58">
        <v>77927</v>
      </c>
      <c r="K19" s="58">
        <v>2925</v>
      </c>
      <c r="L19" s="58">
        <v>46451</v>
      </c>
      <c r="M19" s="59">
        <f t="shared" si="0"/>
        <v>187835</v>
      </c>
    </row>
    <row r="20" spans="1:13" ht="15" customHeight="1">
      <c r="A20" s="10">
        <f t="shared" si="1"/>
        <v>10</v>
      </c>
      <c r="B20" s="20">
        <v>42347</v>
      </c>
      <c r="C20" s="19" t="s">
        <v>383</v>
      </c>
      <c r="D20" s="19" t="s">
        <v>394</v>
      </c>
      <c r="E20" s="19" t="s">
        <v>395</v>
      </c>
      <c r="F20" s="19" t="s">
        <v>396</v>
      </c>
      <c r="G20" s="57">
        <v>2339</v>
      </c>
      <c r="H20" s="58"/>
      <c r="I20" s="58"/>
      <c r="J20" s="58">
        <v>3899</v>
      </c>
      <c r="K20" s="58"/>
      <c r="L20" s="58"/>
      <c r="M20" s="59">
        <f t="shared" si="0"/>
        <v>6238</v>
      </c>
    </row>
    <row r="21" spans="1:13" ht="15" customHeight="1">
      <c r="A21" s="10">
        <f t="shared" si="1"/>
        <v>11</v>
      </c>
      <c r="B21" s="20">
        <v>42347</v>
      </c>
      <c r="C21" s="19" t="s">
        <v>383</v>
      </c>
      <c r="D21" s="19" t="s">
        <v>394</v>
      </c>
      <c r="E21" s="19" t="s">
        <v>395</v>
      </c>
      <c r="F21" s="19" t="s">
        <v>396</v>
      </c>
      <c r="G21" s="57">
        <v>7263</v>
      </c>
      <c r="H21" s="58"/>
      <c r="I21" s="58"/>
      <c r="J21" s="58"/>
      <c r="K21" s="58"/>
      <c r="L21" s="58"/>
      <c r="M21" s="59">
        <f t="shared" si="0"/>
        <v>7263</v>
      </c>
    </row>
    <row r="22" spans="1:13" ht="15" customHeight="1">
      <c r="A22" s="10">
        <f t="shared" si="1"/>
        <v>12</v>
      </c>
      <c r="B22" s="20" t="s">
        <v>617</v>
      </c>
      <c r="C22" s="19" t="s">
        <v>387</v>
      </c>
      <c r="D22" s="19" t="s">
        <v>388</v>
      </c>
      <c r="E22" s="19" t="s">
        <v>389</v>
      </c>
      <c r="F22" s="19" t="s">
        <v>390</v>
      </c>
      <c r="G22" s="57">
        <v>5849</v>
      </c>
      <c r="H22" s="58">
        <v>10528</v>
      </c>
      <c r="I22" s="58">
        <v>23394</v>
      </c>
      <c r="J22" s="58">
        <v>5960</v>
      </c>
      <c r="K22" s="58">
        <v>1950</v>
      </c>
      <c r="L22" s="58">
        <v>3805</v>
      </c>
      <c r="M22" s="59">
        <f t="shared" si="0"/>
        <v>51486</v>
      </c>
    </row>
    <row r="23" spans="1:13" ht="15" customHeight="1">
      <c r="A23" s="10">
        <f t="shared" si="1"/>
        <v>13</v>
      </c>
      <c r="B23" s="20" t="s">
        <v>180</v>
      </c>
      <c r="C23" s="19" t="s">
        <v>397</v>
      </c>
      <c r="D23" s="19" t="s">
        <v>398</v>
      </c>
      <c r="E23" s="19" t="s">
        <v>399</v>
      </c>
      <c r="F23" s="19" t="s">
        <v>400</v>
      </c>
      <c r="G23" s="57">
        <v>3899</v>
      </c>
      <c r="H23" s="58"/>
      <c r="I23" s="58"/>
      <c r="J23" s="58"/>
      <c r="K23" s="58"/>
      <c r="L23" s="58"/>
      <c r="M23" s="59">
        <f t="shared" si="0"/>
        <v>3899</v>
      </c>
    </row>
    <row r="24" spans="1:13" ht="15" customHeight="1">
      <c r="A24" s="10">
        <f t="shared" si="1"/>
        <v>14</v>
      </c>
      <c r="B24" s="20" t="s">
        <v>197</v>
      </c>
      <c r="C24" s="19" t="s">
        <v>401</v>
      </c>
      <c r="D24" s="19" t="s">
        <v>402</v>
      </c>
      <c r="E24" s="19" t="s">
        <v>403</v>
      </c>
      <c r="F24" s="19" t="s">
        <v>390</v>
      </c>
      <c r="G24" s="57">
        <v>3899</v>
      </c>
      <c r="H24" s="58"/>
      <c r="I24" s="58"/>
      <c r="J24" s="58"/>
      <c r="K24" s="58"/>
      <c r="L24" s="58"/>
      <c r="M24" s="59">
        <f t="shared" si="0"/>
        <v>3899</v>
      </c>
    </row>
    <row r="25" spans="1:13" ht="15" customHeight="1">
      <c r="A25" s="10">
        <f t="shared" si="1"/>
        <v>15</v>
      </c>
      <c r="B25" s="20" t="s">
        <v>197</v>
      </c>
      <c r="C25" s="19" t="s">
        <v>404</v>
      </c>
      <c r="D25" s="19" t="s">
        <v>405</v>
      </c>
      <c r="E25" s="19" t="s">
        <v>406</v>
      </c>
      <c r="F25" s="19" t="s">
        <v>407</v>
      </c>
      <c r="G25" s="57">
        <v>5849</v>
      </c>
      <c r="H25" s="58">
        <v>44466</v>
      </c>
      <c r="I25" s="58"/>
      <c r="J25" s="58">
        <v>856</v>
      </c>
      <c r="K25" s="58"/>
      <c r="L25" s="58"/>
      <c r="M25" s="59">
        <f t="shared" si="0"/>
        <v>51171</v>
      </c>
    </row>
    <row r="26" spans="1:13" ht="15" customHeight="1">
      <c r="A26" s="10">
        <f t="shared" si="1"/>
        <v>16</v>
      </c>
      <c r="B26" s="20" t="s">
        <v>208</v>
      </c>
      <c r="C26" s="19" t="s">
        <v>375</v>
      </c>
      <c r="D26" s="19" t="s">
        <v>376</v>
      </c>
      <c r="E26" s="19" t="s">
        <v>377</v>
      </c>
      <c r="F26" s="19" t="s">
        <v>378</v>
      </c>
      <c r="G26" s="57">
        <v>1950</v>
      </c>
      <c r="H26" s="58">
        <v>1170</v>
      </c>
      <c r="I26" s="58"/>
      <c r="J26" s="58"/>
      <c r="K26" s="58"/>
      <c r="L26" s="58"/>
      <c r="M26" s="59">
        <f t="shared" si="0"/>
        <v>3120</v>
      </c>
    </row>
    <row r="27" spans="1:13" ht="15" customHeight="1">
      <c r="A27" s="10">
        <f t="shared" si="1"/>
        <v>17</v>
      </c>
      <c r="B27" s="20" t="s">
        <v>208</v>
      </c>
      <c r="C27" s="19" t="s">
        <v>401</v>
      </c>
      <c r="D27" s="19" t="s">
        <v>402</v>
      </c>
      <c r="E27" s="19" t="s">
        <v>403</v>
      </c>
      <c r="F27" s="19" t="s">
        <v>390</v>
      </c>
      <c r="G27" s="57">
        <v>1950</v>
      </c>
      <c r="H27" s="58"/>
      <c r="I27" s="58"/>
      <c r="J27" s="58"/>
      <c r="K27" s="58"/>
      <c r="L27" s="58"/>
      <c r="M27" s="59">
        <f t="shared" si="0"/>
        <v>1950</v>
      </c>
    </row>
    <row r="28" spans="1:13" ht="15" customHeight="1">
      <c r="A28" s="10">
        <f t="shared" si="1"/>
        <v>18</v>
      </c>
      <c r="B28" s="20" t="s">
        <v>216</v>
      </c>
      <c r="C28" s="19" t="s">
        <v>408</v>
      </c>
      <c r="D28" s="19" t="s">
        <v>409</v>
      </c>
      <c r="E28" s="19" t="s">
        <v>410</v>
      </c>
      <c r="F28" s="19" t="s">
        <v>411</v>
      </c>
      <c r="G28" s="57">
        <v>5849</v>
      </c>
      <c r="H28" s="58">
        <v>5070</v>
      </c>
      <c r="I28" s="58"/>
      <c r="J28" s="58"/>
      <c r="K28" s="58"/>
      <c r="L28" s="58"/>
      <c r="M28" s="59">
        <f t="shared" si="0"/>
        <v>10919</v>
      </c>
    </row>
    <row r="29" spans="1:13" ht="15" customHeight="1">
      <c r="A29" s="10">
        <f t="shared" si="1"/>
        <v>19</v>
      </c>
      <c r="B29" s="20" t="s">
        <v>216</v>
      </c>
      <c r="C29" s="19" t="s">
        <v>412</v>
      </c>
      <c r="D29" s="19" t="s">
        <v>413</v>
      </c>
      <c r="E29" s="19" t="s">
        <v>414</v>
      </c>
      <c r="F29" s="19" t="s">
        <v>411</v>
      </c>
      <c r="G29" s="57">
        <v>5849</v>
      </c>
      <c r="H29" s="58">
        <v>5070</v>
      </c>
      <c r="I29" s="58"/>
      <c r="J29" s="58"/>
      <c r="K29" s="58"/>
      <c r="L29" s="58"/>
      <c r="M29" s="59">
        <f t="shared" si="0"/>
        <v>10919</v>
      </c>
    </row>
    <row r="30" spans="1:13" ht="15" customHeight="1">
      <c r="A30" s="10">
        <f t="shared" si="1"/>
        <v>20</v>
      </c>
      <c r="B30" s="20" t="s">
        <v>216</v>
      </c>
      <c r="C30" s="19" t="s">
        <v>375</v>
      </c>
      <c r="D30" s="19" t="s">
        <v>415</v>
      </c>
      <c r="E30" s="19" t="s">
        <v>416</v>
      </c>
      <c r="F30" s="19" t="s">
        <v>79</v>
      </c>
      <c r="G30" s="57">
        <v>4470</v>
      </c>
      <c r="H30" s="58"/>
      <c r="I30" s="58"/>
      <c r="J30" s="58"/>
      <c r="K30" s="58"/>
      <c r="L30" s="58"/>
      <c r="M30" s="59">
        <f t="shared" si="0"/>
        <v>4470</v>
      </c>
    </row>
    <row r="31" spans="1:13" ht="15" customHeight="1" thickBot="1">
      <c r="A31" s="10"/>
      <c r="B31" s="20"/>
      <c r="C31" s="19"/>
      <c r="D31" s="19"/>
      <c r="E31" s="19"/>
      <c r="F31" s="19"/>
      <c r="G31" s="57"/>
      <c r="H31" s="58"/>
      <c r="I31" s="58"/>
      <c r="J31" s="58"/>
      <c r="K31" s="58"/>
      <c r="L31" s="58"/>
      <c r="M31" s="59">
        <f t="shared" si="0"/>
        <v>0</v>
      </c>
    </row>
    <row r="32" spans="1:13" ht="17.25" thickTop="1" thickBot="1">
      <c r="A32" s="21"/>
      <c r="B32" s="22"/>
      <c r="C32" s="23" t="s">
        <v>23</v>
      </c>
      <c r="D32" s="23"/>
      <c r="E32" s="23"/>
      <c r="F32" s="23"/>
      <c r="G32" s="60">
        <f t="shared" ref="G32:L32" si="2">SUM(G11:G31)</f>
        <v>88158</v>
      </c>
      <c r="H32" s="60">
        <f t="shared" si="2"/>
        <v>143760</v>
      </c>
      <c r="I32" s="60">
        <f t="shared" si="2"/>
        <v>46788</v>
      </c>
      <c r="J32" s="60">
        <f t="shared" si="2"/>
        <v>90201</v>
      </c>
      <c r="K32" s="60">
        <f t="shared" si="2"/>
        <v>4875</v>
      </c>
      <c r="L32" s="60">
        <f t="shared" si="2"/>
        <v>50256</v>
      </c>
      <c r="M32" s="61">
        <f>SUM(G32:L32)</f>
        <v>424038</v>
      </c>
    </row>
    <row r="33" spans="6:6" ht="15.75" thickTop="1"/>
    <row r="40" spans="6:6">
      <c r="F40">
        <f>+M32+'5%'!N26+'10%'!N125+'15%'!N89</f>
        <v>4278529.7249999996</v>
      </c>
    </row>
  </sheetData>
  <pageMargins left="0.7" right="0.7" top="0.75" bottom="0.75" header="0.3" footer="0.3"/>
  <pageSetup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opLeftCell="A13" workbookViewId="0">
      <selection activeCell="G10" sqref="G10:N26"/>
    </sheetView>
  </sheetViews>
  <sheetFormatPr defaultRowHeight="15"/>
  <cols>
    <col min="1" max="1" width="2.85546875" customWidth="1"/>
    <col min="3" max="3" width="17" customWidth="1"/>
    <col min="4" max="4" width="14.5703125" customWidth="1"/>
    <col min="5" max="5" width="23" customWidth="1"/>
    <col min="6" max="6" width="22" customWidth="1"/>
    <col min="7" max="7" width="10.85546875" customWidth="1"/>
    <col min="8" max="8" width="10.28515625" customWidth="1"/>
    <col min="9" max="9" width="10.42578125" customWidth="1"/>
    <col min="10" max="10" width="10.28515625" customWidth="1"/>
    <col min="11" max="11" width="10.5703125" customWidth="1"/>
    <col min="12" max="12" width="10" customWidth="1"/>
    <col min="13" max="13" width="10.5703125" customWidth="1"/>
    <col min="14" max="14" width="10.85546875" customWidth="1"/>
  </cols>
  <sheetData>
    <row r="1" spans="1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B2" s="1" t="s">
        <v>1</v>
      </c>
      <c r="C2" s="2"/>
      <c r="D2" s="2"/>
      <c r="E2" s="3"/>
      <c r="F2" s="4"/>
      <c r="G2" s="2"/>
      <c r="H2" s="2"/>
      <c r="I2" s="2"/>
      <c r="J2" s="2"/>
      <c r="K2" s="5"/>
      <c r="L2" s="2"/>
      <c r="M2" s="2"/>
    </row>
    <row r="3" spans="1:14"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B4" s="7" t="s">
        <v>2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24"/>
    </row>
    <row r="5" spans="1:14"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4"/>
    </row>
    <row r="6" spans="1:14">
      <c r="A6" s="10"/>
      <c r="B6" s="25"/>
      <c r="C6" s="12"/>
      <c r="D6" s="12"/>
      <c r="E6" s="12"/>
      <c r="F6" s="12"/>
      <c r="G6" s="13" t="s">
        <v>29</v>
      </c>
      <c r="H6" s="13"/>
      <c r="I6" s="13"/>
      <c r="J6" s="13"/>
      <c r="K6" s="12"/>
      <c r="L6" s="12"/>
      <c r="M6" s="12"/>
      <c r="N6" s="10"/>
    </row>
    <row r="7" spans="1:14">
      <c r="A7" s="10"/>
      <c r="B7" s="25" t="s">
        <v>3</v>
      </c>
      <c r="C7" s="14" t="s">
        <v>4</v>
      </c>
      <c r="D7" s="14" t="s">
        <v>5</v>
      </c>
      <c r="E7" s="15" t="s">
        <v>6</v>
      </c>
      <c r="F7" s="11" t="s">
        <v>6</v>
      </c>
      <c r="G7" s="15" t="s">
        <v>7</v>
      </c>
      <c r="H7" s="15" t="s">
        <v>8</v>
      </c>
      <c r="I7" s="15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26" t="s">
        <v>13</v>
      </c>
    </row>
    <row r="8" spans="1:14">
      <c r="A8" s="10"/>
      <c r="B8" s="25"/>
      <c r="C8" s="14"/>
      <c r="D8" s="14" t="s">
        <v>14</v>
      </c>
      <c r="E8" s="14" t="s">
        <v>15</v>
      </c>
      <c r="F8" s="11" t="s">
        <v>16</v>
      </c>
      <c r="G8" s="14" t="s">
        <v>17</v>
      </c>
      <c r="H8" s="14" t="s">
        <v>18</v>
      </c>
      <c r="I8" s="14" t="s">
        <v>19</v>
      </c>
      <c r="J8" s="14" t="s">
        <v>20</v>
      </c>
      <c r="K8" s="14"/>
      <c r="L8" s="14" t="s">
        <v>21</v>
      </c>
      <c r="M8" s="14" t="s">
        <v>22</v>
      </c>
      <c r="N8" s="26" t="s">
        <v>24</v>
      </c>
    </row>
    <row r="9" spans="1:14">
      <c r="A9" s="10"/>
      <c r="B9" s="25"/>
      <c r="C9" s="14"/>
      <c r="D9" s="14"/>
      <c r="E9" s="14"/>
      <c r="F9" s="14"/>
      <c r="G9" s="14"/>
      <c r="H9" s="14"/>
      <c r="I9" s="14"/>
      <c r="J9" s="14"/>
      <c r="K9" s="14"/>
      <c r="L9" s="14"/>
      <c r="M9" s="16">
        <v>1</v>
      </c>
      <c r="N9" s="27">
        <v>0.95</v>
      </c>
    </row>
    <row r="10" spans="1:14" ht="15" customHeight="1">
      <c r="A10" s="28">
        <v>1</v>
      </c>
      <c r="B10" s="29">
        <v>42103</v>
      </c>
      <c r="C10" s="19" t="s">
        <v>417</v>
      </c>
      <c r="D10" s="19" t="s">
        <v>418</v>
      </c>
      <c r="E10" s="19" t="s">
        <v>419</v>
      </c>
      <c r="F10" s="19" t="s">
        <v>420</v>
      </c>
      <c r="G10" s="43">
        <v>5849</v>
      </c>
      <c r="H10" s="62">
        <v>95620</v>
      </c>
      <c r="I10" s="62"/>
      <c r="J10" s="62">
        <v>354</v>
      </c>
      <c r="K10" s="62"/>
      <c r="L10" s="62"/>
      <c r="M10" s="63">
        <f t="shared" ref="M10" si="0">SUM(G10:L10)</f>
        <v>101823</v>
      </c>
      <c r="N10" s="64">
        <f t="shared" ref="N10:N16" si="1">+M10*95/100</f>
        <v>96731.85</v>
      </c>
    </row>
    <row r="11" spans="1:14" ht="15" customHeight="1">
      <c r="A11" s="28">
        <f>1+A10</f>
        <v>2</v>
      </c>
      <c r="B11" s="18">
        <v>42133</v>
      </c>
      <c r="C11" s="18" t="s">
        <v>421</v>
      </c>
      <c r="D11" s="19" t="s">
        <v>422</v>
      </c>
      <c r="E11" s="19" t="s">
        <v>423</v>
      </c>
      <c r="F11" s="19" t="s">
        <v>79</v>
      </c>
      <c r="G11" s="43">
        <v>7263</v>
      </c>
      <c r="H11" s="62"/>
      <c r="I11" s="62"/>
      <c r="J11" s="62"/>
      <c r="K11" s="62"/>
      <c r="L11" s="62"/>
      <c r="M11" s="63">
        <f t="shared" ref="M11:M16" si="2">SUM(G11:L11)</f>
        <v>7263</v>
      </c>
      <c r="N11" s="64">
        <f t="shared" si="1"/>
        <v>6899.85</v>
      </c>
    </row>
    <row r="12" spans="1:14" ht="15" customHeight="1">
      <c r="A12" s="28">
        <f t="shared" ref="A12:A24" si="3">1+A11</f>
        <v>3</v>
      </c>
      <c r="B12" s="18">
        <v>42194</v>
      </c>
      <c r="C12" s="18" t="s">
        <v>424</v>
      </c>
      <c r="D12" s="19" t="s">
        <v>425</v>
      </c>
      <c r="E12" s="19" t="s">
        <v>426</v>
      </c>
      <c r="F12" s="19" t="s">
        <v>427</v>
      </c>
      <c r="G12" s="43">
        <v>3899</v>
      </c>
      <c r="H12" s="65"/>
      <c r="I12" s="65"/>
      <c r="J12" s="65"/>
      <c r="K12" s="65"/>
      <c r="L12" s="65"/>
      <c r="M12" s="63">
        <f t="shared" si="2"/>
        <v>3899</v>
      </c>
      <c r="N12" s="64">
        <f t="shared" si="1"/>
        <v>3704.05</v>
      </c>
    </row>
    <row r="13" spans="1:14" ht="15" customHeight="1">
      <c r="A13" s="28">
        <f t="shared" si="3"/>
        <v>4</v>
      </c>
      <c r="B13" s="29">
        <v>42256</v>
      </c>
      <c r="C13" s="19" t="s">
        <v>428</v>
      </c>
      <c r="D13" s="19" t="s">
        <v>429</v>
      </c>
      <c r="E13" s="19" t="s">
        <v>430</v>
      </c>
      <c r="F13" s="19" t="s">
        <v>423</v>
      </c>
      <c r="G13" s="43">
        <v>3899</v>
      </c>
      <c r="H13" s="62">
        <v>12556</v>
      </c>
      <c r="I13" s="62"/>
      <c r="J13" s="62">
        <v>851</v>
      </c>
      <c r="K13" s="62"/>
      <c r="L13" s="62"/>
      <c r="M13" s="63">
        <f t="shared" si="2"/>
        <v>17306</v>
      </c>
      <c r="N13" s="64">
        <f t="shared" si="1"/>
        <v>16440.7</v>
      </c>
    </row>
    <row r="14" spans="1:14" ht="15" customHeight="1">
      <c r="A14" s="28">
        <f>1+A13</f>
        <v>5</v>
      </c>
      <c r="B14" s="29">
        <v>42286</v>
      </c>
      <c r="C14" s="19" t="s">
        <v>431</v>
      </c>
      <c r="D14" s="19" t="s">
        <v>432</v>
      </c>
      <c r="E14" s="19" t="s">
        <v>433</v>
      </c>
      <c r="F14" s="19" t="s">
        <v>434</v>
      </c>
      <c r="G14" s="43">
        <v>5849</v>
      </c>
      <c r="H14" s="62">
        <v>14987</v>
      </c>
      <c r="I14" s="62"/>
      <c r="J14" s="62">
        <v>195</v>
      </c>
      <c r="K14" s="62"/>
      <c r="L14" s="62"/>
      <c r="M14" s="63">
        <f t="shared" si="2"/>
        <v>21031</v>
      </c>
      <c r="N14" s="64">
        <f t="shared" si="1"/>
        <v>19979.45</v>
      </c>
    </row>
    <row r="15" spans="1:14" ht="15" customHeight="1">
      <c r="A15" s="28">
        <f t="shared" si="3"/>
        <v>6</v>
      </c>
      <c r="B15" s="18">
        <v>42317</v>
      </c>
      <c r="C15" s="19" t="s">
        <v>428</v>
      </c>
      <c r="D15" s="19" t="s">
        <v>429</v>
      </c>
      <c r="E15" s="19" t="s">
        <v>430</v>
      </c>
      <c r="F15" s="19" t="s">
        <v>423</v>
      </c>
      <c r="G15" s="43">
        <v>1950</v>
      </c>
      <c r="H15" s="62">
        <v>6629</v>
      </c>
      <c r="I15" s="62"/>
      <c r="J15" s="62">
        <v>851</v>
      </c>
      <c r="K15" s="62"/>
      <c r="L15" s="62"/>
      <c r="M15" s="63">
        <f t="shared" si="2"/>
        <v>9430</v>
      </c>
      <c r="N15" s="64">
        <f t="shared" si="1"/>
        <v>8958.5</v>
      </c>
    </row>
    <row r="16" spans="1:14" ht="15" customHeight="1">
      <c r="A16" s="28">
        <f t="shared" si="3"/>
        <v>7</v>
      </c>
      <c r="B16" s="18">
        <v>42347</v>
      </c>
      <c r="C16" s="19" t="s">
        <v>417</v>
      </c>
      <c r="D16" s="19" t="s">
        <v>435</v>
      </c>
      <c r="E16" s="19" t="s">
        <v>436</v>
      </c>
      <c r="F16" s="19" t="s">
        <v>437</v>
      </c>
      <c r="G16" s="43">
        <v>4470</v>
      </c>
      <c r="H16" s="65">
        <v>12556</v>
      </c>
      <c r="I16" s="65"/>
      <c r="J16" s="65">
        <v>1046</v>
      </c>
      <c r="K16" s="65"/>
      <c r="L16" s="65"/>
      <c r="M16" s="63">
        <f t="shared" si="2"/>
        <v>18072</v>
      </c>
      <c r="N16" s="64">
        <f t="shared" si="1"/>
        <v>17168.400000000001</v>
      </c>
    </row>
    <row r="17" spans="1:14" ht="15" customHeight="1">
      <c r="A17" s="28">
        <f t="shared" si="3"/>
        <v>8</v>
      </c>
      <c r="B17" s="18" t="s">
        <v>168</v>
      </c>
      <c r="C17" s="19" t="s">
        <v>428</v>
      </c>
      <c r="D17" s="19" t="s">
        <v>422</v>
      </c>
      <c r="E17" s="19" t="s">
        <v>423</v>
      </c>
      <c r="F17" s="19" t="s">
        <v>79</v>
      </c>
      <c r="G17" s="43">
        <v>4470</v>
      </c>
      <c r="H17" s="65"/>
      <c r="I17" s="65"/>
      <c r="J17" s="65"/>
      <c r="K17" s="65"/>
      <c r="L17" s="65"/>
      <c r="M17" s="63">
        <f t="shared" ref="M17:M25" si="4">SUM(G17:L17)</f>
        <v>4470</v>
      </c>
      <c r="N17" s="64">
        <f t="shared" ref="N17:N25" si="5">+M17*95/100</f>
        <v>4246.5</v>
      </c>
    </row>
    <row r="18" spans="1:14" ht="15" customHeight="1">
      <c r="A18" s="28">
        <f t="shared" si="3"/>
        <v>9</v>
      </c>
      <c r="B18" s="18" t="s">
        <v>168</v>
      </c>
      <c r="C18" s="19" t="s">
        <v>438</v>
      </c>
      <c r="D18" s="19" t="s">
        <v>439</v>
      </c>
      <c r="E18" s="19" t="s">
        <v>440</v>
      </c>
      <c r="F18" s="19" t="s">
        <v>441</v>
      </c>
      <c r="G18" s="43">
        <v>7263</v>
      </c>
      <c r="H18" s="65">
        <v>15911</v>
      </c>
      <c r="I18" s="65"/>
      <c r="J18" s="65">
        <v>354</v>
      </c>
      <c r="K18" s="65"/>
      <c r="L18" s="65"/>
      <c r="M18" s="63">
        <f t="shared" si="4"/>
        <v>23528</v>
      </c>
      <c r="N18" s="64">
        <f t="shared" si="5"/>
        <v>22351.599999999999</v>
      </c>
    </row>
    <row r="19" spans="1:14" ht="15" customHeight="1">
      <c r="A19" s="28">
        <f t="shared" si="3"/>
        <v>10</v>
      </c>
      <c r="B19" s="18" t="s">
        <v>367</v>
      </c>
      <c r="C19" s="19" t="s">
        <v>442</v>
      </c>
      <c r="D19" s="19" t="s">
        <v>443</v>
      </c>
      <c r="E19" s="19" t="s">
        <v>444</v>
      </c>
      <c r="F19" s="19" t="s">
        <v>445</v>
      </c>
      <c r="G19" s="43">
        <v>4470</v>
      </c>
      <c r="H19" s="65"/>
      <c r="I19" s="65"/>
      <c r="J19" s="65">
        <v>195</v>
      </c>
      <c r="K19" s="65"/>
      <c r="L19" s="65"/>
      <c r="M19" s="63">
        <f t="shared" si="4"/>
        <v>4665</v>
      </c>
      <c r="N19" s="64">
        <f t="shared" si="5"/>
        <v>4431.75</v>
      </c>
    </row>
    <row r="20" spans="1:14" ht="15" customHeight="1">
      <c r="A20" s="28">
        <f t="shared" si="3"/>
        <v>11</v>
      </c>
      <c r="B20" s="18" t="s">
        <v>227</v>
      </c>
      <c r="C20" s="19" t="s">
        <v>428</v>
      </c>
      <c r="D20" s="19" t="s">
        <v>422</v>
      </c>
      <c r="E20" s="19" t="s">
        <v>423</v>
      </c>
      <c r="F20" s="19" t="s">
        <v>79</v>
      </c>
      <c r="G20" s="43">
        <v>4470</v>
      </c>
      <c r="H20" s="65">
        <v>2028</v>
      </c>
      <c r="I20" s="65"/>
      <c r="J20" s="65">
        <v>354</v>
      </c>
      <c r="K20" s="65"/>
      <c r="L20" s="65"/>
      <c r="M20" s="63">
        <f t="shared" si="4"/>
        <v>6852</v>
      </c>
      <c r="N20" s="64">
        <f t="shared" si="5"/>
        <v>6509.4</v>
      </c>
    </row>
    <row r="21" spans="1:14" ht="15" customHeight="1">
      <c r="A21" s="28">
        <f t="shared" si="3"/>
        <v>12</v>
      </c>
      <c r="B21" s="18" t="s">
        <v>461</v>
      </c>
      <c r="C21" s="19" t="s">
        <v>417</v>
      </c>
      <c r="D21" s="19" t="s">
        <v>608</v>
      </c>
      <c r="E21" s="19" t="s">
        <v>609</v>
      </c>
      <c r="F21" s="19" t="s">
        <v>79</v>
      </c>
      <c r="G21" s="43">
        <v>4470</v>
      </c>
      <c r="H21" s="65"/>
      <c r="I21" s="65"/>
      <c r="J21" s="65"/>
      <c r="K21" s="65"/>
      <c r="L21" s="65"/>
      <c r="M21" s="63">
        <f t="shared" si="4"/>
        <v>4470</v>
      </c>
      <c r="N21" s="64">
        <f t="shared" si="5"/>
        <v>4246.5</v>
      </c>
    </row>
    <row r="22" spans="1:14" ht="15" customHeight="1">
      <c r="A22" s="28">
        <f t="shared" si="3"/>
        <v>13</v>
      </c>
      <c r="B22" s="18" t="s">
        <v>477</v>
      </c>
      <c r="C22" s="19" t="s">
        <v>610</v>
      </c>
      <c r="D22" s="19" t="s">
        <v>611</v>
      </c>
      <c r="E22" s="19" t="s">
        <v>436</v>
      </c>
      <c r="F22" s="19" t="s">
        <v>437</v>
      </c>
      <c r="G22" s="43">
        <v>4470</v>
      </c>
      <c r="H22" s="65"/>
      <c r="I22" s="65"/>
      <c r="J22" s="65"/>
      <c r="K22" s="65"/>
      <c r="L22" s="65"/>
      <c r="M22" s="63">
        <f t="shared" si="4"/>
        <v>4470</v>
      </c>
      <c r="N22" s="64">
        <f t="shared" si="5"/>
        <v>4246.5</v>
      </c>
    </row>
    <row r="23" spans="1:14" ht="15" customHeight="1">
      <c r="A23" s="28">
        <f t="shared" si="3"/>
        <v>14</v>
      </c>
      <c r="B23" s="18" t="s">
        <v>493</v>
      </c>
      <c r="C23" s="19" t="s">
        <v>428</v>
      </c>
      <c r="D23" s="19" t="s">
        <v>429</v>
      </c>
      <c r="E23" s="19" t="s">
        <v>430</v>
      </c>
      <c r="F23" s="19" t="s">
        <v>423</v>
      </c>
      <c r="G23" s="43">
        <v>7263</v>
      </c>
      <c r="H23" s="65">
        <v>16612</v>
      </c>
      <c r="I23" s="65"/>
      <c r="J23" s="65">
        <v>1353</v>
      </c>
      <c r="K23" s="65"/>
      <c r="L23" s="65">
        <v>747</v>
      </c>
      <c r="M23" s="63">
        <f t="shared" si="4"/>
        <v>25975</v>
      </c>
      <c r="N23" s="64">
        <f t="shared" si="5"/>
        <v>24676.25</v>
      </c>
    </row>
    <row r="24" spans="1:14" ht="15" customHeight="1">
      <c r="A24" s="28">
        <f t="shared" si="3"/>
        <v>15</v>
      </c>
      <c r="B24" s="18" t="s">
        <v>538</v>
      </c>
      <c r="C24" s="19" t="s">
        <v>417</v>
      </c>
      <c r="D24" s="19" t="s">
        <v>435</v>
      </c>
      <c r="E24" s="19" t="s">
        <v>612</v>
      </c>
      <c r="F24" s="19" t="s">
        <v>437</v>
      </c>
      <c r="G24" s="43">
        <v>5849</v>
      </c>
      <c r="H24" s="65">
        <v>10528</v>
      </c>
      <c r="I24" s="65"/>
      <c r="J24" s="65">
        <v>851</v>
      </c>
      <c r="K24" s="65"/>
      <c r="L24" s="65"/>
      <c r="M24" s="63">
        <f t="shared" si="4"/>
        <v>17228</v>
      </c>
      <c r="N24" s="64">
        <f t="shared" si="5"/>
        <v>16366.6</v>
      </c>
    </row>
    <row r="25" spans="1:14" ht="15" customHeight="1" thickBot="1">
      <c r="A25" s="28"/>
      <c r="B25" s="19"/>
      <c r="C25" s="19"/>
      <c r="D25" s="19"/>
      <c r="E25" s="19"/>
      <c r="F25" s="19"/>
      <c r="G25" s="43"/>
      <c r="H25" s="65"/>
      <c r="I25" s="65"/>
      <c r="J25" s="65"/>
      <c r="K25" s="65"/>
      <c r="L25" s="65"/>
      <c r="M25" s="63">
        <f t="shared" si="4"/>
        <v>0</v>
      </c>
      <c r="N25" s="64">
        <f t="shared" si="5"/>
        <v>0</v>
      </c>
    </row>
    <row r="26" spans="1:14" ht="17.25" thickTop="1" thickBot="1">
      <c r="A26" s="31"/>
      <c r="B26" s="32"/>
      <c r="C26" s="23" t="s">
        <v>23</v>
      </c>
      <c r="D26" s="33"/>
      <c r="E26" s="33"/>
      <c r="F26" s="33"/>
      <c r="G26" s="60">
        <f>SUM(G10:G25)</f>
        <v>75904</v>
      </c>
      <c r="H26" s="60">
        <f>SUM(H10:H25)</f>
        <v>187427</v>
      </c>
      <c r="I26" s="60"/>
      <c r="J26" s="60">
        <f>SUM(J10:J25)</f>
        <v>6404</v>
      </c>
      <c r="K26" s="60"/>
      <c r="L26" s="60">
        <f>SUM(L10:L25)</f>
        <v>747</v>
      </c>
      <c r="M26" s="60">
        <f>SUM(M10:M25)</f>
        <v>270482</v>
      </c>
      <c r="N26" s="60">
        <f>SUM(N10:N25)</f>
        <v>256957.90000000002</v>
      </c>
    </row>
    <row r="27" spans="1:14" ht="15.75" thickTop="1"/>
  </sheetData>
  <pageMargins left="0.7" right="0.7" top="0.75" bottom="0.75" header="0.3" footer="0.3"/>
  <pageSetup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>
      <selection sqref="A1:N10"/>
    </sheetView>
  </sheetViews>
  <sheetFormatPr defaultRowHeight="15"/>
  <cols>
    <col min="1" max="1" width="5.140625" customWidth="1"/>
    <col min="3" max="3" width="20.7109375" customWidth="1"/>
    <col min="4" max="4" width="15.42578125" customWidth="1"/>
    <col min="5" max="5" width="25" customWidth="1"/>
    <col min="6" max="6" width="25.28515625" customWidth="1"/>
    <col min="7" max="7" width="10.140625" customWidth="1"/>
    <col min="8" max="8" width="10.28515625" customWidth="1"/>
    <col min="9" max="9" width="10.42578125" customWidth="1"/>
    <col min="10" max="10" width="10.140625" customWidth="1"/>
    <col min="11" max="11" width="10.5703125" customWidth="1"/>
    <col min="12" max="12" width="10.42578125" customWidth="1"/>
    <col min="13" max="13" width="12.85546875" customWidth="1"/>
    <col min="14" max="14" width="12.5703125" customWidth="1"/>
  </cols>
  <sheetData>
    <row r="1" spans="1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B2" s="1" t="s">
        <v>1</v>
      </c>
      <c r="C2" s="2"/>
      <c r="D2" s="2"/>
      <c r="E2" s="3"/>
      <c r="F2" s="4"/>
      <c r="G2" s="2"/>
      <c r="H2" s="2"/>
      <c r="I2" s="2"/>
      <c r="J2" s="2"/>
      <c r="K2" s="5"/>
      <c r="L2" s="2"/>
      <c r="M2" s="2"/>
    </row>
    <row r="3" spans="1:14"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B4" s="7" t="s">
        <v>2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24"/>
    </row>
    <row r="5" spans="1:14"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4"/>
    </row>
    <row r="6" spans="1:14">
      <c r="A6" s="10"/>
      <c r="B6" s="11"/>
      <c r="C6" s="12"/>
      <c r="D6" s="12"/>
      <c r="E6" s="12"/>
      <c r="F6" s="12"/>
      <c r="G6" s="13" t="s">
        <v>28</v>
      </c>
      <c r="H6" s="13"/>
      <c r="I6" s="13"/>
      <c r="J6" s="13"/>
      <c r="K6" s="12"/>
      <c r="L6" s="12"/>
      <c r="M6" s="12"/>
      <c r="N6" s="10"/>
    </row>
    <row r="7" spans="1:14">
      <c r="A7" s="10" t="s">
        <v>27</v>
      </c>
      <c r="B7" s="11" t="s">
        <v>3</v>
      </c>
      <c r="C7" s="14" t="s">
        <v>4</v>
      </c>
      <c r="D7" s="14" t="s">
        <v>5</v>
      </c>
      <c r="E7" s="15" t="s">
        <v>6</v>
      </c>
      <c r="F7" s="11" t="s">
        <v>6</v>
      </c>
      <c r="G7" s="15" t="s">
        <v>7</v>
      </c>
      <c r="H7" s="15" t="s">
        <v>8</v>
      </c>
      <c r="I7" s="15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26" t="s">
        <v>13</v>
      </c>
    </row>
    <row r="8" spans="1:14">
      <c r="A8" s="10"/>
      <c r="B8" s="11"/>
      <c r="C8" s="11"/>
      <c r="D8" s="14" t="s">
        <v>14</v>
      </c>
      <c r="E8" s="14" t="s">
        <v>15</v>
      </c>
      <c r="F8" s="11" t="s">
        <v>16</v>
      </c>
      <c r="G8" s="14" t="s">
        <v>17</v>
      </c>
      <c r="H8" s="14" t="s">
        <v>18</v>
      </c>
      <c r="I8" s="14" t="s">
        <v>19</v>
      </c>
      <c r="J8" s="14" t="s">
        <v>20</v>
      </c>
      <c r="K8" s="14"/>
      <c r="L8" s="14" t="s">
        <v>21</v>
      </c>
      <c r="M8" s="14" t="s">
        <v>22</v>
      </c>
      <c r="N8" s="26" t="s">
        <v>24</v>
      </c>
    </row>
    <row r="9" spans="1:14">
      <c r="A9" s="10"/>
      <c r="B9" s="11"/>
      <c r="C9" s="11"/>
      <c r="D9" s="14"/>
      <c r="E9" s="14"/>
      <c r="F9" s="14"/>
      <c r="G9" s="14"/>
      <c r="H9" s="14"/>
      <c r="I9" s="14"/>
      <c r="J9" s="14"/>
      <c r="K9" s="14"/>
      <c r="L9" s="14"/>
      <c r="M9" s="16">
        <v>1</v>
      </c>
      <c r="N9" s="27">
        <v>0.9</v>
      </c>
    </row>
    <row r="10" spans="1:14">
      <c r="A10" s="10"/>
      <c r="B10" s="34"/>
      <c r="C10" s="35"/>
      <c r="D10" s="35"/>
      <c r="E10" s="35"/>
      <c r="F10" s="35"/>
      <c r="G10" s="30"/>
      <c r="H10" s="35"/>
      <c r="I10" s="14"/>
      <c r="J10" s="30"/>
      <c r="K10" s="14"/>
      <c r="L10" s="14"/>
      <c r="M10" s="30"/>
      <c r="N10" s="36"/>
    </row>
    <row r="11" spans="1:14" ht="15" customHeight="1">
      <c r="A11" s="37">
        <v>1</v>
      </c>
      <c r="B11" s="38">
        <v>42013</v>
      </c>
      <c r="C11" s="39" t="s">
        <v>31</v>
      </c>
      <c r="D11" s="39" t="s">
        <v>32</v>
      </c>
      <c r="E11" s="39" t="s">
        <v>33</v>
      </c>
      <c r="F11" s="39" t="s">
        <v>34</v>
      </c>
      <c r="G11" s="66">
        <v>3899</v>
      </c>
      <c r="H11" s="67"/>
      <c r="I11" s="67"/>
      <c r="J11" s="67">
        <v>195</v>
      </c>
      <c r="K11" s="62"/>
      <c r="L11" s="62"/>
      <c r="M11" s="59">
        <f>+L11+K11+J11+I11+H11+G11</f>
        <v>4094</v>
      </c>
      <c r="N11" s="68">
        <f>+M11*90/100</f>
        <v>3684.6</v>
      </c>
    </row>
    <row r="12" spans="1:14" ht="15" customHeight="1">
      <c r="A12" s="40">
        <v>2</v>
      </c>
      <c r="B12" s="38">
        <v>42013</v>
      </c>
      <c r="C12" s="19" t="s">
        <v>35</v>
      </c>
      <c r="D12" s="19" t="s">
        <v>36</v>
      </c>
      <c r="E12" s="19" t="s">
        <v>37</v>
      </c>
      <c r="F12" s="19" t="s">
        <v>38</v>
      </c>
      <c r="G12" s="43">
        <v>5849</v>
      </c>
      <c r="H12" s="62">
        <v>9918</v>
      </c>
      <c r="I12" s="62"/>
      <c r="J12" s="62"/>
      <c r="K12" s="62"/>
      <c r="L12" s="62"/>
      <c r="M12" s="59">
        <f t="shared" ref="M12:M112" si="0">SUM(G12:L12)</f>
        <v>15767</v>
      </c>
      <c r="N12" s="64">
        <f t="shared" ref="N12:N114" si="1">+M12*90/100</f>
        <v>14190.3</v>
      </c>
    </row>
    <row r="13" spans="1:14" ht="15" customHeight="1">
      <c r="A13" s="37">
        <v>3</v>
      </c>
      <c r="B13" s="38">
        <v>42013</v>
      </c>
      <c r="C13" s="19" t="s">
        <v>39</v>
      </c>
      <c r="D13" s="19" t="s">
        <v>40</v>
      </c>
      <c r="E13" s="19" t="s">
        <v>41</v>
      </c>
      <c r="F13" s="19" t="s">
        <v>42</v>
      </c>
      <c r="G13" s="43">
        <v>5849</v>
      </c>
      <c r="H13" s="62">
        <v>34015</v>
      </c>
      <c r="I13" s="62"/>
      <c r="J13" s="62">
        <v>354</v>
      </c>
      <c r="K13" s="62"/>
      <c r="L13" s="69"/>
      <c r="M13" s="70">
        <f t="shared" si="0"/>
        <v>40218</v>
      </c>
      <c r="N13" s="71">
        <f t="shared" si="1"/>
        <v>36196.199999999997</v>
      </c>
    </row>
    <row r="14" spans="1:14" ht="15" customHeight="1">
      <c r="A14" s="40">
        <v>4</v>
      </c>
      <c r="B14" s="38">
        <v>42013</v>
      </c>
      <c r="C14" s="41" t="s">
        <v>43</v>
      </c>
      <c r="D14" s="19" t="s">
        <v>44</v>
      </c>
      <c r="E14" s="19" t="s">
        <v>45</v>
      </c>
      <c r="F14" s="19" t="s">
        <v>46</v>
      </c>
      <c r="G14" s="43">
        <v>5849</v>
      </c>
      <c r="H14" s="62">
        <v>16079</v>
      </c>
      <c r="I14" s="62"/>
      <c r="J14" s="62"/>
      <c r="K14" s="62"/>
      <c r="L14" s="62"/>
      <c r="M14" s="59">
        <f t="shared" si="0"/>
        <v>21928</v>
      </c>
      <c r="N14" s="68">
        <f t="shared" si="1"/>
        <v>19735.2</v>
      </c>
    </row>
    <row r="15" spans="1:14" ht="15" customHeight="1">
      <c r="A15" s="37">
        <v>5</v>
      </c>
      <c r="B15" s="38">
        <v>42013</v>
      </c>
      <c r="C15" s="41" t="s">
        <v>47</v>
      </c>
      <c r="D15" s="19" t="s">
        <v>48</v>
      </c>
      <c r="E15" s="19" t="s">
        <v>49</v>
      </c>
      <c r="F15" s="19" t="s">
        <v>50</v>
      </c>
      <c r="G15" s="43">
        <v>3899</v>
      </c>
      <c r="H15" s="62"/>
      <c r="I15" s="62"/>
      <c r="J15" s="62"/>
      <c r="K15" s="72"/>
      <c r="L15" s="72"/>
      <c r="M15" s="73">
        <f t="shared" si="0"/>
        <v>3899</v>
      </c>
      <c r="N15" s="74">
        <f t="shared" si="1"/>
        <v>3509.1</v>
      </c>
    </row>
    <row r="16" spans="1:14" ht="15" customHeight="1">
      <c r="A16" s="40">
        <v>6</v>
      </c>
      <c r="B16" s="38">
        <v>42013</v>
      </c>
      <c r="C16" s="19" t="s">
        <v>51</v>
      </c>
      <c r="D16" s="19" t="s">
        <v>52</v>
      </c>
      <c r="E16" s="19" t="s">
        <v>53</v>
      </c>
      <c r="F16" s="19" t="s">
        <v>54</v>
      </c>
      <c r="G16" s="43">
        <v>5849</v>
      </c>
      <c r="H16" s="62">
        <v>37914</v>
      </c>
      <c r="I16" s="62"/>
      <c r="J16" s="62">
        <v>354</v>
      </c>
      <c r="K16" s="62"/>
      <c r="L16" s="62"/>
      <c r="M16" s="59">
        <f t="shared" si="0"/>
        <v>44117</v>
      </c>
      <c r="N16" s="64">
        <f t="shared" si="1"/>
        <v>39705.300000000003</v>
      </c>
    </row>
    <row r="17" spans="1:14" ht="15" customHeight="1">
      <c r="A17" s="37">
        <v>7</v>
      </c>
      <c r="B17" s="38">
        <v>42044</v>
      </c>
      <c r="C17" s="19" t="s">
        <v>55</v>
      </c>
      <c r="D17" s="19" t="s">
        <v>56</v>
      </c>
      <c r="E17" s="19" t="s">
        <v>57</v>
      </c>
      <c r="F17" s="19" t="s">
        <v>58</v>
      </c>
      <c r="G17" s="43">
        <v>7263</v>
      </c>
      <c r="H17" s="62"/>
      <c r="I17" s="62"/>
      <c r="J17" s="62"/>
      <c r="K17" s="62"/>
      <c r="L17" s="62"/>
      <c r="M17" s="59">
        <f t="shared" si="0"/>
        <v>7263</v>
      </c>
      <c r="N17" s="68">
        <f t="shared" si="1"/>
        <v>6536.7</v>
      </c>
    </row>
    <row r="18" spans="1:14" ht="15" customHeight="1">
      <c r="A18" s="40">
        <f>1+A17</f>
        <v>8</v>
      </c>
      <c r="B18" s="38">
        <v>42044</v>
      </c>
      <c r="C18" s="19" t="s">
        <v>59</v>
      </c>
      <c r="D18" s="19" t="s">
        <v>60</v>
      </c>
      <c r="E18" s="19" t="s">
        <v>61</v>
      </c>
      <c r="F18" s="19" t="s">
        <v>58</v>
      </c>
      <c r="G18" s="43">
        <v>7263</v>
      </c>
      <c r="H18" s="62"/>
      <c r="I18" s="62"/>
      <c r="J18" s="62">
        <v>195</v>
      </c>
      <c r="K18" s="62"/>
      <c r="L18" s="62"/>
      <c r="M18" s="59">
        <f t="shared" si="0"/>
        <v>7458</v>
      </c>
      <c r="N18" s="64">
        <f t="shared" si="1"/>
        <v>6712.2</v>
      </c>
    </row>
    <row r="19" spans="1:14" ht="15" customHeight="1">
      <c r="A19" s="40">
        <f t="shared" ref="A19:A87" si="2">1+A18</f>
        <v>9</v>
      </c>
      <c r="B19" s="38">
        <v>42044</v>
      </c>
      <c r="C19" s="19" t="s">
        <v>62</v>
      </c>
      <c r="D19" s="19" t="s">
        <v>63</v>
      </c>
      <c r="E19" s="19" t="s">
        <v>64</v>
      </c>
      <c r="F19" s="19" t="s">
        <v>65</v>
      </c>
      <c r="G19" s="43">
        <v>7263</v>
      </c>
      <c r="H19" s="62">
        <v>8112</v>
      </c>
      <c r="I19" s="62"/>
      <c r="J19" s="62">
        <v>195</v>
      </c>
      <c r="K19" s="62"/>
      <c r="L19" s="62"/>
      <c r="M19" s="70">
        <f t="shared" ref="M19:M38" si="3">SUM(G19:L19)</f>
        <v>15570</v>
      </c>
      <c r="N19" s="71">
        <f t="shared" si="1"/>
        <v>14013</v>
      </c>
    </row>
    <row r="20" spans="1:14" ht="15" customHeight="1">
      <c r="A20" s="40">
        <f t="shared" si="2"/>
        <v>10</v>
      </c>
      <c r="B20" s="38">
        <v>42044</v>
      </c>
      <c r="C20" s="19" t="s">
        <v>66</v>
      </c>
      <c r="D20" s="19" t="s">
        <v>67</v>
      </c>
      <c r="E20" s="19" t="s">
        <v>68</v>
      </c>
      <c r="F20" s="19" t="s">
        <v>58</v>
      </c>
      <c r="G20" s="43">
        <v>5849</v>
      </c>
      <c r="H20" s="62">
        <v>34015</v>
      </c>
      <c r="I20" s="62"/>
      <c r="J20" s="62">
        <v>354</v>
      </c>
      <c r="K20" s="62"/>
      <c r="L20" s="62"/>
      <c r="M20" s="59">
        <f t="shared" si="3"/>
        <v>40218</v>
      </c>
      <c r="N20" s="68">
        <f t="shared" si="1"/>
        <v>36196.199999999997</v>
      </c>
    </row>
    <row r="21" spans="1:14" ht="15" customHeight="1">
      <c r="A21" s="40">
        <f t="shared" si="2"/>
        <v>11</v>
      </c>
      <c r="B21" s="38">
        <v>42044</v>
      </c>
      <c r="C21" s="19" t="s">
        <v>69</v>
      </c>
      <c r="D21" s="19" t="s">
        <v>70</v>
      </c>
      <c r="E21" s="19" t="s">
        <v>71</v>
      </c>
      <c r="F21" s="19" t="s">
        <v>72</v>
      </c>
      <c r="G21" s="43">
        <v>5849</v>
      </c>
      <c r="H21" s="62">
        <v>95620</v>
      </c>
      <c r="I21" s="62"/>
      <c r="J21" s="62">
        <v>354</v>
      </c>
      <c r="K21" s="62"/>
      <c r="L21" s="62"/>
      <c r="M21" s="73">
        <f t="shared" si="3"/>
        <v>101823</v>
      </c>
      <c r="N21" s="74">
        <f t="shared" si="1"/>
        <v>91640.7</v>
      </c>
    </row>
    <row r="22" spans="1:14" ht="15" customHeight="1">
      <c r="A22" s="40">
        <f t="shared" si="2"/>
        <v>12</v>
      </c>
      <c r="B22" s="38">
        <v>42072</v>
      </c>
      <c r="C22" s="42" t="s">
        <v>73</v>
      </c>
      <c r="D22" s="42" t="s">
        <v>74</v>
      </c>
      <c r="E22" s="42" t="s">
        <v>75</v>
      </c>
      <c r="F22" s="42" t="s">
        <v>76</v>
      </c>
      <c r="G22" s="75">
        <v>5849</v>
      </c>
      <c r="H22" s="76">
        <v>38071</v>
      </c>
      <c r="I22" s="76"/>
      <c r="J22" s="76">
        <v>354</v>
      </c>
      <c r="K22" s="77"/>
      <c r="L22" s="77"/>
      <c r="M22" s="59">
        <f t="shared" si="3"/>
        <v>44274</v>
      </c>
      <c r="N22" s="64">
        <f t="shared" si="1"/>
        <v>39846.6</v>
      </c>
    </row>
    <row r="23" spans="1:14" ht="15" customHeight="1">
      <c r="A23" s="40">
        <f t="shared" si="2"/>
        <v>13</v>
      </c>
      <c r="B23" s="38">
        <v>42072</v>
      </c>
      <c r="C23" s="19" t="s">
        <v>55</v>
      </c>
      <c r="D23" s="19" t="s">
        <v>77</v>
      </c>
      <c r="E23" s="19" t="s">
        <v>78</v>
      </c>
      <c r="F23" s="19" t="s">
        <v>79</v>
      </c>
      <c r="G23" s="43">
        <v>3899</v>
      </c>
      <c r="H23" s="62"/>
      <c r="I23" s="62"/>
      <c r="J23" s="62"/>
      <c r="K23" s="62"/>
      <c r="L23" s="62"/>
      <c r="M23" s="59">
        <f t="shared" si="3"/>
        <v>3899</v>
      </c>
      <c r="N23" s="68">
        <f t="shared" si="1"/>
        <v>3509.1</v>
      </c>
    </row>
    <row r="24" spans="1:14" ht="15" customHeight="1">
      <c r="A24" s="40">
        <f t="shared" si="2"/>
        <v>14</v>
      </c>
      <c r="B24" s="38">
        <v>42072</v>
      </c>
      <c r="C24" s="19" t="s">
        <v>80</v>
      </c>
      <c r="D24" s="19" t="s">
        <v>81</v>
      </c>
      <c r="E24" s="19" t="s">
        <v>82</v>
      </c>
      <c r="F24" s="19" t="s">
        <v>58</v>
      </c>
      <c r="G24" s="43">
        <v>5849</v>
      </c>
      <c r="H24" s="62">
        <v>95620</v>
      </c>
      <c r="I24" s="62"/>
      <c r="J24" s="62">
        <v>549</v>
      </c>
      <c r="K24" s="62"/>
      <c r="L24" s="62"/>
      <c r="M24" s="59">
        <f t="shared" si="3"/>
        <v>102018</v>
      </c>
      <c r="N24" s="68">
        <f t="shared" si="1"/>
        <v>91816.2</v>
      </c>
    </row>
    <row r="25" spans="1:14" ht="15" customHeight="1">
      <c r="A25" s="40">
        <f>1+A24</f>
        <v>15</v>
      </c>
      <c r="B25" s="38">
        <v>42072</v>
      </c>
      <c r="C25" s="39" t="s">
        <v>83</v>
      </c>
      <c r="D25" s="39" t="s">
        <v>84</v>
      </c>
      <c r="E25" s="19" t="s">
        <v>85</v>
      </c>
      <c r="F25" s="19" t="s">
        <v>79</v>
      </c>
      <c r="G25" s="66">
        <v>3899</v>
      </c>
      <c r="H25" s="67">
        <v>1014</v>
      </c>
      <c r="I25" s="67"/>
      <c r="J25" s="67"/>
      <c r="K25" s="67"/>
      <c r="L25" s="67"/>
      <c r="M25" s="59">
        <f t="shared" si="3"/>
        <v>4913</v>
      </c>
      <c r="N25" s="64">
        <f t="shared" si="1"/>
        <v>4421.7</v>
      </c>
    </row>
    <row r="26" spans="1:14" ht="15" customHeight="1">
      <c r="A26" s="40">
        <f t="shared" si="2"/>
        <v>16</v>
      </c>
      <c r="B26" s="38">
        <v>42072</v>
      </c>
      <c r="C26" s="39" t="s">
        <v>86</v>
      </c>
      <c r="D26" s="19" t="s">
        <v>87</v>
      </c>
      <c r="E26" s="19" t="s">
        <v>88</v>
      </c>
      <c r="F26" s="19" t="s">
        <v>89</v>
      </c>
      <c r="G26" s="66">
        <v>1950</v>
      </c>
      <c r="H26" s="67"/>
      <c r="I26" s="67"/>
      <c r="J26" s="67"/>
      <c r="K26" s="67"/>
      <c r="L26" s="67"/>
      <c r="M26" s="59">
        <f t="shared" si="3"/>
        <v>1950</v>
      </c>
      <c r="N26" s="64">
        <f t="shared" si="1"/>
        <v>1755</v>
      </c>
    </row>
    <row r="27" spans="1:14" ht="15" customHeight="1">
      <c r="A27" s="40">
        <f t="shared" si="2"/>
        <v>17</v>
      </c>
      <c r="B27" s="29">
        <v>42103</v>
      </c>
      <c r="C27" s="19" t="s">
        <v>90</v>
      </c>
      <c r="D27" s="19" t="s">
        <v>91</v>
      </c>
      <c r="E27" s="19" t="s">
        <v>92</v>
      </c>
      <c r="F27" s="19" t="s">
        <v>93</v>
      </c>
      <c r="G27" s="43">
        <v>5849</v>
      </c>
      <c r="H27" s="62">
        <v>16612</v>
      </c>
      <c r="I27" s="67"/>
      <c r="J27" s="67">
        <v>2295</v>
      </c>
      <c r="K27" s="67"/>
      <c r="L27" s="67"/>
      <c r="M27" s="59">
        <f t="shared" si="3"/>
        <v>24756</v>
      </c>
      <c r="N27" s="64">
        <f t="shared" si="1"/>
        <v>22280.400000000001</v>
      </c>
    </row>
    <row r="28" spans="1:14" ht="15" customHeight="1">
      <c r="A28" s="40">
        <f t="shared" si="2"/>
        <v>18</v>
      </c>
      <c r="B28" s="29">
        <v>42133</v>
      </c>
      <c r="C28" s="19" t="s">
        <v>94</v>
      </c>
      <c r="D28" s="19" t="s">
        <v>95</v>
      </c>
      <c r="E28" s="19" t="s">
        <v>96</v>
      </c>
      <c r="F28" s="19" t="s">
        <v>85</v>
      </c>
      <c r="G28" s="43">
        <v>4470</v>
      </c>
      <c r="H28" s="62">
        <v>1014</v>
      </c>
      <c r="I28" s="62"/>
      <c r="J28" s="62"/>
      <c r="K28" s="62"/>
      <c r="L28" s="62"/>
      <c r="M28" s="59">
        <f t="shared" si="3"/>
        <v>5484</v>
      </c>
      <c r="N28" s="64">
        <f t="shared" si="1"/>
        <v>4935.6000000000004</v>
      </c>
    </row>
    <row r="29" spans="1:14" ht="15" customHeight="1">
      <c r="A29" s="40">
        <f t="shared" si="2"/>
        <v>19</v>
      </c>
      <c r="B29" s="29">
        <v>42133</v>
      </c>
      <c r="C29" s="19" t="s">
        <v>83</v>
      </c>
      <c r="D29" s="19" t="s">
        <v>97</v>
      </c>
      <c r="E29" s="19" t="s">
        <v>98</v>
      </c>
      <c r="F29" s="19" t="s">
        <v>85</v>
      </c>
      <c r="G29" s="43">
        <v>4470</v>
      </c>
      <c r="H29" s="62">
        <v>1014</v>
      </c>
      <c r="I29" s="62"/>
      <c r="J29" s="62"/>
      <c r="K29" s="62"/>
      <c r="L29" s="62"/>
      <c r="M29" s="59">
        <f t="shared" si="3"/>
        <v>5484</v>
      </c>
      <c r="N29" s="64">
        <f t="shared" si="1"/>
        <v>4935.6000000000004</v>
      </c>
    </row>
    <row r="30" spans="1:14" ht="15" customHeight="1">
      <c r="A30" s="40">
        <f t="shared" si="2"/>
        <v>20</v>
      </c>
      <c r="B30" s="29">
        <v>42133</v>
      </c>
      <c r="C30" s="19" t="s">
        <v>172</v>
      </c>
      <c r="D30" s="19" t="s">
        <v>173</v>
      </c>
      <c r="E30" s="19" t="s">
        <v>174</v>
      </c>
      <c r="F30" s="19" t="s">
        <v>58</v>
      </c>
      <c r="G30" s="43">
        <v>7263</v>
      </c>
      <c r="H30" s="62">
        <v>87509</v>
      </c>
      <c r="I30" s="62"/>
      <c r="J30" s="62">
        <v>27810</v>
      </c>
      <c r="K30" s="62"/>
      <c r="L30" s="62">
        <v>34423</v>
      </c>
      <c r="M30" s="59">
        <f t="shared" ref="M30" si="4">SUM(G30:L30)</f>
        <v>157005</v>
      </c>
      <c r="N30" s="64">
        <f t="shared" ref="N30" si="5">+M30*90/100</f>
        <v>141304.5</v>
      </c>
    </row>
    <row r="31" spans="1:14" ht="15" customHeight="1">
      <c r="A31" s="40">
        <f t="shared" si="2"/>
        <v>21</v>
      </c>
      <c r="B31" s="29">
        <v>42164</v>
      </c>
      <c r="C31" s="19" t="s">
        <v>99</v>
      </c>
      <c r="D31" s="19" t="s">
        <v>100</v>
      </c>
      <c r="E31" s="19" t="s">
        <v>101</v>
      </c>
      <c r="F31" s="19" t="s">
        <v>102</v>
      </c>
      <c r="G31" s="66">
        <v>4470</v>
      </c>
      <c r="H31" s="67">
        <v>12960</v>
      </c>
      <c r="I31" s="67"/>
      <c r="J31" s="67"/>
      <c r="K31" s="62"/>
      <c r="L31" s="62"/>
      <c r="M31" s="59">
        <f t="shared" si="3"/>
        <v>17430</v>
      </c>
      <c r="N31" s="64">
        <f t="shared" si="1"/>
        <v>15687</v>
      </c>
    </row>
    <row r="32" spans="1:14" ht="15" customHeight="1">
      <c r="A32" s="40">
        <f t="shared" si="2"/>
        <v>22</v>
      </c>
      <c r="B32" s="29">
        <v>42194</v>
      </c>
      <c r="C32" s="19" t="s">
        <v>103</v>
      </c>
      <c r="D32" s="19" t="s">
        <v>104</v>
      </c>
      <c r="E32" s="19" t="s">
        <v>105</v>
      </c>
      <c r="F32" s="19" t="s">
        <v>108</v>
      </c>
      <c r="G32" s="66">
        <v>3899</v>
      </c>
      <c r="H32" s="67">
        <v>11542</v>
      </c>
      <c r="I32" s="67"/>
      <c r="J32" s="67">
        <v>851</v>
      </c>
      <c r="K32" s="62"/>
      <c r="L32" s="62"/>
      <c r="M32" s="59">
        <f t="shared" si="3"/>
        <v>16292</v>
      </c>
      <c r="N32" s="64">
        <f t="shared" si="1"/>
        <v>14662.8</v>
      </c>
    </row>
    <row r="33" spans="1:14" ht="15" customHeight="1">
      <c r="A33" s="40">
        <f t="shared" si="2"/>
        <v>23</v>
      </c>
      <c r="B33" s="29">
        <v>42194</v>
      </c>
      <c r="C33" s="19" t="s">
        <v>103</v>
      </c>
      <c r="D33" s="19" t="s">
        <v>106</v>
      </c>
      <c r="E33" s="19" t="s">
        <v>107</v>
      </c>
      <c r="F33" s="19" t="s">
        <v>108</v>
      </c>
      <c r="G33" s="43">
        <v>3899</v>
      </c>
      <c r="H33" s="62">
        <v>7643</v>
      </c>
      <c r="I33" s="62"/>
      <c r="J33" s="62">
        <v>851</v>
      </c>
      <c r="K33" s="62"/>
      <c r="L33" s="62"/>
      <c r="M33" s="59">
        <f t="shared" si="3"/>
        <v>12393</v>
      </c>
      <c r="N33" s="64">
        <f t="shared" si="1"/>
        <v>11153.7</v>
      </c>
    </row>
    <row r="34" spans="1:14" ht="15" customHeight="1">
      <c r="A34" s="40">
        <f t="shared" si="2"/>
        <v>24</v>
      </c>
      <c r="B34" s="29">
        <v>42194</v>
      </c>
      <c r="C34" s="29" t="s">
        <v>83</v>
      </c>
      <c r="D34" s="19" t="s">
        <v>95</v>
      </c>
      <c r="E34" s="19" t="s">
        <v>96</v>
      </c>
      <c r="F34" s="19" t="s">
        <v>85</v>
      </c>
      <c r="G34" s="43">
        <v>1950</v>
      </c>
      <c r="H34" s="62">
        <v>11386</v>
      </c>
      <c r="I34" s="62"/>
      <c r="J34" s="62">
        <v>851</v>
      </c>
      <c r="K34" s="62"/>
      <c r="L34" s="62"/>
      <c r="M34" s="59">
        <f t="shared" si="3"/>
        <v>14187</v>
      </c>
      <c r="N34" s="64">
        <f t="shared" si="1"/>
        <v>12768.3</v>
      </c>
    </row>
    <row r="35" spans="1:14" ht="15" customHeight="1">
      <c r="A35" s="40">
        <f t="shared" si="2"/>
        <v>25</v>
      </c>
      <c r="B35" s="29">
        <v>42194</v>
      </c>
      <c r="C35" s="19" t="s">
        <v>109</v>
      </c>
      <c r="D35" s="19" t="s">
        <v>110</v>
      </c>
      <c r="E35" s="19" t="s">
        <v>111</v>
      </c>
      <c r="F35" s="19" t="s">
        <v>112</v>
      </c>
      <c r="G35" s="43">
        <v>3899</v>
      </c>
      <c r="H35" s="62"/>
      <c r="I35" s="62"/>
      <c r="J35" s="62">
        <v>195</v>
      </c>
      <c r="K35" s="62"/>
      <c r="L35" s="62"/>
      <c r="M35" s="59">
        <f t="shared" si="3"/>
        <v>4094</v>
      </c>
      <c r="N35" s="64">
        <f t="shared" si="1"/>
        <v>3684.6</v>
      </c>
    </row>
    <row r="36" spans="1:14" ht="15" customHeight="1">
      <c r="A36" s="40">
        <f t="shared" si="2"/>
        <v>26</v>
      </c>
      <c r="B36" s="29">
        <v>42194</v>
      </c>
      <c r="C36" s="41" t="s">
        <v>113</v>
      </c>
      <c r="D36" s="19" t="s">
        <v>114</v>
      </c>
      <c r="E36" s="19" t="s">
        <v>115</v>
      </c>
      <c r="F36" s="19" t="s">
        <v>116</v>
      </c>
      <c r="G36" s="43">
        <v>5849</v>
      </c>
      <c r="H36" s="62">
        <v>8904</v>
      </c>
      <c r="I36" s="62"/>
      <c r="J36" s="62"/>
      <c r="K36" s="62"/>
      <c r="L36" s="62"/>
      <c r="M36" s="59">
        <f t="shared" si="3"/>
        <v>14753</v>
      </c>
      <c r="N36" s="64">
        <f t="shared" si="1"/>
        <v>13277.7</v>
      </c>
    </row>
    <row r="37" spans="1:14" ht="15" customHeight="1">
      <c r="A37" s="40">
        <f t="shared" si="2"/>
        <v>27</v>
      </c>
      <c r="B37" s="29">
        <v>42225</v>
      </c>
      <c r="C37" s="18" t="s">
        <v>117</v>
      </c>
      <c r="D37" s="19" t="s">
        <v>118</v>
      </c>
      <c r="E37" s="19" t="s">
        <v>119</v>
      </c>
      <c r="F37" s="19" t="s">
        <v>120</v>
      </c>
      <c r="G37" s="43">
        <v>3899</v>
      </c>
      <c r="H37" s="62">
        <v>10685</v>
      </c>
      <c r="I37" s="62"/>
      <c r="J37" s="62">
        <v>851</v>
      </c>
      <c r="K37" s="62"/>
      <c r="L37" s="62"/>
      <c r="M37" s="59">
        <f t="shared" si="3"/>
        <v>15435</v>
      </c>
      <c r="N37" s="64">
        <f t="shared" si="1"/>
        <v>13891.5</v>
      </c>
    </row>
    <row r="38" spans="1:14" ht="15" customHeight="1">
      <c r="A38" s="40">
        <f t="shared" si="2"/>
        <v>28</v>
      </c>
      <c r="B38" s="29">
        <v>42225</v>
      </c>
      <c r="C38" s="19" t="s">
        <v>51</v>
      </c>
      <c r="D38" s="19" t="s">
        <v>121</v>
      </c>
      <c r="E38" s="19" t="s">
        <v>122</v>
      </c>
      <c r="F38" s="19" t="s">
        <v>123</v>
      </c>
      <c r="G38" s="43">
        <v>3899</v>
      </c>
      <c r="H38" s="62"/>
      <c r="I38" s="62"/>
      <c r="J38" s="62"/>
      <c r="K38" s="62"/>
      <c r="L38" s="62"/>
      <c r="M38" s="59">
        <f t="shared" si="3"/>
        <v>3899</v>
      </c>
      <c r="N38" s="68">
        <f t="shared" si="1"/>
        <v>3509.1</v>
      </c>
    </row>
    <row r="39" spans="1:14" ht="15" customHeight="1">
      <c r="A39" s="40">
        <f t="shared" si="2"/>
        <v>29</v>
      </c>
      <c r="B39" s="29">
        <v>42225</v>
      </c>
      <c r="C39" s="19" t="s">
        <v>124</v>
      </c>
      <c r="D39" s="19" t="s">
        <v>125</v>
      </c>
      <c r="E39" s="19" t="s">
        <v>126</v>
      </c>
      <c r="F39" s="19" t="s">
        <v>123</v>
      </c>
      <c r="G39" s="43">
        <v>5849</v>
      </c>
      <c r="H39" s="62"/>
      <c r="I39" s="62"/>
      <c r="J39" s="62">
        <v>195</v>
      </c>
      <c r="K39" s="62"/>
      <c r="L39" s="62"/>
      <c r="M39" s="59">
        <f t="shared" si="0"/>
        <v>6044</v>
      </c>
      <c r="N39" s="68">
        <f t="shared" si="1"/>
        <v>5439.6</v>
      </c>
    </row>
    <row r="40" spans="1:14" ht="15" customHeight="1">
      <c r="A40" s="40">
        <f t="shared" si="2"/>
        <v>30</v>
      </c>
      <c r="B40" s="29">
        <v>42225</v>
      </c>
      <c r="C40" s="19" t="s">
        <v>127</v>
      </c>
      <c r="D40" s="19" t="s">
        <v>128</v>
      </c>
      <c r="E40" s="19" t="s">
        <v>129</v>
      </c>
      <c r="F40" s="19" t="s">
        <v>130</v>
      </c>
      <c r="G40" s="43">
        <v>3899</v>
      </c>
      <c r="H40" s="62">
        <v>1014</v>
      </c>
      <c r="I40" s="62"/>
      <c r="J40" s="62">
        <v>195</v>
      </c>
      <c r="K40" s="62"/>
      <c r="L40" s="62"/>
      <c r="M40" s="59">
        <f t="shared" si="0"/>
        <v>5108</v>
      </c>
      <c r="N40" s="68">
        <f t="shared" si="1"/>
        <v>4597.2</v>
      </c>
    </row>
    <row r="41" spans="1:14" ht="15" customHeight="1">
      <c r="A41" s="40">
        <f t="shared" si="2"/>
        <v>31</v>
      </c>
      <c r="B41" s="29">
        <v>42225</v>
      </c>
      <c r="C41" s="19" t="s">
        <v>51</v>
      </c>
      <c r="D41" s="19" t="s">
        <v>131</v>
      </c>
      <c r="E41" s="19" t="s">
        <v>132</v>
      </c>
      <c r="F41" s="19" t="s">
        <v>123</v>
      </c>
      <c r="G41" s="66">
        <v>5849</v>
      </c>
      <c r="H41" s="67">
        <v>1014</v>
      </c>
      <c r="I41" s="67"/>
      <c r="J41" s="67"/>
      <c r="K41" s="62"/>
      <c r="L41" s="62"/>
      <c r="M41" s="59">
        <f t="shared" si="0"/>
        <v>6863</v>
      </c>
      <c r="N41" s="64">
        <f t="shared" si="1"/>
        <v>6176.7</v>
      </c>
    </row>
    <row r="42" spans="1:14" ht="15" customHeight="1">
      <c r="A42" s="40">
        <f t="shared" si="2"/>
        <v>32</v>
      </c>
      <c r="B42" s="29">
        <v>42225</v>
      </c>
      <c r="C42" s="19" t="s">
        <v>127</v>
      </c>
      <c r="D42" s="19" t="s">
        <v>133</v>
      </c>
      <c r="E42" s="19" t="s">
        <v>130</v>
      </c>
      <c r="F42" s="19" t="s">
        <v>58</v>
      </c>
      <c r="G42" s="43">
        <v>5849</v>
      </c>
      <c r="H42" s="62">
        <v>95620</v>
      </c>
      <c r="I42" s="62"/>
      <c r="J42" s="62">
        <v>354</v>
      </c>
      <c r="K42" s="62"/>
      <c r="L42" s="62"/>
      <c r="M42" s="59">
        <f t="shared" si="0"/>
        <v>101823</v>
      </c>
      <c r="N42" s="64">
        <f t="shared" si="1"/>
        <v>91640.7</v>
      </c>
    </row>
    <row r="43" spans="1:14" ht="15" customHeight="1">
      <c r="A43" s="40">
        <f t="shared" si="2"/>
        <v>33</v>
      </c>
      <c r="B43" s="29">
        <v>42225</v>
      </c>
      <c r="C43" s="19" t="s">
        <v>134</v>
      </c>
      <c r="D43" s="19" t="s">
        <v>135</v>
      </c>
      <c r="E43" s="19" t="s">
        <v>136</v>
      </c>
      <c r="F43" s="19" t="s">
        <v>137</v>
      </c>
      <c r="G43" s="43">
        <v>4470</v>
      </c>
      <c r="H43" s="62">
        <v>5459</v>
      </c>
      <c r="I43" s="62"/>
      <c r="J43" s="62">
        <v>822</v>
      </c>
      <c r="K43" s="62"/>
      <c r="L43" s="62"/>
      <c r="M43" s="59">
        <f t="shared" ref="M43:M64" si="6">SUM(G43:L43)</f>
        <v>10751</v>
      </c>
      <c r="N43" s="64">
        <f t="shared" si="1"/>
        <v>9675.9</v>
      </c>
    </row>
    <row r="44" spans="1:14" ht="15" customHeight="1">
      <c r="A44" s="40">
        <f t="shared" si="2"/>
        <v>34</v>
      </c>
      <c r="B44" s="29">
        <v>42256</v>
      </c>
      <c r="C44" s="19" t="s">
        <v>127</v>
      </c>
      <c r="D44" s="19" t="s">
        <v>138</v>
      </c>
      <c r="E44" s="19" t="s">
        <v>139</v>
      </c>
      <c r="F44" s="19" t="s">
        <v>140</v>
      </c>
      <c r="G44" s="43">
        <v>3899</v>
      </c>
      <c r="H44" s="62"/>
      <c r="I44" s="62"/>
      <c r="J44" s="62">
        <v>195</v>
      </c>
      <c r="K44" s="62"/>
      <c r="L44" s="62"/>
      <c r="M44" s="59">
        <f t="shared" si="6"/>
        <v>4094</v>
      </c>
      <c r="N44" s="64">
        <f t="shared" si="1"/>
        <v>3684.6</v>
      </c>
    </row>
    <row r="45" spans="1:14" ht="15" customHeight="1">
      <c r="A45" s="40">
        <f t="shared" si="2"/>
        <v>35</v>
      </c>
      <c r="B45" s="29" t="s">
        <v>536</v>
      </c>
      <c r="C45" s="19" t="s">
        <v>134</v>
      </c>
      <c r="D45" s="19" t="s">
        <v>533</v>
      </c>
      <c r="E45" s="19" t="s">
        <v>534</v>
      </c>
      <c r="F45" s="19" t="s">
        <v>535</v>
      </c>
      <c r="G45" s="43">
        <v>5849</v>
      </c>
      <c r="H45" s="62">
        <v>19198</v>
      </c>
      <c r="I45" s="62">
        <v>11697</v>
      </c>
      <c r="J45" s="62">
        <v>63791</v>
      </c>
      <c r="K45" s="62">
        <v>975</v>
      </c>
      <c r="L45" s="62">
        <v>2143</v>
      </c>
      <c r="M45" s="59">
        <f t="shared" ref="M45" si="7">SUM(G45:L45)</f>
        <v>103653</v>
      </c>
      <c r="N45" s="64">
        <f t="shared" ref="N45" si="8">+M45*90/100</f>
        <v>93287.7</v>
      </c>
    </row>
    <row r="46" spans="1:14" ht="15" customHeight="1">
      <c r="A46" s="40">
        <f t="shared" si="2"/>
        <v>36</v>
      </c>
      <c r="B46" s="29">
        <v>42286</v>
      </c>
      <c r="C46" s="19" t="s">
        <v>127</v>
      </c>
      <c r="D46" s="19" t="s">
        <v>141</v>
      </c>
      <c r="E46" s="19" t="s">
        <v>142</v>
      </c>
      <c r="F46" s="19" t="s">
        <v>140</v>
      </c>
      <c r="G46" s="43">
        <v>5849</v>
      </c>
      <c r="H46" s="62"/>
      <c r="I46" s="62"/>
      <c r="J46" s="62">
        <v>195</v>
      </c>
      <c r="K46" s="62"/>
      <c r="L46" s="62"/>
      <c r="M46" s="59">
        <f t="shared" si="6"/>
        <v>6044</v>
      </c>
      <c r="N46" s="64">
        <f t="shared" si="1"/>
        <v>5439.6</v>
      </c>
    </row>
    <row r="47" spans="1:14" ht="15" customHeight="1">
      <c r="A47" s="40">
        <f t="shared" si="2"/>
        <v>37</v>
      </c>
      <c r="B47" s="29">
        <v>42286</v>
      </c>
      <c r="C47" s="19" t="s">
        <v>143</v>
      </c>
      <c r="D47" s="19" t="s">
        <v>144</v>
      </c>
      <c r="E47" s="19" t="s">
        <v>145</v>
      </c>
      <c r="F47" s="19" t="s">
        <v>146</v>
      </c>
      <c r="G47" s="66">
        <v>5849</v>
      </c>
      <c r="H47" s="67">
        <v>10528</v>
      </c>
      <c r="I47" s="67"/>
      <c r="J47" s="67">
        <v>851</v>
      </c>
      <c r="K47" s="62"/>
      <c r="L47" s="62"/>
      <c r="M47" s="59">
        <f t="shared" si="6"/>
        <v>17228</v>
      </c>
      <c r="N47" s="64">
        <f t="shared" si="1"/>
        <v>15505.2</v>
      </c>
    </row>
    <row r="48" spans="1:14" ht="15" customHeight="1">
      <c r="A48" s="40">
        <f t="shared" si="2"/>
        <v>38</v>
      </c>
      <c r="B48" s="29">
        <v>42286</v>
      </c>
      <c r="C48" s="19" t="s">
        <v>160</v>
      </c>
      <c r="D48" s="19" t="s">
        <v>217</v>
      </c>
      <c r="E48" s="19" t="s">
        <v>537</v>
      </c>
      <c r="F48" s="19" t="s">
        <v>219</v>
      </c>
      <c r="G48" s="66">
        <v>5849</v>
      </c>
      <c r="H48" s="67">
        <v>11542</v>
      </c>
      <c r="I48" s="67"/>
      <c r="J48" s="67">
        <v>354</v>
      </c>
      <c r="K48" s="62"/>
      <c r="L48" s="62"/>
      <c r="M48" s="59">
        <f t="shared" ref="M48" si="9">SUM(G48:L48)</f>
        <v>17745</v>
      </c>
      <c r="N48" s="64">
        <f t="shared" ref="N48" si="10">+M48*90/100</f>
        <v>15970.5</v>
      </c>
    </row>
    <row r="49" spans="1:14" ht="15" customHeight="1">
      <c r="A49" s="40">
        <f t="shared" si="2"/>
        <v>39</v>
      </c>
      <c r="B49" s="29">
        <v>42317</v>
      </c>
      <c r="C49" s="19" t="s">
        <v>99</v>
      </c>
      <c r="D49" s="19" t="s">
        <v>147</v>
      </c>
      <c r="E49" s="19" t="s">
        <v>102</v>
      </c>
      <c r="F49" s="19" t="s">
        <v>79</v>
      </c>
      <c r="G49" s="43">
        <v>7263</v>
      </c>
      <c r="H49" s="62"/>
      <c r="I49" s="62"/>
      <c r="J49" s="62">
        <v>195</v>
      </c>
      <c r="K49" s="62"/>
      <c r="L49" s="62"/>
      <c r="M49" s="59">
        <f t="shared" si="6"/>
        <v>7458</v>
      </c>
      <c r="N49" s="64">
        <f t="shared" si="1"/>
        <v>6712.2</v>
      </c>
    </row>
    <row r="50" spans="1:14" ht="15" customHeight="1">
      <c r="A50" s="40">
        <f t="shared" si="2"/>
        <v>40</v>
      </c>
      <c r="B50" s="29">
        <v>42317</v>
      </c>
      <c r="C50" s="19" t="s">
        <v>148</v>
      </c>
      <c r="D50" s="19" t="s">
        <v>149</v>
      </c>
      <c r="E50" s="19" t="s">
        <v>150</v>
      </c>
      <c r="F50" s="19" t="s">
        <v>151</v>
      </c>
      <c r="G50" s="43">
        <v>3899</v>
      </c>
      <c r="H50" s="62"/>
      <c r="I50" s="62"/>
      <c r="J50" s="62"/>
      <c r="K50" s="62"/>
      <c r="L50" s="62"/>
      <c r="M50" s="59">
        <f t="shared" si="6"/>
        <v>3899</v>
      </c>
      <c r="N50" s="64">
        <f t="shared" si="1"/>
        <v>3509.1</v>
      </c>
    </row>
    <row r="51" spans="1:14" ht="15" customHeight="1">
      <c r="A51" s="40">
        <f t="shared" si="2"/>
        <v>41</v>
      </c>
      <c r="B51" s="29">
        <v>42317</v>
      </c>
      <c r="C51" s="19" t="s">
        <v>148</v>
      </c>
      <c r="D51" s="19" t="s">
        <v>152</v>
      </c>
      <c r="E51" s="19" t="s">
        <v>153</v>
      </c>
      <c r="F51" s="19" t="s">
        <v>151</v>
      </c>
      <c r="G51" s="43">
        <v>5849</v>
      </c>
      <c r="H51" s="62"/>
      <c r="I51" s="62"/>
      <c r="J51" s="62"/>
      <c r="K51" s="62"/>
      <c r="L51" s="62"/>
      <c r="M51" s="59">
        <f t="shared" si="6"/>
        <v>5849</v>
      </c>
      <c r="N51" s="64">
        <f t="shared" si="1"/>
        <v>5264.1</v>
      </c>
    </row>
    <row r="52" spans="1:14" ht="15" customHeight="1">
      <c r="A52" s="40">
        <f t="shared" si="2"/>
        <v>42</v>
      </c>
      <c r="B52" s="29">
        <v>42317</v>
      </c>
      <c r="C52" s="19" t="s">
        <v>31</v>
      </c>
      <c r="D52" s="19" t="s">
        <v>154</v>
      </c>
      <c r="E52" s="19" t="s">
        <v>155</v>
      </c>
      <c r="F52" s="19" t="s">
        <v>58</v>
      </c>
      <c r="G52" s="43">
        <v>7263</v>
      </c>
      <c r="H52" s="62">
        <v>8266</v>
      </c>
      <c r="I52" s="62"/>
      <c r="J52" s="62">
        <v>549</v>
      </c>
      <c r="K52" s="62"/>
      <c r="L52" s="62"/>
      <c r="M52" s="59">
        <f t="shared" si="6"/>
        <v>16078</v>
      </c>
      <c r="N52" s="64">
        <f t="shared" si="1"/>
        <v>14470.2</v>
      </c>
    </row>
    <row r="53" spans="1:14" ht="15" customHeight="1">
      <c r="A53" s="40">
        <f t="shared" si="2"/>
        <v>43</v>
      </c>
      <c r="B53" s="29">
        <v>42347</v>
      </c>
      <c r="C53" s="19" t="s">
        <v>148</v>
      </c>
      <c r="D53" s="19" t="s">
        <v>156</v>
      </c>
      <c r="E53" s="19" t="s">
        <v>151</v>
      </c>
      <c r="F53" s="19" t="s">
        <v>79</v>
      </c>
      <c r="G53" s="43">
        <v>4470</v>
      </c>
      <c r="H53" s="62"/>
      <c r="I53" s="62"/>
      <c r="J53" s="62">
        <v>549</v>
      </c>
      <c r="K53" s="62"/>
      <c r="L53" s="62"/>
      <c r="M53" s="59">
        <f t="shared" si="6"/>
        <v>5019</v>
      </c>
      <c r="N53" s="64">
        <f t="shared" si="1"/>
        <v>4517.1000000000004</v>
      </c>
    </row>
    <row r="54" spans="1:14" ht="15" customHeight="1">
      <c r="A54" s="40">
        <f t="shared" si="2"/>
        <v>44</v>
      </c>
      <c r="B54" s="29">
        <v>42347</v>
      </c>
      <c r="C54" s="29" t="s">
        <v>157</v>
      </c>
      <c r="D54" s="19" t="s">
        <v>158</v>
      </c>
      <c r="E54" s="19" t="s">
        <v>159</v>
      </c>
      <c r="F54" s="19" t="s">
        <v>58</v>
      </c>
      <c r="G54" s="43">
        <v>7263</v>
      </c>
      <c r="H54" s="62">
        <v>2028</v>
      </c>
      <c r="I54" s="62"/>
      <c r="J54" s="62">
        <v>549</v>
      </c>
      <c r="K54" s="62"/>
      <c r="L54" s="62"/>
      <c r="M54" s="59">
        <f t="shared" si="6"/>
        <v>9840</v>
      </c>
      <c r="N54" s="64">
        <f t="shared" si="1"/>
        <v>8856</v>
      </c>
    </row>
    <row r="55" spans="1:14" ht="15" customHeight="1">
      <c r="A55" s="40">
        <f t="shared" si="2"/>
        <v>45</v>
      </c>
      <c r="B55" s="29">
        <v>42347</v>
      </c>
      <c r="C55" s="19" t="s">
        <v>160</v>
      </c>
      <c r="D55" s="19" t="s">
        <v>161</v>
      </c>
      <c r="E55" s="19" t="s">
        <v>162</v>
      </c>
      <c r="F55" s="19" t="s">
        <v>58</v>
      </c>
      <c r="G55" s="43">
        <v>7263</v>
      </c>
      <c r="H55" s="62">
        <v>8904</v>
      </c>
      <c r="I55" s="62"/>
      <c r="J55" s="62"/>
      <c r="K55" s="62"/>
      <c r="L55" s="62"/>
      <c r="M55" s="59">
        <f t="shared" si="6"/>
        <v>16167</v>
      </c>
      <c r="N55" s="64">
        <f t="shared" si="1"/>
        <v>14550.3</v>
      </c>
    </row>
    <row r="56" spans="1:14" ht="15" customHeight="1">
      <c r="A56" s="40">
        <f t="shared" si="2"/>
        <v>46</v>
      </c>
      <c r="B56" s="29">
        <v>42347</v>
      </c>
      <c r="C56" s="19" t="s">
        <v>157</v>
      </c>
      <c r="D56" s="19" t="s">
        <v>163</v>
      </c>
      <c r="E56" s="19" t="s">
        <v>164</v>
      </c>
      <c r="F56" s="19" t="s">
        <v>159</v>
      </c>
      <c r="G56" s="43">
        <v>7263</v>
      </c>
      <c r="H56" s="62"/>
      <c r="I56" s="62"/>
      <c r="J56" s="62">
        <v>195</v>
      </c>
      <c r="K56" s="62"/>
      <c r="L56" s="62"/>
      <c r="M56" s="59">
        <f t="shared" si="6"/>
        <v>7458</v>
      </c>
      <c r="N56" s="64">
        <f t="shared" si="1"/>
        <v>6712.2</v>
      </c>
    </row>
    <row r="57" spans="1:14" ht="15" customHeight="1">
      <c r="A57" s="40">
        <f t="shared" si="2"/>
        <v>47</v>
      </c>
      <c r="B57" s="29">
        <v>42347</v>
      </c>
      <c r="C57" s="19" t="s">
        <v>90</v>
      </c>
      <c r="D57" s="19" t="s">
        <v>165</v>
      </c>
      <c r="E57" s="19" t="s">
        <v>166</v>
      </c>
      <c r="F57" s="19" t="s">
        <v>93</v>
      </c>
      <c r="G57" s="43">
        <v>7263</v>
      </c>
      <c r="H57" s="62"/>
      <c r="I57" s="62"/>
      <c r="J57" s="62">
        <v>195</v>
      </c>
      <c r="K57" s="62"/>
      <c r="L57" s="62"/>
      <c r="M57" s="59">
        <f t="shared" si="6"/>
        <v>7458</v>
      </c>
      <c r="N57" s="64">
        <f t="shared" si="1"/>
        <v>6712.2</v>
      </c>
    </row>
    <row r="58" spans="1:14" ht="15" customHeight="1">
      <c r="A58" s="40">
        <f t="shared" si="2"/>
        <v>48</v>
      </c>
      <c r="B58" s="29">
        <v>42347</v>
      </c>
      <c r="C58" s="19" t="s">
        <v>90</v>
      </c>
      <c r="D58" s="19" t="s">
        <v>167</v>
      </c>
      <c r="E58" s="19" t="s">
        <v>92</v>
      </c>
      <c r="F58" s="19" t="s">
        <v>93</v>
      </c>
      <c r="G58" s="43">
        <v>1950</v>
      </c>
      <c r="H58" s="62">
        <v>5070</v>
      </c>
      <c r="I58" s="62"/>
      <c r="J58" s="62"/>
      <c r="K58" s="62"/>
      <c r="L58" s="62"/>
      <c r="M58" s="59">
        <f t="shared" si="6"/>
        <v>7020</v>
      </c>
      <c r="N58" s="64">
        <f t="shared" si="1"/>
        <v>6318</v>
      </c>
    </row>
    <row r="59" spans="1:14" ht="15" customHeight="1">
      <c r="A59" s="40">
        <f t="shared" si="2"/>
        <v>49</v>
      </c>
      <c r="B59" s="29" t="s">
        <v>531</v>
      </c>
      <c r="C59" s="19" t="s">
        <v>113</v>
      </c>
      <c r="D59" s="19" t="s">
        <v>114</v>
      </c>
      <c r="E59" s="19" t="s">
        <v>532</v>
      </c>
      <c r="F59" s="19" t="s">
        <v>116</v>
      </c>
      <c r="G59" s="43">
        <v>1950</v>
      </c>
      <c r="H59" s="62">
        <v>19198</v>
      </c>
      <c r="I59" s="62">
        <v>11697</v>
      </c>
      <c r="J59" s="62">
        <v>60419</v>
      </c>
      <c r="K59" s="62">
        <v>975</v>
      </c>
      <c r="L59" s="62">
        <v>6680</v>
      </c>
      <c r="M59" s="59">
        <f t="shared" ref="M59" si="11">SUM(G59:L59)</f>
        <v>100919</v>
      </c>
      <c r="N59" s="64">
        <f t="shared" ref="N59" si="12">+M59*90/100</f>
        <v>90827.1</v>
      </c>
    </row>
    <row r="60" spans="1:14" ht="15" customHeight="1">
      <c r="A60" s="40">
        <f t="shared" si="2"/>
        <v>50</v>
      </c>
      <c r="B60" s="29" t="s">
        <v>168</v>
      </c>
      <c r="C60" s="19" t="s">
        <v>169</v>
      </c>
      <c r="D60" s="19" t="s">
        <v>170</v>
      </c>
      <c r="E60" s="19" t="s">
        <v>171</v>
      </c>
      <c r="F60" s="19" t="s">
        <v>79</v>
      </c>
      <c r="G60" s="43">
        <v>4470</v>
      </c>
      <c r="H60" s="62">
        <v>9671</v>
      </c>
      <c r="I60" s="62"/>
      <c r="J60" s="62">
        <v>354</v>
      </c>
      <c r="K60" s="62"/>
      <c r="L60" s="62"/>
      <c r="M60" s="59">
        <f t="shared" si="6"/>
        <v>14495</v>
      </c>
      <c r="N60" s="64">
        <f t="shared" si="1"/>
        <v>13045.5</v>
      </c>
    </row>
    <row r="61" spans="1:14" ht="15" customHeight="1">
      <c r="A61" s="40">
        <f t="shared" si="2"/>
        <v>51</v>
      </c>
      <c r="B61" s="29" t="s">
        <v>175</v>
      </c>
      <c r="C61" s="19" t="s">
        <v>172</v>
      </c>
      <c r="D61" s="19" t="s">
        <v>173</v>
      </c>
      <c r="E61" s="19" t="s">
        <v>174</v>
      </c>
      <c r="F61" s="19" t="s">
        <v>58</v>
      </c>
      <c r="G61" s="43">
        <v>1950</v>
      </c>
      <c r="H61" s="62"/>
      <c r="I61" s="62"/>
      <c r="J61" s="62"/>
      <c r="K61" s="62"/>
      <c r="L61" s="62"/>
      <c r="M61" s="59">
        <f t="shared" si="6"/>
        <v>1950</v>
      </c>
      <c r="N61" s="64">
        <f t="shared" si="1"/>
        <v>1755</v>
      </c>
    </row>
    <row r="62" spans="1:14" ht="15" customHeight="1">
      <c r="A62" s="40">
        <f t="shared" si="2"/>
        <v>52</v>
      </c>
      <c r="B62" s="29" t="s">
        <v>175</v>
      </c>
      <c r="C62" s="19" t="s">
        <v>176</v>
      </c>
      <c r="D62" s="19" t="s">
        <v>177</v>
      </c>
      <c r="E62" s="19" t="s">
        <v>178</v>
      </c>
      <c r="F62" s="19" t="s">
        <v>179</v>
      </c>
      <c r="G62" s="43">
        <v>3899</v>
      </c>
      <c r="H62" s="62">
        <v>3119</v>
      </c>
      <c r="I62" s="62"/>
      <c r="J62" s="62"/>
      <c r="K62" s="62"/>
      <c r="L62" s="62"/>
      <c r="M62" s="59">
        <f t="shared" si="6"/>
        <v>7018</v>
      </c>
      <c r="N62" s="64">
        <f t="shared" si="1"/>
        <v>6316.2</v>
      </c>
    </row>
    <row r="63" spans="1:14" ht="15" customHeight="1">
      <c r="A63" s="40">
        <f t="shared" si="2"/>
        <v>53</v>
      </c>
      <c r="B63" s="29" t="s">
        <v>175</v>
      </c>
      <c r="C63" s="19" t="s">
        <v>188</v>
      </c>
      <c r="D63" s="19" t="s">
        <v>189</v>
      </c>
      <c r="E63" s="19" t="s">
        <v>193</v>
      </c>
      <c r="F63" s="19" t="s">
        <v>192</v>
      </c>
      <c r="G63" s="43">
        <v>7263</v>
      </c>
      <c r="H63" s="62"/>
      <c r="I63" s="62"/>
      <c r="J63" s="62"/>
      <c r="K63" s="62"/>
      <c r="L63" s="62"/>
      <c r="M63" s="59">
        <f t="shared" ref="M63" si="13">SUM(G63:L63)</f>
        <v>7263</v>
      </c>
      <c r="N63" s="64">
        <f t="shared" ref="N63" si="14">+M63*90/100</f>
        <v>6536.7</v>
      </c>
    </row>
    <row r="64" spans="1:14" ht="15" customHeight="1">
      <c r="A64" s="40">
        <f t="shared" si="2"/>
        <v>54</v>
      </c>
      <c r="B64" s="29" t="s">
        <v>180</v>
      </c>
      <c r="C64" s="19" t="s">
        <v>181</v>
      </c>
      <c r="D64" s="19" t="s">
        <v>182</v>
      </c>
      <c r="E64" s="19" t="s">
        <v>183</v>
      </c>
      <c r="F64" s="19" t="s">
        <v>184</v>
      </c>
      <c r="G64" s="43">
        <v>5849</v>
      </c>
      <c r="H64" s="62"/>
      <c r="I64" s="62"/>
      <c r="J64" s="62"/>
      <c r="K64" s="62"/>
      <c r="L64" s="62"/>
      <c r="M64" s="59">
        <f t="shared" si="6"/>
        <v>5849</v>
      </c>
      <c r="N64" s="64">
        <f t="shared" si="1"/>
        <v>5264.1</v>
      </c>
    </row>
    <row r="65" spans="1:14" ht="15" customHeight="1">
      <c r="A65" s="40">
        <f t="shared" si="2"/>
        <v>55</v>
      </c>
      <c r="B65" s="29" t="s">
        <v>180</v>
      </c>
      <c r="C65" s="19" t="s">
        <v>185</v>
      </c>
      <c r="D65" s="19" t="s">
        <v>186</v>
      </c>
      <c r="E65" s="19" t="s">
        <v>187</v>
      </c>
      <c r="F65" s="19" t="s">
        <v>58</v>
      </c>
      <c r="G65" s="43">
        <v>5849</v>
      </c>
      <c r="H65" s="62">
        <v>28402</v>
      </c>
      <c r="I65" s="62"/>
      <c r="J65" s="62">
        <v>549</v>
      </c>
      <c r="K65" s="62"/>
      <c r="L65" s="62"/>
      <c r="M65" s="59">
        <f t="shared" si="0"/>
        <v>34800</v>
      </c>
      <c r="N65" s="64">
        <f t="shared" si="1"/>
        <v>31320</v>
      </c>
    </row>
    <row r="66" spans="1:14" ht="15" customHeight="1">
      <c r="A66" s="40">
        <f t="shared" si="2"/>
        <v>56</v>
      </c>
      <c r="B66" s="29" t="s">
        <v>180</v>
      </c>
      <c r="C66" s="19" t="s">
        <v>31</v>
      </c>
      <c r="D66" s="19" t="s">
        <v>191</v>
      </c>
      <c r="E66" s="19" t="s">
        <v>190</v>
      </c>
      <c r="F66" s="19" t="s">
        <v>79</v>
      </c>
      <c r="G66" s="43">
        <v>3899</v>
      </c>
      <c r="H66" s="62"/>
      <c r="I66" s="62"/>
      <c r="J66" s="62">
        <v>195</v>
      </c>
      <c r="K66" s="62"/>
      <c r="L66" s="62"/>
      <c r="M66" s="59">
        <f t="shared" si="0"/>
        <v>4094</v>
      </c>
      <c r="N66" s="64">
        <f t="shared" si="1"/>
        <v>3684.6</v>
      </c>
    </row>
    <row r="67" spans="1:14" ht="15" customHeight="1">
      <c r="A67" s="40">
        <f t="shared" si="2"/>
        <v>57</v>
      </c>
      <c r="B67" s="29" t="s">
        <v>180</v>
      </c>
      <c r="C67" s="19" t="s">
        <v>188</v>
      </c>
      <c r="D67" s="19" t="s">
        <v>189</v>
      </c>
      <c r="E67" s="19" t="s">
        <v>193</v>
      </c>
      <c r="F67" s="19" t="s">
        <v>192</v>
      </c>
      <c r="G67" s="43">
        <v>7263</v>
      </c>
      <c r="H67" s="62"/>
      <c r="I67" s="62"/>
      <c r="J67" s="62"/>
      <c r="K67" s="62"/>
      <c r="L67" s="62"/>
      <c r="M67" s="59">
        <f t="shared" ref="M67:M73" si="15">SUM(G67:L67)</f>
        <v>7263</v>
      </c>
      <c r="N67" s="64">
        <f t="shared" si="1"/>
        <v>6536.7</v>
      </c>
    </row>
    <row r="68" spans="1:14" ht="15" customHeight="1">
      <c r="A68" s="40">
        <f t="shared" si="2"/>
        <v>58</v>
      </c>
      <c r="B68" s="29" t="s">
        <v>180</v>
      </c>
      <c r="C68" s="19" t="s">
        <v>194</v>
      </c>
      <c r="D68" s="19" t="s">
        <v>195</v>
      </c>
      <c r="E68" s="19" t="s">
        <v>196</v>
      </c>
      <c r="F68" s="19" t="s">
        <v>58</v>
      </c>
      <c r="G68" s="43">
        <v>5849</v>
      </c>
      <c r="H68" s="62">
        <v>4056</v>
      </c>
      <c r="I68" s="62"/>
      <c r="J68" s="62"/>
      <c r="K68" s="62"/>
      <c r="L68" s="62"/>
      <c r="M68" s="59">
        <f t="shared" si="15"/>
        <v>9905</v>
      </c>
      <c r="N68" s="64">
        <f t="shared" si="1"/>
        <v>8914.5</v>
      </c>
    </row>
    <row r="69" spans="1:14" ht="15" customHeight="1">
      <c r="A69" s="40">
        <f t="shared" si="2"/>
        <v>59</v>
      </c>
      <c r="B69" s="29" t="s">
        <v>197</v>
      </c>
      <c r="C69" s="19" t="s">
        <v>43</v>
      </c>
      <c r="D69" s="19" t="s">
        <v>44</v>
      </c>
      <c r="E69" s="19" t="s">
        <v>45</v>
      </c>
      <c r="F69" s="19" t="s">
        <v>46</v>
      </c>
      <c r="G69" s="43">
        <v>5849</v>
      </c>
      <c r="H69" s="62">
        <v>24500</v>
      </c>
      <c r="I69" s="62"/>
      <c r="J69" s="62">
        <v>354</v>
      </c>
      <c r="K69" s="62"/>
      <c r="L69" s="62"/>
      <c r="M69" s="59">
        <f t="shared" si="15"/>
        <v>30703</v>
      </c>
      <c r="N69" s="64">
        <f t="shared" si="1"/>
        <v>27632.7</v>
      </c>
    </row>
    <row r="70" spans="1:14" ht="15" customHeight="1">
      <c r="A70" s="40">
        <f t="shared" si="2"/>
        <v>60</v>
      </c>
      <c r="B70" s="29" t="s">
        <v>197</v>
      </c>
      <c r="C70" s="19" t="s">
        <v>198</v>
      </c>
      <c r="D70" s="19" t="s">
        <v>199</v>
      </c>
      <c r="E70" s="19" t="s">
        <v>200</v>
      </c>
      <c r="F70" s="19" t="s">
        <v>201</v>
      </c>
      <c r="G70" s="43">
        <v>3899</v>
      </c>
      <c r="H70" s="62"/>
      <c r="I70" s="62"/>
      <c r="J70" s="62"/>
      <c r="K70" s="62"/>
      <c r="L70" s="62"/>
      <c r="M70" s="59">
        <f t="shared" si="15"/>
        <v>3899</v>
      </c>
      <c r="N70" s="64">
        <f t="shared" si="1"/>
        <v>3509.1</v>
      </c>
    </row>
    <row r="71" spans="1:14" ht="15" customHeight="1">
      <c r="A71" s="40">
        <f t="shared" si="2"/>
        <v>61</v>
      </c>
      <c r="B71" s="29" t="s">
        <v>197</v>
      </c>
      <c r="C71" s="19" t="s">
        <v>202</v>
      </c>
      <c r="D71" s="19" t="s">
        <v>203</v>
      </c>
      <c r="E71" s="19" t="s">
        <v>204</v>
      </c>
      <c r="F71" s="19" t="s">
        <v>205</v>
      </c>
      <c r="G71" s="43">
        <v>5849</v>
      </c>
      <c r="H71" s="62">
        <v>34015</v>
      </c>
      <c r="I71" s="62"/>
      <c r="J71" s="62">
        <v>354</v>
      </c>
      <c r="K71" s="62"/>
      <c r="L71" s="62"/>
      <c r="M71" s="59">
        <f t="shared" si="15"/>
        <v>40218</v>
      </c>
      <c r="N71" s="64">
        <f t="shared" si="1"/>
        <v>36196.199999999997</v>
      </c>
    </row>
    <row r="72" spans="1:14" ht="15" customHeight="1">
      <c r="A72" s="40">
        <f t="shared" si="2"/>
        <v>62</v>
      </c>
      <c r="B72" s="29" t="s">
        <v>197</v>
      </c>
      <c r="C72" s="19" t="s">
        <v>59</v>
      </c>
      <c r="D72" s="19" t="s">
        <v>206</v>
      </c>
      <c r="E72" s="19" t="s">
        <v>207</v>
      </c>
      <c r="F72" s="19" t="s">
        <v>58</v>
      </c>
      <c r="G72" s="43">
        <v>5849</v>
      </c>
      <c r="H72" s="62">
        <v>8904</v>
      </c>
      <c r="I72" s="62"/>
      <c r="J72" s="62"/>
      <c r="K72" s="62"/>
      <c r="L72" s="62"/>
      <c r="M72" s="59">
        <f t="shared" si="15"/>
        <v>14753</v>
      </c>
      <c r="N72" s="64">
        <f t="shared" si="1"/>
        <v>13277.7</v>
      </c>
    </row>
    <row r="73" spans="1:14" ht="15" customHeight="1">
      <c r="A73" s="40">
        <f t="shared" si="2"/>
        <v>63</v>
      </c>
      <c r="B73" s="29" t="s">
        <v>208</v>
      </c>
      <c r="C73" s="19" t="s">
        <v>209</v>
      </c>
      <c r="D73" s="19" t="s">
        <v>210</v>
      </c>
      <c r="E73" s="19" t="s">
        <v>211</v>
      </c>
      <c r="F73" s="19" t="s">
        <v>79</v>
      </c>
      <c r="G73" s="43">
        <v>4470</v>
      </c>
      <c r="H73" s="62">
        <v>4056</v>
      </c>
      <c r="I73" s="62"/>
      <c r="J73" s="62">
        <v>195</v>
      </c>
      <c r="K73" s="62"/>
      <c r="L73" s="62"/>
      <c r="M73" s="59">
        <f t="shared" si="15"/>
        <v>8721</v>
      </c>
      <c r="N73" s="64">
        <f t="shared" si="1"/>
        <v>7848.9</v>
      </c>
    </row>
    <row r="74" spans="1:14" ht="15" customHeight="1">
      <c r="A74" s="40">
        <f t="shared" si="2"/>
        <v>64</v>
      </c>
      <c r="B74" s="29" t="s">
        <v>208</v>
      </c>
      <c r="C74" s="19" t="s">
        <v>212</v>
      </c>
      <c r="D74" s="19" t="s">
        <v>213</v>
      </c>
      <c r="E74" s="19" t="s">
        <v>214</v>
      </c>
      <c r="F74" s="19" t="s">
        <v>215</v>
      </c>
      <c r="G74" s="43">
        <v>3899</v>
      </c>
      <c r="H74" s="62"/>
      <c r="I74" s="62"/>
      <c r="J74" s="62"/>
      <c r="K74" s="62"/>
      <c r="L74" s="62"/>
      <c r="M74" s="59">
        <f t="shared" si="0"/>
        <v>3899</v>
      </c>
      <c r="N74" s="64">
        <f t="shared" si="1"/>
        <v>3509.1</v>
      </c>
    </row>
    <row r="75" spans="1:14" ht="15" customHeight="1">
      <c r="A75" s="40">
        <f t="shared" si="2"/>
        <v>65</v>
      </c>
      <c r="B75" s="29" t="s">
        <v>216</v>
      </c>
      <c r="C75" s="19" t="s">
        <v>160</v>
      </c>
      <c r="D75" s="19" t="s">
        <v>217</v>
      </c>
      <c r="E75" s="19" t="s">
        <v>218</v>
      </c>
      <c r="F75" s="19" t="s">
        <v>219</v>
      </c>
      <c r="G75" s="43"/>
      <c r="H75" s="62"/>
      <c r="I75" s="62"/>
      <c r="J75" s="62">
        <v>468</v>
      </c>
      <c r="K75" s="62"/>
      <c r="L75" s="62"/>
      <c r="M75" s="59">
        <f t="shared" si="0"/>
        <v>468</v>
      </c>
      <c r="N75" s="64">
        <f t="shared" si="1"/>
        <v>421.2</v>
      </c>
    </row>
    <row r="76" spans="1:14" ht="15" customHeight="1">
      <c r="A76" s="40">
        <f t="shared" si="2"/>
        <v>66</v>
      </c>
      <c r="B76" s="29" t="s">
        <v>216</v>
      </c>
      <c r="C76" s="19" t="s">
        <v>220</v>
      </c>
      <c r="D76" s="19" t="s">
        <v>221</v>
      </c>
      <c r="E76" s="19" t="s">
        <v>222</v>
      </c>
      <c r="F76" s="19" t="s">
        <v>79</v>
      </c>
      <c r="G76" s="43">
        <v>4470</v>
      </c>
      <c r="H76" s="62">
        <v>1014</v>
      </c>
      <c r="I76" s="62"/>
      <c r="J76" s="62"/>
      <c r="K76" s="62"/>
      <c r="L76" s="62"/>
      <c r="M76" s="59">
        <f t="shared" si="0"/>
        <v>5484</v>
      </c>
      <c r="N76" s="68">
        <f t="shared" si="1"/>
        <v>4935.6000000000004</v>
      </c>
    </row>
    <row r="77" spans="1:14" ht="15" customHeight="1">
      <c r="A77" s="40">
        <f>1+A76</f>
        <v>67</v>
      </c>
      <c r="B77" s="29" t="s">
        <v>216</v>
      </c>
      <c r="C77" s="19" t="s">
        <v>223</v>
      </c>
      <c r="D77" s="19" t="s">
        <v>224</v>
      </c>
      <c r="E77" s="19" t="s">
        <v>225</v>
      </c>
      <c r="F77" s="19" t="s">
        <v>226</v>
      </c>
      <c r="G77" s="43">
        <v>7263</v>
      </c>
      <c r="H77" s="62">
        <v>28402</v>
      </c>
      <c r="I77" s="62"/>
      <c r="J77" s="62">
        <v>354</v>
      </c>
      <c r="K77" s="62"/>
      <c r="L77" s="62"/>
      <c r="M77" s="59">
        <f t="shared" si="0"/>
        <v>36019</v>
      </c>
      <c r="N77" s="64">
        <f t="shared" si="1"/>
        <v>32417.1</v>
      </c>
    </row>
    <row r="78" spans="1:14" ht="15" customHeight="1">
      <c r="A78" s="40">
        <f t="shared" ref="A78:A85" si="16">1+A77</f>
        <v>68</v>
      </c>
      <c r="B78" s="29" t="s">
        <v>227</v>
      </c>
      <c r="C78" s="19" t="s">
        <v>109</v>
      </c>
      <c r="D78" s="19" t="s">
        <v>228</v>
      </c>
      <c r="E78" s="19" t="s">
        <v>229</v>
      </c>
      <c r="F78" s="19" t="s">
        <v>230</v>
      </c>
      <c r="G78" s="43">
        <v>7263</v>
      </c>
      <c r="H78" s="62">
        <v>1014</v>
      </c>
      <c r="I78" s="62"/>
      <c r="J78" s="62"/>
      <c r="K78" s="62"/>
      <c r="L78" s="62"/>
      <c r="M78" s="59">
        <f t="shared" ref="M78:M79" si="17">SUM(G78:L78)</f>
        <v>8277</v>
      </c>
      <c r="N78" s="64">
        <f t="shared" si="1"/>
        <v>7449.3</v>
      </c>
    </row>
    <row r="79" spans="1:14" ht="15" customHeight="1">
      <c r="A79" s="40">
        <f t="shared" si="16"/>
        <v>69</v>
      </c>
      <c r="B79" s="29" t="s">
        <v>227</v>
      </c>
      <c r="C79" s="19" t="s">
        <v>109</v>
      </c>
      <c r="D79" s="19" t="s">
        <v>231</v>
      </c>
      <c r="E79" s="19" t="s">
        <v>230</v>
      </c>
      <c r="F79" s="19" t="s">
        <v>79</v>
      </c>
      <c r="G79" s="43">
        <v>7263</v>
      </c>
      <c r="H79" s="62"/>
      <c r="I79" s="62"/>
      <c r="J79" s="62"/>
      <c r="K79" s="62"/>
      <c r="L79" s="62"/>
      <c r="M79" s="59">
        <f t="shared" si="17"/>
        <v>7263</v>
      </c>
      <c r="N79" s="64">
        <f t="shared" si="1"/>
        <v>6536.7</v>
      </c>
    </row>
    <row r="80" spans="1:14" ht="15" customHeight="1">
      <c r="A80" s="40">
        <f t="shared" si="16"/>
        <v>70</v>
      </c>
      <c r="B80" s="29" t="s">
        <v>227</v>
      </c>
      <c r="C80" s="19" t="s">
        <v>31</v>
      </c>
      <c r="D80" s="19" t="s">
        <v>232</v>
      </c>
      <c r="E80" s="19" t="s">
        <v>233</v>
      </c>
      <c r="F80" s="19" t="s">
        <v>234</v>
      </c>
      <c r="G80" s="43">
        <v>7263</v>
      </c>
      <c r="H80" s="62">
        <v>17313</v>
      </c>
      <c r="I80" s="62"/>
      <c r="J80" s="62">
        <v>549</v>
      </c>
      <c r="K80" s="62"/>
      <c r="L80" s="62"/>
      <c r="M80" s="59">
        <f t="shared" si="0"/>
        <v>25125</v>
      </c>
      <c r="N80" s="64">
        <f t="shared" si="1"/>
        <v>22612.5</v>
      </c>
    </row>
    <row r="81" spans="1:14" ht="15" customHeight="1">
      <c r="A81" s="40">
        <f t="shared" si="16"/>
        <v>71</v>
      </c>
      <c r="B81" s="29" t="s">
        <v>238</v>
      </c>
      <c r="C81" s="19" t="s">
        <v>109</v>
      </c>
      <c r="D81" s="19" t="s">
        <v>235</v>
      </c>
      <c r="E81" s="19" t="s">
        <v>236</v>
      </c>
      <c r="F81" s="19" t="s">
        <v>237</v>
      </c>
      <c r="G81" s="43">
        <v>3899</v>
      </c>
      <c r="H81" s="62">
        <v>1014</v>
      </c>
      <c r="I81" s="62"/>
      <c r="J81" s="62"/>
      <c r="K81" s="62"/>
      <c r="L81" s="62"/>
      <c r="M81" s="59">
        <f t="shared" si="0"/>
        <v>4913</v>
      </c>
      <c r="N81" s="64">
        <f t="shared" si="1"/>
        <v>4421.7</v>
      </c>
    </row>
    <row r="82" spans="1:14" ht="15" customHeight="1">
      <c r="A82" s="40">
        <f t="shared" si="16"/>
        <v>72</v>
      </c>
      <c r="B82" s="29" t="s">
        <v>238</v>
      </c>
      <c r="C82" s="19" t="s">
        <v>31</v>
      </c>
      <c r="D82" s="19" t="s">
        <v>239</v>
      </c>
      <c r="E82" s="19" t="s">
        <v>240</v>
      </c>
      <c r="F82" s="19" t="s">
        <v>58</v>
      </c>
      <c r="G82" s="43">
        <v>5849</v>
      </c>
      <c r="H82" s="62">
        <v>8904</v>
      </c>
      <c r="I82" s="62"/>
      <c r="J82" s="62"/>
      <c r="K82" s="62"/>
      <c r="L82" s="62"/>
      <c r="M82" s="59">
        <f t="shared" si="0"/>
        <v>14753</v>
      </c>
      <c r="N82" s="64">
        <f t="shared" si="1"/>
        <v>13277.7</v>
      </c>
    </row>
    <row r="83" spans="1:14" ht="15" customHeight="1">
      <c r="A83" s="40">
        <f t="shared" si="16"/>
        <v>73</v>
      </c>
      <c r="B83" s="29" t="s">
        <v>238</v>
      </c>
      <c r="C83" s="19" t="s">
        <v>223</v>
      </c>
      <c r="D83" s="19" t="s">
        <v>241</v>
      </c>
      <c r="E83" s="19" t="s">
        <v>242</v>
      </c>
      <c r="F83" s="19" t="s">
        <v>79</v>
      </c>
      <c r="G83" s="43">
        <v>4470</v>
      </c>
      <c r="H83" s="62">
        <v>10528</v>
      </c>
      <c r="I83" s="62"/>
      <c r="J83" s="62">
        <v>354</v>
      </c>
      <c r="K83" s="62"/>
      <c r="L83" s="62"/>
      <c r="M83" s="59">
        <f t="shared" si="0"/>
        <v>15352</v>
      </c>
      <c r="N83" s="64">
        <f t="shared" si="1"/>
        <v>13816.8</v>
      </c>
    </row>
    <row r="84" spans="1:14" ht="15" customHeight="1">
      <c r="A84" s="40">
        <f t="shared" si="16"/>
        <v>74</v>
      </c>
      <c r="B84" s="29" t="s">
        <v>446</v>
      </c>
      <c r="C84" s="19" t="s">
        <v>31</v>
      </c>
      <c r="D84" s="19" t="s">
        <v>447</v>
      </c>
      <c r="E84" s="19" t="s">
        <v>448</v>
      </c>
      <c r="F84" s="19" t="s">
        <v>449</v>
      </c>
      <c r="G84" s="43">
        <v>5849</v>
      </c>
      <c r="H84" s="62">
        <v>1014</v>
      </c>
      <c r="I84" s="62"/>
      <c r="J84" s="62"/>
      <c r="K84" s="62"/>
      <c r="L84" s="62"/>
      <c r="M84" s="59">
        <f t="shared" ref="M84:M85" si="18">SUM(G84:L84)</f>
        <v>6863</v>
      </c>
      <c r="N84" s="64">
        <f t="shared" si="1"/>
        <v>6176.7</v>
      </c>
    </row>
    <row r="85" spans="1:14" ht="15" customHeight="1">
      <c r="A85" s="40">
        <f t="shared" si="16"/>
        <v>75</v>
      </c>
      <c r="B85" s="29" t="s">
        <v>446</v>
      </c>
      <c r="C85" s="19" t="s">
        <v>450</v>
      </c>
      <c r="D85" s="19" t="s">
        <v>451</v>
      </c>
      <c r="E85" s="19" t="s">
        <v>452</v>
      </c>
      <c r="F85" s="19" t="s">
        <v>453</v>
      </c>
      <c r="G85" s="43">
        <v>4470</v>
      </c>
      <c r="H85" s="62"/>
      <c r="I85" s="62"/>
      <c r="J85" s="62">
        <v>195</v>
      </c>
      <c r="K85" s="62"/>
      <c r="L85" s="62"/>
      <c r="M85" s="59">
        <f t="shared" si="18"/>
        <v>4665</v>
      </c>
      <c r="N85" s="64">
        <f t="shared" si="1"/>
        <v>4198.5</v>
      </c>
    </row>
    <row r="86" spans="1:14" ht="15" customHeight="1">
      <c r="A86" s="40">
        <f t="shared" si="2"/>
        <v>76</v>
      </c>
      <c r="B86" s="29" t="s">
        <v>446</v>
      </c>
      <c r="C86" s="19" t="s">
        <v>127</v>
      </c>
      <c r="D86" s="19" t="s">
        <v>454</v>
      </c>
      <c r="E86" s="19" t="s">
        <v>455</v>
      </c>
      <c r="F86" s="19" t="s">
        <v>140</v>
      </c>
      <c r="G86" s="43">
        <v>5849</v>
      </c>
      <c r="H86" s="62"/>
      <c r="I86" s="62"/>
      <c r="J86" s="62">
        <v>195</v>
      </c>
      <c r="K86" s="62"/>
      <c r="L86" s="62"/>
      <c r="M86" s="59">
        <f t="shared" si="0"/>
        <v>6044</v>
      </c>
      <c r="N86" s="64">
        <f t="shared" si="1"/>
        <v>5439.6</v>
      </c>
    </row>
    <row r="87" spans="1:14" ht="15" customHeight="1">
      <c r="A87" s="40">
        <f t="shared" si="2"/>
        <v>77</v>
      </c>
      <c r="B87" s="29" t="s">
        <v>456</v>
      </c>
      <c r="C87" s="19" t="s">
        <v>143</v>
      </c>
      <c r="D87" s="19" t="s">
        <v>144</v>
      </c>
      <c r="E87" s="19" t="s">
        <v>145</v>
      </c>
      <c r="F87" s="19" t="s">
        <v>146</v>
      </c>
      <c r="G87" s="43">
        <v>3899</v>
      </c>
      <c r="H87" s="62"/>
      <c r="I87" s="62"/>
      <c r="J87" s="62"/>
      <c r="K87" s="62"/>
      <c r="L87" s="62"/>
      <c r="M87" s="59">
        <f t="shared" si="0"/>
        <v>3899</v>
      </c>
      <c r="N87" s="64">
        <f t="shared" si="1"/>
        <v>3509.1</v>
      </c>
    </row>
    <row r="88" spans="1:14" ht="15" customHeight="1">
      <c r="A88" s="40">
        <f t="shared" ref="A88:A123" si="19">1+A87</f>
        <v>78</v>
      </c>
      <c r="B88" s="29" t="s">
        <v>456</v>
      </c>
      <c r="C88" s="19" t="s">
        <v>457</v>
      </c>
      <c r="D88" s="19" t="s">
        <v>458</v>
      </c>
      <c r="E88" s="19" t="s">
        <v>459</v>
      </c>
      <c r="F88" s="19" t="s">
        <v>460</v>
      </c>
      <c r="G88" s="43">
        <v>5849</v>
      </c>
      <c r="H88" s="62">
        <v>34015</v>
      </c>
      <c r="I88" s="62"/>
      <c r="J88" s="62">
        <v>354</v>
      </c>
      <c r="K88" s="62"/>
      <c r="L88" s="62"/>
      <c r="M88" s="59">
        <f t="shared" ref="M88:M90" si="20">SUM(G88:L88)</f>
        <v>40218</v>
      </c>
      <c r="N88" s="64">
        <f t="shared" si="1"/>
        <v>36196.199999999997</v>
      </c>
    </row>
    <row r="89" spans="1:14" ht="15" customHeight="1">
      <c r="A89" s="40">
        <f t="shared" si="19"/>
        <v>79</v>
      </c>
      <c r="B89" s="29" t="s">
        <v>456</v>
      </c>
      <c r="C89" s="19" t="s">
        <v>450</v>
      </c>
      <c r="D89" s="19" t="s">
        <v>451</v>
      </c>
      <c r="E89" s="19" t="s">
        <v>452</v>
      </c>
      <c r="F89" s="19" t="s">
        <v>453</v>
      </c>
      <c r="G89" s="43">
        <v>1950</v>
      </c>
      <c r="H89" s="62">
        <v>10528</v>
      </c>
      <c r="I89" s="62"/>
      <c r="J89" s="62">
        <v>851</v>
      </c>
      <c r="K89" s="62"/>
      <c r="L89" s="62"/>
      <c r="M89" s="59">
        <f t="shared" si="20"/>
        <v>13329</v>
      </c>
      <c r="N89" s="64">
        <f t="shared" si="1"/>
        <v>11996.1</v>
      </c>
    </row>
    <row r="90" spans="1:14" ht="15" customHeight="1">
      <c r="A90" s="40">
        <f t="shared" si="19"/>
        <v>80</v>
      </c>
      <c r="B90" s="44" t="s">
        <v>461</v>
      </c>
      <c r="C90" s="19" t="s">
        <v>462</v>
      </c>
      <c r="D90" s="19" t="s">
        <v>463</v>
      </c>
      <c r="E90" s="19" t="s">
        <v>464</v>
      </c>
      <c r="F90" s="19" t="s">
        <v>79</v>
      </c>
      <c r="G90" s="43">
        <v>4470</v>
      </c>
      <c r="H90" s="62"/>
      <c r="I90" s="62"/>
      <c r="J90" s="62"/>
      <c r="K90" s="62"/>
      <c r="L90" s="62"/>
      <c r="M90" s="59">
        <f t="shared" si="20"/>
        <v>4470</v>
      </c>
      <c r="N90" s="64">
        <f t="shared" si="1"/>
        <v>4023</v>
      </c>
    </row>
    <row r="91" spans="1:14" ht="15" customHeight="1">
      <c r="A91" s="40">
        <f t="shared" si="19"/>
        <v>81</v>
      </c>
      <c r="B91" s="44" t="s">
        <v>461</v>
      </c>
      <c r="C91" s="19" t="s">
        <v>465</v>
      </c>
      <c r="D91" s="19" t="s">
        <v>466</v>
      </c>
      <c r="E91" s="19" t="s">
        <v>467</v>
      </c>
      <c r="F91" s="19" t="s">
        <v>58</v>
      </c>
      <c r="G91" s="43">
        <v>7263</v>
      </c>
      <c r="H91" s="62"/>
      <c r="I91" s="62"/>
      <c r="J91" s="62"/>
      <c r="K91" s="62"/>
      <c r="L91" s="62"/>
      <c r="M91" s="59">
        <f t="shared" si="0"/>
        <v>7263</v>
      </c>
      <c r="N91" s="64">
        <f t="shared" si="1"/>
        <v>6536.7</v>
      </c>
    </row>
    <row r="92" spans="1:14" ht="15" customHeight="1">
      <c r="A92" s="40">
        <f t="shared" si="19"/>
        <v>82</v>
      </c>
      <c r="B92" s="44" t="s">
        <v>461</v>
      </c>
      <c r="C92" s="19" t="s">
        <v>468</v>
      </c>
      <c r="D92" s="19" t="s">
        <v>469</v>
      </c>
      <c r="E92" s="19" t="s">
        <v>470</v>
      </c>
      <c r="F92" s="19" t="s">
        <v>471</v>
      </c>
      <c r="G92" s="43">
        <v>7263</v>
      </c>
      <c r="H92" s="62"/>
      <c r="I92" s="62"/>
      <c r="J92" s="62"/>
      <c r="K92" s="62"/>
      <c r="L92" s="62"/>
      <c r="M92" s="59">
        <f t="shared" si="0"/>
        <v>7263</v>
      </c>
      <c r="N92" s="64">
        <f t="shared" si="1"/>
        <v>6536.7</v>
      </c>
    </row>
    <row r="93" spans="1:14" ht="15" customHeight="1">
      <c r="A93" s="40">
        <f t="shared" si="19"/>
        <v>83</v>
      </c>
      <c r="B93" s="44" t="s">
        <v>461</v>
      </c>
      <c r="C93" s="19" t="s">
        <v>472</v>
      </c>
      <c r="D93" s="19" t="s">
        <v>473</v>
      </c>
      <c r="E93" s="19" t="s">
        <v>474</v>
      </c>
      <c r="F93" s="19" t="s">
        <v>79</v>
      </c>
      <c r="G93" s="43">
        <v>4470</v>
      </c>
      <c r="H93" s="62"/>
      <c r="I93" s="62"/>
      <c r="J93" s="62">
        <v>781</v>
      </c>
      <c r="K93" s="62"/>
      <c r="L93" s="62">
        <v>94</v>
      </c>
      <c r="M93" s="59">
        <f t="shared" ref="M93:M106" si="21">SUM(G93:L93)</f>
        <v>5345</v>
      </c>
      <c r="N93" s="64">
        <f t="shared" ref="N93:N106" si="22">+M93*90/100</f>
        <v>4810.5</v>
      </c>
    </row>
    <row r="94" spans="1:14" ht="15" customHeight="1">
      <c r="A94" s="40">
        <f t="shared" si="19"/>
        <v>84</v>
      </c>
      <c r="B94" s="44" t="s">
        <v>461</v>
      </c>
      <c r="C94" s="19" t="s">
        <v>472</v>
      </c>
      <c r="D94" s="19" t="s">
        <v>475</v>
      </c>
      <c r="E94" s="19" t="s">
        <v>476</v>
      </c>
      <c r="F94" s="19" t="s">
        <v>474</v>
      </c>
      <c r="G94" s="43">
        <v>7263</v>
      </c>
      <c r="H94" s="62">
        <v>25437</v>
      </c>
      <c r="I94" s="62"/>
      <c r="J94" s="62">
        <v>354</v>
      </c>
      <c r="K94" s="62"/>
      <c r="L94" s="62"/>
      <c r="M94" s="59">
        <f t="shared" si="21"/>
        <v>33054</v>
      </c>
      <c r="N94" s="64">
        <f t="shared" si="22"/>
        <v>29748.6</v>
      </c>
    </row>
    <row r="95" spans="1:14" ht="15" customHeight="1">
      <c r="A95" s="40">
        <f t="shared" si="19"/>
        <v>85</v>
      </c>
      <c r="B95" s="44" t="s">
        <v>477</v>
      </c>
      <c r="C95" s="19" t="s">
        <v>478</v>
      </c>
      <c r="D95" s="19" t="s">
        <v>479</v>
      </c>
      <c r="E95" s="19" t="s">
        <v>480</v>
      </c>
      <c r="F95" s="19" t="s">
        <v>79</v>
      </c>
      <c r="G95" s="43">
        <v>3899</v>
      </c>
      <c r="H95" s="62">
        <v>4056</v>
      </c>
      <c r="I95" s="62"/>
      <c r="J95" s="62"/>
      <c r="K95" s="62"/>
      <c r="L95" s="62"/>
      <c r="M95" s="59">
        <f t="shared" si="21"/>
        <v>7955</v>
      </c>
      <c r="N95" s="64">
        <f t="shared" si="22"/>
        <v>7159.5</v>
      </c>
    </row>
    <row r="96" spans="1:14" ht="15" customHeight="1">
      <c r="A96" s="40">
        <f t="shared" si="19"/>
        <v>86</v>
      </c>
      <c r="B96" s="44" t="s">
        <v>477</v>
      </c>
      <c r="C96" s="19" t="s">
        <v>481</v>
      </c>
      <c r="D96" s="19" t="s">
        <v>482</v>
      </c>
      <c r="E96" s="19" t="s">
        <v>483</v>
      </c>
      <c r="F96" s="19" t="s">
        <v>484</v>
      </c>
      <c r="G96" s="43">
        <v>5849</v>
      </c>
      <c r="H96" s="62">
        <v>17561</v>
      </c>
      <c r="I96" s="62"/>
      <c r="J96" s="62">
        <v>354</v>
      </c>
      <c r="K96" s="62"/>
      <c r="L96" s="62"/>
      <c r="M96" s="59">
        <f t="shared" si="21"/>
        <v>23764</v>
      </c>
      <c r="N96" s="64">
        <f t="shared" si="22"/>
        <v>21387.599999999999</v>
      </c>
    </row>
    <row r="97" spans="1:14" ht="15" customHeight="1">
      <c r="A97" s="40">
        <f t="shared" si="19"/>
        <v>87</v>
      </c>
      <c r="B97" s="44" t="s">
        <v>477</v>
      </c>
      <c r="C97" s="29" t="s">
        <v>485</v>
      </c>
      <c r="D97" s="39" t="s">
        <v>486</v>
      </c>
      <c r="E97" s="39" t="s">
        <v>487</v>
      </c>
      <c r="F97" s="39" t="s">
        <v>488</v>
      </c>
      <c r="G97" s="66">
        <v>7263</v>
      </c>
      <c r="H97" s="62">
        <v>89693</v>
      </c>
      <c r="I97" s="62"/>
      <c r="J97" s="62">
        <v>549</v>
      </c>
      <c r="K97" s="62"/>
      <c r="L97" s="62"/>
      <c r="M97" s="59">
        <f t="shared" si="21"/>
        <v>97505</v>
      </c>
      <c r="N97" s="64">
        <f t="shared" si="22"/>
        <v>87754.5</v>
      </c>
    </row>
    <row r="98" spans="1:14" ht="15" customHeight="1">
      <c r="A98" s="40">
        <f t="shared" si="19"/>
        <v>88</v>
      </c>
      <c r="B98" s="44" t="s">
        <v>477</v>
      </c>
      <c r="C98" s="19" t="s">
        <v>489</v>
      </c>
      <c r="D98" s="19" t="s">
        <v>490</v>
      </c>
      <c r="E98" s="19" t="s">
        <v>491</v>
      </c>
      <c r="F98" s="19" t="s">
        <v>492</v>
      </c>
      <c r="G98" s="43">
        <v>7263</v>
      </c>
      <c r="H98" s="62"/>
      <c r="I98" s="62"/>
      <c r="J98" s="62"/>
      <c r="K98" s="62"/>
      <c r="L98" s="62"/>
      <c r="M98" s="59">
        <f t="shared" si="21"/>
        <v>7263</v>
      </c>
      <c r="N98" s="64">
        <f t="shared" si="22"/>
        <v>6536.7</v>
      </c>
    </row>
    <row r="99" spans="1:14" ht="15" customHeight="1">
      <c r="A99" s="40">
        <f t="shared" si="19"/>
        <v>89</v>
      </c>
      <c r="B99" s="29" t="s">
        <v>493</v>
      </c>
      <c r="C99" s="19" t="s">
        <v>31</v>
      </c>
      <c r="D99" s="19" t="s">
        <v>494</v>
      </c>
      <c r="E99" s="19" t="s">
        <v>495</v>
      </c>
      <c r="F99" s="19" t="s">
        <v>79</v>
      </c>
      <c r="G99" s="43">
        <v>4470</v>
      </c>
      <c r="H99" s="62"/>
      <c r="I99" s="62"/>
      <c r="J99" s="62"/>
      <c r="K99" s="62"/>
      <c r="L99" s="62"/>
      <c r="M99" s="59">
        <f t="shared" si="21"/>
        <v>4470</v>
      </c>
      <c r="N99" s="64">
        <f t="shared" si="22"/>
        <v>4023</v>
      </c>
    </row>
    <row r="100" spans="1:14" ht="15" customHeight="1">
      <c r="A100" s="40">
        <f t="shared" si="19"/>
        <v>90</v>
      </c>
      <c r="B100" s="29" t="s">
        <v>493</v>
      </c>
      <c r="C100" s="19" t="s">
        <v>496</v>
      </c>
      <c r="D100" s="19" t="s">
        <v>497</v>
      </c>
      <c r="E100" s="19" t="s">
        <v>498</v>
      </c>
      <c r="F100" s="19" t="s">
        <v>79</v>
      </c>
      <c r="G100" s="43">
        <v>2339</v>
      </c>
      <c r="H100" s="62"/>
      <c r="I100" s="62"/>
      <c r="J100" s="62"/>
      <c r="K100" s="62"/>
      <c r="L100" s="62"/>
      <c r="M100" s="59">
        <f t="shared" si="21"/>
        <v>2339</v>
      </c>
      <c r="N100" s="64">
        <f t="shared" si="22"/>
        <v>2105.1</v>
      </c>
    </row>
    <row r="101" spans="1:14" ht="15" customHeight="1">
      <c r="A101" s="40">
        <f t="shared" si="19"/>
        <v>91</v>
      </c>
      <c r="B101" s="29" t="s">
        <v>493</v>
      </c>
      <c r="C101" s="19" t="s">
        <v>212</v>
      </c>
      <c r="D101" s="19" t="s">
        <v>213</v>
      </c>
      <c r="E101" s="19" t="s">
        <v>214</v>
      </c>
      <c r="F101" s="19" t="s">
        <v>215</v>
      </c>
      <c r="G101" s="43">
        <v>7263</v>
      </c>
      <c r="H101" s="62">
        <v>14584</v>
      </c>
      <c r="I101" s="62"/>
      <c r="J101" s="62">
        <v>354</v>
      </c>
      <c r="K101" s="62"/>
      <c r="L101" s="62"/>
      <c r="M101" s="59">
        <f t="shared" si="21"/>
        <v>22201</v>
      </c>
      <c r="N101" s="64">
        <f t="shared" si="22"/>
        <v>19980.900000000001</v>
      </c>
    </row>
    <row r="102" spans="1:14" ht="15" customHeight="1">
      <c r="A102" s="40">
        <f t="shared" si="19"/>
        <v>92</v>
      </c>
      <c r="B102" s="29" t="s">
        <v>493</v>
      </c>
      <c r="C102" s="19" t="s">
        <v>143</v>
      </c>
      <c r="D102" s="19" t="s">
        <v>144</v>
      </c>
      <c r="E102" s="19" t="s">
        <v>145</v>
      </c>
      <c r="F102" s="19" t="s">
        <v>146</v>
      </c>
      <c r="G102" s="43">
        <v>7263</v>
      </c>
      <c r="H102" s="62"/>
      <c r="I102" s="62"/>
      <c r="J102" s="62">
        <v>195</v>
      </c>
      <c r="K102" s="62"/>
      <c r="L102" s="62"/>
      <c r="M102" s="59">
        <f t="shared" si="21"/>
        <v>7458</v>
      </c>
      <c r="N102" s="64">
        <f t="shared" si="22"/>
        <v>6712.2</v>
      </c>
    </row>
    <row r="103" spans="1:14" ht="15" customHeight="1">
      <c r="A103" s="40">
        <f t="shared" si="19"/>
        <v>93</v>
      </c>
      <c r="B103" s="29" t="s">
        <v>493</v>
      </c>
      <c r="C103" s="19" t="s">
        <v>499</v>
      </c>
      <c r="D103" s="19" t="s">
        <v>500</v>
      </c>
      <c r="E103" s="19" t="s">
        <v>501</v>
      </c>
      <c r="F103" s="19" t="s">
        <v>502</v>
      </c>
      <c r="G103" s="43">
        <v>4470</v>
      </c>
      <c r="H103" s="62"/>
      <c r="I103" s="62"/>
      <c r="J103" s="62">
        <v>195</v>
      </c>
      <c r="K103" s="62"/>
      <c r="L103" s="62"/>
      <c r="M103" s="59">
        <f t="shared" si="21"/>
        <v>4665</v>
      </c>
      <c r="N103" s="64">
        <f t="shared" si="22"/>
        <v>4198.5</v>
      </c>
    </row>
    <row r="104" spans="1:14" ht="15" customHeight="1">
      <c r="A104" s="40">
        <f t="shared" si="19"/>
        <v>94</v>
      </c>
      <c r="B104" s="44" t="s">
        <v>503</v>
      </c>
      <c r="C104" s="19" t="s">
        <v>31</v>
      </c>
      <c r="D104" s="19" t="s">
        <v>504</v>
      </c>
      <c r="E104" s="19" t="s">
        <v>505</v>
      </c>
      <c r="F104" s="19" t="s">
        <v>495</v>
      </c>
      <c r="G104" s="43">
        <v>7263</v>
      </c>
      <c r="H104" s="62"/>
      <c r="I104" s="62"/>
      <c r="J104" s="62"/>
      <c r="K104" s="62"/>
      <c r="L104" s="62"/>
      <c r="M104" s="59">
        <f t="shared" si="21"/>
        <v>7263</v>
      </c>
      <c r="N104" s="64">
        <f t="shared" si="22"/>
        <v>6536.7</v>
      </c>
    </row>
    <row r="105" spans="1:14" ht="15" customHeight="1">
      <c r="A105" s="40">
        <f t="shared" si="19"/>
        <v>95</v>
      </c>
      <c r="B105" s="44" t="s">
        <v>503</v>
      </c>
      <c r="C105" s="19" t="s">
        <v>506</v>
      </c>
      <c r="D105" s="19" t="s">
        <v>507</v>
      </c>
      <c r="E105" s="19" t="s">
        <v>508</v>
      </c>
      <c r="F105" s="19" t="s">
        <v>509</v>
      </c>
      <c r="G105" s="43">
        <v>7263</v>
      </c>
      <c r="H105" s="62">
        <v>1014</v>
      </c>
      <c r="I105" s="62"/>
      <c r="J105" s="62"/>
      <c r="K105" s="62"/>
      <c r="L105" s="62"/>
      <c r="M105" s="59">
        <f t="shared" si="21"/>
        <v>8277</v>
      </c>
      <c r="N105" s="64">
        <f t="shared" si="22"/>
        <v>7449.3</v>
      </c>
    </row>
    <row r="106" spans="1:14" ht="15" customHeight="1">
      <c r="A106" s="40">
        <f t="shared" si="19"/>
        <v>96</v>
      </c>
      <c r="B106" s="44" t="s">
        <v>503</v>
      </c>
      <c r="C106" s="19" t="s">
        <v>220</v>
      </c>
      <c r="D106" s="19" t="s">
        <v>510</v>
      </c>
      <c r="E106" s="19" t="s">
        <v>511</v>
      </c>
      <c r="F106" s="19" t="s">
        <v>222</v>
      </c>
      <c r="G106" s="43">
        <v>7263</v>
      </c>
      <c r="H106" s="62">
        <v>14662</v>
      </c>
      <c r="I106" s="62"/>
      <c r="J106" s="62">
        <v>354</v>
      </c>
      <c r="K106" s="62"/>
      <c r="L106" s="62"/>
      <c r="M106" s="59">
        <f t="shared" si="21"/>
        <v>22279</v>
      </c>
      <c r="N106" s="64">
        <f t="shared" si="22"/>
        <v>20051.099999999999</v>
      </c>
    </row>
    <row r="107" spans="1:14" ht="15" customHeight="1">
      <c r="A107" s="40">
        <f t="shared" si="19"/>
        <v>97</v>
      </c>
      <c r="B107" s="44" t="s">
        <v>503</v>
      </c>
      <c r="C107" s="19" t="s">
        <v>512</v>
      </c>
      <c r="D107" s="19" t="s">
        <v>513</v>
      </c>
      <c r="E107" s="19" t="s">
        <v>514</v>
      </c>
      <c r="F107" s="19" t="s">
        <v>58</v>
      </c>
      <c r="G107" s="43">
        <v>7263</v>
      </c>
      <c r="H107" s="62">
        <v>13804</v>
      </c>
      <c r="I107" s="62"/>
      <c r="J107" s="62">
        <v>549</v>
      </c>
      <c r="K107" s="62"/>
      <c r="L107" s="62"/>
      <c r="M107" s="59">
        <f t="shared" si="0"/>
        <v>21616</v>
      </c>
      <c r="N107" s="64">
        <f t="shared" si="1"/>
        <v>19454.400000000001</v>
      </c>
    </row>
    <row r="108" spans="1:14" ht="15" customHeight="1">
      <c r="A108" s="40">
        <f t="shared" si="19"/>
        <v>98</v>
      </c>
      <c r="B108" s="29" t="s">
        <v>515</v>
      </c>
      <c r="C108" s="19" t="s">
        <v>176</v>
      </c>
      <c r="D108" s="19" t="s">
        <v>177</v>
      </c>
      <c r="E108" s="19" t="s">
        <v>516</v>
      </c>
      <c r="F108" s="19" t="s">
        <v>179</v>
      </c>
      <c r="G108" s="43">
        <v>5849</v>
      </c>
      <c r="H108" s="62">
        <v>95620</v>
      </c>
      <c r="I108" s="62"/>
      <c r="J108" s="62">
        <v>354</v>
      </c>
      <c r="K108" s="62"/>
      <c r="L108" s="62"/>
      <c r="M108" s="59">
        <f t="shared" si="0"/>
        <v>101823</v>
      </c>
      <c r="N108" s="64">
        <f t="shared" si="1"/>
        <v>91640.7</v>
      </c>
    </row>
    <row r="109" spans="1:14" ht="15" customHeight="1">
      <c r="A109" s="40">
        <f t="shared" si="19"/>
        <v>99</v>
      </c>
      <c r="B109" s="29" t="s">
        <v>515</v>
      </c>
      <c r="C109" s="39" t="s">
        <v>517</v>
      </c>
      <c r="D109" s="39" t="s">
        <v>518</v>
      </c>
      <c r="E109" s="39" t="s">
        <v>519</v>
      </c>
      <c r="F109" s="39" t="s">
        <v>520</v>
      </c>
      <c r="G109" s="66">
        <v>5849</v>
      </c>
      <c r="H109" s="67"/>
      <c r="I109" s="67"/>
      <c r="J109" s="67"/>
      <c r="K109" s="67"/>
      <c r="L109" s="67"/>
      <c r="M109" s="59">
        <f t="shared" si="0"/>
        <v>5849</v>
      </c>
      <c r="N109" s="68">
        <f t="shared" si="1"/>
        <v>5264.1</v>
      </c>
    </row>
    <row r="110" spans="1:14" ht="15" customHeight="1">
      <c r="A110" s="40">
        <f t="shared" si="19"/>
        <v>100</v>
      </c>
      <c r="B110" s="29" t="s">
        <v>515</v>
      </c>
      <c r="C110" s="29" t="s">
        <v>55</v>
      </c>
      <c r="D110" s="19" t="s">
        <v>521</v>
      </c>
      <c r="E110" s="19" t="s">
        <v>522</v>
      </c>
      <c r="F110" s="19" t="s">
        <v>79</v>
      </c>
      <c r="G110" s="43">
        <v>2339</v>
      </c>
      <c r="H110" s="62"/>
      <c r="I110" s="62"/>
      <c r="J110" s="62">
        <v>7798</v>
      </c>
      <c r="K110" s="62"/>
      <c r="L110" s="62"/>
      <c r="M110" s="59">
        <f t="shared" si="0"/>
        <v>10137</v>
      </c>
      <c r="N110" s="64">
        <f t="shared" si="1"/>
        <v>9123.2999999999993</v>
      </c>
    </row>
    <row r="111" spans="1:14" ht="15" customHeight="1">
      <c r="A111" s="40">
        <f t="shared" si="19"/>
        <v>101</v>
      </c>
      <c r="B111" s="29" t="s">
        <v>515</v>
      </c>
      <c r="C111" s="19" t="s">
        <v>55</v>
      </c>
      <c r="D111" s="19" t="s">
        <v>523</v>
      </c>
      <c r="E111" s="19" t="s">
        <v>524</v>
      </c>
      <c r="F111" s="19" t="s">
        <v>79</v>
      </c>
      <c r="G111" s="43">
        <v>3899</v>
      </c>
      <c r="H111" s="62">
        <v>1014</v>
      </c>
      <c r="I111" s="62"/>
      <c r="J111" s="62">
        <v>195</v>
      </c>
      <c r="K111" s="62"/>
      <c r="L111" s="62"/>
      <c r="M111" s="59">
        <f t="shared" si="0"/>
        <v>5108</v>
      </c>
      <c r="N111" s="64">
        <f t="shared" si="1"/>
        <v>4597.2</v>
      </c>
    </row>
    <row r="112" spans="1:14" ht="15" customHeight="1">
      <c r="A112" s="40">
        <f t="shared" si="19"/>
        <v>102</v>
      </c>
      <c r="B112" s="29" t="s">
        <v>515</v>
      </c>
      <c r="C112" s="19" t="s">
        <v>525</v>
      </c>
      <c r="D112" s="19" t="s">
        <v>526</v>
      </c>
      <c r="E112" s="19" t="s">
        <v>527</v>
      </c>
      <c r="F112" s="19" t="s">
        <v>528</v>
      </c>
      <c r="G112" s="43">
        <v>3899</v>
      </c>
      <c r="H112" s="62">
        <v>1014</v>
      </c>
      <c r="I112" s="62"/>
      <c r="J112" s="62">
        <v>195</v>
      </c>
      <c r="K112" s="62"/>
      <c r="L112" s="62"/>
      <c r="M112" s="59">
        <f t="shared" si="0"/>
        <v>5108</v>
      </c>
      <c r="N112" s="64">
        <f t="shared" si="1"/>
        <v>4597.2</v>
      </c>
    </row>
    <row r="113" spans="1:14" ht="15" customHeight="1">
      <c r="A113" s="40">
        <f t="shared" si="19"/>
        <v>103</v>
      </c>
      <c r="B113" s="29" t="s">
        <v>515</v>
      </c>
      <c r="C113" s="19" t="s">
        <v>525</v>
      </c>
      <c r="D113" s="19" t="s">
        <v>529</v>
      </c>
      <c r="E113" s="19" t="s">
        <v>530</v>
      </c>
      <c r="F113" s="19" t="s">
        <v>528</v>
      </c>
      <c r="G113" s="43">
        <v>3899</v>
      </c>
      <c r="H113" s="62">
        <v>9047</v>
      </c>
      <c r="I113" s="62"/>
      <c r="J113" s="62">
        <v>1378</v>
      </c>
      <c r="K113" s="62"/>
      <c r="L113" s="62">
        <v>518</v>
      </c>
      <c r="M113" s="59">
        <f t="shared" ref="M113:M124" si="23">SUM(G113:L113)</f>
        <v>14842</v>
      </c>
      <c r="N113" s="64">
        <f t="shared" si="1"/>
        <v>13357.8</v>
      </c>
    </row>
    <row r="114" spans="1:14" ht="15" customHeight="1">
      <c r="A114" s="40">
        <f t="shared" si="19"/>
        <v>104</v>
      </c>
      <c r="B114" s="29" t="s">
        <v>538</v>
      </c>
      <c r="C114" s="19" t="s">
        <v>539</v>
      </c>
      <c r="D114" s="19" t="s">
        <v>540</v>
      </c>
      <c r="E114" s="19" t="s">
        <v>541</v>
      </c>
      <c r="F114" s="19" t="s">
        <v>542</v>
      </c>
      <c r="G114" s="43"/>
      <c r="H114" s="62"/>
      <c r="I114" s="62"/>
      <c r="J114" s="62">
        <v>1170</v>
      </c>
      <c r="K114" s="62"/>
      <c r="L114" s="62"/>
      <c r="M114" s="59">
        <f t="shared" si="23"/>
        <v>1170</v>
      </c>
      <c r="N114" s="64">
        <f t="shared" si="1"/>
        <v>1053</v>
      </c>
    </row>
    <row r="115" spans="1:14" ht="15" customHeight="1">
      <c r="A115" s="40">
        <f t="shared" si="19"/>
        <v>105</v>
      </c>
      <c r="B115" s="29" t="s">
        <v>538</v>
      </c>
      <c r="C115" s="19" t="s">
        <v>543</v>
      </c>
      <c r="D115" s="19" t="s">
        <v>544</v>
      </c>
      <c r="E115" s="19" t="s">
        <v>545</v>
      </c>
      <c r="F115" s="19" t="s">
        <v>546</v>
      </c>
      <c r="G115" s="43">
        <v>3899</v>
      </c>
      <c r="H115" s="62"/>
      <c r="I115" s="62"/>
      <c r="J115" s="62"/>
      <c r="K115" s="62"/>
      <c r="L115" s="62"/>
      <c r="M115" s="59">
        <f t="shared" si="23"/>
        <v>3899</v>
      </c>
      <c r="N115" s="64">
        <f t="shared" ref="N115:N124" si="24">+M115*90/100</f>
        <v>3509.1</v>
      </c>
    </row>
    <row r="116" spans="1:14" ht="15" customHeight="1">
      <c r="A116" s="40">
        <f t="shared" si="19"/>
        <v>106</v>
      </c>
      <c r="B116" s="29" t="s">
        <v>538</v>
      </c>
      <c r="C116" s="19" t="s">
        <v>539</v>
      </c>
      <c r="D116" s="19" t="s">
        <v>547</v>
      </c>
      <c r="E116" s="19" t="s">
        <v>548</v>
      </c>
      <c r="F116" s="19" t="s">
        <v>542</v>
      </c>
      <c r="G116" s="43">
        <v>5849</v>
      </c>
      <c r="H116" s="62"/>
      <c r="I116" s="62"/>
      <c r="J116" s="62"/>
      <c r="K116" s="62"/>
      <c r="L116" s="62"/>
      <c r="M116" s="59">
        <f t="shared" si="23"/>
        <v>5849</v>
      </c>
      <c r="N116" s="64">
        <f t="shared" si="24"/>
        <v>5264.1</v>
      </c>
    </row>
    <row r="117" spans="1:14" ht="15" customHeight="1">
      <c r="A117" s="40">
        <f t="shared" si="19"/>
        <v>107</v>
      </c>
      <c r="B117" s="29" t="s">
        <v>538</v>
      </c>
      <c r="C117" s="19" t="s">
        <v>543</v>
      </c>
      <c r="D117" s="19" t="s">
        <v>549</v>
      </c>
      <c r="E117" s="19" t="s">
        <v>550</v>
      </c>
      <c r="F117" s="19" t="s">
        <v>546</v>
      </c>
      <c r="G117" s="43">
        <v>3899</v>
      </c>
      <c r="H117" s="62"/>
      <c r="I117" s="62"/>
      <c r="J117" s="62"/>
      <c r="K117" s="62"/>
      <c r="L117" s="62"/>
      <c r="M117" s="59">
        <f t="shared" si="23"/>
        <v>3899</v>
      </c>
      <c r="N117" s="64">
        <f t="shared" si="24"/>
        <v>3509.1</v>
      </c>
    </row>
    <row r="118" spans="1:14" ht="15" customHeight="1">
      <c r="A118" s="40">
        <f t="shared" si="19"/>
        <v>108</v>
      </c>
      <c r="B118" s="29" t="s">
        <v>538</v>
      </c>
      <c r="C118" s="19" t="s">
        <v>543</v>
      </c>
      <c r="D118" s="19" t="s">
        <v>551</v>
      </c>
      <c r="E118" s="19" t="s">
        <v>552</v>
      </c>
      <c r="F118" s="19" t="s">
        <v>546</v>
      </c>
      <c r="G118" s="43">
        <v>3899</v>
      </c>
      <c r="H118" s="62"/>
      <c r="I118" s="62"/>
      <c r="J118" s="62"/>
      <c r="K118" s="62"/>
      <c r="L118" s="62"/>
      <c r="M118" s="59">
        <f t="shared" si="23"/>
        <v>3899</v>
      </c>
      <c r="N118" s="64">
        <f t="shared" si="24"/>
        <v>3509.1</v>
      </c>
    </row>
    <row r="119" spans="1:14" ht="15" customHeight="1">
      <c r="A119" s="40">
        <f t="shared" si="19"/>
        <v>109</v>
      </c>
      <c r="B119" s="29" t="s">
        <v>538</v>
      </c>
      <c r="C119" s="19" t="s">
        <v>553</v>
      </c>
      <c r="D119" s="19" t="s">
        <v>554</v>
      </c>
      <c r="E119" s="19" t="s">
        <v>555</v>
      </c>
      <c r="F119" s="19" t="s">
        <v>58</v>
      </c>
      <c r="G119" s="43">
        <v>5849</v>
      </c>
      <c r="H119" s="62">
        <v>23332</v>
      </c>
      <c r="I119" s="62"/>
      <c r="J119" s="62">
        <v>354</v>
      </c>
      <c r="K119" s="62"/>
      <c r="L119" s="62"/>
      <c r="M119" s="59">
        <f t="shared" si="23"/>
        <v>29535</v>
      </c>
      <c r="N119" s="64">
        <f t="shared" si="24"/>
        <v>26581.5</v>
      </c>
    </row>
    <row r="120" spans="1:14" ht="15" customHeight="1">
      <c r="A120" s="40">
        <f t="shared" si="19"/>
        <v>110</v>
      </c>
      <c r="B120" s="29" t="s">
        <v>538</v>
      </c>
      <c r="C120" s="19" t="s">
        <v>556</v>
      </c>
      <c r="D120" s="19" t="s">
        <v>114</v>
      </c>
      <c r="E120" s="19" t="s">
        <v>532</v>
      </c>
      <c r="F120" s="19" t="s">
        <v>116</v>
      </c>
      <c r="G120" s="43">
        <v>5849</v>
      </c>
      <c r="H120" s="62">
        <v>8904</v>
      </c>
      <c r="I120" s="62"/>
      <c r="J120" s="62">
        <v>502</v>
      </c>
      <c r="K120" s="62"/>
      <c r="L120" s="62">
        <v>224</v>
      </c>
      <c r="M120" s="59">
        <f t="shared" si="23"/>
        <v>15479</v>
      </c>
      <c r="N120" s="64">
        <f t="shared" si="24"/>
        <v>13931.1</v>
      </c>
    </row>
    <row r="121" spans="1:14" ht="15" customHeight="1">
      <c r="A121" s="40">
        <f t="shared" si="19"/>
        <v>111</v>
      </c>
      <c r="B121" s="29" t="s">
        <v>538</v>
      </c>
      <c r="C121" s="19" t="s">
        <v>557</v>
      </c>
      <c r="D121" s="19" t="s">
        <v>558</v>
      </c>
      <c r="E121" s="19" t="s">
        <v>559</v>
      </c>
      <c r="F121" s="19" t="s">
        <v>560</v>
      </c>
      <c r="G121" s="43">
        <v>4470</v>
      </c>
      <c r="H121" s="62">
        <v>11543</v>
      </c>
      <c r="I121" s="62"/>
      <c r="J121" s="62">
        <v>354</v>
      </c>
      <c r="K121" s="62"/>
      <c r="L121" s="62"/>
      <c r="M121" s="59">
        <f t="shared" si="23"/>
        <v>16367</v>
      </c>
      <c r="N121" s="64">
        <f t="shared" si="24"/>
        <v>14730.3</v>
      </c>
    </row>
    <row r="122" spans="1:14" ht="15" customHeight="1">
      <c r="A122" s="40">
        <f t="shared" si="19"/>
        <v>112</v>
      </c>
      <c r="B122" s="19" t="s">
        <v>561</v>
      </c>
      <c r="C122" s="19" t="s">
        <v>562</v>
      </c>
      <c r="D122" s="19" t="s">
        <v>563</v>
      </c>
      <c r="E122" s="19" t="s">
        <v>564</v>
      </c>
      <c r="F122" s="19" t="s">
        <v>79</v>
      </c>
      <c r="G122" s="43">
        <v>4470</v>
      </c>
      <c r="H122" s="62"/>
      <c r="I122" s="62"/>
      <c r="J122" s="62"/>
      <c r="K122" s="62"/>
      <c r="L122" s="62"/>
      <c r="M122" s="59">
        <f t="shared" si="23"/>
        <v>4470</v>
      </c>
      <c r="N122" s="64">
        <f t="shared" si="24"/>
        <v>4023</v>
      </c>
    </row>
    <row r="123" spans="1:14" ht="15" customHeight="1">
      <c r="A123" s="40">
        <f t="shared" si="19"/>
        <v>113</v>
      </c>
      <c r="B123" s="19" t="s">
        <v>561</v>
      </c>
      <c r="C123" s="19" t="s">
        <v>562</v>
      </c>
      <c r="D123" s="19" t="s">
        <v>565</v>
      </c>
      <c r="E123" s="19" t="s">
        <v>566</v>
      </c>
      <c r="F123" s="19" t="s">
        <v>58</v>
      </c>
      <c r="G123" s="43">
        <v>4470</v>
      </c>
      <c r="H123" s="62">
        <v>10685</v>
      </c>
      <c r="I123" s="62"/>
      <c r="J123" s="62">
        <v>851</v>
      </c>
      <c r="K123" s="62"/>
      <c r="L123" s="62"/>
      <c r="M123" s="59">
        <f t="shared" si="23"/>
        <v>16006</v>
      </c>
      <c r="N123" s="64">
        <f t="shared" si="24"/>
        <v>14405.4</v>
      </c>
    </row>
    <row r="124" spans="1:14" ht="15.75" thickBot="1">
      <c r="A124" s="40"/>
      <c r="B124" s="45"/>
      <c r="C124" s="19"/>
      <c r="D124" s="19"/>
      <c r="E124" s="19"/>
      <c r="F124" s="19"/>
      <c r="G124" s="43"/>
      <c r="H124" s="62"/>
      <c r="I124" s="62"/>
      <c r="J124" s="62"/>
      <c r="K124" s="62"/>
      <c r="L124" s="62"/>
      <c r="M124" s="59">
        <f t="shared" si="23"/>
        <v>0</v>
      </c>
      <c r="N124" s="64">
        <f t="shared" si="24"/>
        <v>0</v>
      </c>
    </row>
    <row r="125" spans="1:14" ht="16.5" thickTop="1" thickBot="1">
      <c r="A125" s="46"/>
      <c r="B125" s="47"/>
      <c r="C125" s="33" t="s">
        <v>23</v>
      </c>
      <c r="D125" s="33"/>
      <c r="E125" s="33"/>
      <c r="F125" s="33"/>
      <c r="G125" s="60">
        <f t="shared" ref="G125:N125" si="25">SUM(G11:G124)</f>
        <v>584810</v>
      </c>
      <c r="H125" s="60">
        <f t="shared" si="25"/>
        <v>1299927</v>
      </c>
      <c r="I125" s="78">
        <f t="shared" si="25"/>
        <v>23394</v>
      </c>
      <c r="J125" s="78">
        <f t="shared" si="25"/>
        <v>188368</v>
      </c>
      <c r="K125" s="78">
        <f t="shared" si="25"/>
        <v>1950</v>
      </c>
      <c r="L125" s="78">
        <f t="shared" si="25"/>
        <v>44082</v>
      </c>
      <c r="M125" s="60">
        <f t="shared" si="25"/>
        <v>2142531</v>
      </c>
      <c r="N125" s="60">
        <f t="shared" si="25"/>
        <v>1928277.9000000001</v>
      </c>
    </row>
    <row r="126" spans="1:14" ht="15.75" thickTop="1"/>
  </sheetData>
  <pageMargins left="0.7" right="0.7" top="0.75" bottom="0.75" header="0.3" footer="0.3"/>
  <pageSetup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0"/>
  <sheetViews>
    <sheetView topLeftCell="A65" workbookViewId="0">
      <selection activeCell="A81" sqref="A81:XFD81"/>
    </sheetView>
  </sheetViews>
  <sheetFormatPr defaultRowHeight="15"/>
  <cols>
    <col min="1" max="1" width="4.140625" customWidth="1"/>
    <col min="3" max="3" width="20.85546875" customWidth="1"/>
    <col min="4" max="4" width="13.140625" customWidth="1"/>
    <col min="5" max="5" width="23.85546875" customWidth="1"/>
    <col min="6" max="6" width="26.85546875" customWidth="1"/>
    <col min="7" max="8" width="10" customWidth="1"/>
    <col min="9" max="9" width="10.140625" customWidth="1"/>
    <col min="10" max="10" width="10.28515625" customWidth="1"/>
    <col min="11" max="11" width="10.140625" customWidth="1"/>
    <col min="12" max="12" width="10.5703125" customWidth="1"/>
    <col min="13" max="13" width="12.42578125" customWidth="1"/>
    <col min="14" max="14" width="13.7109375" customWidth="1"/>
  </cols>
  <sheetData>
    <row r="1" spans="1:14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>
      <c r="B2" s="6" t="s">
        <v>25</v>
      </c>
      <c r="C2" s="49"/>
      <c r="D2" s="49"/>
      <c r="E2" s="2"/>
      <c r="F2" s="2"/>
      <c r="G2" s="2"/>
      <c r="H2" s="2"/>
      <c r="I2" s="2"/>
      <c r="J2" s="2"/>
      <c r="K2" s="2"/>
      <c r="L2" s="2"/>
      <c r="M2" s="2"/>
      <c r="N2" s="48"/>
    </row>
    <row r="3" spans="1:14">
      <c r="B3" s="6" t="s">
        <v>26</v>
      </c>
      <c r="C3" s="49"/>
      <c r="D3" s="49"/>
      <c r="E3" s="3"/>
      <c r="F3" s="4"/>
      <c r="G3" s="2"/>
      <c r="H3" s="2"/>
      <c r="I3" s="2"/>
      <c r="J3" s="2"/>
      <c r="K3" s="2"/>
      <c r="L3" s="2"/>
      <c r="M3" s="2"/>
      <c r="N3" s="48"/>
    </row>
    <row r="4" spans="1:14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8"/>
    </row>
    <row r="5" spans="1:14">
      <c r="B5" s="7" t="s">
        <v>2</v>
      </c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50"/>
    </row>
    <row r="6" spans="1:14"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50"/>
    </row>
    <row r="7" spans="1:14">
      <c r="A7" s="10"/>
      <c r="B7" s="25"/>
      <c r="C7" s="12"/>
      <c r="D7" s="12"/>
      <c r="E7" s="12"/>
      <c r="F7" s="12"/>
      <c r="G7" s="13" t="s">
        <v>28</v>
      </c>
      <c r="H7" s="13"/>
      <c r="I7" s="13"/>
      <c r="J7" s="13"/>
      <c r="K7" s="12"/>
      <c r="L7" s="12"/>
      <c r="M7" s="12"/>
      <c r="N7" s="10"/>
    </row>
    <row r="8" spans="1:14">
      <c r="A8" s="10" t="s">
        <v>27</v>
      </c>
      <c r="B8" s="25" t="s">
        <v>3</v>
      </c>
      <c r="C8" s="14" t="s">
        <v>4</v>
      </c>
      <c r="D8" s="14" t="s">
        <v>5</v>
      </c>
      <c r="E8" s="15" t="s">
        <v>6</v>
      </c>
      <c r="F8" s="11" t="s">
        <v>6</v>
      </c>
      <c r="G8" s="15" t="s">
        <v>7</v>
      </c>
      <c r="H8" s="15" t="s">
        <v>8</v>
      </c>
      <c r="I8" s="15" t="s">
        <v>9</v>
      </c>
      <c r="J8" s="14" t="s">
        <v>10</v>
      </c>
      <c r="K8" s="14" t="s">
        <v>11</v>
      </c>
      <c r="L8" s="14" t="s">
        <v>12</v>
      </c>
      <c r="M8" s="14" t="s">
        <v>13</v>
      </c>
      <c r="N8" s="26" t="s">
        <v>13</v>
      </c>
    </row>
    <row r="9" spans="1:14">
      <c r="A9" s="10"/>
      <c r="B9" s="25"/>
      <c r="C9" s="14"/>
      <c r="D9" s="14" t="s">
        <v>14</v>
      </c>
      <c r="E9" s="14" t="s">
        <v>15</v>
      </c>
      <c r="F9" s="11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/>
      <c r="L9" s="14" t="s">
        <v>21</v>
      </c>
      <c r="M9" s="14" t="s">
        <v>22</v>
      </c>
      <c r="N9" s="26" t="s">
        <v>24</v>
      </c>
    </row>
    <row r="10" spans="1:14">
      <c r="A10" s="10"/>
      <c r="B10" s="2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6">
        <v>1</v>
      </c>
      <c r="N10" s="27">
        <v>0.85</v>
      </c>
    </row>
    <row r="11" spans="1:14" ht="15" customHeight="1">
      <c r="A11" s="10">
        <v>1</v>
      </c>
      <c r="B11" s="38">
        <v>42013</v>
      </c>
      <c r="C11" s="39" t="s">
        <v>243</v>
      </c>
      <c r="D11" s="39" t="s">
        <v>244</v>
      </c>
      <c r="E11" s="39" t="s">
        <v>245</v>
      </c>
      <c r="F11" s="39" t="s">
        <v>58</v>
      </c>
      <c r="G11" s="66">
        <v>5849</v>
      </c>
      <c r="H11" s="67">
        <v>29959</v>
      </c>
      <c r="I11" s="67"/>
      <c r="J11" s="67">
        <v>354</v>
      </c>
      <c r="K11" s="67"/>
      <c r="L11" s="67"/>
      <c r="M11" s="59">
        <f t="shared" ref="M11:M23" si="0">SUM(G11:L11)</f>
        <v>36162</v>
      </c>
      <c r="N11" s="68">
        <f>+M11*85/100</f>
        <v>30737.7</v>
      </c>
    </row>
    <row r="12" spans="1:14" ht="15" customHeight="1">
      <c r="A12" s="10">
        <f>1+A11</f>
        <v>2</v>
      </c>
      <c r="B12" s="38">
        <v>42013</v>
      </c>
      <c r="C12" s="19" t="s">
        <v>246</v>
      </c>
      <c r="D12" s="19" t="s">
        <v>247</v>
      </c>
      <c r="E12" s="19" t="s">
        <v>248</v>
      </c>
      <c r="F12" s="19" t="s">
        <v>249</v>
      </c>
      <c r="G12" s="43">
        <v>5849</v>
      </c>
      <c r="H12" s="62">
        <v>28556</v>
      </c>
      <c r="I12" s="62"/>
      <c r="J12" s="62">
        <v>195</v>
      </c>
      <c r="K12" s="62"/>
      <c r="L12" s="62"/>
      <c r="M12" s="59">
        <f t="shared" si="0"/>
        <v>34600</v>
      </c>
      <c r="N12" s="64">
        <f t="shared" ref="N12" si="1">+M12*85/100</f>
        <v>29410</v>
      </c>
    </row>
    <row r="13" spans="1:14" ht="15" customHeight="1">
      <c r="A13" s="10">
        <f t="shared" ref="A13:A87" si="2">1+A12</f>
        <v>3</v>
      </c>
      <c r="B13" s="38">
        <v>42013</v>
      </c>
      <c r="C13" s="19" t="s">
        <v>250</v>
      </c>
      <c r="D13" s="19" t="s">
        <v>251</v>
      </c>
      <c r="E13" s="19" t="s">
        <v>252</v>
      </c>
      <c r="F13" s="19" t="s">
        <v>58</v>
      </c>
      <c r="G13" s="43">
        <v>5849</v>
      </c>
      <c r="H13" s="62">
        <v>67781</v>
      </c>
      <c r="I13" s="62"/>
      <c r="J13" s="62">
        <v>549</v>
      </c>
      <c r="K13" s="62"/>
      <c r="L13" s="62"/>
      <c r="M13" s="59">
        <f t="shared" si="0"/>
        <v>74179</v>
      </c>
      <c r="N13" s="64">
        <f>+M13*85/100</f>
        <v>63052.15</v>
      </c>
    </row>
    <row r="14" spans="1:14" ht="15" customHeight="1">
      <c r="A14" s="10">
        <f t="shared" si="2"/>
        <v>4</v>
      </c>
      <c r="B14" s="38">
        <v>42044</v>
      </c>
      <c r="C14" s="19" t="s">
        <v>253</v>
      </c>
      <c r="D14" s="19" t="s">
        <v>254</v>
      </c>
      <c r="E14" s="19" t="s">
        <v>255</v>
      </c>
      <c r="F14" s="19" t="s">
        <v>256</v>
      </c>
      <c r="G14" s="43">
        <v>5849</v>
      </c>
      <c r="H14" s="62">
        <v>27287</v>
      </c>
      <c r="I14" s="62"/>
      <c r="J14" s="62">
        <v>354</v>
      </c>
      <c r="K14" s="62"/>
      <c r="L14" s="62"/>
      <c r="M14" s="59">
        <f t="shared" si="0"/>
        <v>33490</v>
      </c>
      <c r="N14" s="64">
        <f t="shared" ref="N14" si="3">+M14*85/100</f>
        <v>28466.5</v>
      </c>
    </row>
    <row r="15" spans="1:14" ht="15" customHeight="1">
      <c r="A15" s="10">
        <f t="shared" si="2"/>
        <v>5</v>
      </c>
      <c r="B15" s="38">
        <v>42044</v>
      </c>
      <c r="C15" s="19" t="s">
        <v>257</v>
      </c>
      <c r="D15" s="19" t="s">
        <v>258</v>
      </c>
      <c r="E15" s="19" t="s">
        <v>259</v>
      </c>
      <c r="F15" s="19" t="s">
        <v>58</v>
      </c>
      <c r="G15" s="43">
        <v>5849</v>
      </c>
      <c r="H15" s="62">
        <v>24970</v>
      </c>
      <c r="I15" s="62"/>
      <c r="J15" s="62">
        <v>549</v>
      </c>
      <c r="K15" s="62"/>
      <c r="L15" s="62"/>
      <c r="M15" s="59">
        <f t="shared" si="0"/>
        <v>31368</v>
      </c>
      <c r="N15" s="64">
        <f>+M15*85/100</f>
        <v>26662.799999999999</v>
      </c>
    </row>
    <row r="16" spans="1:14" ht="15" customHeight="1">
      <c r="A16" s="10">
        <f t="shared" si="2"/>
        <v>6</v>
      </c>
      <c r="B16" s="38">
        <v>42072</v>
      </c>
      <c r="C16" s="19" t="s">
        <v>260</v>
      </c>
      <c r="D16" s="19" t="s">
        <v>261</v>
      </c>
      <c r="E16" s="19" t="s">
        <v>262</v>
      </c>
      <c r="F16" s="19" t="s">
        <v>263</v>
      </c>
      <c r="G16" s="43">
        <v>3899</v>
      </c>
      <c r="H16" s="62">
        <v>1170</v>
      </c>
      <c r="I16" s="62"/>
      <c r="J16" s="62">
        <v>195</v>
      </c>
      <c r="K16" s="62"/>
      <c r="L16" s="62"/>
      <c r="M16" s="59">
        <f t="shared" si="0"/>
        <v>5264</v>
      </c>
      <c r="N16" s="64">
        <f>+M16*85/100</f>
        <v>4474.3999999999996</v>
      </c>
    </row>
    <row r="17" spans="1:14" ht="15" customHeight="1">
      <c r="A17" s="10">
        <f t="shared" si="2"/>
        <v>7</v>
      </c>
      <c r="B17" s="38">
        <v>42072</v>
      </c>
      <c r="C17" s="19" t="s">
        <v>264</v>
      </c>
      <c r="D17" s="19" t="s">
        <v>265</v>
      </c>
      <c r="E17" s="19" t="s">
        <v>266</v>
      </c>
      <c r="F17" s="19" t="s">
        <v>267</v>
      </c>
      <c r="G17" s="43"/>
      <c r="H17" s="62"/>
      <c r="I17" s="62"/>
      <c r="J17" s="62">
        <v>1170</v>
      </c>
      <c r="K17" s="62"/>
      <c r="L17" s="62"/>
      <c r="M17" s="59">
        <f t="shared" si="0"/>
        <v>1170</v>
      </c>
      <c r="N17" s="64">
        <f t="shared" ref="N17:N80" si="4">+M17*85/100</f>
        <v>994.5</v>
      </c>
    </row>
    <row r="18" spans="1:14" ht="15" customHeight="1">
      <c r="A18" s="10">
        <f t="shared" si="2"/>
        <v>8</v>
      </c>
      <c r="B18" s="44">
        <v>42103</v>
      </c>
      <c r="C18" s="19" t="s">
        <v>270</v>
      </c>
      <c r="D18" s="19" t="s">
        <v>268</v>
      </c>
      <c r="E18" s="19" t="s">
        <v>269</v>
      </c>
      <c r="F18" s="19" t="s">
        <v>58</v>
      </c>
      <c r="G18" s="43">
        <v>7263</v>
      </c>
      <c r="H18" s="62">
        <v>42984</v>
      </c>
      <c r="I18" s="62"/>
      <c r="J18" s="62">
        <v>354</v>
      </c>
      <c r="K18" s="62"/>
      <c r="L18" s="62"/>
      <c r="M18" s="59">
        <f t="shared" si="0"/>
        <v>50601</v>
      </c>
      <c r="N18" s="64">
        <f t="shared" si="4"/>
        <v>43010.85</v>
      </c>
    </row>
    <row r="19" spans="1:14" ht="15" customHeight="1">
      <c r="A19" s="10">
        <f t="shared" si="2"/>
        <v>9</v>
      </c>
      <c r="B19" s="44">
        <v>42133</v>
      </c>
      <c r="C19" s="19" t="s">
        <v>271</v>
      </c>
      <c r="D19" s="19" t="s">
        <v>272</v>
      </c>
      <c r="E19" s="19" t="s">
        <v>273</v>
      </c>
      <c r="F19" s="19" t="s">
        <v>274</v>
      </c>
      <c r="G19" s="43"/>
      <c r="H19" s="62"/>
      <c r="I19" s="62"/>
      <c r="J19" s="62">
        <v>1170</v>
      </c>
      <c r="K19" s="62"/>
      <c r="L19" s="62"/>
      <c r="M19" s="59">
        <f t="shared" si="0"/>
        <v>1170</v>
      </c>
      <c r="N19" s="64">
        <f t="shared" si="4"/>
        <v>994.5</v>
      </c>
    </row>
    <row r="20" spans="1:14" ht="15" customHeight="1">
      <c r="A20" s="10">
        <f t="shared" si="2"/>
        <v>10</v>
      </c>
      <c r="B20" s="44">
        <v>42133</v>
      </c>
      <c r="C20" s="19" t="s">
        <v>264</v>
      </c>
      <c r="D20" s="19" t="s">
        <v>265</v>
      </c>
      <c r="E20" s="19" t="s">
        <v>266</v>
      </c>
      <c r="F20" s="19" t="s">
        <v>267</v>
      </c>
      <c r="G20" s="43"/>
      <c r="H20" s="62"/>
      <c r="I20" s="62"/>
      <c r="J20" s="62">
        <v>1170</v>
      </c>
      <c r="K20" s="62"/>
      <c r="L20" s="62"/>
      <c r="M20" s="59">
        <f t="shared" si="0"/>
        <v>1170</v>
      </c>
      <c r="N20" s="64">
        <f t="shared" si="4"/>
        <v>994.5</v>
      </c>
    </row>
    <row r="21" spans="1:14" ht="15" customHeight="1">
      <c r="A21" s="10">
        <f t="shared" si="2"/>
        <v>11</v>
      </c>
      <c r="B21" s="44">
        <v>42133</v>
      </c>
      <c r="C21" s="19" t="s">
        <v>275</v>
      </c>
      <c r="D21" s="19" t="s">
        <v>276</v>
      </c>
      <c r="E21" s="19" t="s">
        <v>277</v>
      </c>
      <c r="F21" s="19" t="s">
        <v>278</v>
      </c>
      <c r="G21" s="43">
        <v>4470</v>
      </c>
      <c r="H21" s="62"/>
      <c r="I21" s="62"/>
      <c r="J21" s="62"/>
      <c r="K21" s="62"/>
      <c r="L21" s="62"/>
      <c r="M21" s="59">
        <f t="shared" si="0"/>
        <v>4470</v>
      </c>
      <c r="N21" s="64">
        <f t="shared" si="4"/>
        <v>3799.5</v>
      </c>
    </row>
    <row r="22" spans="1:14" ht="15" customHeight="1">
      <c r="A22" s="10">
        <f t="shared" si="2"/>
        <v>12</v>
      </c>
      <c r="B22" s="44">
        <v>42133</v>
      </c>
      <c r="C22" s="19" t="s">
        <v>275</v>
      </c>
      <c r="D22" s="19" t="s">
        <v>279</v>
      </c>
      <c r="E22" s="19" t="s">
        <v>280</v>
      </c>
      <c r="F22" s="19" t="s">
        <v>278</v>
      </c>
      <c r="G22" s="43">
        <v>2339</v>
      </c>
      <c r="H22" s="62"/>
      <c r="I22" s="62"/>
      <c r="J22" s="62">
        <v>8421</v>
      </c>
      <c r="K22" s="62"/>
      <c r="L22" s="62"/>
      <c r="M22" s="59">
        <f t="shared" si="0"/>
        <v>10760</v>
      </c>
      <c r="N22" s="64">
        <f t="shared" si="4"/>
        <v>9146</v>
      </c>
    </row>
    <row r="23" spans="1:14" ht="15" customHeight="1">
      <c r="A23" s="10">
        <f t="shared" si="2"/>
        <v>13</v>
      </c>
      <c r="B23" s="44">
        <v>42194</v>
      </c>
      <c r="C23" s="19" t="s">
        <v>253</v>
      </c>
      <c r="D23" s="19" t="s">
        <v>281</v>
      </c>
      <c r="E23" s="19" t="s">
        <v>273</v>
      </c>
      <c r="F23" s="19" t="s">
        <v>274</v>
      </c>
      <c r="G23" s="43">
        <v>1950</v>
      </c>
      <c r="H23" s="62"/>
      <c r="I23" s="62"/>
      <c r="J23" s="62">
        <v>1170</v>
      </c>
      <c r="K23" s="62"/>
      <c r="L23" s="62"/>
      <c r="M23" s="59">
        <f t="shared" si="0"/>
        <v>3120</v>
      </c>
      <c r="N23" s="64">
        <f t="shared" si="4"/>
        <v>2652</v>
      </c>
    </row>
    <row r="24" spans="1:14" ht="15" customHeight="1">
      <c r="A24" s="10">
        <f t="shared" si="2"/>
        <v>14</v>
      </c>
      <c r="B24" s="44">
        <v>42194</v>
      </c>
      <c r="C24" s="19" t="s">
        <v>339</v>
      </c>
      <c r="D24" s="19" t="s">
        <v>340</v>
      </c>
      <c r="E24" s="19" t="s">
        <v>341</v>
      </c>
      <c r="F24" s="19" t="s">
        <v>79</v>
      </c>
      <c r="G24" s="43">
        <v>1950</v>
      </c>
      <c r="H24" s="62">
        <v>6083</v>
      </c>
      <c r="I24" s="62"/>
      <c r="J24" s="62"/>
      <c r="K24" s="62"/>
      <c r="L24" s="62"/>
      <c r="M24" s="59">
        <f t="shared" ref="M24" si="5">SUM(G24:L24)</f>
        <v>8033</v>
      </c>
      <c r="N24" s="64">
        <f t="shared" ref="N24" si="6">+M24*85/100</f>
        <v>6828.05</v>
      </c>
    </row>
    <row r="25" spans="1:14" ht="15" customHeight="1">
      <c r="A25" s="10">
        <f t="shared" si="2"/>
        <v>15</v>
      </c>
      <c r="B25" s="44">
        <v>42225</v>
      </c>
      <c r="C25" s="19" t="s">
        <v>339</v>
      </c>
      <c r="D25" s="19" t="s">
        <v>340</v>
      </c>
      <c r="E25" s="19" t="s">
        <v>341</v>
      </c>
      <c r="F25" s="19" t="s">
        <v>79</v>
      </c>
      <c r="G25" s="43"/>
      <c r="H25" s="62">
        <v>6083</v>
      </c>
      <c r="I25" s="62"/>
      <c r="J25" s="62"/>
      <c r="K25" s="62"/>
      <c r="L25" s="62"/>
      <c r="M25" s="59">
        <f t="shared" ref="M25" si="7">SUM(G25:L25)</f>
        <v>6083</v>
      </c>
      <c r="N25" s="64">
        <f t="shared" ref="N25" si="8">+M25*85/100</f>
        <v>5170.55</v>
      </c>
    </row>
    <row r="26" spans="1:14" ht="15" customHeight="1">
      <c r="A26" s="10">
        <f t="shared" si="2"/>
        <v>16</v>
      </c>
      <c r="B26" s="44">
        <v>42225</v>
      </c>
      <c r="C26" s="19" t="s">
        <v>275</v>
      </c>
      <c r="D26" s="19" t="s">
        <v>282</v>
      </c>
      <c r="E26" s="19" t="s">
        <v>283</v>
      </c>
      <c r="F26" s="19" t="s">
        <v>284</v>
      </c>
      <c r="G26" s="43">
        <v>5849</v>
      </c>
      <c r="H26" s="62"/>
      <c r="I26" s="62"/>
      <c r="J26" s="62">
        <v>195</v>
      </c>
      <c r="K26" s="62"/>
      <c r="L26" s="62"/>
      <c r="M26" s="59">
        <f>SUM(G26:L26)</f>
        <v>6044</v>
      </c>
      <c r="N26" s="64">
        <f t="shared" si="4"/>
        <v>5137.3999999999996</v>
      </c>
    </row>
    <row r="27" spans="1:14" ht="15" customHeight="1">
      <c r="A27" s="10">
        <f t="shared" si="2"/>
        <v>17</v>
      </c>
      <c r="B27" s="44">
        <v>42225</v>
      </c>
      <c r="C27" s="39" t="s">
        <v>285</v>
      </c>
      <c r="D27" s="39" t="s">
        <v>286</v>
      </c>
      <c r="E27" s="39" t="s">
        <v>287</v>
      </c>
      <c r="F27" s="39" t="s">
        <v>288</v>
      </c>
      <c r="G27" s="66">
        <v>5849</v>
      </c>
      <c r="H27" s="67">
        <v>34015</v>
      </c>
      <c r="I27" s="67"/>
      <c r="J27" s="67">
        <v>354</v>
      </c>
      <c r="K27" s="67"/>
      <c r="L27" s="67"/>
      <c r="M27" s="59">
        <f t="shared" ref="M27:M31" si="9">SUM(G27:L27)</f>
        <v>40218</v>
      </c>
      <c r="N27" s="68">
        <f t="shared" si="4"/>
        <v>34185.300000000003</v>
      </c>
    </row>
    <row r="28" spans="1:14" ht="15" customHeight="1">
      <c r="A28" s="10">
        <f t="shared" si="2"/>
        <v>18</v>
      </c>
      <c r="B28" s="44">
        <v>42225</v>
      </c>
      <c r="C28" s="19" t="s">
        <v>289</v>
      </c>
      <c r="D28" s="19" t="s">
        <v>290</v>
      </c>
      <c r="E28" s="19" t="s">
        <v>291</v>
      </c>
      <c r="F28" s="39" t="s">
        <v>79</v>
      </c>
      <c r="G28" s="43">
        <v>1950</v>
      </c>
      <c r="H28" s="62">
        <v>4056</v>
      </c>
      <c r="I28" s="62"/>
      <c r="J28" s="62"/>
      <c r="K28" s="62"/>
      <c r="L28" s="62"/>
      <c r="M28" s="59">
        <f t="shared" si="9"/>
        <v>6006</v>
      </c>
      <c r="N28" s="64">
        <f t="shared" si="4"/>
        <v>5105.1000000000004</v>
      </c>
    </row>
    <row r="29" spans="1:14" ht="15" customHeight="1">
      <c r="A29" s="10">
        <f t="shared" si="2"/>
        <v>19</v>
      </c>
      <c r="B29" s="44">
        <v>42256</v>
      </c>
      <c r="C29" s="19" t="s">
        <v>292</v>
      </c>
      <c r="D29" s="19" t="s">
        <v>293</v>
      </c>
      <c r="E29" s="39" t="s">
        <v>294</v>
      </c>
      <c r="F29" s="19" t="s">
        <v>295</v>
      </c>
      <c r="G29" s="43">
        <v>5849</v>
      </c>
      <c r="H29" s="62">
        <v>39942</v>
      </c>
      <c r="I29" s="62"/>
      <c r="J29" s="62">
        <v>354</v>
      </c>
      <c r="K29" s="62"/>
      <c r="L29" s="62"/>
      <c r="M29" s="59">
        <f t="shared" si="9"/>
        <v>46145</v>
      </c>
      <c r="N29" s="64">
        <f t="shared" si="4"/>
        <v>39223.25</v>
      </c>
    </row>
    <row r="30" spans="1:14" ht="15" customHeight="1">
      <c r="A30" s="10">
        <f t="shared" si="2"/>
        <v>20</v>
      </c>
      <c r="B30" s="44">
        <v>42256</v>
      </c>
      <c r="C30" s="19" t="s">
        <v>296</v>
      </c>
      <c r="D30" s="19" t="s">
        <v>297</v>
      </c>
      <c r="E30" s="39" t="s">
        <v>298</v>
      </c>
      <c r="F30" s="39" t="s">
        <v>299</v>
      </c>
      <c r="G30" s="43">
        <v>5849</v>
      </c>
      <c r="H30" s="62">
        <v>34015</v>
      </c>
      <c r="I30" s="62"/>
      <c r="J30" s="62">
        <v>354</v>
      </c>
      <c r="K30" s="62"/>
      <c r="L30" s="62"/>
      <c r="M30" s="59">
        <f t="shared" si="9"/>
        <v>40218</v>
      </c>
      <c r="N30" s="64">
        <f t="shared" si="4"/>
        <v>34185.300000000003</v>
      </c>
    </row>
    <row r="31" spans="1:14" ht="15" customHeight="1">
      <c r="A31" s="10">
        <f t="shared" si="2"/>
        <v>21</v>
      </c>
      <c r="B31" s="44">
        <v>42256</v>
      </c>
      <c r="C31" s="19" t="s">
        <v>300</v>
      </c>
      <c r="D31" s="19" t="s">
        <v>301</v>
      </c>
      <c r="E31" s="39" t="s">
        <v>302</v>
      </c>
      <c r="F31" s="19" t="s">
        <v>79</v>
      </c>
      <c r="G31" s="43">
        <v>3899</v>
      </c>
      <c r="H31" s="62">
        <v>15598</v>
      </c>
      <c r="I31" s="62"/>
      <c r="J31" s="62">
        <v>549</v>
      </c>
      <c r="K31" s="62"/>
      <c r="L31" s="62"/>
      <c r="M31" s="59">
        <f t="shared" si="9"/>
        <v>20046</v>
      </c>
      <c r="N31" s="64">
        <f t="shared" si="4"/>
        <v>17039.099999999999</v>
      </c>
    </row>
    <row r="32" spans="1:14" ht="15" customHeight="1">
      <c r="A32" s="10">
        <f t="shared" si="2"/>
        <v>22</v>
      </c>
      <c r="B32" s="44">
        <v>42256</v>
      </c>
      <c r="C32" s="19" t="s">
        <v>339</v>
      </c>
      <c r="D32" s="19" t="s">
        <v>340</v>
      </c>
      <c r="E32" s="19" t="s">
        <v>341</v>
      </c>
      <c r="F32" s="19" t="s">
        <v>79</v>
      </c>
      <c r="G32" s="43"/>
      <c r="H32" s="62">
        <v>6083</v>
      </c>
      <c r="I32" s="62"/>
      <c r="J32" s="62"/>
      <c r="K32" s="62"/>
      <c r="L32" s="62"/>
      <c r="M32" s="59">
        <f t="shared" ref="M32:M33" si="10">SUM(G32:L32)</f>
        <v>6083</v>
      </c>
      <c r="N32" s="64">
        <f t="shared" ref="N32:N33" si="11">+M32*85/100</f>
        <v>5170.55</v>
      </c>
    </row>
    <row r="33" spans="1:14" ht="15" customHeight="1">
      <c r="A33" s="10">
        <f t="shared" si="2"/>
        <v>23</v>
      </c>
      <c r="B33" s="44">
        <v>42286</v>
      </c>
      <c r="C33" s="19" t="s">
        <v>339</v>
      </c>
      <c r="D33" s="19" t="s">
        <v>340</v>
      </c>
      <c r="E33" s="19" t="s">
        <v>341</v>
      </c>
      <c r="F33" s="19" t="s">
        <v>79</v>
      </c>
      <c r="G33" s="43"/>
      <c r="H33" s="62">
        <v>6083</v>
      </c>
      <c r="I33" s="62"/>
      <c r="J33" s="62"/>
      <c r="K33" s="62"/>
      <c r="L33" s="62"/>
      <c r="M33" s="59">
        <f t="shared" si="10"/>
        <v>6083</v>
      </c>
      <c r="N33" s="64">
        <f t="shared" si="11"/>
        <v>5170.55</v>
      </c>
    </row>
    <row r="34" spans="1:14" ht="15" customHeight="1">
      <c r="A34" s="10">
        <f t="shared" si="2"/>
        <v>24</v>
      </c>
      <c r="B34" s="44">
        <v>42286</v>
      </c>
      <c r="C34" s="19" t="s">
        <v>303</v>
      </c>
      <c r="D34" s="19" t="s">
        <v>304</v>
      </c>
      <c r="E34" s="19" t="s">
        <v>305</v>
      </c>
      <c r="F34" s="19" t="s">
        <v>306</v>
      </c>
      <c r="G34" s="43">
        <v>4470</v>
      </c>
      <c r="H34" s="62"/>
      <c r="I34" s="62"/>
      <c r="J34" s="62">
        <v>591</v>
      </c>
      <c r="K34" s="62"/>
      <c r="L34" s="62"/>
      <c r="M34" s="59">
        <f>SUM(G34:L34)</f>
        <v>5061</v>
      </c>
      <c r="N34" s="64">
        <f t="shared" si="4"/>
        <v>4301.8500000000004</v>
      </c>
    </row>
    <row r="35" spans="1:14" ht="15" customHeight="1">
      <c r="A35" s="10">
        <f t="shared" si="2"/>
        <v>25</v>
      </c>
      <c r="B35" s="44">
        <v>42286</v>
      </c>
      <c r="C35" s="19" t="s">
        <v>307</v>
      </c>
      <c r="D35" s="19" t="s">
        <v>308</v>
      </c>
      <c r="E35" s="19" t="s">
        <v>309</v>
      </c>
      <c r="F35" s="19" t="s">
        <v>310</v>
      </c>
      <c r="G35" s="43">
        <v>5849</v>
      </c>
      <c r="H35" s="62">
        <v>28542</v>
      </c>
      <c r="I35" s="62"/>
      <c r="J35" s="62">
        <v>354</v>
      </c>
      <c r="K35" s="62"/>
      <c r="L35" s="62"/>
      <c r="M35" s="59">
        <f>SUM(G35:L35)</f>
        <v>34745</v>
      </c>
      <c r="N35" s="64">
        <f t="shared" si="4"/>
        <v>29533.25</v>
      </c>
    </row>
    <row r="36" spans="1:14" ht="15" customHeight="1">
      <c r="A36" s="10">
        <f t="shared" si="2"/>
        <v>26</v>
      </c>
      <c r="B36" s="44">
        <v>42317</v>
      </c>
      <c r="C36" s="19" t="s">
        <v>253</v>
      </c>
      <c r="D36" s="19" t="s">
        <v>311</v>
      </c>
      <c r="E36" s="39" t="s">
        <v>312</v>
      </c>
      <c r="F36" s="19" t="s">
        <v>58</v>
      </c>
      <c r="G36" s="43">
        <v>3899</v>
      </c>
      <c r="H36" s="62"/>
      <c r="I36" s="62"/>
      <c r="J36" s="62"/>
      <c r="K36" s="62"/>
      <c r="L36" s="62"/>
      <c r="M36" s="59">
        <f>SUM(G36:L36)</f>
        <v>3899</v>
      </c>
      <c r="N36" s="64">
        <f t="shared" si="4"/>
        <v>3314.15</v>
      </c>
    </row>
    <row r="37" spans="1:14" ht="15" customHeight="1">
      <c r="A37" s="10">
        <f t="shared" si="2"/>
        <v>27</v>
      </c>
      <c r="B37" s="44">
        <v>42317</v>
      </c>
      <c r="C37" s="19" t="s">
        <v>339</v>
      </c>
      <c r="D37" s="19" t="s">
        <v>340</v>
      </c>
      <c r="E37" s="19" t="s">
        <v>341</v>
      </c>
      <c r="F37" s="19" t="s">
        <v>79</v>
      </c>
      <c r="G37" s="43"/>
      <c r="H37" s="62">
        <v>6083</v>
      </c>
      <c r="I37" s="62"/>
      <c r="J37" s="62"/>
      <c r="K37" s="62"/>
      <c r="L37" s="62"/>
      <c r="M37" s="59">
        <f t="shared" ref="M37:M38" si="12">SUM(G37:L37)</f>
        <v>6083</v>
      </c>
      <c r="N37" s="64">
        <f t="shared" ref="N37:N38" si="13">+M37*85/100</f>
        <v>5170.55</v>
      </c>
    </row>
    <row r="38" spans="1:14" ht="15" customHeight="1">
      <c r="A38" s="10">
        <f t="shared" si="2"/>
        <v>28</v>
      </c>
      <c r="B38" s="44">
        <v>42347</v>
      </c>
      <c r="C38" s="19" t="s">
        <v>339</v>
      </c>
      <c r="D38" s="19" t="s">
        <v>340</v>
      </c>
      <c r="E38" s="19" t="s">
        <v>341</v>
      </c>
      <c r="F38" s="19" t="s">
        <v>79</v>
      </c>
      <c r="G38" s="43"/>
      <c r="H38" s="62">
        <v>6083</v>
      </c>
      <c r="I38" s="62"/>
      <c r="J38" s="62"/>
      <c r="K38" s="62"/>
      <c r="L38" s="62"/>
      <c r="M38" s="59">
        <f t="shared" si="12"/>
        <v>6083</v>
      </c>
      <c r="N38" s="64">
        <f t="shared" si="13"/>
        <v>5170.55</v>
      </c>
    </row>
    <row r="39" spans="1:14" ht="15" customHeight="1">
      <c r="A39" s="10">
        <f t="shared" si="2"/>
        <v>29</v>
      </c>
      <c r="B39" s="44">
        <v>42347</v>
      </c>
      <c r="C39" s="19" t="s">
        <v>253</v>
      </c>
      <c r="D39" s="19" t="s">
        <v>313</v>
      </c>
      <c r="E39" s="19" t="s">
        <v>314</v>
      </c>
      <c r="F39" s="19" t="s">
        <v>315</v>
      </c>
      <c r="G39" s="43">
        <v>4470</v>
      </c>
      <c r="H39" s="62">
        <v>7798</v>
      </c>
      <c r="I39" s="62"/>
      <c r="J39" s="62">
        <v>354</v>
      </c>
      <c r="K39" s="62"/>
      <c r="L39" s="62"/>
      <c r="M39" s="59">
        <f>SUM(G39:L39)</f>
        <v>12622</v>
      </c>
      <c r="N39" s="64">
        <f t="shared" si="4"/>
        <v>10728.7</v>
      </c>
    </row>
    <row r="40" spans="1:14" ht="15" customHeight="1">
      <c r="A40" s="10">
        <f t="shared" si="2"/>
        <v>30</v>
      </c>
      <c r="B40" s="44">
        <v>42347</v>
      </c>
      <c r="C40" s="19" t="s">
        <v>296</v>
      </c>
      <c r="D40" s="19" t="s">
        <v>316</v>
      </c>
      <c r="E40" s="19" t="s">
        <v>317</v>
      </c>
      <c r="F40" s="19" t="s">
        <v>58</v>
      </c>
      <c r="G40" s="43">
        <v>7263</v>
      </c>
      <c r="H40" s="62">
        <v>39084</v>
      </c>
      <c r="I40" s="62"/>
      <c r="J40" s="62">
        <v>354</v>
      </c>
      <c r="K40" s="62"/>
      <c r="L40" s="62"/>
      <c r="M40" s="59">
        <f>SUM(G40:L40)</f>
        <v>46701</v>
      </c>
      <c r="N40" s="64">
        <f t="shared" si="4"/>
        <v>39695.85</v>
      </c>
    </row>
    <row r="41" spans="1:14" ht="15" customHeight="1">
      <c r="A41" s="10">
        <f t="shared" si="2"/>
        <v>31</v>
      </c>
      <c r="B41" s="44">
        <v>42347</v>
      </c>
      <c r="C41" s="19" t="s">
        <v>253</v>
      </c>
      <c r="D41" s="19" t="s">
        <v>318</v>
      </c>
      <c r="E41" s="19" t="s">
        <v>319</v>
      </c>
      <c r="F41" s="19" t="s">
        <v>274</v>
      </c>
      <c r="G41" s="43">
        <v>4470</v>
      </c>
      <c r="H41" s="62"/>
      <c r="I41" s="62"/>
      <c r="J41" s="62"/>
      <c r="K41" s="62"/>
      <c r="L41" s="62"/>
      <c r="M41" s="59">
        <f t="shared" ref="M41:M52" si="14">SUM(G41:L41)</f>
        <v>4470</v>
      </c>
      <c r="N41" s="64">
        <f t="shared" si="4"/>
        <v>3799.5</v>
      </c>
    </row>
    <row r="42" spans="1:14" ht="15" customHeight="1">
      <c r="A42" s="10">
        <f t="shared" si="2"/>
        <v>32</v>
      </c>
      <c r="B42" s="44">
        <v>42347</v>
      </c>
      <c r="C42" s="19" t="s">
        <v>253</v>
      </c>
      <c r="D42" s="19" t="s">
        <v>320</v>
      </c>
      <c r="E42" s="19" t="s">
        <v>321</v>
      </c>
      <c r="F42" s="19" t="s">
        <v>274</v>
      </c>
      <c r="G42" s="43">
        <v>4470</v>
      </c>
      <c r="H42" s="62"/>
      <c r="I42" s="62"/>
      <c r="J42" s="62">
        <v>195</v>
      </c>
      <c r="K42" s="62"/>
      <c r="L42" s="62"/>
      <c r="M42" s="59">
        <f t="shared" si="14"/>
        <v>4665</v>
      </c>
      <c r="N42" s="64">
        <f t="shared" si="4"/>
        <v>3965.25</v>
      </c>
    </row>
    <row r="43" spans="1:14" ht="15" customHeight="1">
      <c r="A43" s="10">
        <f t="shared" si="2"/>
        <v>33</v>
      </c>
      <c r="B43" s="44">
        <v>42347</v>
      </c>
      <c r="C43" s="19" t="s">
        <v>322</v>
      </c>
      <c r="D43" s="19" t="s">
        <v>323</v>
      </c>
      <c r="E43" s="19" t="s">
        <v>324</v>
      </c>
      <c r="F43" s="19" t="s">
        <v>58</v>
      </c>
      <c r="G43" s="43">
        <v>7263</v>
      </c>
      <c r="H43" s="62">
        <v>37914</v>
      </c>
      <c r="I43" s="62"/>
      <c r="J43" s="62">
        <v>354</v>
      </c>
      <c r="K43" s="62"/>
      <c r="L43" s="62"/>
      <c r="M43" s="59">
        <f t="shared" si="14"/>
        <v>45531</v>
      </c>
      <c r="N43" s="64">
        <f t="shared" si="4"/>
        <v>38701.35</v>
      </c>
    </row>
    <row r="44" spans="1:14" ht="15" customHeight="1">
      <c r="A44" s="10">
        <f t="shared" si="2"/>
        <v>34</v>
      </c>
      <c r="B44" s="44">
        <v>42347</v>
      </c>
      <c r="C44" s="19" t="s">
        <v>322</v>
      </c>
      <c r="D44" s="19" t="s">
        <v>604</v>
      </c>
      <c r="E44" s="19" t="s">
        <v>324</v>
      </c>
      <c r="F44" s="19" t="s">
        <v>58</v>
      </c>
      <c r="G44" s="43">
        <v>7263</v>
      </c>
      <c r="H44" s="62">
        <v>53510</v>
      </c>
      <c r="I44" s="62">
        <v>5848.5</v>
      </c>
      <c r="J44" s="62">
        <v>2616</v>
      </c>
      <c r="K44" s="62"/>
      <c r="L44" s="62">
        <v>217</v>
      </c>
      <c r="M44" s="59">
        <f t="shared" ref="M44" si="15">SUM(G44:L44)</f>
        <v>69454.5</v>
      </c>
      <c r="N44" s="64">
        <f t="shared" ref="N44" si="16">+M44*85/100</f>
        <v>59036.324999999997</v>
      </c>
    </row>
    <row r="45" spans="1:14" ht="15" customHeight="1">
      <c r="A45" s="10">
        <f t="shared" si="2"/>
        <v>35</v>
      </c>
      <c r="B45" s="44" t="s">
        <v>168</v>
      </c>
      <c r="C45" s="19" t="s">
        <v>325</v>
      </c>
      <c r="D45" s="19" t="s">
        <v>326</v>
      </c>
      <c r="E45" s="19" t="s">
        <v>327</v>
      </c>
      <c r="F45" s="19" t="s">
        <v>328</v>
      </c>
      <c r="G45" s="43">
        <v>7263</v>
      </c>
      <c r="H45" s="62">
        <v>13804</v>
      </c>
      <c r="I45" s="62"/>
      <c r="J45" s="62">
        <v>549</v>
      </c>
      <c r="K45" s="62"/>
      <c r="L45" s="62"/>
      <c r="M45" s="59">
        <f t="shared" si="14"/>
        <v>21616</v>
      </c>
      <c r="N45" s="64">
        <f t="shared" si="4"/>
        <v>18373.599999999999</v>
      </c>
    </row>
    <row r="46" spans="1:14" ht="15" customHeight="1">
      <c r="A46" s="10">
        <f t="shared" si="2"/>
        <v>36</v>
      </c>
      <c r="B46" s="44" t="s">
        <v>168</v>
      </c>
      <c r="C46" s="19" t="s">
        <v>329</v>
      </c>
      <c r="D46" s="19" t="s">
        <v>330</v>
      </c>
      <c r="E46" s="19" t="s">
        <v>331</v>
      </c>
      <c r="F46" s="19" t="s">
        <v>332</v>
      </c>
      <c r="G46" s="43">
        <v>7263</v>
      </c>
      <c r="H46" s="62"/>
      <c r="I46" s="62"/>
      <c r="J46" s="62"/>
      <c r="K46" s="62"/>
      <c r="L46" s="62"/>
      <c r="M46" s="59">
        <f t="shared" si="14"/>
        <v>7263</v>
      </c>
      <c r="N46" s="64">
        <f t="shared" si="4"/>
        <v>6173.55</v>
      </c>
    </row>
    <row r="47" spans="1:14" ht="15" customHeight="1">
      <c r="A47" s="10">
        <f t="shared" si="2"/>
        <v>37</v>
      </c>
      <c r="B47" s="44" t="s">
        <v>175</v>
      </c>
      <c r="C47" s="19" t="s">
        <v>253</v>
      </c>
      <c r="D47" s="19" t="s">
        <v>333</v>
      </c>
      <c r="E47" s="19" t="s">
        <v>334</v>
      </c>
      <c r="F47" s="19" t="s">
        <v>335</v>
      </c>
      <c r="G47" s="43">
        <v>3899</v>
      </c>
      <c r="H47" s="62"/>
      <c r="I47" s="62"/>
      <c r="J47" s="62"/>
      <c r="K47" s="62"/>
      <c r="L47" s="62"/>
      <c r="M47" s="59">
        <f t="shared" si="14"/>
        <v>3899</v>
      </c>
      <c r="N47" s="64">
        <f t="shared" si="4"/>
        <v>3314.15</v>
      </c>
    </row>
    <row r="48" spans="1:14" ht="15" customHeight="1">
      <c r="A48" s="10">
        <f t="shared" si="2"/>
        <v>38</v>
      </c>
      <c r="B48" s="44" t="s">
        <v>175</v>
      </c>
      <c r="C48" s="19" t="s">
        <v>339</v>
      </c>
      <c r="D48" s="19" t="s">
        <v>340</v>
      </c>
      <c r="E48" s="19" t="s">
        <v>341</v>
      </c>
      <c r="F48" s="19" t="s">
        <v>79</v>
      </c>
      <c r="G48" s="43"/>
      <c r="H48" s="62">
        <v>6083</v>
      </c>
      <c r="I48" s="62"/>
      <c r="J48" s="62"/>
      <c r="K48" s="62"/>
      <c r="L48" s="62"/>
      <c r="M48" s="59">
        <f t="shared" ref="M48:M49" si="17">SUM(G48:L48)</f>
        <v>6083</v>
      </c>
      <c r="N48" s="64">
        <f t="shared" ref="N48:N49" si="18">+M48*85/100</f>
        <v>5170.55</v>
      </c>
    </row>
    <row r="49" spans="1:14" ht="15" customHeight="1">
      <c r="A49" s="10">
        <f t="shared" si="2"/>
        <v>39</v>
      </c>
      <c r="B49" s="44" t="s">
        <v>180</v>
      </c>
      <c r="C49" s="19" t="s">
        <v>339</v>
      </c>
      <c r="D49" s="19" t="s">
        <v>340</v>
      </c>
      <c r="E49" s="19" t="s">
        <v>341</v>
      </c>
      <c r="F49" s="19" t="s">
        <v>79</v>
      </c>
      <c r="G49" s="43"/>
      <c r="H49" s="62">
        <v>6083</v>
      </c>
      <c r="I49" s="62"/>
      <c r="J49" s="62"/>
      <c r="K49" s="62"/>
      <c r="L49" s="62"/>
      <c r="M49" s="59">
        <f t="shared" si="17"/>
        <v>6083</v>
      </c>
      <c r="N49" s="64">
        <f t="shared" si="18"/>
        <v>5170.55</v>
      </c>
    </row>
    <row r="50" spans="1:14" ht="15" customHeight="1">
      <c r="A50" s="10">
        <f t="shared" si="2"/>
        <v>40</v>
      </c>
      <c r="B50" s="44" t="s">
        <v>180</v>
      </c>
      <c r="C50" s="19" t="s">
        <v>336</v>
      </c>
      <c r="D50" s="19" t="s">
        <v>337</v>
      </c>
      <c r="E50" s="19" t="s">
        <v>338</v>
      </c>
      <c r="F50" s="19" t="s">
        <v>58</v>
      </c>
      <c r="G50" s="43">
        <v>3899</v>
      </c>
      <c r="H50" s="62"/>
      <c r="I50" s="62"/>
      <c r="J50" s="62">
        <v>195</v>
      </c>
      <c r="K50" s="62"/>
      <c r="L50" s="62"/>
      <c r="M50" s="59">
        <f t="shared" si="14"/>
        <v>4094</v>
      </c>
      <c r="N50" s="64">
        <f t="shared" si="4"/>
        <v>3479.9</v>
      </c>
    </row>
    <row r="51" spans="1:14" ht="15" customHeight="1">
      <c r="A51" s="10">
        <f t="shared" si="2"/>
        <v>41</v>
      </c>
      <c r="B51" s="44" t="s">
        <v>180</v>
      </c>
      <c r="C51" s="19" t="s">
        <v>339</v>
      </c>
      <c r="D51" s="19" t="s">
        <v>340</v>
      </c>
      <c r="E51" s="19" t="s">
        <v>341</v>
      </c>
      <c r="F51" s="19" t="s">
        <v>79</v>
      </c>
      <c r="G51" s="43">
        <v>1950</v>
      </c>
      <c r="H51" s="62">
        <v>13725</v>
      </c>
      <c r="I51" s="62"/>
      <c r="J51" s="62">
        <v>354</v>
      </c>
      <c r="K51" s="62"/>
      <c r="L51" s="62"/>
      <c r="M51" s="59">
        <f t="shared" si="14"/>
        <v>16029</v>
      </c>
      <c r="N51" s="64">
        <f t="shared" si="4"/>
        <v>13624.65</v>
      </c>
    </row>
    <row r="52" spans="1:14" ht="15" customHeight="1">
      <c r="A52" s="10">
        <f t="shared" si="2"/>
        <v>42</v>
      </c>
      <c r="B52" s="44" t="s">
        <v>180</v>
      </c>
      <c r="C52" s="19" t="s">
        <v>250</v>
      </c>
      <c r="D52" s="19" t="s">
        <v>342</v>
      </c>
      <c r="E52" s="19" t="s">
        <v>343</v>
      </c>
      <c r="F52" s="19" t="s">
        <v>252</v>
      </c>
      <c r="G52" s="43">
        <v>3899</v>
      </c>
      <c r="H52" s="62">
        <v>1170</v>
      </c>
      <c r="I52" s="62"/>
      <c r="J52" s="62"/>
      <c r="K52" s="62"/>
      <c r="L52" s="62"/>
      <c r="M52" s="59">
        <f t="shared" si="14"/>
        <v>5069</v>
      </c>
      <c r="N52" s="64">
        <f t="shared" si="4"/>
        <v>4308.6499999999996</v>
      </c>
    </row>
    <row r="53" spans="1:14" ht="15" customHeight="1">
      <c r="A53" s="10">
        <f t="shared" si="2"/>
        <v>43</v>
      </c>
      <c r="B53" s="44" t="s">
        <v>180</v>
      </c>
      <c r="C53" s="19" t="s">
        <v>344</v>
      </c>
      <c r="D53" s="19" t="s">
        <v>345</v>
      </c>
      <c r="E53" s="19" t="s">
        <v>346</v>
      </c>
      <c r="F53" s="19" t="s">
        <v>79</v>
      </c>
      <c r="G53" s="43">
        <v>3899</v>
      </c>
      <c r="H53" s="62"/>
      <c r="I53" s="62"/>
      <c r="J53" s="62">
        <v>195</v>
      </c>
      <c r="K53" s="62"/>
      <c r="L53" s="62"/>
      <c r="M53" s="59">
        <f>SUM(G53:L53)</f>
        <v>4094</v>
      </c>
      <c r="N53" s="64">
        <f t="shared" si="4"/>
        <v>3479.9</v>
      </c>
    </row>
    <row r="54" spans="1:14" ht="15" customHeight="1">
      <c r="A54" s="10">
        <f t="shared" si="2"/>
        <v>44</v>
      </c>
      <c r="B54" s="44" t="s">
        <v>180</v>
      </c>
      <c r="C54" s="19" t="s">
        <v>303</v>
      </c>
      <c r="D54" s="19" t="s">
        <v>347</v>
      </c>
      <c r="E54" s="19" t="s">
        <v>348</v>
      </c>
      <c r="F54" s="19" t="s">
        <v>349</v>
      </c>
      <c r="G54" s="43">
        <v>5849</v>
      </c>
      <c r="H54" s="62">
        <v>99519</v>
      </c>
      <c r="I54" s="62"/>
      <c r="J54" s="62">
        <v>549</v>
      </c>
      <c r="K54" s="62"/>
      <c r="L54" s="62"/>
      <c r="M54" s="59">
        <f t="shared" ref="M54:M56" si="19">SUM(G54:L54)</f>
        <v>105917</v>
      </c>
      <c r="N54" s="64">
        <f t="shared" si="4"/>
        <v>90029.45</v>
      </c>
    </row>
    <row r="55" spans="1:14" ht="15" customHeight="1">
      <c r="A55" s="10">
        <f t="shared" si="2"/>
        <v>45</v>
      </c>
      <c r="B55" s="44" t="s">
        <v>197</v>
      </c>
      <c r="C55" s="19" t="s">
        <v>253</v>
      </c>
      <c r="D55" s="19" t="s">
        <v>350</v>
      </c>
      <c r="E55" s="19" t="s">
        <v>351</v>
      </c>
      <c r="F55" s="19" t="s">
        <v>352</v>
      </c>
      <c r="G55" s="43">
        <v>5849</v>
      </c>
      <c r="H55" s="62">
        <v>24502</v>
      </c>
      <c r="I55" s="62"/>
      <c r="J55" s="62">
        <v>549</v>
      </c>
      <c r="K55" s="62"/>
      <c r="L55" s="62"/>
      <c r="M55" s="59">
        <f t="shared" si="19"/>
        <v>30900</v>
      </c>
      <c r="N55" s="64">
        <f t="shared" si="4"/>
        <v>26265</v>
      </c>
    </row>
    <row r="56" spans="1:14" ht="15" customHeight="1">
      <c r="A56" s="10">
        <f t="shared" si="2"/>
        <v>46</v>
      </c>
      <c r="B56" s="44" t="s">
        <v>197</v>
      </c>
      <c r="C56" s="19" t="s">
        <v>250</v>
      </c>
      <c r="D56" s="19" t="s">
        <v>353</v>
      </c>
      <c r="E56" s="19" t="s">
        <v>354</v>
      </c>
      <c r="F56" s="19" t="s">
        <v>355</v>
      </c>
      <c r="G56" s="43">
        <v>5849</v>
      </c>
      <c r="H56" s="62">
        <v>5459</v>
      </c>
      <c r="I56" s="62"/>
      <c r="J56" s="62">
        <v>354</v>
      </c>
      <c r="K56" s="62"/>
      <c r="L56" s="62"/>
      <c r="M56" s="59">
        <f t="shared" si="19"/>
        <v>11662</v>
      </c>
      <c r="N56" s="64">
        <f t="shared" si="4"/>
        <v>9912.7000000000007</v>
      </c>
    </row>
    <row r="57" spans="1:14" ht="15" customHeight="1">
      <c r="A57" s="10">
        <f t="shared" si="2"/>
        <v>47</v>
      </c>
      <c r="B57" s="44" t="s">
        <v>197</v>
      </c>
      <c r="C57" s="19" t="s">
        <v>339</v>
      </c>
      <c r="D57" s="19" t="s">
        <v>340</v>
      </c>
      <c r="E57" s="19" t="s">
        <v>341</v>
      </c>
      <c r="F57" s="19" t="s">
        <v>79</v>
      </c>
      <c r="G57" s="43"/>
      <c r="H57" s="62">
        <v>6083</v>
      </c>
      <c r="I57" s="62"/>
      <c r="J57" s="62"/>
      <c r="K57" s="62"/>
      <c r="L57" s="62"/>
      <c r="M57" s="59">
        <f t="shared" ref="M57:M58" si="20">SUM(G57:L57)</f>
        <v>6083</v>
      </c>
      <c r="N57" s="64">
        <f t="shared" ref="N57:N58" si="21">+M57*85/100</f>
        <v>5170.55</v>
      </c>
    </row>
    <row r="58" spans="1:14" ht="15" customHeight="1">
      <c r="A58" s="10">
        <f t="shared" si="2"/>
        <v>48</v>
      </c>
      <c r="B58" s="44" t="s">
        <v>208</v>
      </c>
      <c r="C58" s="19" t="s">
        <v>339</v>
      </c>
      <c r="D58" s="19" t="s">
        <v>340</v>
      </c>
      <c r="E58" s="19" t="s">
        <v>341</v>
      </c>
      <c r="F58" s="19" t="s">
        <v>79</v>
      </c>
      <c r="G58" s="43"/>
      <c r="H58" s="62">
        <v>6083</v>
      </c>
      <c r="I58" s="62"/>
      <c r="J58" s="62"/>
      <c r="K58" s="62"/>
      <c r="L58" s="62"/>
      <c r="M58" s="59">
        <f t="shared" si="20"/>
        <v>6083</v>
      </c>
      <c r="N58" s="64">
        <f t="shared" si="21"/>
        <v>5170.55</v>
      </c>
    </row>
    <row r="59" spans="1:14" ht="15" customHeight="1">
      <c r="A59" s="10">
        <f t="shared" si="2"/>
        <v>49</v>
      </c>
      <c r="B59" s="44" t="s">
        <v>208</v>
      </c>
      <c r="C59" s="19" t="s">
        <v>303</v>
      </c>
      <c r="D59" s="19" t="s">
        <v>356</v>
      </c>
      <c r="E59" s="19" t="s">
        <v>349</v>
      </c>
      <c r="F59" s="19" t="s">
        <v>79</v>
      </c>
      <c r="G59" s="43">
        <v>3899</v>
      </c>
      <c r="H59" s="62"/>
      <c r="I59" s="62"/>
      <c r="J59" s="62">
        <v>195</v>
      </c>
      <c r="K59" s="62"/>
      <c r="L59" s="62"/>
      <c r="M59" s="59">
        <f>SUM(G59:L59)</f>
        <v>4094</v>
      </c>
      <c r="N59" s="64">
        <f t="shared" si="4"/>
        <v>3479.9</v>
      </c>
    </row>
    <row r="60" spans="1:14" ht="15" customHeight="1">
      <c r="A60" s="10">
        <f t="shared" si="2"/>
        <v>50</v>
      </c>
      <c r="B60" s="44" t="s">
        <v>208</v>
      </c>
      <c r="C60" s="19" t="s">
        <v>344</v>
      </c>
      <c r="D60" s="19" t="s">
        <v>364</v>
      </c>
      <c r="E60" s="19" t="s">
        <v>365</v>
      </c>
      <c r="F60" s="19" t="s">
        <v>366</v>
      </c>
      <c r="G60" s="43">
        <v>5849</v>
      </c>
      <c r="H60" s="62">
        <v>95620</v>
      </c>
      <c r="I60" s="62"/>
      <c r="J60" s="62">
        <v>549</v>
      </c>
      <c r="K60" s="62"/>
      <c r="L60" s="62"/>
      <c r="M60" s="59">
        <f>SUM(G60:L60)</f>
        <v>102018</v>
      </c>
      <c r="N60" s="64">
        <f t="shared" ref="N60" si="22">+M60*85/100</f>
        <v>86715.3</v>
      </c>
    </row>
    <row r="61" spans="1:14" ht="15" customHeight="1">
      <c r="A61" s="10">
        <f t="shared" si="2"/>
        <v>51</v>
      </c>
      <c r="B61" s="44" t="s">
        <v>208</v>
      </c>
      <c r="C61" s="19" t="s">
        <v>339</v>
      </c>
      <c r="D61" s="19" t="s">
        <v>340</v>
      </c>
      <c r="E61" s="19" t="s">
        <v>341</v>
      </c>
      <c r="F61" s="19" t="s">
        <v>79</v>
      </c>
      <c r="G61" s="43"/>
      <c r="H61" s="62">
        <v>6083</v>
      </c>
      <c r="I61" s="62"/>
      <c r="J61" s="62"/>
      <c r="K61" s="62"/>
      <c r="L61" s="62"/>
      <c r="M61" s="59">
        <f>SUM(G61:L61)</f>
        <v>6083</v>
      </c>
      <c r="N61" s="64">
        <f t="shared" ref="N61" si="23">+M61*85/100</f>
        <v>5170.55</v>
      </c>
    </row>
    <row r="62" spans="1:14" ht="15" customHeight="1">
      <c r="A62" s="10">
        <f t="shared" si="2"/>
        <v>52</v>
      </c>
      <c r="B62" s="44" t="s">
        <v>603</v>
      </c>
      <c r="C62" s="19" t="s">
        <v>303</v>
      </c>
      <c r="D62" s="19" t="s">
        <v>347</v>
      </c>
      <c r="E62" s="19" t="s">
        <v>348</v>
      </c>
      <c r="F62" s="19" t="s">
        <v>349</v>
      </c>
      <c r="G62" s="43">
        <v>1950</v>
      </c>
      <c r="H62" s="62">
        <v>8904</v>
      </c>
      <c r="I62" s="62">
        <v>11697</v>
      </c>
      <c r="J62" s="62">
        <v>77480</v>
      </c>
      <c r="K62" s="62">
        <v>975</v>
      </c>
      <c r="L62" s="62">
        <v>40705</v>
      </c>
      <c r="M62" s="59">
        <f>SUM(G62:L62)</f>
        <v>141711</v>
      </c>
      <c r="N62" s="64">
        <f t="shared" ref="N62" si="24">+M62*85/100</f>
        <v>120454.35</v>
      </c>
    </row>
    <row r="63" spans="1:14" ht="15" customHeight="1">
      <c r="A63" s="10">
        <f t="shared" si="2"/>
        <v>53</v>
      </c>
      <c r="B63" s="44" t="s">
        <v>216</v>
      </c>
      <c r="C63" s="19" t="s">
        <v>253</v>
      </c>
      <c r="D63" s="19" t="s">
        <v>357</v>
      </c>
      <c r="E63" s="19" t="s">
        <v>358</v>
      </c>
      <c r="F63" s="19" t="s">
        <v>359</v>
      </c>
      <c r="G63" s="43">
        <v>5849</v>
      </c>
      <c r="H63" s="62">
        <v>38850</v>
      </c>
      <c r="I63" s="62"/>
      <c r="J63" s="62">
        <v>354</v>
      </c>
      <c r="K63" s="62"/>
      <c r="L63" s="62"/>
      <c r="M63" s="59">
        <f>SUM(G63:L63)</f>
        <v>45053</v>
      </c>
      <c r="N63" s="64">
        <f t="shared" si="4"/>
        <v>38295.050000000003</v>
      </c>
    </row>
    <row r="64" spans="1:14" ht="15" customHeight="1">
      <c r="A64" s="10">
        <f t="shared" si="2"/>
        <v>54</v>
      </c>
      <c r="B64" s="44" t="s">
        <v>216</v>
      </c>
      <c r="C64" s="19" t="s">
        <v>360</v>
      </c>
      <c r="D64" s="19" t="s">
        <v>361</v>
      </c>
      <c r="E64" s="19" t="s">
        <v>362</v>
      </c>
      <c r="F64" s="19" t="s">
        <v>363</v>
      </c>
      <c r="G64" s="43">
        <v>5849</v>
      </c>
      <c r="H64" s="62">
        <v>8904</v>
      </c>
      <c r="I64" s="62"/>
      <c r="J64" s="62">
        <v>195</v>
      </c>
      <c r="K64" s="62"/>
      <c r="L64" s="62"/>
      <c r="M64" s="59">
        <f t="shared" ref="M64:M80" si="25">SUM(G64:L64)</f>
        <v>14948</v>
      </c>
      <c r="N64" s="64">
        <f t="shared" si="4"/>
        <v>12705.8</v>
      </c>
    </row>
    <row r="65" spans="1:14" ht="15" customHeight="1">
      <c r="A65" s="10">
        <f t="shared" si="2"/>
        <v>55</v>
      </c>
      <c r="B65" s="44" t="s">
        <v>367</v>
      </c>
      <c r="C65" s="19" t="s">
        <v>275</v>
      </c>
      <c r="D65" s="19" t="s">
        <v>368</v>
      </c>
      <c r="E65" s="19" t="s">
        <v>369</v>
      </c>
      <c r="F65" s="19" t="s">
        <v>278</v>
      </c>
      <c r="G65" s="43">
        <v>7263</v>
      </c>
      <c r="H65" s="62"/>
      <c r="I65" s="62"/>
      <c r="J65" s="62">
        <v>3119</v>
      </c>
      <c r="K65" s="62"/>
      <c r="L65" s="62"/>
      <c r="M65" s="59">
        <f t="shared" si="25"/>
        <v>10382</v>
      </c>
      <c r="N65" s="64">
        <f t="shared" si="4"/>
        <v>8824.7000000000007</v>
      </c>
    </row>
    <row r="66" spans="1:14" ht="15" customHeight="1">
      <c r="A66" s="10">
        <f t="shared" si="2"/>
        <v>56</v>
      </c>
      <c r="B66" s="44" t="s">
        <v>367</v>
      </c>
      <c r="C66" s="19" t="s">
        <v>275</v>
      </c>
      <c r="D66" s="19" t="s">
        <v>370</v>
      </c>
      <c r="E66" s="19" t="s">
        <v>371</v>
      </c>
      <c r="F66" s="19" t="s">
        <v>58</v>
      </c>
      <c r="G66" s="43">
        <v>4470</v>
      </c>
      <c r="H66" s="62">
        <v>42485</v>
      </c>
      <c r="I66" s="62"/>
      <c r="J66" s="62">
        <v>549</v>
      </c>
      <c r="K66" s="62"/>
      <c r="L66" s="62"/>
      <c r="M66" s="59">
        <f t="shared" si="25"/>
        <v>47504</v>
      </c>
      <c r="N66" s="64">
        <f t="shared" si="4"/>
        <v>40378.400000000001</v>
      </c>
    </row>
    <row r="67" spans="1:14" ht="15" customHeight="1">
      <c r="A67" s="10">
        <f t="shared" si="2"/>
        <v>57</v>
      </c>
      <c r="B67" s="44" t="s">
        <v>367</v>
      </c>
      <c r="C67" s="19" t="s">
        <v>275</v>
      </c>
      <c r="D67" s="19" t="s">
        <v>370</v>
      </c>
      <c r="E67" s="19" t="s">
        <v>371</v>
      </c>
      <c r="F67" s="19" t="s">
        <v>58</v>
      </c>
      <c r="G67" s="66">
        <v>2339</v>
      </c>
      <c r="H67" s="67"/>
      <c r="I67" s="67"/>
      <c r="J67" s="67">
        <v>21835</v>
      </c>
      <c r="K67" s="67"/>
      <c r="L67" s="67"/>
      <c r="M67" s="59">
        <f t="shared" si="25"/>
        <v>24174</v>
      </c>
      <c r="N67" s="68">
        <f t="shared" si="4"/>
        <v>20547.900000000001</v>
      </c>
    </row>
    <row r="68" spans="1:14" ht="15" customHeight="1">
      <c r="A68" s="10">
        <f t="shared" si="2"/>
        <v>58</v>
      </c>
      <c r="B68" s="44" t="s">
        <v>238</v>
      </c>
      <c r="C68" s="19" t="s">
        <v>253</v>
      </c>
      <c r="D68" s="19" t="s">
        <v>333</v>
      </c>
      <c r="E68" s="19" t="s">
        <v>334</v>
      </c>
      <c r="F68" s="19" t="s">
        <v>335</v>
      </c>
      <c r="G68" s="43">
        <v>1950</v>
      </c>
      <c r="H68" s="62">
        <v>15599</v>
      </c>
      <c r="I68" s="62"/>
      <c r="J68" s="62">
        <v>354</v>
      </c>
      <c r="K68" s="62"/>
      <c r="L68" s="62"/>
      <c r="M68" s="59">
        <f t="shared" si="25"/>
        <v>17903</v>
      </c>
      <c r="N68" s="68">
        <f t="shared" si="4"/>
        <v>15217.55</v>
      </c>
    </row>
    <row r="69" spans="1:14" ht="15" customHeight="1">
      <c r="A69" s="10">
        <f t="shared" si="2"/>
        <v>59</v>
      </c>
      <c r="B69" s="19" t="s">
        <v>446</v>
      </c>
      <c r="C69" s="39" t="s">
        <v>567</v>
      </c>
      <c r="D69" s="39" t="s">
        <v>568</v>
      </c>
      <c r="E69" s="39" t="s">
        <v>569</v>
      </c>
      <c r="F69" s="19" t="s">
        <v>58</v>
      </c>
      <c r="G69" s="43">
        <v>4470</v>
      </c>
      <c r="H69" s="62"/>
      <c r="I69" s="62"/>
      <c r="J69" s="62"/>
      <c r="K69" s="62"/>
      <c r="L69" s="62"/>
      <c r="M69" s="59">
        <f t="shared" si="25"/>
        <v>4470</v>
      </c>
      <c r="N69" s="64">
        <f t="shared" si="4"/>
        <v>3799.5</v>
      </c>
    </row>
    <row r="70" spans="1:14" ht="15" customHeight="1">
      <c r="A70" s="10">
        <f t="shared" si="2"/>
        <v>60</v>
      </c>
      <c r="B70" s="19" t="s">
        <v>446</v>
      </c>
      <c r="C70" s="39" t="s">
        <v>344</v>
      </c>
      <c r="D70" s="39" t="s">
        <v>570</v>
      </c>
      <c r="E70" s="39" t="s">
        <v>571</v>
      </c>
      <c r="F70" s="19" t="s">
        <v>572</v>
      </c>
      <c r="G70" s="43">
        <v>5849</v>
      </c>
      <c r="H70" s="62"/>
      <c r="I70" s="62"/>
      <c r="J70" s="62"/>
      <c r="K70" s="62"/>
      <c r="L70" s="62"/>
      <c r="M70" s="59">
        <f t="shared" si="25"/>
        <v>5849</v>
      </c>
      <c r="N70" s="64">
        <f t="shared" si="4"/>
        <v>4971.6499999999996</v>
      </c>
    </row>
    <row r="71" spans="1:14" ht="15" customHeight="1">
      <c r="A71" s="10">
        <f t="shared" si="2"/>
        <v>61</v>
      </c>
      <c r="B71" s="82" t="s">
        <v>446</v>
      </c>
      <c r="C71" s="39" t="s">
        <v>344</v>
      </c>
      <c r="D71" s="39" t="s">
        <v>573</v>
      </c>
      <c r="E71" s="39" t="s">
        <v>618</v>
      </c>
      <c r="F71" s="19" t="s">
        <v>79</v>
      </c>
      <c r="G71" s="43">
        <v>3899</v>
      </c>
      <c r="H71" s="62"/>
      <c r="I71" s="62"/>
      <c r="J71" s="62">
        <v>195</v>
      </c>
      <c r="K71" s="62"/>
      <c r="L71" s="62"/>
      <c r="M71" s="59">
        <f t="shared" ref="M71" si="26">SUM(G71:L71)</f>
        <v>4094</v>
      </c>
      <c r="N71" s="64">
        <f t="shared" ref="N71" si="27">+M71*85/100</f>
        <v>3479.9</v>
      </c>
    </row>
    <row r="72" spans="1:14" ht="15" customHeight="1">
      <c r="A72" s="10">
        <f t="shared" si="2"/>
        <v>62</v>
      </c>
      <c r="B72" s="44" t="s">
        <v>456</v>
      </c>
      <c r="C72" s="39" t="s">
        <v>344</v>
      </c>
      <c r="D72" s="39" t="s">
        <v>573</v>
      </c>
      <c r="E72" s="39" t="s">
        <v>574</v>
      </c>
      <c r="F72" s="19" t="s">
        <v>79</v>
      </c>
      <c r="G72" s="43">
        <v>1950</v>
      </c>
      <c r="H72" s="62"/>
      <c r="I72" s="62"/>
      <c r="J72" s="62"/>
      <c r="K72" s="62"/>
      <c r="L72" s="62"/>
      <c r="M72" s="59">
        <f t="shared" si="25"/>
        <v>1950</v>
      </c>
      <c r="N72" s="64">
        <f t="shared" si="4"/>
        <v>1657.5</v>
      </c>
    </row>
    <row r="73" spans="1:14" ht="15" customHeight="1">
      <c r="A73" s="10">
        <f t="shared" si="2"/>
        <v>63</v>
      </c>
      <c r="B73" s="44" t="s">
        <v>456</v>
      </c>
      <c r="C73" s="39" t="s">
        <v>575</v>
      </c>
      <c r="D73" s="39" t="s">
        <v>576</v>
      </c>
      <c r="E73" s="39" t="s">
        <v>577</v>
      </c>
      <c r="F73" s="19" t="s">
        <v>578</v>
      </c>
      <c r="G73" s="43">
        <v>5849</v>
      </c>
      <c r="H73" s="62">
        <v>27231</v>
      </c>
      <c r="I73" s="62"/>
      <c r="J73" s="62">
        <v>354</v>
      </c>
      <c r="K73" s="62"/>
      <c r="L73" s="62"/>
      <c r="M73" s="59">
        <f t="shared" si="25"/>
        <v>33434</v>
      </c>
      <c r="N73" s="64">
        <f t="shared" si="4"/>
        <v>28418.9</v>
      </c>
    </row>
    <row r="74" spans="1:14" ht="15" customHeight="1">
      <c r="A74" s="10">
        <f t="shared" si="2"/>
        <v>64</v>
      </c>
      <c r="B74" s="44" t="s">
        <v>605</v>
      </c>
      <c r="C74" s="39" t="s">
        <v>606</v>
      </c>
      <c r="D74" s="39" t="s">
        <v>597</v>
      </c>
      <c r="E74" s="39" t="s">
        <v>598</v>
      </c>
      <c r="F74" s="19" t="s">
        <v>58</v>
      </c>
      <c r="G74" s="43">
        <v>5849</v>
      </c>
      <c r="H74" s="62">
        <v>28870</v>
      </c>
      <c r="I74" s="62">
        <v>23394</v>
      </c>
      <c r="J74" s="62">
        <v>77519</v>
      </c>
      <c r="K74" s="62">
        <v>1950</v>
      </c>
      <c r="L74" s="62">
        <v>39692</v>
      </c>
      <c r="M74" s="59">
        <f t="shared" ref="M74" si="28">SUM(G74:L74)</f>
        <v>177274</v>
      </c>
      <c r="N74" s="64">
        <f t="shared" ref="N74" si="29">+M74*85/100</f>
        <v>150682.9</v>
      </c>
    </row>
    <row r="75" spans="1:14" ht="15" customHeight="1">
      <c r="A75" s="10">
        <f t="shared" si="2"/>
        <v>65</v>
      </c>
      <c r="B75" s="39" t="s">
        <v>461</v>
      </c>
      <c r="C75" s="39" t="s">
        <v>253</v>
      </c>
      <c r="D75" s="39" t="s">
        <v>333</v>
      </c>
      <c r="E75" s="19" t="s">
        <v>334</v>
      </c>
      <c r="F75" s="19" t="s">
        <v>335</v>
      </c>
      <c r="G75" s="43">
        <v>1950</v>
      </c>
      <c r="H75" s="62"/>
      <c r="I75" s="62"/>
      <c r="J75" s="62"/>
      <c r="K75" s="62"/>
      <c r="L75" s="62"/>
      <c r="M75" s="59">
        <f t="shared" si="25"/>
        <v>1950</v>
      </c>
      <c r="N75" s="64">
        <f t="shared" si="4"/>
        <v>1657.5</v>
      </c>
    </row>
    <row r="76" spans="1:14" ht="15" customHeight="1">
      <c r="A76" s="10">
        <f t="shared" si="2"/>
        <v>66</v>
      </c>
      <c r="B76" s="39" t="s">
        <v>461</v>
      </c>
      <c r="C76" s="39" t="s">
        <v>253</v>
      </c>
      <c r="D76" s="39" t="s">
        <v>357</v>
      </c>
      <c r="E76" s="19" t="s">
        <v>358</v>
      </c>
      <c r="F76" s="19" t="s">
        <v>359</v>
      </c>
      <c r="G76" s="43">
        <v>7263</v>
      </c>
      <c r="H76" s="62">
        <v>8904</v>
      </c>
      <c r="I76" s="62"/>
      <c r="J76" s="62"/>
      <c r="K76" s="62"/>
      <c r="L76" s="62"/>
      <c r="M76" s="59">
        <f t="shared" si="25"/>
        <v>16167</v>
      </c>
      <c r="N76" s="64">
        <f t="shared" si="4"/>
        <v>13741.95</v>
      </c>
    </row>
    <row r="77" spans="1:14" ht="15" customHeight="1">
      <c r="A77" s="10">
        <f t="shared" si="2"/>
        <v>67</v>
      </c>
      <c r="B77" s="39" t="s">
        <v>461</v>
      </c>
      <c r="C77" s="39" t="s">
        <v>264</v>
      </c>
      <c r="D77" s="39" t="s">
        <v>579</v>
      </c>
      <c r="E77" s="19" t="s">
        <v>580</v>
      </c>
      <c r="F77" s="19" t="s">
        <v>581</v>
      </c>
      <c r="G77" s="43">
        <v>4470</v>
      </c>
      <c r="H77" s="62"/>
      <c r="I77" s="62"/>
      <c r="J77" s="62">
        <v>7993</v>
      </c>
      <c r="K77" s="62"/>
      <c r="L77" s="62"/>
      <c r="M77" s="59">
        <f t="shared" si="25"/>
        <v>12463</v>
      </c>
      <c r="N77" s="64">
        <f t="shared" si="4"/>
        <v>10593.55</v>
      </c>
    </row>
    <row r="78" spans="1:14" ht="15" customHeight="1">
      <c r="A78" s="10">
        <f t="shared" si="2"/>
        <v>68</v>
      </c>
      <c r="B78" s="44" t="s">
        <v>477</v>
      </c>
      <c r="C78" s="39" t="s">
        <v>303</v>
      </c>
      <c r="D78" s="39" t="s">
        <v>347</v>
      </c>
      <c r="E78" s="19" t="s">
        <v>348</v>
      </c>
      <c r="F78" s="19" t="s">
        <v>349</v>
      </c>
      <c r="G78" s="43">
        <v>1950</v>
      </c>
      <c r="H78" s="62">
        <v>5226</v>
      </c>
      <c r="I78" s="62"/>
      <c r="J78" s="62">
        <v>1170</v>
      </c>
      <c r="K78" s="62"/>
      <c r="L78" s="62"/>
      <c r="M78" s="59">
        <f t="shared" si="25"/>
        <v>8346</v>
      </c>
      <c r="N78" s="64">
        <f t="shared" si="4"/>
        <v>7094.1</v>
      </c>
    </row>
    <row r="79" spans="1:14" ht="15" customHeight="1">
      <c r="A79" s="10">
        <f t="shared" si="2"/>
        <v>69</v>
      </c>
      <c r="B79" s="44" t="s">
        <v>493</v>
      </c>
      <c r="C79" s="39" t="s">
        <v>303</v>
      </c>
      <c r="D79" s="39" t="s">
        <v>582</v>
      </c>
      <c r="E79" s="19" t="s">
        <v>583</v>
      </c>
      <c r="F79" s="19" t="s">
        <v>79</v>
      </c>
      <c r="G79" s="43">
        <v>4470</v>
      </c>
      <c r="H79" s="62">
        <v>2028</v>
      </c>
      <c r="I79" s="62"/>
      <c r="J79" s="62"/>
      <c r="K79" s="62"/>
      <c r="L79" s="62"/>
      <c r="M79" s="59">
        <f t="shared" si="25"/>
        <v>6498</v>
      </c>
      <c r="N79" s="64">
        <f t="shared" si="4"/>
        <v>5523.3</v>
      </c>
    </row>
    <row r="80" spans="1:14" ht="15" customHeight="1">
      <c r="A80" s="10">
        <f t="shared" si="2"/>
        <v>70</v>
      </c>
      <c r="B80" s="44" t="s">
        <v>503</v>
      </c>
      <c r="C80" s="39" t="s">
        <v>584</v>
      </c>
      <c r="D80" s="39" t="s">
        <v>585</v>
      </c>
      <c r="E80" s="19" t="s">
        <v>586</v>
      </c>
      <c r="F80" s="19" t="s">
        <v>267</v>
      </c>
      <c r="G80" s="43">
        <v>7263</v>
      </c>
      <c r="H80" s="62">
        <v>25516</v>
      </c>
      <c r="I80" s="62"/>
      <c r="J80" s="62">
        <v>354</v>
      </c>
      <c r="K80" s="62"/>
      <c r="L80" s="62"/>
      <c r="M80" s="59">
        <f t="shared" si="25"/>
        <v>33133</v>
      </c>
      <c r="N80" s="64">
        <f t="shared" si="4"/>
        <v>28163.05</v>
      </c>
    </row>
    <row r="81" spans="1:14" ht="15" customHeight="1">
      <c r="A81" s="10">
        <f t="shared" si="2"/>
        <v>71</v>
      </c>
      <c r="B81" s="44" t="s">
        <v>515</v>
      </c>
      <c r="C81" s="39" t="s">
        <v>587</v>
      </c>
      <c r="D81" s="39" t="s">
        <v>588</v>
      </c>
      <c r="E81" s="19" t="s">
        <v>589</v>
      </c>
      <c r="F81" s="19" t="s">
        <v>332</v>
      </c>
      <c r="G81" s="43">
        <v>3899</v>
      </c>
      <c r="H81" s="62">
        <v>1014</v>
      </c>
      <c r="I81" s="62"/>
      <c r="J81" s="62"/>
      <c r="K81" s="62"/>
      <c r="L81" s="62"/>
      <c r="M81" s="59">
        <f t="shared" ref="M81:M88" si="30">SUM(G81:L81)</f>
        <v>4913</v>
      </c>
      <c r="N81" s="64">
        <f t="shared" ref="N81:N88" si="31">+M81*85/100</f>
        <v>4176.05</v>
      </c>
    </row>
    <row r="82" spans="1:14" ht="15" customHeight="1">
      <c r="A82" s="10">
        <f t="shared" si="2"/>
        <v>72</v>
      </c>
      <c r="B82" s="44" t="s">
        <v>607</v>
      </c>
      <c r="C82" s="19" t="s">
        <v>253</v>
      </c>
      <c r="D82" s="19" t="s">
        <v>357</v>
      </c>
      <c r="E82" s="19" t="s">
        <v>358</v>
      </c>
      <c r="F82" s="19" t="s">
        <v>359</v>
      </c>
      <c r="G82" s="43">
        <v>1950</v>
      </c>
      <c r="H82" s="62">
        <v>27310</v>
      </c>
      <c r="I82" s="62">
        <v>23394</v>
      </c>
      <c r="J82" s="62">
        <v>92234</v>
      </c>
      <c r="K82" s="62">
        <v>1950</v>
      </c>
      <c r="L82" s="62">
        <v>40624</v>
      </c>
      <c r="M82" s="59">
        <f t="shared" ref="M82" si="32">SUM(G82:L82)</f>
        <v>187462</v>
      </c>
      <c r="N82" s="64">
        <f t="shared" ref="N82" si="33">+M82*85/100</f>
        <v>159342.70000000001</v>
      </c>
    </row>
    <row r="83" spans="1:14" ht="15" customHeight="1">
      <c r="A83" s="10">
        <f t="shared" si="2"/>
        <v>73</v>
      </c>
      <c r="B83" s="44" t="s">
        <v>538</v>
      </c>
      <c r="C83" s="39" t="s">
        <v>590</v>
      </c>
      <c r="D83" s="39" t="s">
        <v>591</v>
      </c>
      <c r="E83" s="19" t="s">
        <v>592</v>
      </c>
      <c r="F83" s="19" t="s">
        <v>593</v>
      </c>
      <c r="G83" s="43">
        <v>5849</v>
      </c>
      <c r="H83" s="62">
        <v>29959</v>
      </c>
      <c r="I83" s="62"/>
      <c r="J83" s="62">
        <v>354</v>
      </c>
      <c r="K83" s="62"/>
      <c r="L83" s="62"/>
      <c r="M83" s="59">
        <f t="shared" si="30"/>
        <v>36162</v>
      </c>
      <c r="N83" s="64">
        <f t="shared" si="31"/>
        <v>30737.7</v>
      </c>
    </row>
    <row r="84" spans="1:14" ht="15" customHeight="1">
      <c r="A84" s="10">
        <f t="shared" si="2"/>
        <v>74</v>
      </c>
      <c r="B84" s="44" t="s">
        <v>561</v>
      </c>
      <c r="C84" s="39" t="s">
        <v>303</v>
      </c>
      <c r="D84" s="39" t="s">
        <v>594</v>
      </c>
      <c r="E84" s="19" t="s">
        <v>595</v>
      </c>
      <c r="F84" s="19" t="s">
        <v>596</v>
      </c>
      <c r="G84" s="43">
        <v>5849</v>
      </c>
      <c r="H84" s="62"/>
      <c r="I84" s="62"/>
      <c r="J84" s="62">
        <v>195</v>
      </c>
      <c r="K84" s="62"/>
      <c r="L84" s="62"/>
      <c r="M84" s="59">
        <f t="shared" si="30"/>
        <v>6044</v>
      </c>
      <c r="N84" s="64">
        <f t="shared" si="31"/>
        <v>5137.3999999999996</v>
      </c>
    </row>
    <row r="85" spans="1:14" ht="15" customHeight="1">
      <c r="A85" s="10">
        <f t="shared" si="2"/>
        <v>75</v>
      </c>
      <c r="B85" s="44" t="s">
        <v>561</v>
      </c>
      <c r="C85" s="39" t="s">
        <v>250</v>
      </c>
      <c r="D85" s="39" t="s">
        <v>353</v>
      </c>
      <c r="E85" s="19" t="s">
        <v>354</v>
      </c>
      <c r="F85" s="19" t="s">
        <v>355</v>
      </c>
      <c r="G85" s="43">
        <v>5849</v>
      </c>
      <c r="H85" s="62">
        <v>34015</v>
      </c>
      <c r="I85" s="62"/>
      <c r="J85" s="62">
        <v>354</v>
      </c>
      <c r="K85" s="62"/>
      <c r="L85" s="62"/>
      <c r="M85" s="59">
        <f t="shared" si="30"/>
        <v>40218</v>
      </c>
      <c r="N85" s="64">
        <f t="shared" si="31"/>
        <v>34185.300000000003</v>
      </c>
    </row>
    <row r="86" spans="1:14" ht="15" customHeight="1">
      <c r="A86" s="10">
        <f t="shared" si="2"/>
        <v>76</v>
      </c>
      <c r="B86" s="44" t="s">
        <v>561</v>
      </c>
      <c r="C86" s="39" t="s">
        <v>264</v>
      </c>
      <c r="D86" s="39" t="s">
        <v>597</v>
      </c>
      <c r="E86" s="19" t="s">
        <v>598</v>
      </c>
      <c r="F86" s="19" t="s">
        <v>58</v>
      </c>
      <c r="G86" s="43"/>
      <c r="H86" s="62"/>
      <c r="I86" s="62"/>
      <c r="J86" s="62">
        <v>1170</v>
      </c>
      <c r="K86" s="62"/>
      <c r="L86" s="62"/>
      <c r="M86" s="59">
        <f t="shared" si="30"/>
        <v>1170</v>
      </c>
      <c r="N86" s="64">
        <f t="shared" si="31"/>
        <v>994.5</v>
      </c>
    </row>
    <row r="87" spans="1:14" ht="15" customHeight="1">
      <c r="A87" s="10">
        <f t="shared" si="2"/>
        <v>77</v>
      </c>
      <c r="B87" s="44" t="s">
        <v>599</v>
      </c>
      <c r="C87" s="39" t="s">
        <v>300</v>
      </c>
      <c r="D87" s="39" t="s">
        <v>600</v>
      </c>
      <c r="E87" s="19" t="s">
        <v>601</v>
      </c>
      <c r="F87" s="19" t="s">
        <v>602</v>
      </c>
      <c r="G87" s="43">
        <v>4470</v>
      </c>
      <c r="H87" s="62"/>
      <c r="I87" s="62">
        <v>11697</v>
      </c>
      <c r="J87" s="62">
        <v>4544</v>
      </c>
      <c r="K87" s="62"/>
      <c r="L87" s="62">
        <v>980</v>
      </c>
      <c r="M87" s="59">
        <f t="shared" si="30"/>
        <v>21691</v>
      </c>
      <c r="N87" s="64">
        <f t="shared" si="31"/>
        <v>18437.349999999999</v>
      </c>
    </row>
    <row r="88" spans="1:14" ht="15" customHeight="1" thickBot="1">
      <c r="A88" s="10"/>
      <c r="B88" s="44"/>
      <c r="C88" s="39"/>
      <c r="D88" s="39"/>
      <c r="E88" s="19"/>
      <c r="F88" s="19"/>
      <c r="G88" s="43"/>
      <c r="H88" s="62"/>
      <c r="I88" s="62"/>
      <c r="J88" s="62"/>
      <c r="K88" s="62"/>
      <c r="L88" s="62"/>
      <c r="M88" s="59">
        <f t="shared" si="30"/>
        <v>0</v>
      </c>
      <c r="N88" s="64">
        <f t="shared" si="31"/>
        <v>0</v>
      </c>
    </row>
    <row r="89" spans="1:14" ht="16.5" thickTop="1" thickBot="1">
      <c r="A89" s="10"/>
      <c r="B89" s="51"/>
      <c r="C89" s="52" t="s">
        <v>23</v>
      </c>
      <c r="D89" s="53"/>
      <c r="E89" s="53"/>
      <c r="F89" s="53"/>
      <c r="G89" s="79">
        <f t="shared" ref="G89:N89" si="34">SUM(G11:G88)</f>
        <v>301913</v>
      </c>
      <c r="H89" s="79">
        <f t="shared" si="34"/>
        <v>1142708</v>
      </c>
      <c r="I89" s="79">
        <f t="shared" si="34"/>
        <v>76030.5</v>
      </c>
      <c r="J89" s="80">
        <f t="shared" si="34"/>
        <v>316086</v>
      </c>
      <c r="K89" s="79">
        <f t="shared" si="34"/>
        <v>4875</v>
      </c>
      <c r="L89" s="79">
        <f t="shared" si="34"/>
        <v>122218</v>
      </c>
      <c r="M89" s="80">
        <f t="shared" si="34"/>
        <v>1963830.5</v>
      </c>
      <c r="N89" s="81">
        <f t="shared" si="34"/>
        <v>1669255.9249999998</v>
      </c>
    </row>
    <row r="90" spans="1:14" ht="15.75" thickTop="1">
      <c r="G90" s="54"/>
      <c r="H90" s="54"/>
      <c r="I90" s="54"/>
      <c r="J90" s="54"/>
      <c r="K90" s="54"/>
      <c r="L90" s="54"/>
      <c r="M90" s="55"/>
      <c r="N90" s="56"/>
    </row>
  </sheetData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0%</vt:lpstr>
      <vt:lpstr>5%</vt:lpstr>
      <vt:lpstr>10%</vt:lpstr>
      <vt:lpstr>15%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2015-09-22T06:16:11Z</dcterms:created>
  <dcterms:modified xsi:type="dcterms:W3CDTF">2015-12-21T08:37:32Z</dcterms:modified>
</cp:coreProperties>
</file>