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/>
  </bookViews>
  <sheets>
    <sheet name="0%" sheetId="1" r:id="rId1"/>
    <sheet name="10%" sheetId="2" r:id="rId2"/>
    <sheet name="20%" sheetId="3" r:id="rId3"/>
  </sheets>
  <calcPr calcId="124519"/>
</workbook>
</file>

<file path=xl/calcChain.xml><?xml version="1.0" encoding="utf-8"?>
<calcChain xmlns="http://schemas.openxmlformats.org/spreadsheetml/2006/main">
  <c r="E92" i="1"/>
  <c r="A25"/>
  <c r="A26"/>
  <c r="A27" s="1"/>
  <c r="M25"/>
  <c r="M52"/>
  <c r="M24"/>
  <c r="M21"/>
  <c r="M20"/>
  <c r="M76"/>
  <c r="M52" i="3"/>
  <c r="N52" s="1"/>
  <c r="N51"/>
  <c r="M51"/>
  <c r="M50"/>
  <c r="N50" s="1"/>
  <c r="M49"/>
  <c r="N49" s="1"/>
  <c r="M48"/>
  <c r="N48" s="1"/>
  <c r="M47"/>
  <c r="N47" s="1"/>
  <c r="N46"/>
  <c r="M46"/>
  <c r="M45"/>
  <c r="N45" s="1"/>
  <c r="M44"/>
  <c r="N44" s="1"/>
  <c r="N43"/>
  <c r="M43"/>
  <c r="M42"/>
  <c r="N42" s="1"/>
  <c r="M41"/>
  <c r="N41" s="1"/>
  <c r="N40"/>
  <c r="M40"/>
  <c r="M39"/>
  <c r="N39" s="1"/>
  <c r="M84" i="1"/>
  <c r="M83"/>
  <c r="G97" i="2"/>
  <c r="H97"/>
  <c r="I97"/>
  <c r="J97"/>
  <c r="K97"/>
  <c r="L97"/>
  <c r="M80"/>
  <c r="N80" s="1"/>
  <c r="M77"/>
  <c r="N77" s="1"/>
  <c r="M71"/>
  <c r="N71" s="1"/>
  <c r="M49"/>
  <c r="N49" s="1"/>
  <c r="M44"/>
  <c r="N44" s="1"/>
  <c r="M32"/>
  <c r="N32" s="1"/>
  <c r="M14"/>
  <c r="N14" s="1"/>
  <c r="M96"/>
  <c r="N96" s="1"/>
  <c r="M95"/>
  <c r="N95" s="1"/>
  <c r="M94"/>
  <c r="N94" s="1"/>
  <c r="M93"/>
  <c r="N93" s="1"/>
  <c r="M92"/>
  <c r="N92" s="1"/>
  <c r="M91"/>
  <c r="N91" s="1"/>
  <c r="M89"/>
  <c r="N89" s="1"/>
  <c r="M88"/>
  <c r="N88" s="1"/>
  <c r="M87"/>
  <c r="N87" s="1"/>
  <c r="M86"/>
  <c r="N86" s="1"/>
  <c r="M85"/>
  <c r="N85" s="1"/>
  <c r="N84"/>
  <c r="M84"/>
  <c r="M47" i="1"/>
  <c r="M38"/>
  <c r="M37"/>
  <c r="M32"/>
  <c r="M31"/>
  <c r="A10" i="2"/>
  <c r="A11" s="1"/>
  <c r="A12" s="1"/>
  <c r="A13" s="1"/>
  <c r="A14" s="1"/>
  <c r="A15" s="1"/>
  <c r="A16" s="1"/>
  <c r="M10"/>
  <c r="N10" s="1"/>
  <c r="L53" i="3"/>
  <c r="K53"/>
  <c r="J53"/>
  <c r="I53"/>
  <c r="H53"/>
  <c r="G53"/>
  <c r="M38"/>
  <c r="N38" s="1"/>
  <c r="M37"/>
  <c r="N37" s="1"/>
  <c r="M36"/>
  <c r="N36" s="1"/>
  <c r="M35"/>
  <c r="N35" s="1"/>
  <c r="M34"/>
  <c r="N34" s="1"/>
  <c r="M33"/>
  <c r="N33" s="1"/>
  <c r="M32"/>
  <c r="N32" s="1"/>
  <c r="M31"/>
  <c r="N31" s="1"/>
  <c r="M30"/>
  <c r="N30" s="1"/>
  <c r="M29"/>
  <c r="N29" s="1"/>
  <c r="M28"/>
  <c r="N28" s="1"/>
  <c r="N27"/>
  <c r="M27"/>
  <c r="M26"/>
  <c r="N26" s="1"/>
  <c r="M25"/>
  <c r="N25" s="1"/>
  <c r="M24"/>
  <c r="N24" s="1"/>
  <c r="M23"/>
  <c r="N23" s="1"/>
  <c r="M22"/>
  <c r="N22" s="1"/>
  <c r="M21"/>
  <c r="N21" s="1"/>
  <c r="M20"/>
  <c r="N20" s="1"/>
  <c r="M19"/>
  <c r="N19" s="1"/>
  <c r="M18"/>
  <c r="N18" s="1"/>
  <c r="M17"/>
  <c r="N17" s="1"/>
  <c r="M16"/>
  <c r="N16" s="1"/>
  <c r="M15"/>
  <c r="N15" s="1"/>
  <c r="M14"/>
  <c r="N14" s="1"/>
  <c r="N13"/>
  <c r="M13"/>
  <c r="M12"/>
  <c r="N12" s="1"/>
  <c r="M11"/>
  <c r="N11" s="1"/>
  <c r="M10"/>
  <c r="N10" s="1"/>
  <c r="M9"/>
  <c r="N9" s="1"/>
  <c r="A9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M8"/>
  <c r="N8" s="1"/>
  <c r="M90" i="2"/>
  <c r="N90" s="1"/>
  <c r="M83"/>
  <c r="N83" s="1"/>
  <c r="M82"/>
  <c r="N82" s="1"/>
  <c r="M81"/>
  <c r="N81" s="1"/>
  <c r="M79"/>
  <c r="N79" s="1"/>
  <c r="M78"/>
  <c r="N78" s="1"/>
  <c r="M76"/>
  <c r="N76" s="1"/>
  <c r="M75"/>
  <c r="N75" s="1"/>
  <c r="M74"/>
  <c r="N74" s="1"/>
  <c r="M73"/>
  <c r="N73" s="1"/>
  <c r="M72"/>
  <c r="N72" s="1"/>
  <c r="M70"/>
  <c r="N70" s="1"/>
  <c r="M69"/>
  <c r="N69" s="1"/>
  <c r="M68"/>
  <c r="N68" s="1"/>
  <c r="M67"/>
  <c r="N67" s="1"/>
  <c r="M66"/>
  <c r="N66" s="1"/>
  <c r="M65"/>
  <c r="N65" s="1"/>
  <c r="M64"/>
  <c r="N64" s="1"/>
  <c r="M63"/>
  <c r="N63" s="1"/>
  <c r="M62"/>
  <c r="N62" s="1"/>
  <c r="M61"/>
  <c r="N61" s="1"/>
  <c r="M60"/>
  <c r="N60" s="1"/>
  <c r="M59"/>
  <c r="N59" s="1"/>
  <c r="M58"/>
  <c r="N58" s="1"/>
  <c r="M57"/>
  <c r="N57" s="1"/>
  <c r="M56"/>
  <c r="N56" s="1"/>
  <c r="M55"/>
  <c r="N55" s="1"/>
  <c r="M54"/>
  <c r="N54" s="1"/>
  <c r="M53"/>
  <c r="N53" s="1"/>
  <c r="M52"/>
  <c r="N52" s="1"/>
  <c r="M51"/>
  <c r="N51" s="1"/>
  <c r="M50"/>
  <c r="N50" s="1"/>
  <c r="M48"/>
  <c r="N48" s="1"/>
  <c r="M47"/>
  <c r="N47" s="1"/>
  <c r="M46"/>
  <c r="N46" s="1"/>
  <c r="M45"/>
  <c r="N45" s="1"/>
  <c r="M43"/>
  <c r="N43" s="1"/>
  <c r="M42"/>
  <c r="N42" s="1"/>
  <c r="M41"/>
  <c r="N41" s="1"/>
  <c r="M40"/>
  <c r="N40" s="1"/>
  <c r="M39"/>
  <c r="N39" s="1"/>
  <c r="M38"/>
  <c r="N38" s="1"/>
  <c r="M37"/>
  <c r="N37" s="1"/>
  <c r="M36"/>
  <c r="N36" s="1"/>
  <c r="M35"/>
  <c r="N35" s="1"/>
  <c r="M34"/>
  <c r="N34" s="1"/>
  <c r="M33"/>
  <c r="N33" s="1"/>
  <c r="M31"/>
  <c r="N31" s="1"/>
  <c r="M30"/>
  <c r="N30" s="1"/>
  <c r="M29"/>
  <c r="N29" s="1"/>
  <c r="M28"/>
  <c r="N28" s="1"/>
  <c r="M27"/>
  <c r="N27" s="1"/>
  <c r="M26"/>
  <c r="N26" s="1"/>
  <c r="M25"/>
  <c r="N25" s="1"/>
  <c r="M24"/>
  <c r="N24" s="1"/>
  <c r="M23"/>
  <c r="N23" s="1"/>
  <c r="M22"/>
  <c r="N22" s="1"/>
  <c r="N21"/>
  <c r="M21"/>
  <c r="M20"/>
  <c r="N20" s="1"/>
  <c r="M19"/>
  <c r="N19" s="1"/>
  <c r="N18"/>
  <c r="M18"/>
  <c r="M17"/>
  <c r="N17" s="1"/>
  <c r="M16"/>
  <c r="N16" s="1"/>
  <c r="M15"/>
  <c r="N15" s="1"/>
  <c r="M13"/>
  <c r="N13" s="1"/>
  <c r="M12"/>
  <c r="N12" s="1"/>
  <c r="M11"/>
  <c r="N11" s="1"/>
  <c r="M9"/>
  <c r="N9" s="1"/>
  <c r="M8"/>
  <c r="N8" s="1"/>
  <c r="L85" i="1"/>
  <c r="K85"/>
  <c r="J85"/>
  <c r="I85"/>
  <c r="H85"/>
  <c r="G85"/>
  <c r="M82"/>
  <c r="M81"/>
  <c r="M80"/>
  <c r="M79"/>
  <c r="M78"/>
  <c r="M77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1"/>
  <c r="M50"/>
  <c r="M49"/>
  <c r="M48"/>
  <c r="M46"/>
  <c r="M45"/>
  <c r="M44"/>
  <c r="M43"/>
  <c r="M42"/>
  <c r="M41"/>
  <c r="M40"/>
  <c r="M39"/>
  <c r="M36"/>
  <c r="M35"/>
  <c r="M34"/>
  <c r="M33"/>
  <c r="M30"/>
  <c r="M29"/>
  <c r="M28"/>
  <c r="M27"/>
  <c r="M26"/>
  <c r="M23"/>
  <c r="M22"/>
  <c r="M19"/>
  <c r="M18"/>
  <c r="M17"/>
  <c r="M16"/>
  <c r="M15"/>
  <c r="M14"/>
  <c r="M13"/>
  <c r="M12"/>
  <c r="M11"/>
  <c r="M10"/>
  <c r="A10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M9"/>
  <c r="A28" l="1"/>
  <c r="A29" s="1"/>
  <c r="A30" s="1"/>
  <c r="A31" s="1"/>
  <c r="A32" s="1"/>
  <c r="A33" s="1"/>
  <c r="A34" s="1"/>
  <c r="A35" s="1"/>
  <c r="A36" s="1"/>
  <c r="A37" s="1"/>
  <c r="A36" i="3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N97" i="2"/>
  <c r="M97"/>
  <c r="A17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M85" i="1"/>
  <c r="N53" i="3"/>
  <c r="M53"/>
  <c r="A44" i="2" l="1"/>
  <c r="A45" s="1"/>
  <c r="A46" s="1"/>
  <c r="A47" s="1"/>
  <c r="A48" s="1"/>
  <c r="A38" i="1"/>
  <c r="A39" s="1"/>
  <c r="A40" s="1"/>
  <c r="A41" s="1"/>
  <c r="A42" s="1"/>
  <c r="A43" s="1"/>
  <c r="A44" s="1"/>
  <c r="A45" s="1"/>
  <c r="A46" s="1"/>
  <c r="A47" l="1"/>
  <c r="A48" s="1"/>
  <c r="A49" s="1"/>
  <c r="A50" s="1"/>
  <c r="A51" s="1"/>
  <c r="A49" i="2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55" i="1" l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52"/>
  <c r="A53" s="1"/>
  <c r="A54" s="1"/>
  <c r="A71" i="2"/>
  <c r="A72" s="1"/>
  <c r="A73" s="1"/>
  <c r="A74" s="1"/>
  <c r="A75" s="1"/>
  <c r="A76" s="1"/>
  <c r="A77" l="1"/>
  <c r="A78" s="1"/>
  <c r="A79" s="1"/>
  <c r="A83" l="1"/>
  <c r="A84" s="1"/>
  <c r="A85" s="1"/>
  <c r="A86" s="1"/>
  <c r="A87" s="1"/>
  <c r="A88" s="1"/>
  <c r="A89" s="1"/>
  <c r="A90" s="1"/>
  <c r="A91" s="1"/>
  <c r="A92" s="1"/>
  <c r="A93" s="1"/>
  <c r="A94" s="1"/>
  <c r="A95" s="1"/>
  <c r="A80"/>
  <c r="A81" s="1"/>
  <c r="A82" s="1"/>
</calcChain>
</file>

<file path=xl/sharedStrings.xml><?xml version="1.0" encoding="utf-8"?>
<sst xmlns="http://schemas.openxmlformats.org/spreadsheetml/2006/main" count="1041" uniqueCount="409">
  <si>
    <t>FORMATION SANITAIRE:</t>
  </si>
  <si>
    <t>POLYCLINIQUE  SAINT JEAN</t>
  </si>
  <si>
    <t>RELEVE DES FACTURES  DE  RADIANT</t>
  </si>
  <si>
    <r>
      <t>N</t>
    </r>
    <r>
      <rPr>
        <sz val="11"/>
        <color theme="1"/>
        <rFont val="Calibri"/>
        <family val="2"/>
      </rPr>
      <t>°</t>
    </r>
  </si>
  <si>
    <t>DATE</t>
  </si>
  <si>
    <t>N° POLICE</t>
  </si>
  <si>
    <t>N° CARTE</t>
  </si>
  <si>
    <t xml:space="preserve">NOM DE L'ASSURE </t>
  </si>
  <si>
    <t>NOM &amp; PRENOM</t>
  </si>
  <si>
    <t>CONSUL</t>
  </si>
  <si>
    <t xml:space="preserve">EXAMENS </t>
  </si>
  <si>
    <t>HOSPITA</t>
  </si>
  <si>
    <t xml:space="preserve">ACTES &amp; </t>
  </si>
  <si>
    <t>AUTRES</t>
  </si>
  <si>
    <t>MEDICA</t>
  </si>
  <si>
    <t xml:space="preserve">MONTANT </t>
  </si>
  <si>
    <t>PRINCIPAL</t>
  </si>
  <si>
    <t>MALADE</t>
  </si>
  <si>
    <t>TATION</t>
  </si>
  <si>
    <t>COMPL.</t>
  </si>
  <si>
    <t>LISAT°</t>
  </si>
  <si>
    <t>MATERIEL</t>
  </si>
  <si>
    <t>MENTS</t>
  </si>
  <si>
    <t>TOTAL</t>
  </si>
  <si>
    <t xml:space="preserve">TOTAL </t>
  </si>
  <si>
    <t>PERIODE: MOIS DE SEPTEMBRE/ ANNEE 2015</t>
  </si>
  <si>
    <t>N°</t>
  </si>
  <si>
    <t>.PERIODE: MOIS DE SEPTEMBRE  /ANNEE 2015</t>
  </si>
  <si>
    <t>.PERIODE: MOIS DE SEPTEMBRE  / ANNEE 2015</t>
  </si>
  <si>
    <t>0010/02</t>
  </si>
  <si>
    <t>RUHAMIRIZA ALPHONSE</t>
  </si>
  <si>
    <t>MUKASHEMA FRANCINE</t>
  </si>
  <si>
    <t>RAD/000099</t>
  </si>
  <si>
    <t>RAD/000061</t>
  </si>
  <si>
    <t>0218/02</t>
  </si>
  <si>
    <t>KANYANDEKWE P.CELESTIN</t>
  </si>
  <si>
    <t>KARENZI MARJORINE</t>
  </si>
  <si>
    <t>RAD/000038</t>
  </si>
  <si>
    <t>0004/01</t>
  </si>
  <si>
    <t>KARORERO PATRICIE</t>
  </si>
  <si>
    <t>LUI-MEME</t>
  </si>
  <si>
    <t>RAD/000118</t>
  </si>
  <si>
    <t>0048/01</t>
  </si>
  <si>
    <t>SANO CARLOS</t>
  </si>
  <si>
    <t>RAD/000044</t>
  </si>
  <si>
    <t>0179/02</t>
  </si>
  <si>
    <t>BAGAMBIKI J.PIERRE</t>
  </si>
  <si>
    <t>NZABANITA ZAWADI</t>
  </si>
  <si>
    <t>RAD/000116</t>
  </si>
  <si>
    <t>ELLE-MEME</t>
  </si>
  <si>
    <t>RAD/000037</t>
  </si>
  <si>
    <t>0078/01</t>
  </si>
  <si>
    <t>UWAMAHORO FABIOLA</t>
  </si>
  <si>
    <t>RAD/000022</t>
  </si>
  <si>
    <t>0002/02</t>
  </si>
  <si>
    <t>GATETE ROBERT</t>
  </si>
  <si>
    <t>KAREMERA YVETTE</t>
  </si>
  <si>
    <t>0002/01</t>
  </si>
  <si>
    <t>RAD/0000002</t>
  </si>
  <si>
    <t>0026/02</t>
  </si>
  <si>
    <t>KATABARWA ALFRED</t>
  </si>
  <si>
    <t>BAZIMAZIKI VERONIQUE</t>
  </si>
  <si>
    <t>0492/03</t>
  </si>
  <si>
    <t>NZABANITA EUGENIE</t>
  </si>
  <si>
    <t>MANZI JOSUE</t>
  </si>
  <si>
    <t>RAD/000006</t>
  </si>
  <si>
    <t>0039/03</t>
  </si>
  <si>
    <t>BANDEKO JOHN</t>
  </si>
  <si>
    <t>MUREKATETE JACQUELINE</t>
  </si>
  <si>
    <t>0076/01</t>
  </si>
  <si>
    <t>RUKIRIZA J.AIME</t>
  </si>
  <si>
    <t>RAD/000131</t>
  </si>
  <si>
    <t>0025/06</t>
  </si>
  <si>
    <t>KAYIGIRE J.BOSCO</t>
  </si>
  <si>
    <t>INEZA CARLENE</t>
  </si>
  <si>
    <t>0025/07</t>
  </si>
  <si>
    <t>MANZI KIM</t>
  </si>
  <si>
    <t>0025/05</t>
  </si>
  <si>
    <t>ISHIMWE KESSY</t>
  </si>
  <si>
    <t>0027/03</t>
  </si>
  <si>
    <t>GAKUBA DONATIEN</t>
  </si>
  <si>
    <t>GAKUBA HIRWA HUGO</t>
  </si>
  <si>
    <t>0027/02</t>
  </si>
  <si>
    <t>KWIZERA YVETTE</t>
  </si>
  <si>
    <t>RAD/000074</t>
  </si>
  <si>
    <t>0080/03</t>
  </si>
  <si>
    <t>GASHUGI ISHIMWE ANNICK</t>
  </si>
  <si>
    <t>RAD/000105</t>
  </si>
  <si>
    <t>0011/01</t>
  </si>
  <si>
    <t>UMUTONI RUSINE PEGGY</t>
  </si>
  <si>
    <t>RAD/000093</t>
  </si>
  <si>
    <t>0092/02</t>
  </si>
  <si>
    <t>BUKOMBE PATRICK</t>
  </si>
  <si>
    <t>GATERA HASSINA</t>
  </si>
  <si>
    <t>0028/01</t>
  </si>
  <si>
    <t>MUNEZA JOSEPH</t>
  </si>
  <si>
    <t>0018/02</t>
  </si>
  <si>
    <t>NSABIMANA PHILBERT</t>
  </si>
  <si>
    <t>KARIGIRWA FABIOLA</t>
  </si>
  <si>
    <t>0064/01</t>
  </si>
  <si>
    <t>NGARAMBE STEVEN</t>
  </si>
  <si>
    <t>RAD/000075</t>
  </si>
  <si>
    <t>0012/05</t>
  </si>
  <si>
    <t>MUTANGUHA BRIGITTE</t>
  </si>
  <si>
    <t>ICYEZA RUTERANA LICIA</t>
  </si>
  <si>
    <t>0021/01</t>
  </si>
  <si>
    <t>NTIBIRINGIRWA JOSEPH</t>
  </si>
  <si>
    <t>0179/06</t>
  </si>
  <si>
    <t>CYIZERE INEZA NANCY</t>
  </si>
  <si>
    <t>14/9/2015</t>
  </si>
  <si>
    <t>0008/01</t>
  </si>
  <si>
    <t>UWITONZE J.CLAUDE</t>
  </si>
  <si>
    <t>0008/02</t>
  </si>
  <si>
    <t>UWASE M.AIMEE</t>
  </si>
  <si>
    <t>RAD/000018</t>
  </si>
  <si>
    <t>0050/03</t>
  </si>
  <si>
    <t>MURWANASHYAKA J M V</t>
  </si>
  <si>
    <t>ISIMBI TETA HYGUETTE</t>
  </si>
  <si>
    <t>16/9/2015</t>
  </si>
  <si>
    <t>17/9/2015</t>
  </si>
  <si>
    <t>GASHUGI SEBESTIEN</t>
  </si>
  <si>
    <t>0005/02</t>
  </si>
  <si>
    <t>MUKASINE CHRISTINE</t>
  </si>
  <si>
    <t>TUYIZERE PRINCE</t>
  </si>
  <si>
    <t>0099/03</t>
  </si>
  <si>
    <t>KAMAYIRESE SELF</t>
  </si>
  <si>
    <t>HIRWA ASLAM</t>
  </si>
  <si>
    <t>18/9/2015</t>
  </si>
  <si>
    <t>19/9/2015</t>
  </si>
  <si>
    <t>0035/02</t>
  </si>
  <si>
    <t>MUKAMURANGIRA CHRISTINE</t>
  </si>
  <si>
    <t>UWIMANA ISMAEL</t>
  </si>
  <si>
    <t>20/9/2015</t>
  </si>
  <si>
    <t>RAD/000080</t>
  </si>
  <si>
    <t>0059/01</t>
  </si>
  <si>
    <t>MUTETELI LUCIE</t>
  </si>
  <si>
    <t>21/9/2015</t>
  </si>
  <si>
    <t>RAD/000101</t>
  </si>
  <si>
    <t>0019/02</t>
  </si>
  <si>
    <t>NKUSI NDANGAMYAMBI GUILLAUME</t>
  </si>
  <si>
    <t>UWAMAHORO ROSETTE</t>
  </si>
  <si>
    <t>0012/01</t>
  </si>
  <si>
    <t>INGABIRE CLESSENCE</t>
  </si>
  <si>
    <t>RAD/000136</t>
  </si>
  <si>
    <t>HABIMANA J.PAUL</t>
  </si>
  <si>
    <t>MUHAYEYEZU MIRIAM</t>
  </si>
  <si>
    <t>0010/03</t>
  </si>
  <si>
    <t>MUNEZERO GANZA</t>
  </si>
  <si>
    <t>GANZA EZRA</t>
  </si>
  <si>
    <t>RAD/000120</t>
  </si>
  <si>
    <t>0089/02</t>
  </si>
  <si>
    <t>MUTWA SAIDI</t>
  </si>
  <si>
    <t>KAMANZI ANITHA</t>
  </si>
  <si>
    <t>RAD/000049</t>
  </si>
  <si>
    <t>0099/04</t>
  </si>
  <si>
    <t>NTAKIRUTIMANA SADICK</t>
  </si>
  <si>
    <t>NTAKIRUTIMANA KEZA AMINA</t>
  </si>
  <si>
    <t>RAD/000102</t>
  </si>
  <si>
    <t>UMULISA JACQUELINE</t>
  </si>
  <si>
    <t>0011/03</t>
  </si>
  <si>
    <t>NIYONGIRA AIMABLE</t>
  </si>
  <si>
    <t>0088/01</t>
  </si>
  <si>
    <t>DUSABE PERPETUE</t>
  </si>
  <si>
    <t>MUKARUSINE CHRISTINE</t>
  </si>
  <si>
    <t>0043/02</t>
  </si>
  <si>
    <t>KAREMERA EDOUARD</t>
  </si>
  <si>
    <t>UMULISA YVETTE</t>
  </si>
  <si>
    <t>RAD/000024</t>
  </si>
  <si>
    <t>0072/01</t>
  </si>
  <si>
    <t>UWITONZE DIANNE</t>
  </si>
  <si>
    <t>RAD/000064</t>
  </si>
  <si>
    <t>0227/02</t>
  </si>
  <si>
    <t>GASIRABO ANTAN HAMADA</t>
  </si>
  <si>
    <t>MUHORAKEYE REHEMAT</t>
  </si>
  <si>
    <t>0076/03</t>
  </si>
  <si>
    <t>UDAHEMUKA J.PIERRE</t>
  </si>
  <si>
    <t>UWAMAHORO CHARLOTEE</t>
  </si>
  <si>
    <t>0089/01</t>
  </si>
  <si>
    <t>BEBE UWAMAHORO CHARLOTEE</t>
  </si>
  <si>
    <t>BUTARE EMERY</t>
  </si>
  <si>
    <t>NDIHOKUBWAYO ANGE AGNES</t>
  </si>
  <si>
    <t>0027/04</t>
  </si>
  <si>
    <t>BUTARE GLORY SHEKINA</t>
  </si>
  <si>
    <t>0027/05</t>
  </si>
  <si>
    <t>BUTARE N.JAYDEN JOSHUA</t>
  </si>
  <si>
    <t>0227/04</t>
  </si>
  <si>
    <t>INEZA ADIJA</t>
  </si>
  <si>
    <t>RAD/00012</t>
  </si>
  <si>
    <t xml:space="preserve">0011/01 </t>
  </si>
  <si>
    <t>13/9/2015</t>
  </si>
  <si>
    <t>0034/02</t>
  </si>
  <si>
    <t>MUBIRIGI J.LAMBERT</t>
  </si>
  <si>
    <t>MANARIYO J.D'ARC</t>
  </si>
  <si>
    <t>0048/025</t>
  </si>
  <si>
    <t>GANISHURI FELIX</t>
  </si>
  <si>
    <t>UWIMANA EUGENIE</t>
  </si>
  <si>
    <t>RAD/000100</t>
  </si>
  <si>
    <t>NGIRINSHUTI PROTOGENE</t>
  </si>
  <si>
    <t>0011/07</t>
  </si>
  <si>
    <t>INGABIRE JEANNE</t>
  </si>
  <si>
    <t>0159/01</t>
  </si>
  <si>
    <t xml:space="preserve">HASSANI FATAKI </t>
  </si>
  <si>
    <t>0081/01</t>
  </si>
  <si>
    <t>HAGUMA ALINE</t>
  </si>
  <si>
    <t>0337/03</t>
  </si>
  <si>
    <t>INEZA GAHIMA ANELLA</t>
  </si>
  <si>
    <t>15/9/2015</t>
  </si>
  <si>
    <t>0092/03</t>
  </si>
  <si>
    <t>MYASIRO ELIE</t>
  </si>
  <si>
    <t>SHIMWA LUCK YANIS</t>
  </si>
  <si>
    <t>0159/03</t>
  </si>
  <si>
    <t>USANASE HASSAN</t>
  </si>
  <si>
    <t>0245/06</t>
  </si>
  <si>
    <t>KAREMERA FISTON</t>
  </si>
  <si>
    <t>KAREMERA BELLA QUESSIA</t>
  </si>
  <si>
    <t>0245/03</t>
  </si>
  <si>
    <t>KAREMERA TETA EMERANDE</t>
  </si>
  <si>
    <t>0245/05</t>
  </si>
  <si>
    <t>KAREMERA NZIZA BENI</t>
  </si>
  <si>
    <t>0083/02</t>
  </si>
  <si>
    <t>MUSAFIRI VEDASTE</t>
  </si>
  <si>
    <t>SHEJA NADIA</t>
  </si>
  <si>
    <t>0089/04</t>
  </si>
  <si>
    <t>ISARO STACY</t>
  </si>
  <si>
    <t>0089/03</t>
  </si>
  <si>
    <t>SHEMA WALTER</t>
  </si>
  <si>
    <t>0934/01</t>
  </si>
  <si>
    <t>UWAMAHORO ANGELIQUE</t>
  </si>
  <si>
    <t>0212/02</t>
  </si>
  <si>
    <t>SINIGENGA ALFRED</t>
  </si>
  <si>
    <t>KAYIRERWA ALICE</t>
  </si>
  <si>
    <t>1312/01</t>
  </si>
  <si>
    <t>NYIRAMANA DJALIA</t>
  </si>
  <si>
    <t>1318/08</t>
  </si>
  <si>
    <t>GWIZA M.CLAIRE</t>
  </si>
  <si>
    <t>NIYO AHIRWE KING</t>
  </si>
  <si>
    <t>TETA KEZA ESTHER</t>
  </si>
  <si>
    <t>1296/01</t>
  </si>
  <si>
    <t>MAOMBI ANNE MARIE</t>
  </si>
  <si>
    <t>0383/02</t>
  </si>
  <si>
    <t>MUTABARUKA J.NE[OMUSCENE</t>
  </si>
  <si>
    <t>NIYONSABA DONATHA</t>
  </si>
  <si>
    <t>0343/01</t>
  </si>
  <si>
    <t>NDAYISENGA ANNE MARIE</t>
  </si>
  <si>
    <t>0242/03</t>
  </si>
  <si>
    <t>NDEGEYA DENYSE</t>
  </si>
  <si>
    <t>UMUBYEYI GLORIA</t>
  </si>
  <si>
    <t>0242/06</t>
  </si>
  <si>
    <t>URURABO KEZA AURORE</t>
  </si>
  <si>
    <t>186/02</t>
  </si>
  <si>
    <t xml:space="preserve">MUJYAMBERE LAURENT </t>
  </si>
  <si>
    <t>UWIMANA MADELEINE</t>
  </si>
  <si>
    <t>0623/01</t>
  </si>
  <si>
    <t>KAMPIRE JACQUELINE</t>
  </si>
  <si>
    <t>0188/03</t>
  </si>
  <si>
    <t xml:space="preserve">NIYONSENGA J.BOSCO </t>
  </si>
  <si>
    <t>NIYONSENGA ODY GIAN</t>
  </si>
  <si>
    <t>0370/01</t>
  </si>
  <si>
    <t>TUYISHIME BENNY</t>
  </si>
  <si>
    <t>1325/04</t>
  </si>
  <si>
    <t>MVUKIYE KABERA MATHIAS</t>
  </si>
  <si>
    <t>SHAMI KABERA YANIS</t>
  </si>
  <si>
    <t>0050/02</t>
  </si>
  <si>
    <t xml:space="preserve">UWAMUZIGA ASSOUMPTA </t>
  </si>
  <si>
    <t>MUGIRANEZA CHRISTIN</t>
  </si>
  <si>
    <t>03838/02</t>
  </si>
  <si>
    <t>MUTARUKA J.NEPOSCENE</t>
  </si>
  <si>
    <t>NIYONSABA DANATHA</t>
  </si>
  <si>
    <t>0186/04</t>
  </si>
  <si>
    <t>ISONGA KAYITSINGA DAVIN</t>
  </si>
  <si>
    <t>0136/02</t>
  </si>
  <si>
    <t>KAMUGUNGA THEONESTE</t>
  </si>
  <si>
    <t>KABUTUMWA LEOCADIE</t>
  </si>
  <si>
    <t>0639/04</t>
  </si>
  <si>
    <t>UWIZERA ADOLPHE</t>
  </si>
  <si>
    <t>NDIZIHIWE NSHUTI BERTRAND</t>
  </si>
  <si>
    <t>0294/01</t>
  </si>
  <si>
    <t>NDAGIJIMANA DIANE</t>
  </si>
  <si>
    <t>0385/01</t>
  </si>
  <si>
    <t>MUHIGIRWA OLIVIER</t>
  </si>
  <si>
    <t>22/9/2015</t>
  </si>
  <si>
    <t>RAD/0000109</t>
  </si>
  <si>
    <t>0016/02</t>
  </si>
  <si>
    <t>NGANDAHIMANA FELICIEN</t>
  </si>
  <si>
    <t>MUKASHYAKA DONATH</t>
  </si>
  <si>
    <t>0081/02</t>
  </si>
  <si>
    <t>SHEMA CHARLES</t>
  </si>
  <si>
    <t>23/9/2015</t>
  </si>
  <si>
    <t>0125/01</t>
  </si>
  <si>
    <t>RWANGA CHARLES</t>
  </si>
  <si>
    <t>RAD/000002</t>
  </si>
  <si>
    <t>0028/05</t>
  </si>
  <si>
    <t>NKUNDIMANA VINCENT</t>
  </si>
  <si>
    <t>NKUNDIMANA HIRWA YVAN</t>
  </si>
  <si>
    <t>24/9/2015</t>
  </si>
  <si>
    <t>GAKURU DONATIEN</t>
  </si>
  <si>
    <t>0088/02</t>
  </si>
  <si>
    <t>NDAGIJIMANA BALTHAZAR</t>
  </si>
  <si>
    <t>BYUKUSENGE M.CHANTAL</t>
  </si>
  <si>
    <t>RAD/000117</t>
  </si>
  <si>
    <t>0011/02</t>
  </si>
  <si>
    <t>RUTAYISIRE J.PIERRE</t>
  </si>
  <si>
    <t>UMWIZA SAFARI ALDA</t>
  </si>
  <si>
    <t>0165/01</t>
  </si>
  <si>
    <t>NYIRAKANYANA BEATRICE</t>
  </si>
  <si>
    <t>MUNEZERO GAHANZI</t>
  </si>
  <si>
    <t>MAOMBI DENISE</t>
  </si>
  <si>
    <t>25/9/2015</t>
  </si>
  <si>
    <t>0017/01</t>
  </si>
  <si>
    <t>MUKANTAGENGERWA PELAGIE</t>
  </si>
  <si>
    <t>RAD/000004</t>
  </si>
  <si>
    <t>0042/02</t>
  </si>
  <si>
    <t>MAHORO AIME CESAR</t>
  </si>
  <si>
    <t>BENIMANA JOSINE</t>
  </si>
  <si>
    <t>TETA DIANE</t>
  </si>
  <si>
    <t>MUCYO DREDGE</t>
  </si>
  <si>
    <t>27/9/2015</t>
  </si>
  <si>
    <t>094/01</t>
  </si>
  <si>
    <t>UWAMAHORO VESTINJE</t>
  </si>
  <si>
    <t>0045/04</t>
  </si>
  <si>
    <t>MUREBWAYIRE ALICE</t>
  </si>
  <si>
    <t>INEZA IAN KEVIN</t>
  </si>
  <si>
    <t>28/9/2015</t>
  </si>
  <si>
    <t>RAD/000050</t>
  </si>
  <si>
    <t>0138/01</t>
  </si>
  <si>
    <t>BYUKUSENGE ESPERANCE</t>
  </si>
  <si>
    <t>0022/07</t>
  </si>
  <si>
    <t>MUTUYIMANA EVELYNE</t>
  </si>
  <si>
    <t>0107/01</t>
  </si>
  <si>
    <t>NDEZE NSENGIYUMVA KENNEDY</t>
  </si>
  <si>
    <t>NGENDAHIMANA FELICIEN</t>
  </si>
  <si>
    <t>29/9/2015</t>
  </si>
  <si>
    <t>KAMAYIRESE SEFU</t>
  </si>
  <si>
    <t>0081/05</t>
  </si>
  <si>
    <t>UWAMARIYA EDITH</t>
  </si>
  <si>
    <t>CYOMORO MURASANGABO ANNABEL</t>
  </si>
  <si>
    <t>30/9/2015</t>
  </si>
  <si>
    <t>0039/04</t>
  </si>
  <si>
    <t>MANZI GAD</t>
  </si>
  <si>
    <t>UMUHIRE GRACE</t>
  </si>
  <si>
    <t>BUYUKUSENGE ESPERANCE</t>
  </si>
  <si>
    <t>0121/02</t>
  </si>
  <si>
    <t>MUNYEMANA DEO</t>
  </si>
  <si>
    <t>MUKESHIMANA DELICE</t>
  </si>
  <si>
    <t>UZAHIRWA EMILIEN</t>
  </si>
  <si>
    <t>UZAHIRWA EMILIENN</t>
  </si>
  <si>
    <t>30-2/9/15</t>
  </si>
  <si>
    <t>0077/01</t>
  </si>
  <si>
    <t>UWAMAHORO JEANETTE</t>
  </si>
  <si>
    <t>RAD/000033</t>
  </si>
  <si>
    <t>MUKANDINDA BEATHE</t>
  </si>
  <si>
    <t>26/9/2015</t>
  </si>
  <si>
    <t>RAD/000015</t>
  </si>
  <si>
    <t>0050/01</t>
  </si>
  <si>
    <t>NDAYAMBAJE FAUSTIN</t>
  </si>
  <si>
    <t>0048/02</t>
  </si>
  <si>
    <t>RAD/000046</t>
  </si>
  <si>
    <t>0035/06</t>
  </si>
  <si>
    <t>RUTAYISURE CHARLES</t>
  </si>
  <si>
    <t>MUZIMA ERIC</t>
  </si>
  <si>
    <t>0218/05</t>
  </si>
  <si>
    <t>UZANKAMIRA ODILE</t>
  </si>
  <si>
    <t>INEZA MUGISHA LOUANGE</t>
  </si>
  <si>
    <t>0218/01</t>
  </si>
  <si>
    <t>0034/01</t>
  </si>
  <si>
    <t>0159/02</t>
  </si>
  <si>
    <t>ICYIZERE AMINA</t>
  </si>
  <si>
    <t>0082/01</t>
  </si>
  <si>
    <t>NDACYAYISENGA AMINA</t>
  </si>
  <si>
    <t>0034/06</t>
  </si>
  <si>
    <t>MUBIRIGI MAXIME</t>
  </si>
  <si>
    <t>0061/03</t>
  </si>
  <si>
    <t>MUGIRANEZA J.PIERRE</t>
  </si>
  <si>
    <t>ISINGIZWE ELLA CHLOE GABRIELLA</t>
  </si>
  <si>
    <t>0088/05</t>
  </si>
  <si>
    <t>NYABYENDA GEDEON</t>
  </si>
  <si>
    <t>INEZA PRECIEUX</t>
  </si>
  <si>
    <t>KABAGWIRA ARLENE</t>
  </si>
  <si>
    <t>0402/03</t>
  </si>
  <si>
    <t>GATETE PETER CLAVER</t>
  </si>
  <si>
    <t>MANZI ADDISON</t>
  </si>
  <si>
    <t>0247/01</t>
  </si>
  <si>
    <t>SEKANYAMBO SARAH ALINE</t>
  </si>
  <si>
    <t>0417/04</t>
  </si>
  <si>
    <t>KALISA CLAUDE</t>
  </si>
  <si>
    <t>KALISA KELLIA</t>
  </si>
  <si>
    <t>22/9/20145</t>
  </si>
  <si>
    <t>0051/02</t>
  </si>
  <si>
    <t>NTIRENGANYA SERVILIEN</t>
  </si>
  <si>
    <t>BUGENUMANA IMMACULEE</t>
  </si>
  <si>
    <t>0168/01</t>
  </si>
  <si>
    <t>NSHIMIYIMANA PASCALINE</t>
  </si>
  <si>
    <t>0665/01</t>
  </si>
  <si>
    <t>BAMPIRE ALICE</t>
  </si>
  <si>
    <t>0135/02</t>
  </si>
  <si>
    <t>KAJANGWE PIERRE CELESTIN</t>
  </si>
  <si>
    <t>HAGENIMANA ESPERANCE</t>
  </si>
  <si>
    <t>0623/04</t>
  </si>
  <si>
    <t>MUSENGAMANA M.CHANTAL</t>
  </si>
  <si>
    <t>RUTERA NTSINZI EESA</t>
  </si>
  <si>
    <t>25-28/9/15</t>
  </si>
  <si>
    <t>SENIGENGA ALFRED</t>
  </si>
  <si>
    <t>1325/03</t>
  </si>
  <si>
    <t>KABERA MATHIAS</t>
  </si>
  <si>
    <t>TETA KABERA KERSEY</t>
  </si>
  <si>
    <t>MWASIRO ELIAS</t>
  </si>
  <si>
    <t>15-17/9/15</t>
  </si>
  <si>
    <t>4-7/9/15</t>
  </si>
  <si>
    <t>UWAMAHORO CHARLOTTE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</si>
</sst>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</font>
    <font>
      <b/>
      <sz val="14"/>
      <name val="Calibri"/>
      <family val="2"/>
    </font>
    <font>
      <b/>
      <i/>
      <sz val="14"/>
      <name val="Calibri"/>
      <family val="2"/>
    </font>
    <font>
      <b/>
      <sz val="10"/>
      <color theme="1"/>
      <name val="Calibri"/>
      <family val="2"/>
    </font>
    <font>
      <sz val="11"/>
      <color theme="1"/>
      <name val="Calibri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</font>
    <font>
      <sz val="10"/>
      <name val="Calibri"/>
      <family val="2"/>
      <scheme val="minor"/>
    </font>
    <font>
      <b/>
      <sz val="12"/>
      <name val="Calibri"/>
      <family val="2"/>
    </font>
    <font>
      <b/>
      <sz val="12"/>
      <color theme="1"/>
      <name val="Calibri"/>
      <family val="2"/>
    </font>
    <font>
      <sz val="10"/>
      <color theme="1"/>
      <name val="Calibri"/>
      <family val="2"/>
    </font>
    <font>
      <sz val="14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8" fillId="0" borderId="0"/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3" fillId="0" borderId="0" xfId="0" applyFont="1"/>
    <xf numFmtId="0" fontId="4" fillId="0" borderId="0" xfId="0" applyFont="1" applyBorder="1"/>
    <xf numFmtId="0" fontId="5" fillId="0" borderId="0" xfId="0" applyFont="1" applyBorder="1"/>
    <xf numFmtId="0" fontId="3" fillId="0" borderId="0" xfId="0" applyFont="1" applyBorder="1"/>
    <xf numFmtId="0" fontId="6" fillId="0" borderId="0" xfId="0" applyFont="1"/>
    <xf numFmtId="0" fontId="4" fillId="2" borderId="0" xfId="0" applyFont="1" applyFill="1" applyBorder="1"/>
    <xf numFmtId="0" fontId="3" fillId="2" borderId="0" xfId="0" applyFont="1" applyFill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right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9" fontId="3" fillId="0" borderId="1" xfId="0" applyNumberFormat="1" applyFont="1" applyBorder="1" applyAlignment="1">
      <alignment horizontal="center"/>
    </xf>
    <xf numFmtId="9" fontId="3" fillId="0" borderId="1" xfId="0" applyNumberFormat="1" applyFont="1" applyBorder="1" applyAlignment="1">
      <alignment horizontal="right"/>
    </xf>
    <xf numFmtId="14" fontId="9" fillId="0" borderId="1" xfId="1" applyNumberFormat="1" applyFont="1" applyFill="1" applyBorder="1" applyAlignment="1" applyProtection="1">
      <alignment horizontal="right" vertical="center"/>
    </xf>
    <xf numFmtId="0" fontId="9" fillId="0" borderId="1" xfId="1" applyNumberFormat="1" applyFont="1" applyFill="1" applyBorder="1" applyAlignment="1" applyProtection="1">
      <alignment horizontal="left" vertical="center" wrapText="1"/>
    </xf>
    <xf numFmtId="0" fontId="9" fillId="3" borderId="1" xfId="1" applyNumberFormat="1" applyFont="1" applyFill="1" applyBorder="1" applyAlignment="1" applyProtection="1">
      <alignment horizontal="left" vertical="center" wrapText="1"/>
    </xf>
    <xf numFmtId="0" fontId="11" fillId="3" borderId="1" xfId="1" applyNumberFormat="1" applyFont="1" applyFill="1" applyBorder="1" applyAlignment="1" applyProtection="1">
      <alignment horizontal="left" vertical="center" wrapText="1"/>
    </xf>
    <xf numFmtId="14" fontId="9" fillId="0" borderId="1" xfId="1" applyNumberFormat="1" applyFont="1" applyFill="1" applyBorder="1" applyAlignment="1" applyProtection="1">
      <alignment horizontal="left" vertical="center"/>
    </xf>
    <xf numFmtId="0" fontId="0" fillId="0" borderId="2" xfId="0" applyBorder="1"/>
    <xf numFmtId="14" fontId="12" fillId="0" borderId="3" xfId="0" applyNumberFormat="1" applyFont="1" applyBorder="1" applyAlignment="1"/>
    <xf numFmtId="0" fontId="12" fillId="0" borderId="3" xfId="0" applyFont="1" applyBorder="1"/>
    <xf numFmtId="0" fontId="13" fillId="0" borderId="3" xfId="0" applyFont="1" applyBorder="1"/>
    <xf numFmtId="0" fontId="12" fillId="0" borderId="3" xfId="0" applyFont="1" applyFill="1" applyBorder="1" applyAlignment="1">
      <alignment horizontal="center"/>
    </xf>
    <xf numFmtId="0" fontId="14" fillId="0" borderId="0" xfId="0" applyFont="1"/>
    <xf numFmtId="0" fontId="10" fillId="0" borderId="0" xfId="0" applyFont="1"/>
    <xf numFmtId="0" fontId="15" fillId="0" borderId="0" xfId="0" applyFont="1" applyBorder="1"/>
    <xf numFmtId="0" fontId="10" fillId="0" borderId="0" xfId="0" applyFont="1" applyBorder="1"/>
    <xf numFmtId="0" fontId="10" fillId="2" borderId="0" xfId="0" applyFont="1" applyFill="1" applyBorder="1"/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>
      <alignment horizontal="right"/>
    </xf>
    <xf numFmtId="0" fontId="6" fillId="0" borderId="1" xfId="0" applyFont="1" applyBorder="1"/>
    <xf numFmtId="14" fontId="6" fillId="0" borderId="1" xfId="0" applyNumberFormat="1" applyFont="1" applyBorder="1"/>
    <xf numFmtId="0" fontId="11" fillId="0" borderId="1" xfId="1" applyNumberFormat="1" applyFont="1" applyFill="1" applyBorder="1" applyAlignment="1" applyProtection="1">
      <alignment horizontal="left" vertical="center" wrapText="1"/>
    </xf>
    <xf numFmtId="14" fontId="11" fillId="0" borderId="1" xfId="1" applyNumberFormat="1" applyFont="1" applyFill="1" applyBorder="1" applyAlignment="1" applyProtection="1">
      <alignment horizontal="left" vertical="center" wrapText="1"/>
    </xf>
    <xf numFmtId="0" fontId="10" fillId="0" borderId="1" xfId="0" applyNumberFormat="1" applyFont="1" applyBorder="1" applyAlignment="1">
      <alignment horizontal="right"/>
    </xf>
    <xf numFmtId="14" fontId="11" fillId="0" borderId="1" xfId="1" applyNumberFormat="1" applyFont="1" applyFill="1" applyBorder="1" applyAlignment="1" applyProtection="1">
      <alignment horizontal="left" vertical="center"/>
    </xf>
    <xf numFmtId="0" fontId="10" fillId="0" borderId="1" xfId="0" applyNumberFormat="1" applyFont="1" applyBorder="1" applyAlignment="1">
      <alignment horizontal="right" vertical="center"/>
    </xf>
    <xf numFmtId="0" fontId="10" fillId="3" borderId="1" xfId="0" applyNumberFormat="1" applyFont="1" applyFill="1" applyBorder="1" applyAlignment="1">
      <alignment horizontal="right"/>
    </xf>
    <xf numFmtId="0" fontId="6" fillId="0" borderId="3" xfId="0" applyFont="1" applyBorder="1"/>
    <xf numFmtId="0" fontId="2" fillId="0" borderId="3" xfId="0" applyFont="1" applyBorder="1"/>
    <xf numFmtId="0" fontId="13" fillId="0" borderId="3" xfId="0" applyNumberFormat="1" applyFont="1" applyBorder="1"/>
    <xf numFmtId="14" fontId="9" fillId="0" borderId="1" xfId="1" applyNumberFormat="1" applyFont="1" applyFill="1" applyBorder="1" applyAlignment="1" applyProtection="1">
      <alignment horizontal="left" vertical="center" wrapText="1"/>
    </xf>
    <xf numFmtId="0" fontId="3" fillId="0" borderId="3" xfId="0" applyFont="1" applyBorder="1"/>
    <xf numFmtId="0" fontId="9" fillId="0" borderId="1" xfId="1" applyNumberFormat="1" applyFont="1" applyFill="1" applyBorder="1" applyAlignment="1" applyProtection="1">
      <alignment horizontal="right" vertical="center" wrapText="1"/>
    </xf>
    <xf numFmtId="0" fontId="9" fillId="0" borderId="1" xfId="1" applyNumberFormat="1" applyFont="1" applyFill="1" applyBorder="1" applyAlignment="1" applyProtection="1">
      <alignment horizontal="right" vertical="center"/>
    </xf>
    <xf numFmtId="0" fontId="10" fillId="0" borderId="1" xfId="2" applyNumberFormat="1" applyFont="1" applyBorder="1" applyAlignment="1">
      <alignment horizontal="right"/>
    </xf>
    <xf numFmtId="0" fontId="11" fillId="0" borderId="1" xfId="1" applyNumberFormat="1" applyFont="1" applyFill="1" applyBorder="1" applyAlignment="1" applyProtection="1">
      <alignment horizontal="right" vertical="center" wrapText="1"/>
    </xf>
    <xf numFmtId="0" fontId="11" fillId="0" borderId="1" xfId="1" applyNumberFormat="1" applyFont="1" applyFill="1" applyBorder="1" applyAlignment="1" applyProtection="1">
      <alignment horizontal="right" vertical="center"/>
    </xf>
    <xf numFmtId="0" fontId="10" fillId="0" borderId="1" xfId="2" applyNumberFormat="1" applyFont="1" applyBorder="1" applyAlignment="1">
      <alignment horizontal="right" vertical="center"/>
    </xf>
    <xf numFmtId="0" fontId="9" fillId="3" borderId="1" xfId="1" applyNumberFormat="1" applyFont="1" applyFill="1" applyBorder="1" applyAlignment="1" applyProtection="1">
      <alignment horizontal="right" vertical="center" wrapText="1"/>
    </xf>
    <xf numFmtId="0" fontId="9" fillId="3" borderId="1" xfId="1" applyNumberFormat="1" applyFont="1" applyFill="1" applyBorder="1" applyAlignment="1" applyProtection="1">
      <alignment horizontal="right" vertical="center"/>
    </xf>
    <xf numFmtId="0" fontId="10" fillId="3" borderId="1" xfId="2" applyNumberFormat="1" applyFont="1" applyFill="1" applyBorder="1" applyAlignment="1">
      <alignment horizontal="right"/>
    </xf>
    <xf numFmtId="0" fontId="13" fillId="3" borderId="3" xfId="2" applyNumberFormat="1" applyFont="1" applyFill="1" applyBorder="1"/>
    <xf numFmtId="0" fontId="11" fillId="3" borderId="1" xfId="1" applyNumberFormat="1" applyFont="1" applyFill="1" applyBorder="1" applyAlignment="1" applyProtection="1">
      <alignment horizontal="right" vertical="center" wrapText="1"/>
    </xf>
    <xf numFmtId="0" fontId="11" fillId="3" borderId="1" xfId="1" applyNumberFormat="1" applyFont="1" applyFill="1" applyBorder="1" applyAlignment="1" applyProtection="1">
      <alignment horizontal="right" vertical="center"/>
    </xf>
    <xf numFmtId="0" fontId="12" fillId="0" borderId="3" xfId="0" applyNumberFormat="1" applyFont="1" applyBorder="1"/>
    <xf numFmtId="0" fontId="12" fillId="3" borderId="3" xfId="2" applyNumberFormat="1" applyFont="1" applyFill="1" applyBorder="1" applyAlignment="1">
      <alignment horizontal="right"/>
    </xf>
    <xf numFmtId="0" fontId="12" fillId="0" borderId="3" xfId="2" applyNumberFormat="1" applyFont="1" applyBorder="1" applyAlignment="1">
      <alignment horizontal="right"/>
    </xf>
  </cellXfs>
  <cellStyles count="3">
    <cellStyle name="Comma" xfId="2" builtinId="3"/>
    <cellStyle name="Normal" xfId="0" builtinId="0"/>
    <cellStyle name="RowLevel_4" xfId="1" builtinId="1" iLevel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M92"/>
  <sheetViews>
    <sheetView tabSelected="1" workbookViewId="0">
      <selection sqref="A1:M8"/>
    </sheetView>
  </sheetViews>
  <sheetFormatPr defaultRowHeight="15"/>
  <cols>
    <col min="1" max="1" width="4.28515625" customWidth="1"/>
    <col min="2" max="2" width="9.42578125" bestFit="1" customWidth="1"/>
    <col min="3" max="3" width="12" customWidth="1"/>
    <col min="4" max="4" width="10.7109375" customWidth="1"/>
    <col min="5" max="5" width="23.140625" customWidth="1"/>
    <col min="6" max="6" width="26.5703125" customWidth="1"/>
    <col min="7" max="7" width="12.42578125" customWidth="1"/>
    <col min="8" max="8" width="12" customWidth="1"/>
    <col min="9" max="9" width="11" customWidth="1"/>
    <col min="10" max="10" width="11.5703125" customWidth="1"/>
    <col min="11" max="11" width="12.140625" customWidth="1"/>
    <col min="12" max="12" width="13" customWidth="1"/>
    <col min="13" max="13" width="13.85546875" customWidth="1"/>
  </cols>
  <sheetData>
    <row r="2" spans="1:13" ht="18.75">
      <c r="B2" s="1"/>
      <c r="C2" s="2" t="s">
        <v>0</v>
      </c>
      <c r="D2" s="2"/>
      <c r="E2" s="3" t="s">
        <v>1</v>
      </c>
      <c r="F2" s="4"/>
      <c r="G2" s="5"/>
      <c r="H2" s="4"/>
      <c r="I2" s="4"/>
      <c r="J2" s="4"/>
      <c r="K2" s="4"/>
      <c r="L2" s="4"/>
      <c r="M2" s="4"/>
    </row>
    <row r="3" spans="1:13" ht="18.75">
      <c r="B3" s="4"/>
      <c r="C3" s="6" t="s">
        <v>2</v>
      </c>
      <c r="D3" s="6"/>
      <c r="E3" s="6"/>
      <c r="F3" s="7"/>
      <c r="G3" s="7"/>
      <c r="H3" s="7"/>
      <c r="I3" s="7"/>
      <c r="J3" s="7"/>
      <c r="K3" s="7"/>
      <c r="L3" s="7"/>
      <c r="M3" s="7"/>
    </row>
    <row r="4" spans="1:13" ht="18.75">
      <c r="B4" s="4"/>
      <c r="C4" s="6" t="s">
        <v>25</v>
      </c>
      <c r="D4" s="6"/>
      <c r="E4" s="6"/>
      <c r="F4" s="7"/>
      <c r="G4" s="7"/>
      <c r="H4" s="7"/>
      <c r="I4" s="7"/>
      <c r="J4" s="7"/>
      <c r="K4" s="7"/>
      <c r="L4" s="7"/>
      <c r="M4" s="7"/>
    </row>
    <row r="5" spans="1:13">
      <c r="B5" s="4"/>
      <c r="C5" s="4"/>
      <c r="D5" s="4"/>
      <c r="E5" s="4"/>
      <c r="F5" s="4"/>
      <c r="G5" s="4"/>
      <c r="H5" s="4"/>
      <c r="I5" s="4"/>
      <c r="J5" s="8"/>
      <c r="K5" s="4"/>
      <c r="L5" s="4"/>
      <c r="M5" s="9"/>
    </row>
    <row r="6" spans="1:13">
      <c r="A6" s="10" t="s">
        <v>3</v>
      </c>
      <c r="B6" s="11" t="s">
        <v>4</v>
      </c>
      <c r="C6" s="11" t="s">
        <v>5</v>
      </c>
      <c r="D6" s="12" t="s">
        <v>6</v>
      </c>
      <c r="E6" s="11" t="s">
        <v>7</v>
      </c>
      <c r="F6" s="11" t="s">
        <v>8</v>
      </c>
      <c r="G6" s="11" t="s">
        <v>9</v>
      </c>
      <c r="H6" s="11" t="s">
        <v>10</v>
      </c>
      <c r="I6" s="11" t="s">
        <v>11</v>
      </c>
      <c r="J6" s="11" t="s">
        <v>12</v>
      </c>
      <c r="K6" s="11" t="s">
        <v>13</v>
      </c>
      <c r="L6" s="11" t="s">
        <v>14</v>
      </c>
      <c r="M6" s="13" t="s">
        <v>15</v>
      </c>
    </row>
    <row r="7" spans="1:13">
      <c r="A7" s="10"/>
      <c r="B7" s="14"/>
      <c r="C7" s="15"/>
      <c r="D7" s="11"/>
      <c r="E7" s="11" t="s">
        <v>16</v>
      </c>
      <c r="F7" s="11" t="s">
        <v>17</v>
      </c>
      <c r="G7" s="11" t="s">
        <v>18</v>
      </c>
      <c r="H7" s="11" t="s">
        <v>19</v>
      </c>
      <c r="I7" s="11" t="s">
        <v>20</v>
      </c>
      <c r="J7" s="11" t="s">
        <v>21</v>
      </c>
      <c r="K7" s="11"/>
      <c r="L7" s="11" t="s">
        <v>22</v>
      </c>
      <c r="M7" s="13" t="s">
        <v>23</v>
      </c>
    </row>
    <row r="8" spans="1:13">
      <c r="A8" s="10"/>
      <c r="B8" s="14"/>
      <c r="C8" s="15"/>
      <c r="D8" s="11"/>
      <c r="E8" s="11"/>
      <c r="F8" s="11"/>
      <c r="G8" s="16"/>
      <c r="H8" s="16"/>
      <c r="I8" s="16"/>
      <c r="J8" s="16"/>
      <c r="K8" s="16"/>
      <c r="L8" s="16"/>
      <c r="M8" s="17">
        <v>1</v>
      </c>
    </row>
    <row r="9" spans="1:13" ht="15" customHeight="1">
      <c r="A9" s="10">
        <v>1</v>
      </c>
      <c r="B9" s="18">
        <v>42013</v>
      </c>
      <c r="C9" s="19" t="s">
        <v>149</v>
      </c>
      <c r="D9" s="19" t="s">
        <v>150</v>
      </c>
      <c r="E9" s="19" t="s">
        <v>151</v>
      </c>
      <c r="F9" s="19" t="s">
        <v>152</v>
      </c>
      <c r="G9" s="48">
        <v>5849</v>
      </c>
      <c r="H9" s="49">
        <v>4056</v>
      </c>
      <c r="I9" s="49"/>
      <c r="J9" s="49"/>
      <c r="K9" s="49"/>
      <c r="L9" s="49"/>
      <c r="M9" s="50">
        <f t="shared" ref="M9:M84" si="0">G9+H9+I9+J9+K9+L9</f>
        <v>9905</v>
      </c>
    </row>
    <row r="10" spans="1:13" ht="15" customHeight="1">
      <c r="A10" s="10">
        <f>1+A9</f>
        <v>2</v>
      </c>
      <c r="B10" s="18">
        <v>42013</v>
      </c>
      <c r="C10" s="19" t="s">
        <v>153</v>
      </c>
      <c r="D10" s="19" t="s">
        <v>154</v>
      </c>
      <c r="E10" s="19" t="s">
        <v>155</v>
      </c>
      <c r="F10" s="19" t="s">
        <v>156</v>
      </c>
      <c r="G10" s="48">
        <v>1950</v>
      </c>
      <c r="H10" s="49"/>
      <c r="I10" s="49"/>
      <c r="J10" s="49"/>
      <c r="K10" s="49"/>
      <c r="L10" s="49"/>
      <c r="M10" s="50">
        <f t="shared" si="0"/>
        <v>1950</v>
      </c>
    </row>
    <row r="11" spans="1:13" ht="15" customHeight="1">
      <c r="A11" s="10">
        <f t="shared" ref="A11:A83" si="1">1+A10</f>
        <v>3</v>
      </c>
      <c r="B11" s="18">
        <v>42013</v>
      </c>
      <c r="C11" s="19" t="s">
        <v>157</v>
      </c>
      <c r="D11" s="19" t="s">
        <v>88</v>
      </c>
      <c r="E11" s="19" t="s">
        <v>158</v>
      </c>
      <c r="F11" s="19" t="s">
        <v>49</v>
      </c>
      <c r="G11" s="48">
        <v>1950</v>
      </c>
      <c r="H11" s="49"/>
      <c r="I11" s="49"/>
      <c r="J11" s="49"/>
      <c r="K11" s="49"/>
      <c r="L11" s="49"/>
      <c r="M11" s="50">
        <f t="shared" si="0"/>
        <v>1950</v>
      </c>
    </row>
    <row r="12" spans="1:13" ht="15" customHeight="1">
      <c r="A12" s="10">
        <f t="shared" si="1"/>
        <v>4</v>
      </c>
      <c r="B12" s="18">
        <v>42013</v>
      </c>
      <c r="C12" s="19" t="s">
        <v>157</v>
      </c>
      <c r="D12" s="19" t="s">
        <v>88</v>
      </c>
      <c r="E12" s="19" t="s">
        <v>158</v>
      </c>
      <c r="F12" s="19" t="s">
        <v>49</v>
      </c>
      <c r="G12" s="48"/>
      <c r="H12" s="49">
        <v>6083</v>
      </c>
      <c r="I12" s="49"/>
      <c r="J12" s="49"/>
      <c r="K12" s="49"/>
      <c r="L12" s="49"/>
      <c r="M12" s="50">
        <f t="shared" si="0"/>
        <v>6083</v>
      </c>
    </row>
    <row r="13" spans="1:13" ht="15" customHeight="1">
      <c r="A13" s="10">
        <f t="shared" si="1"/>
        <v>5</v>
      </c>
      <c r="B13" s="18">
        <v>42013</v>
      </c>
      <c r="C13" s="20" t="s">
        <v>157</v>
      </c>
      <c r="D13" s="20" t="s">
        <v>159</v>
      </c>
      <c r="E13" s="19" t="s">
        <v>158</v>
      </c>
      <c r="F13" s="20" t="s">
        <v>160</v>
      </c>
      <c r="G13" s="54">
        <v>3899</v>
      </c>
      <c r="H13" s="55">
        <v>13414</v>
      </c>
      <c r="I13" s="55"/>
      <c r="J13" s="55">
        <v>354</v>
      </c>
      <c r="K13" s="55"/>
      <c r="L13" s="55"/>
      <c r="M13" s="56">
        <f t="shared" si="0"/>
        <v>17667</v>
      </c>
    </row>
    <row r="14" spans="1:13" ht="15" customHeight="1">
      <c r="A14" s="10">
        <f t="shared" si="1"/>
        <v>6</v>
      </c>
      <c r="B14" s="18">
        <v>42013</v>
      </c>
      <c r="C14" s="20" t="s">
        <v>149</v>
      </c>
      <c r="D14" s="20" t="s">
        <v>161</v>
      </c>
      <c r="E14" s="20" t="s">
        <v>162</v>
      </c>
      <c r="F14" s="21" t="s">
        <v>49</v>
      </c>
      <c r="G14" s="58">
        <v>4470</v>
      </c>
      <c r="H14" s="59">
        <v>5147</v>
      </c>
      <c r="I14" s="59"/>
      <c r="J14" s="59">
        <v>354</v>
      </c>
      <c r="K14" s="59"/>
      <c r="L14" s="59"/>
      <c r="M14" s="56">
        <f t="shared" si="0"/>
        <v>9971</v>
      </c>
    </row>
    <row r="15" spans="1:13" ht="15" customHeight="1">
      <c r="A15" s="10">
        <f t="shared" si="1"/>
        <v>7</v>
      </c>
      <c r="B15" s="18">
        <v>42044</v>
      </c>
      <c r="C15" s="20" t="s">
        <v>157</v>
      </c>
      <c r="D15" s="20" t="s">
        <v>88</v>
      </c>
      <c r="E15" s="20" t="s">
        <v>158</v>
      </c>
      <c r="F15" s="20" t="s">
        <v>49</v>
      </c>
      <c r="G15" s="54"/>
      <c r="H15" s="55">
        <v>6083</v>
      </c>
      <c r="I15" s="55"/>
      <c r="J15" s="55"/>
      <c r="K15" s="55"/>
      <c r="L15" s="55"/>
      <c r="M15" s="56">
        <f t="shared" si="0"/>
        <v>6083</v>
      </c>
    </row>
    <row r="16" spans="1:13" ht="15" customHeight="1">
      <c r="A16" s="10">
        <f t="shared" si="1"/>
        <v>8</v>
      </c>
      <c r="B16" s="18">
        <v>42044</v>
      </c>
      <c r="C16" s="20" t="s">
        <v>149</v>
      </c>
      <c r="D16" s="20" t="s">
        <v>164</v>
      </c>
      <c r="E16" s="20" t="s">
        <v>165</v>
      </c>
      <c r="F16" s="20" t="s">
        <v>166</v>
      </c>
      <c r="G16" s="54">
        <v>5849</v>
      </c>
      <c r="H16" s="55">
        <v>8904</v>
      </c>
      <c r="I16" s="55"/>
      <c r="J16" s="55"/>
      <c r="K16" s="55"/>
      <c r="L16" s="55"/>
      <c r="M16" s="56">
        <f t="shared" si="0"/>
        <v>14753</v>
      </c>
    </row>
    <row r="17" spans="1:13" ht="15" customHeight="1">
      <c r="A17" s="10">
        <f t="shared" si="1"/>
        <v>9</v>
      </c>
      <c r="B17" s="18">
        <v>42072</v>
      </c>
      <c r="C17" s="20" t="s">
        <v>167</v>
      </c>
      <c r="D17" s="20" t="s">
        <v>168</v>
      </c>
      <c r="E17" s="20" t="s">
        <v>169</v>
      </c>
      <c r="F17" s="20" t="s">
        <v>49</v>
      </c>
      <c r="G17" s="54">
        <v>5849</v>
      </c>
      <c r="H17" s="55">
        <v>51874</v>
      </c>
      <c r="I17" s="55"/>
      <c r="J17" s="55">
        <v>549</v>
      </c>
      <c r="K17" s="55"/>
      <c r="L17" s="55"/>
      <c r="M17" s="56">
        <f t="shared" si="0"/>
        <v>58272</v>
      </c>
    </row>
    <row r="18" spans="1:13" ht="15" customHeight="1">
      <c r="A18" s="10">
        <f t="shared" si="1"/>
        <v>10</v>
      </c>
      <c r="B18" s="18">
        <v>42103</v>
      </c>
      <c r="C18" s="20" t="s">
        <v>170</v>
      </c>
      <c r="D18" s="20" t="s">
        <v>171</v>
      </c>
      <c r="E18" s="20" t="s">
        <v>172</v>
      </c>
      <c r="F18" s="20" t="s">
        <v>173</v>
      </c>
      <c r="G18" s="54">
        <v>5849</v>
      </c>
      <c r="H18" s="55">
        <v>40956</v>
      </c>
      <c r="I18" s="55"/>
      <c r="J18" s="55">
        <v>354</v>
      </c>
      <c r="K18" s="55"/>
      <c r="L18" s="55"/>
      <c r="M18" s="56">
        <f t="shared" si="0"/>
        <v>47159</v>
      </c>
    </row>
    <row r="19" spans="1:13" ht="15" customHeight="1">
      <c r="A19" s="10">
        <f t="shared" si="1"/>
        <v>11</v>
      </c>
      <c r="B19" s="18">
        <v>42103</v>
      </c>
      <c r="C19" s="20" t="s">
        <v>170</v>
      </c>
      <c r="D19" s="20" t="s">
        <v>174</v>
      </c>
      <c r="E19" s="20" t="s">
        <v>175</v>
      </c>
      <c r="F19" s="20" t="s">
        <v>176</v>
      </c>
      <c r="G19" s="54">
        <v>5849</v>
      </c>
      <c r="H19" s="55">
        <v>8904</v>
      </c>
      <c r="I19" s="55"/>
      <c r="J19" s="55"/>
      <c r="K19" s="55"/>
      <c r="L19" s="55"/>
      <c r="M19" s="56">
        <f t="shared" si="0"/>
        <v>14753</v>
      </c>
    </row>
    <row r="20" spans="1:13" ht="15" customHeight="1">
      <c r="A20" s="10">
        <f t="shared" si="1"/>
        <v>12</v>
      </c>
      <c r="B20" s="18">
        <v>42103</v>
      </c>
      <c r="C20" s="20" t="s">
        <v>157</v>
      </c>
      <c r="D20" s="20" t="s">
        <v>88</v>
      </c>
      <c r="E20" s="20" t="s">
        <v>158</v>
      </c>
      <c r="F20" s="20" t="s">
        <v>49</v>
      </c>
      <c r="G20" s="54"/>
      <c r="H20" s="55">
        <v>6083</v>
      </c>
      <c r="I20" s="55"/>
      <c r="J20" s="55"/>
      <c r="K20" s="55"/>
      <c r="L20" s="55"/>
      <c r="M20" s="56">
        <f t="shared" si="0"/>
        <v>6083</v>
      </c>
    </row>
    <row r="21" spans="1:13" ht="15" customHeight="1">
      <c r="A21" s="10">
        <f t="shared" si="1"/>
        <v>13</v>
      </c>
      <c r="B21" s="18">
        <v>42133</v>
      </c>
      <c r="C21" s="20" t="s">
        <v>157</v>
      </c>
      <c r="D21" s="20" t="s">
        <v>88</v>
      </c>
      <c r="E21" s="20" t="s">
        <v>158</v>
      </c>
      <c r="F21" s="20" t="s">
        <v>49</v>
      </c>
      <c r="G21" s="54"/>
      <c r="H21" s="55">
        <v>6083</v>
      </c>
      <c r="I21" s="55"/>
      <c r="J21" s="55"/>
      <c r="K21" s="55"/>
      <c r="L21" s="55"/>
      <c r="M21" s="56">
        <f t="shared" si="0"/>
        <v>6083</v>
      </c>
    </row>
    <row r="22" spans="1:13" ht="15" customHeight="1">
      <c r="A22" s="10">
        <f t="shared" si="1"/>
        <v>14</v>
      </c>
      <c r="B22" s="18">
        <v>42133</v>
      </c>
      <c r="C22" s="19" t="s">
        <v>149</v>
      </c>
      <c r="D22" s="19" t="s">
        <v>177</v>
      </c>
      <c r="E22" s="19" t="s">
        <v>151</v>
      </c>
      <c r="F22" s="19" t="s">
        <v>40</v>
      </c>
      <c r="G22" s="48">
        <v>4470</v>
      </c>
      <c r="H22" s="55"/>
      <c r="I22" s="55"/>
      <c r="J22" s="55"/>
      <c r="K22" s="55"/>
      <c r="L22" s="55"/>
      <c r="M22" s="56">
        <f t="shared" si="0"/>
        <v>4470</v>
      </c>
    </row>
    <row r="23" spans="1:13" ht="15" customHeight="1">
      <c r="A23" s="10">
        <f t="shared" si="1"/>
        <v>15</v>
      </c>
      <c r="B23" s="18">
        <v>42194</v>
      </c>
      <c r="C23" s="19" t="s">
        <v>170</v>
      </c>
      <c r="D23" s="19" t="s">
        <v>174</v>
      </c>
      <c r="E23" s="19" t="s">
        <v>175</v>
      </c>
      <c r="F23" s="20" t="s">
        <v>178</v>
      </c>
      <c r="G23" s="48">
        <v>20470</v>
      </c>
      <c r="H23" s="49"/>
      <c r="I23" s="49"/>
      <c r="J23" s="49"/>
      <c r="K23" s="49"/>
      <c r="L23" s="49"/>
      <c r="M23" s="50">
        <f t="shared" si="0"/>
        <v>20470</v>
      </c>
    </row>
    <row r="24" spans="1:13" ht="15" customHeight="1">
      <c r="A24" s="10">
        <f t="shared" si="1"/>
        <v>16</v>
      </c>
      <c r="B24" s="18">
        <v>42194</v>
      </c>
      <c r="C24" s="20" t="s">
        <v>157</v>
      </c>
      <c r="D24" s="20" t="s">
        <v>88</v>
      </c>
      <c r="E24" s="20" t="s">
        <v>158</v>
      </c>
      <c r="F24" s="20" t="s">
        <v>49</v>
      </c>
      <c r="G24" s="54"/>
      <c r="H24" s="55">
        <v>6083</v>
      </c>
      <c r="I24" s="49"/>
      <c r="J24" s="49"/>
      <c r="K24" s="49"/>
      <c r="L24" s="49"/>
      <c r="M24" s="50">
        <f t="shared" si="0"/>
        <v>6083</v>
      </c>
    </row>
    <row r="25" spans="1:13" ht="15" customHeight="1">
      <c r="A25" s="10">
        <f t="shared" si="1"/>
        <v>17</v>
      </c>
      <c r="B25" s="18" t="s">
        <v>407</v>
      </c>
      <c r="C25" s="20" t="s">
        <v>170</v>
      </c>
      <c r="D25" s="20" t="s">
        <v>174</v>
      </c>
      <c r="E25" s="20" t="s">
        <v>408</v>
      </c>
      <c r="F25" s="20" t="s">
        <v>49</v>
      </c>
      <c r="G25" s="54">
        <v>1950</v>
      </c>
      <c r="H25" s="55">
        <v>27310</v>
      </c>
      <c r="I25" s="49">
        <v>35091</v>
      </c>
      <c r="J25" s="49">
        <v>74346</v>
      </c>
      <c r="K25" s="49">
        <v>2925</v>
      </c>
      <c r="L25" s="49">
        <v>43228</v>
      </c>
      <c r="M25" s="50">
        <f t="shared" si="0"/>
        <v>184850</v>
      </c>
    </row>
    <row r="26" spans="1:13" ht="15" customHeight="1">
      <c r="A26" s="10">
        <f t="shared" si="1"/>
        <v>18</v>
      </c>
      <c r="B26" s="18">
        <v>42225</v>
      </c>
      <c r="C26" s="19" t="s">
        <v>170</v>
      </c>
      <c r="D26" s="19" t="s">
        <v>82</v>
      </c>
      <c r="E26" s="19" t="s">
        <v>179</v>
      </c>
      <c r="F26" s="19" t="s">
        <v>180</v>
      </c>
      <c r="G26" s="48">
        <v>5849</v>
      </c>
      <c r="H26" s="49"/>
      <c r="I26" s="49"/>
      <c r="J26" s="49"/>
      <c r="K26" s="49"/>
      <c r="L26" s="49"/>
      <c r="M26" s="50">
        <f t="shared" si="0"/>
        <v>5849</v>
      </c>
    </row>
    <row r="27" spans="1:13" ht="15" customHeight="1">
      <c r="A27" s="10">
        <f t="shared" si="1"/>
        <v>19</v>
      </c>
      <c r="B27" s="18">
        <v>42225</v>
      </c>
      <c r="C27" s="19" t="s">
        <v>170</v>
      </c>
      <c r="D27" s="19" t="s">
        <v>82</v>
      </c>
      <c r="E27" s="19" t="s">
        <v>179</v>
      </c>
      <c r="F27" s="19" t="s">
        <v>180</v>
      </c>
      <c r="G27" s="48"/>
      <c r="H27" s="49">
        <v>6083</v>
      </c>
      <c r="I27" s="49"/>
      <c r="J27" s="49"/>
      <c r="K27" s="49"/>
      <c r="L27" s="49"/>
      <c r="M27" s="50">
        <f t="shared" si="0"/>
        <v>6083</v>
      </c>
    </row>
    <row r="28" spans="1:13" ht="15" customHeight="1">
      <c r="A28" s="10">
        <f t="shared" si="1"/>
        <v>20</v>
      </c>
      <c r="B28" s="18">
        <v>42225</v>
      </c>
      <c r="C28" s="19" t="s">
        <v>170</v>
      </c>
      <c r="D28" s="19" t="s">
        <v>82</v>
      </c>
      <c r="E28" s="19" t="s">
        <v>179</v>
      </c>
      <c r="F28" s="19" t="s">
        <v>180</v>
      </c>
      <c r="G28" s="48">
        <v>2339</v>
      </c>
      <c r="H28" s="49"/>
      <c r="I28" s="49"/>
      <c r="J28" s="49">
        <v>10138</v>
      </c>
      <c r="K28" s="49"/>
      <c r="L28" s="49"/>
      <c r="M28" s="50">
        <f t="shared" si="0"/>
        <v>12477</v>
      </c>
    </row>
    <row r="29" spans="1:13" ht="15" customHeight="1">
      <c r="A29" s="10">
        <f t="shared" si="1"/>
        <v>21</v>
      </c>
      <c r="B29" s="18">
        <v>42225</v>
      </c>
      <c r="C29" s="19" t="s">
        <v>170</v>
      </c>
      <c r="D29" s="19" t="s">
        <v>181</v>
      </c>
      <c r="E29" s="19" t="s">
        <v>179</v>
      </c>
      <c r="F29" s="19" t="s">
        <v>182</v>
      </c>
      <c r="G29" s="48">
        <v>3899</v>
      </c>
      <c r="H29" s="49"/>
      <c r="I29" s="49"/>
      <c r="J29" s="49"/>
      <c r="K29" s="49"/>
      <c r="L29" s="49"/>
      <c r="M29" s="50">
        <f t="shared" si="0"/>
        <v>3899</v>
      </c>
    </row>
    <row r="30" spans="1:13" ht="15" customHeight="1">
      <c r="A30" s="10">
        <f t="shared" si="1"/>
        <v>22</v>
      </c>
      <c r="B30" s="18">
        <v>42225</v>
      </c>
      <c r="C30" s="19" t="s">
        <v>170</v>
      </c>
      <c r="D30" s="19" t="s">
        <v>183</v>
      </c>
      <c r="E30" s="19" t="s">
        <v>179</v>
      </c>
      <c r="F30" s="19" t="s">
        <v>184</v>
      </c>
      <c r="G30" s="48">
        <v>3899</v>
      </c>
      <c r="H30" s="49"/>
      <c r="I30" s="49"/>
      <c r="J30" s="49"/>
      <c r="K30" s="49"/>
      <c r="L30" s="49"/>
      <c r="M30" s="50">
        <f t="shared" si="0"/>
        <v>3899</v>
      </c>
    </row>
    <row r="31" spans="1:13" ht="15" customHeight="1">
      <c r="A31" s="10">
        <f t="shared" si="1"/>
        <v>23</v>
      </c>
      <c r="B31" s="18">
        <v>42256</v>
      </c>
      <c r="C31" s="19" t="s">
        <v>170</v>
      </c>
      <c r="D31" s="19" t="s">
        <v>82</v>
      </c>
      <c r="E31" s="19" t="s">
        <v>179</v>
      </c>
      <c r="F31" s="19" t="s">
        <v>180</v>
      </c>
      <c r="G31" s="48"/>
      <c r="H31" s="49">
        <v>6083</v>
      </c>
      <c r="I31" s="49"/>
      <c r="J31" s="49"/>
      <c r="K31" s="49"/>
      <c r="L31" s="49"/>
      <c r="M31" s="50">
        <f t="shared" si="0"/>
        <v>6083</v>
      </c>
    </row>
    <row r="32" spans="1:13" ht="15" customHeight="1">
      <c r="A32" s="10">
        <f t="shared" si="1"/>
        <v>24</v>
      </c>
      <c r="B32" s="18">
        <v>42286</v>
      </c>
      <c r="C32" s="19" t="s">
        <v>170</v>
      </c>
      <c r="D32" s="19" t="s">
        <v>82</v>
      </c>
      <c r="E32" s="19" t="s">
        <v>179</v>
      </c>
      <c r="F32" s="19" t="s">
        <v>180</v>
      </c>
      <c r="G32" s="48"/>
      <c r="H32" s="49">
        <v>6083</v>
      </c>
      <c r="I32" s="49"/>
      <c r="J32" s="49"/>
      <c r="K32" s="49"/>
      <c r="L32" s="49"/>
      <c r="M32" s="50">
        <f t="shared" si="0"/>
        <v>6083</v>
      </c>
    </row>
    <row r="33" spans="1:13" ht="15" customHeight="1">
      <c r="A33" s="10">
        <f t="shared" si="1"/>
        <v>25</v>
      </c>
      <c r="B33" s="18">
        <v>42286</v>
      </c>
      <c r="C33" s="19" t="s">
        <v>149</v>
      </c>
      <c r="D33" s="19" t="s">
        <v>177</v>
      </c>
      <c r="E33" s="19" t="s">
        <v>151</v>
      </c>
      <c r="F33" s="19" t="s">
        <v>40</v>
      </c>
      <c r="G33" s="48">
        <v>4470</v>
      </c>
      <c r="H33" s="49"/>
      <c r="I33" s="49"/>
      <c r="J33" s="49"/>
      <c r="K33" s="49"/>
      <c r="L33" s="49"/>
      <c r="M33" s="50">
        <f t="shared" si="0"/>
        <v>4470</v>
      </c>
    </row>
    <row r="34" spans="1:13" ht="15" customHeight="1">
      <c r="A34" s="10">
        <f t="shared" si="1"/>
        <v>26</v>
      </c>
      <c r="B34" s="18">
        <v>42317</v>
      </c>
      <c r="C34" s="19" t="s">
        <v>149</v>
      </c>
      <c r="D34" s="19" t="s">
        <v>150</v>
      </c>
      <c r="E34" s="19" t="s">
        <v>151</v>
      </c>
      <c r="F34" s="19" t="s">
        <v>152</v>
      </c>
      <c r="G34" s="48">
        <v>5849</v>
      </c>
      <c r="H34" s="49">
        <v>12960</v>
      </c>
      <c r="I34" s="49"/>
      <c r="J34" s="49"/>
      <c r="K34" s="49"/>
      <c r="L34" s="49"/>
      <c r="M34" s="50">
        <f t="shared" si="0"/>
        <v>18809</v>
      </c>
    </row>
    <row r="35" spans="1:13" ht="15" customHeight="1">
      <c r="A35" s="10">
        <f t="shared" si="1"/>
        <v>27</v>
      </c>
      <c r="B35" s="18">
        <v>42317</v>
      </c>
      <c r="C35" s="19" t="s">
        <v>170</v>
      </c>
      <c r="D35" s="19" t="s">
        <v>185</v>
      </c>
      <c r="E35" s="19" t="s">
        <v>172</v>
      </c>
      <c r="F35" s="19" t="s">
        <v>186</v>
      </c>
      <c r="G35" s="48">
        <v>5849</v>
      </c>
      <c r="H35" s="49">
        <v>10528</v>
      </c>
      <c r="I35" s="49"/>
      <c r="J35" s="49">
        <v>1353</v>
      </c>
      <c r="K35" s="49"/>
      <c r="L35" s="49">
        <v>2047</v>
      </c>
      <c r="M35" s="50">
        <f t="shared" si="0"/>
        <v>19777</v>
      </c>
    </row>
    <row r="36" spans="1:13" ht="15" customHeight="1">
      <c r="A36" s="10">
        <f t="shared" si="1"/>
        <v>28</v>
      </c>
      <c r="B36" s="18">
        <v>42347</v>
      </c>
      <c r="C36" s="19" t="s">
        <v>187</v>
      </c>
      <c r="D36" s="19" t="s">
        <v>159</v>
      </c>
      <c r="E36" s="19" t="s">
        <v>158</v>
      </c>
      <c r="F36" s="19" t="s">
        <v>160</v>
      </c>
      <c r="G36" s="48">
        <v>2339</v>
      </c>
      <c r="H36" s="49"/>
      <c r="I36" s="49"/>
      <c r="J36" s="49"/>
      <c r="K36" s="49"/>
      <c r="L36" s="49"/>
      <c r="M36" s="50">
        <f t="shared" si="0"/>
        <v>2339</v>
      </c>
    </row>
    <row r="37" spans="1:13" ht="15" customHeight="1">
      <c r="A37" s="10">
        <f t="shared" si="1"/>
        <v>29</v>
      </c>
      <c r="B37" s="18">
        <v>42347</v>
      </c>
      <c r="C37" s="19" t="s">
        <v>157</v>
      </c>
      <c r="D37" s="19" t="s">
        <v>188</v>
      </c>
      <c r="E37" s="19" t="s">
        <v>158</v>
      </c>
      <c r="F37" s="19" t="s">
        <v>49</v>
      </c>
      <c r="G37" s="48">
        <v>7263</v>
      </c>
      <c r="H37" s="49">
        <v>23708</v>
      </c>
      <c r="I37" s="49"/>
      <c r="J37" s="49"/>
      <c r="K37" s="49"/>
      <c r="L37" s="49"/>
      <c r="M37" s="50">
        <f t="shared" si="0"/>
        <v>30971</v>
      </c>
    </row>
    <row r="38" spans="1:13" ht="15" customHeight="1">
      <c r="A38" s="10">
        <f t="shared" si="1"/>
        <v>30</v>
      </c>
      <c r="B38" s="18">
        <v>42347</v>
      </c>
      <c r="C38" s="19" t="s">
        <v>170</v>
      </c>
      <c r="D38" s="19" t="s">
        <v>82</v>
      </c>
      <c r="E38" s="19" t="s">
        <v>179</v>
      </c>
      <c r="F38" s="19" t="s">
        <v>180</v>
      </c>
      <c r="G38" s="48"/>
      <c r="H38" s="49">
        <v>6083</v>
      </c>
      <c r="I38" s="49"/>
      <c r="J38" s="49"/>
      <c r="K38" s="49"/>
      <c r="L38" s="49"/>
      <c r="M38" s="50">
        <f t="shared" si="0"/>
        <v>6083</v>
      </c>
    </row>
    <row r="39" spans="1:13" ht="15" customHeight="1">
      <c r="A39" s="10">
        <f t="shared" si="1"/>
        <v>31</v>
      </c>
      <c r="B39" s="18" t="s">
        <v>189</v>
      </c>
      <c r="C39" s="19" t="s">
        <v>149</v>
      </c>
      <c r="D39" s="19" t="s">
        <v>190</v>
      </c>
      <c r="E39" s="19" t="s">
        <v>191</v>
      </c>
      <c r="F39" s="19" t="s">
        <v>192</v>
      </c>
      <c r="G39" s="48">
        <v>4470</v>
      </c>
      <c r="H39" s="49">
        <v>8904</v>
      </c>
      <c r="I39" s="49"/>
      <c r="J39" s="49"/>
      <c r="K39" s="49"/>
      <c r="L39" s="49"/>
      <c r="M39" s="50">
        <f t="shared" si="0"/>
        <v>13374</v>
      </c>
    </row>
    <row r="40" spans="1:13" ht="15" customHeight="1">
      <c r="A40" s="10">
        <f t="shared" si="1"/>
        <v>32</v>
      </c>
      <c r="B40" s="18" t="s">
        <v>189</v>
      </c>
      <c r="C40" s="19" t="s">
        <v>170</v>
      </c>
      <c r="D40" s="19" t="s">
        <v>193</v>
      </c>
      <c r="E40" s="19" t="s">
        <v>194</v>
      </c>
      <c r="F40" s="19" t="s">
        <v>195</v>
      </c>
      <c r="G40" s="48">
        <v>4470</v>
      </c>
      <c r="H40" s="49">
        <v>7098</v>
      </c>
      <c r="I40" s="49"/>
      <c r="J40" s="49"/>
      <c r="K40" s="49"/>
      <c r="L40" s="49"/>
      <c r="M40" s="50">
        <f t="shared" si="0"/>
        <v>11568</v>
      </c>
    </row>
    <row r="41" spans="1:13" ht="15" customHeight="1">
      <c r="A41" s="10">
        <f t="shared" si="1"/>
        <v>33</v>
      </c>
      <c r="B41" s="18" t="s">
        <v>189</v>
      </c>
      <c r="C41" s="19" t="s">
        <v>196</v>
      </c>
      <c r="D41" s="19" t="s">
        <v>38</v>
      </c>
      <c r="E41" s="19" t="s">
        <v>197</v>
      </c>
      <c r="F41" s="19" t="s">
        <v>40</v>
      </c>
      <c r="G41" s="48">
        <v>4470</v>
      </c>
      <c r="H41" s="49">
        <v>10528</v>
      </c>
      <c r="I41" s="49"/>
      <c r="J41" s="49">
        <v>354</v>
      </c>
      <c r="K41" s="49"/>
      <c r="L41" s="49"/>
      <c r="M41" s="50">
        <f t="shared" si="0"/>
        <v>15352</v>
      </c>
    </row>
    <row r="42" spans="1:13" ht="15" customHeight="1">
      <c r="A42" s="10">
        <f t="shared" si="1"/>
        <v>34</v>
      </c>
      <c r="B42" s="18" t="s">
        <v>189</v>
      </c>
      <c r="C42" s="19" t="s">
        <v>196</v>
      </c>
      <c r="D42" s="19" t="s">
        <v>198</v>
      </c>
      <c r="E42" s="19" t="s">
        <v>197</v>
      </c>
      <c r="F42" s="19" t="s">
        <v>199</v>
      </c>
      <c r="G42" s="48">
        <v>7263</v>
      </c>
      <c r="H42" s="49">
        <v>19588</v>
      </c>
      <c r="I42" s="49"/>
      <c r="J42" s="49">
        <v>354</v>
      </c>
      <c r="K42" s="49"/>
      <c r="L42" s="49"/>
      <c r="M42" s="50">
        <f t="shared" si="0"/>
        <v>27205</v>
      </c>
    </row>
    <row r="43" spans="1:13" ht="15" customHeight="1">
      <c r="A43" s="10">
        <f t="shared" si="1"/>
        <v>35</v>
      </c>
      <c r="B43" s="18" t="s">
        <v>189</v>
      </c>
      <c r="C43" s="19" t="s">
        <v>170</v>
      </c>
      <c r="D43" s="19" t="s">
        <v>200</v>
      </c>
      <c r="E43" s="19" t="s">
        <v>201</v>
      </c>
      <c r="F43" s="19" t="s">
        <v>40</v>
      </c>
      <c r="G43" s="48">
        <v>4470</v>
      </c>
      <c r="H43" s="49"/>
      <c r="I43" s="49"/>
      <c r="J43" s="49"/>
      <c r="K43" s="49"/>
      <c r="L43" s="49"/>
      <c r="M43" s="50">
        <f t="shared" si="0"/>
        <v>4470</v>
      </c>
    </row>
    <row r="44" spans="1:13" ht="15" customHeight="1">
      <c r="A44" s="10">
        <f t="shared" si="1"/>
        <v>36</v>
      </c>
      <c r="B44" s="18" t="s">
        <v>189</v>
      </c>
      <c r="C44" s="19" t="s">
        <v>44</v>
      </c>
      <c r="D44" s="19" t="s">
        <v>202</v>
      </c>
      <c r="E44" s="19" t="s">
        <v>203</v>
      </c>
      <c r="F44" s="19" t="s">
        <v>49</v>
      </c>
      <c r="G44" s="48">
        <v>7263</v>
      </c>
      <c r="H44" s="49">
        <v>8904</v>
      </c>
      <c r="I44" s="49"/>
      <c r="J44" s="49">
        <v>195</v>
      </c>
      <c r="K44" s="49"/>
      <c r="L44" s="49"/>
      <c r="M44" s="50">
        <f t="shared" si="0"/>
        <v>16362</v>
      </c>
    </row>
    <row r="45" spans="1:13" ht="15" customHeight="1">
      <c r="A45" s="10">
        <f t="shared" si="1"/>
        <v>37</v>
      </c>
      <c r="B45" s="18" t="s">
        <v>189</v>
      </c>
      <c r="C45" s="19" t="s">
        <v>170</v>
      </c>
      <c r="D45" s="19" t="s">
        <v>204</v>
      </c>
      <c r="E45" s="19"/>
      <c r="F45" s="19" t="s">
        <v>205</v>
      </c>
      <c r="G45" s="48">
        <v>4470</v>
      </c>
      <c r="H45" s="49">
        <v>6083</v>
      </c>
      <c r="I45" s="49"/>
      <c r="J45" s="49">
        <v>559</v>
      </c>
      <c r="K45" s="49"/>
      <c r="L45" s="49">
        <v>2000</v>
      </c>
      <c r="M45" s="50">
        <f t="shared" si="0"/>
        <v>13112</v>
      </c>
    </row>
    <row r="46" spans="1:13" ht="15" customHeight="1">
      <c r="A46" s="10">
        <f t="shared" si="1"/>
        <v>38</v>
      </c>
      <c r="B46" s="22" t="s">
        <v>109</v>
      </c>
      <c r="C46" s="19" t="s">
        <v>170</v>
      </c>
      <c r="D46" s="19" t="s">
        <v>174</v>
      </c>
      <c r="E46" s="19" t="s">
        <v>175</v>
      </c>
      <c r="F46" s="19" t="s">
        <v>176</v>
      </c>
      <c r="G46" s="48"/>
      <c r="H46" s="49"/>
      <c r="I46" s="49"/>
      <c r="J46" s="49">
        <v>1170</v>
      </c>
      <c r="K46" s="49"/>
      <c r="L46" s="49"/>
      <c r="M46" s="50">
        <f t="shared" si="0"/>
        <v>1170</v>
      </c>
    </row>
    <row r="47" spans="1:13" ht="15" customHeight="1">
      <c r="A47" s="10">
        <f t="shared" si="1"/>
        <v>39</v>
      </c>
      <c r="B47" s="22" t="s">
        <v>109</v>
      </c>
      <c r="C47" s="19" t="s">
        <v>170</v>
      </c>
      <c r="D47" s="19" t="s">
        <v>82</v>
      </c>
      <c r="E47" s="19" t="s">
        <v>179</v>
      </c>
      <c r="F47" s="19" t="s">
        <v>180</v>
      </c>
      <c r="G47" s="48"/>
      <c r="H47" s="49">
        <v>6083</v>
      </c>
      <c r="I47" s="49"/>
      <c r="J47" s="49"/>
      <c r="K47" s="49"/>
      <c r="L47" s="49"/>
      <c r="M47" s="50">
        <f t="shared" si="0"/>
        <v>6083</v>
      </c>
    </row>
    <row r="48" spans="1:13" ht="15" customHeight="1">
      <c r="A48" s="10">
        <f t="shared" si="1"/>
        <v>40</v>
      </c>
      <c r="B48" s="22" t="s">
        <v>206</v>
      </c>
      <c r="C48" s="19" t="s">
        <v>196</v>
      </c>
      <c r="D48" s="19" t="s">
        <v>38</v>
      </c>
      <c r="E48" s="19" t="s">
        <v>197</v>
      </c>
      <c r="F48" s="19" t="s">
        <v>40</v>
      </c>
      <c r="G48" s="48">
        <v>1950</v>
      </c>
      <c r="H48" s="49">
        <v>15441</v>
      </c>
      <c r="I48" s="49"/>
      <c r="J48" s="49">
        <v>354</v>
      </c>
      <c r="K48" s="49"/>
      <c r="L48" s="49"/>
      <c r="M48" s="50">
        <f t="shared" si="0"/>
        <v>17745</v>
      </c>
    </row>
    <row r="49" spans="1:13" ht="15" customHeight="1">
      <c r="A49" s="10">
        <f t="shared" si="1"/>
        <v>41</v>
      </c>
      <c r="B49" s="22" t="s">
        <v>206</v>
      </c>
      <c r="C49" s="22" t="s">
        <v>196</v>
      </c>
      <c r="D49" s="19" t="s">
        <v>198</v>
      </c>
      <c r="E49" s="19" t="s">
        <v>197</v>
      </c>
      <c r="F49" s="19" t="s">
        <v>199</v>
      </c>
      <c r="G49" s="48">
        <v>1950</v>
      </c>
      <c r="H49" s="49">
        <v>15598</v>
      </c>
      <c r="I49" s="49"/>
      <c r="J49" s="49">
        <v>354</v>
      </c>
      <c r="K49" s="49"/>
      <c r="L49" s="49"/>
      <c r="M49" s="50">
        <f t="shared" si="0"/>
        <v>17902</v>
      </c>
    </row>
    <row r="50" spans="1:13" ht="15" customHeight="1">
      <c r="A50" s="10">
        <f t="shared" si="1"/>
        <v>42</v>
      </c>
      <c r="B50" s="22" t="s">
        <v>206</v>
      </c>
      <c r="C50" s="19" t="s">
        <v>153</v>
      </c>
      <c r="D50" s="19" t="s">
        <v>207</v>
      </c>
      <c r="E50" s="19" t="s">
        <v>208</v>
      </c>
      <c r="F50" s="19" t="s">
        <v>209</v>
      </c>
      <c r="G50" s="48">
        <v>4470</v>
      </c>
      <c r="H50" s="49">
        <v>10528</v>
      </c>
      <c r="I50" s="49"/>
      <c r="J50" s="49">
        <v>1353</v>
      </c>
      <c r="K50" s="49"/>
      <c r="L50" s="49">
        <v>2047</v>
      </c>
      <c r="M50" s="50">
        <f t="shared" si="0"/>
        <v>18398</v>
      </c>
    </row>
    <row r="51" spans="1:13" ht="15" customHeight="1">
      <c r="A51" s="10">
        <f t="shared" si="1"/>
        <v>43</v>
      </c>
      <c r="B51" s="18" t="s">
        <v>119</v>
      </c>
      <c r="C51" s="19" t="s">
        <v>170</v>
      </c>
      <c r="D51" s="19" t="s">
        <v>200</v>
      </c>
      <c r="E51" s="19" t="s">
        <v>201</v>
      </c>
      <c r="F51" s="19" t="s">
        <v>40</v>
      </c>
      <c r="G51" s="48">
        <v>4470</v>
      </c>
      <c r="H51" s="49"/>
      <c r="I51" s="49"/>
      <c r="J51" s="49"/>
      <c r="K51" s="49"/>
      <c r="L51" s="49"/>
      <c r="M51" s="50">
        <f t="shared" si="0"/>
        <v>4470</v>
      </c>
    </row>
    <row r="52" spans="1:13" ht="15" customHeight="1">
      <c r="A52" s="10">
        <f t="shared" si="1"/>
        <v>44</v>
      </c>
      <c r="B52" s="18" t="s">
        <v>406</v>
      </c>
      <c r="C52" s="19" t="s">
        <v>196</v>
      </c>
      <c r="D52" s="19" t="s">
        <v>198</v>
      </c>
      <c r="E52" s="19" t="s">
        <v>199</v>
      </c>
      <c r="F52" s="19" t="s">
        <v>49</v>
      </c>
      <c r="G52" s="48">
        <v>1950</v>
      </c>
      <c r="H52" s="49"/>
      <c r="I52" s="49">
        <v>23394</v>
      </c>
      <c r="J52" s="49">
        <v>5132</v>
      </c>
      <c r="K52" s="49">
        <v>1950</v>
      </c>
      <c r="L52" s="49">
        <v>6131</v>
      </c>
      <c r="M52" s="50">
        <f t="shared" si="0"/>
        <v>38557</v>
      </c>
    </row>
    <row r="53" spans="1:13" ht="15" customHeight="1">
      <c r="A53" s="10">
        <f t="shared" si="1"/>
        <v>45</v>
      </c>
      <c r="B53" s="18" t="s">
        <v>127</v>
      </c>
      <c r="C53" s="19" t="s">
        <v>170</v>
      </c>
      <c r="D53" s="19" t="s">
        <v>210</v>
      </c>
      <c r="E53" s="19" t="s">
        <v>201</v>
      </c>
      <c r="F53" s="19" t="s">
        <v>211</v>
      </c>
      <c r="G53" s="48">
        <v>3899</v>
      </c>
      <c r="H53" s="49">
        <v>7643</v>
      </c>
      <c r="I53" s="49"/>
      <c r="J53" s="49">
        <v>549</v>
      </c>
      <c r="K53" s="49"/>
      <c r="L53" s="49"/>
      <c r="M53" s="50">
        <f t="shared" si="0"/>
        <v>12091</v>
      </c>
    </row>
    <row r="54" spans="1:13" ht="15" customHeight="1">
      <c r="A54" s="10">
        <f t="shared" si="1"/>
        <v>46</v>
      </c>
      <c r="B54" s="18" t="s">
        <v>127</v>
      </c>
      <c r="C54" s="19" t="s">
        <v>149</v>
      </c>
      <c r="D54" s="19" t="s">
        <v>161</v>
      </c>
      <c r="E54" s="19" t="s">
        <v>162</v>
      </c>
      <c r="F54" s="19" t="s">
        <v>49</v>
      </c>
      <c r="G54" s="48">
        <v>3899</v>
      </c>
      <c r="H54" s="49">
        <v>2028</v>
      </c>
      <c r="I54" s="49"/>
      <c r="J54" s="49">
        <v>354</v>
      </c>
      <c r="K54" s="49"/>
      <c r="L54" s="49"/>
      <c r="M54" s="50">
        <f t="shared" si="0"/>
        <v>6281</v>
      </c>
    </row>
    <row r="55" spans="1:13" ht="15" customHeight="1">
      <c r="A55" s="10">
        <f t="shared" si="1"/>
        <v>47</v>
      </c>
      <c r="B55" s="18" t="s">
        <v>127</v>
      </c>
      <c r="C55" s="19" t="s">
        <v>170</v>
      </c>
      <c r="D55" s="19" t="s">
        <v>212</v>
      </c>
      <c r="E55" s="19" t="s">
        <v>213</v>
      </c>
      <c r="F55" s="19" t="s">
        <v>214</v>
      </c>
      <c r="G55" s="48">
        <v>5849</v>
      </c>
      <c r="H55" s="49"/>
      <c r="I55" s="49"/>
      <c r="J55" s="49"/>
      <c r="K55" s="49"/>
      <c r="L55" s="49"/>
      <c r="M55" s="50">
        <f t="shared" si="0"/>
        <v>5849</v>
      </c>
    </row>
    <row r="56" spans="1:13" ht="15" customHeight="1">
      <c r="A56" s="10">
        <f t="shared" si="1"/>
        <v>48</v>
      </c>
      <c r="B56" s="18" t="s">
        <v>127</v>
      </c>
      <c r="C56" s="19" t="s">
        <v>170</v>
      </c>
      <c r="D56" s="19" t="s">
        <v>215</v>
      </c>
      <c r="E56" s="19" t="s">
        <v>213</v>
      </c>
      <c r="F56" s="19" t="s">
        <v>216</v>
      </c>
      <c r="G56" s="48">
        <v>5849</v>
      </c>
      <c r="H56" s="49"/>
      <c r="I56" s="49"/>
      <c r="J56" s="49">
        <v>1170</v>
      </c>
      <c r="K56" s="49"/>
      <c r="L56" s="49"/>
      <c r="M56" s="50">
        <f t="shared" si="0"/>
        <v>7019</v>
      </c>
    </row>
    <row r="57" spans="1:13" ht="15" customHeight="1">
      <c r="A57" s="10">
        <f t="shared" si="1"/>
        <v>49</v>
      </c>
      <c r="B57" s="18" t="s">
        <v>127</v>
      </c>
      <c r="C57" s="19" t="s">
        <v>170</v>
      </c>
      <c r="D57" s="19" t="s">
        <v>217</v>
      </c>
      <c r="E57" s="19" t="s">
        <v>213</v>
      </c>
      <c r="F57" s="19" t="s">
        <v>218</v>
      </c>
      <c r="G57" s="48">
        <v>5849</v>
      </c>
      <c r="H57" s="49"/>
      <c r="I57" s="49"/>
      <c r="J57" s="49"/>
      <c r="K57" s="49"/>
      <c r="L57" s="49"/>
      <c r="M57" s="50">
        <f t="shared" si="0"/>
        <v>5849</v>
      </c>
    </row>
    <row r="58" spans="1:13" ht="15" customHeight="1">
      <c r="A58" s="10">
        <f t="shared" si="1"/>
        <v>50</v>
      </c>
      <c r="B58" s="18" t="s">
        <v>128</v>
      </c>
      <c r="C58" s="19" t="s">
        <v>170</v>
      </c>
      <c r="D58" s="19" t="s">
        <v>219</v>
      </c>
      <c r="E58" s="19" t="s">
        <v>220</v>
      </c>
      <c r="F58" s="19" t="s">
        <v>221</v>
      </c>
      <c r="G58" s="48">
        <v>7263</v>
      </c>
      <c r="H58" s="49">
        <v>111216</v>
      </c>
      <c r="I58" s="49"/>
      <c r="J58" s="49">
        <v>549</v>
      </c>
      <c r="K58" s="49"/>
      <c r="L58" s="49"/>
      <c r="M58" s="50">
        <f t="shared" si="0"/>
        <v>119028</v>
      </c>
    </row>
    <row r="59" spans="1:13" ht="15" customHeight="1">
      <c r="A59" s="10">
        <f t="shared" si="1"/>
        <v>51</v>
      </c>
      <c r="B59" s="18" t="s">
        <v>128</v>
      </c>
      <c r="C59" s="19" t="s">
        <v>170</v>
      </c>
      <c r="D59" s="19" t="s">
        <v>200</v>
      </c>
      <c r="E59" s="19" t="s">
        <v>201</v>
      </c>
      <c r="F59" s="19" t="s">
        <v>40</v>
      </c>
      <c r="G59" s="48">
        <v>1950</v>
      </c>
      <c r="H59" s="49"/>
      <c r="I59" s="49"/>
      <c r="J59" s="49">
        <v>3621</v>
      </c>
      <c r="K59" s="49"/>
      <c r="L59" s="49">
        <v>2000</v>
      </c>
      <c r="M59" s="50">
        <f t="shared" si="0"/>
        <v>7571</v>
      </c>
    </row>
    <row r="60" spans="1:13" ht="15" customHeight="1">
      <c r="A60" s="10">
        <f t="shared" si="1"/>
        <v>52</v>
      </c>
      <c r="B60" s="18" t="s">
        <v>132</v>
      </c>
      <c r="C60" s="19" t="s">
        <v>149</v>
      </c>
      <c r="D60" s="19" t="s">
        <v>222</v>
      </c>
      <c r="E60" s="19" t="s">
        <v>151</v>
      </c>
      <c r="F60" s="19" t="s">
        <v>223</v>
      </c>
      <c r="G60" s="48">
        <v>7263</v>
      </c>
      <c r="H60" s="49"/>
      <c r="I60" s="49"/>
      <c r="J60" s="49"/>
      <c r="K60" s="49"/>
      <c r="L60" s="49"/>
      <c r="M60" s="50">
        <f t="shared" si="0"/>
        <v>7263</v>
      </c>
    </row>
    <row r="61" spans="1:13" ht="15" customHeight="1">
      <c r="A61" s="10">
        <f t="shared" si="1"/>
        <v>53</v>
      </c>
      <c r="B61" s="18" t="s">
        <v>132</v>
      </c>
      <c r="C61" s="19" t="s">
        <v>149</v>
      </c>
      <c r="D61" s="19" t="s">
        <v>224</v>
      </c>
      <c r="E61" s="19" t="s">
        <v>151</v>
      </c>
      <c r="F61" s="19" t="s">
        <v>225</v>
      </c>
      <c r="G61" s="48">
        <v>7263</v>
      </c>
      <c r="H61" s="49"/>
      <c r="I61" s="49"/>
      <c r="J61" s="49"/>
      <c r="K61" s="49"/>
      <c r="L61" s="49"/>
      <c r="M61" s="50">
        <f t="shared" si="0"/>
        <v>7263</v>
      </c>
    </row>
    <row r="62" spans="1:13" ht="15" customHeight="1">
      <c r="A62" s="10">
        <f t="shared" si="1"/>
        <v>54</v>
      </c>
      <c r="B62" s="18" t="s">
        <v>280</v>
      </c>
      <c r="C62" s="19" t="s">
        <v>352</v>
      </c>
      <c r="D62" s="19" t="s">
        <v>353</v>
      </c>
      <c r="E62" s="19" t="s">
        <v>354</v>
      </c>
      <c r="F62" s="19" t="s">
        <v>40</v>
      </c>
      <c r="G62" s="48">
        <v>3899</v>
      </c>
      <c r="H62" s="49">
        <v>17624</v>
      </c>
      <c r="I62" s="49"/>
      <c r="J62" s="49">
        <v>549</v>
      </c>
      <c r="K62" s="49"/>
      <c r="L62" s="49"/>
      <c r="M62" s="50">
        <f t="shared" si="0"/>
        <v>22072</v>
      </c>
    </row>
    <row r="63" spans="1:13" ht="15" customHeight="1">
      <c r="A63" s="10">
        <f t="shared" si="1"/>
        <v>55</v>
      </c>
      <c r="B63" s="18" t="s">
        <v>280</v>
      </c>
      <c r="C63" s="19" t="s">
        <v>170</v>
      </c>
      <c r="D63" s="19" t="s">
        <v>355</v>
      </c>
      <c r="E63" s="19" t="s">
        <v>194</v>
      </c>
      <c r="F63" s="19" t="s">
        <v>195</v>
      </c>
      <c r="G63" s="48">
        <v>7263</v>
      </c>
      <c r="H63" s="49"/>
      <c r="I63" s="49"/>
      <c r="J63" s="49"/>
      <c r="K63" s="49"/>
      <c r="L63" s="49"/>
      <c r="M63" s="50">
        <f t="shared" si="0"/>
        <v>7263</v>
      </c>
    </row>
    <row r="64" spans="1:13" ht="15" customHeight="1">
      <c r="A64" s="10">
        <f t="shared" si="1"/>
        <v>56</v>
      </c>
      <c r="B64" s="18" t="s">
        <v>280</v>
      </c>
      <c r="C64" s="19" t="s">
        <v>356</v>
      </c>
      <c r="D64" s="19" t="s">
        <v>357</v>
      </c>
      <c r="E64" s="19" t="s">
        <v>358</v>
      </c>
      <c r="F64" s="19" t="s">
        <v>359</v>
      </c>
      <c r="G64" s="48">
        <v>4470</v>
      </c>
      <c r="H64" s="49"/>
      <c r="I64" s="49"/>
      <c r="J64" s="49"/>
      <c r="K64" s="49"/>
      <c r="L64" s="49"/>
      <c r="M64" s="50">
        <f t="shared" si="0"/>
        <v>4470</v>
      </c>
    </row>
    <row r="65" spans="1:13" ht="15" customHeight="1">
      <c r="A65" s="10">
        <f t="shared" si="1"/>
        <v>57</v>
      </c>
      <c r="B65" s="18" t="s">
        <v>280</v>
      </c>
      <c r="C65" s="19" t="s">
        <v>170</v>
      </c>
      <c r="D65" s="19" t="s">
        <v>215</v>
      </c>
      <c r="E65" s="19" t="s">
        <v>213</v>
      </c>
      <c r="F65" s="19" t="s">
        <v>216</v>
      </c>
      <c r="G65" s="48"/>
      <c r="H65" s="49"/>
      <c r="I65" s="49"/>
      <c r="J65" s="49">
        <v>1170</v>
      </c>
      <c r="K65" s="49"/>
      <c r="L65" s="49"/>
      <c r="M65" s="50">
        <f t="shared" si="0"/>
        <v>1170</v>
      </c>
    </row>
    <row r="66" spans="1:13" ht="15" customHeight="1">
      <c r="A66" s="10">
        <f t="shared" si="1"/>
        <v>58</v>
      </c>
      <c r="B66" s="18" t="s">
        <v>280</v>
      </c>
      <c r="C66" s="19" t="s">
        <v>170</v>
      </c>
      <c r="D66" s="19" t="s">
        <v>360</v>
      </c>
      <c r="E66" s="19" t="s">
        <v>361</v>
      </c>
      <c r="F66" s="19" t="s">
        <v>362</v>
      </c>
      <c r="G66" s="48">
        <v>5849</v>
      </c>
      <c r="H66" s="49"/>
      <c r="I66" s="49"/>
      <c r="J66" s="49"/>
      <c r="K66" s="49"/>
      <c r="L66" s="49"/>
      <c r="M66" s="50">
        <f t="shared" si="0"/>
        <v>5849</v>
      </c>
    </row>
    <row r="67" spans="1:13" ht="15" customHeight="1">
      <c r="A67" s="10">
        <f t="shared" si="1"/>
        <v>59</v>
      </c>
      <c r="B67" s="18" t="s">
        <v>280</v>
      </c>
      <c r="C67" s="19" t="s">
        <v>170</v>
      </c>
      <c r="D67" s="19" t="s">
        <v>363</v>
      </c>
      <c r="E67" s="19" t="s">
        <v>361</v>
      </c>
      <c r="F67" s="19" t="s">
        <v>49</v>
      </c>
      <c r="G67" s="48">
        <v>3899</v>
      </c>
      <c r="H67" s="49"/>
      <c r="I67" s="49"/>
      <c r="J67" s="49"/>
      <c r="K67" s="49"/>
      <c r="L67" s="49"/>
      <c r="M67" s="50">
        <f t="shared" si="0"/>
        <v>3899</v>
      </c>
    </row>
    <row r="68" spans="1:13" ht="15" customHeight="1">
      <c r="A68" s="10">
        <f t="shared" si="1"/>
        <v>60</v>
      </c>
      <c r="B68" s="18" t="s">
        <v>287</v>
      </c>
      <c r="C68" s="19" t="s">
        <v>149</v>
      </c>
      <c r="D68" s="19" t="s">
        <v>190</v>
      </c>
      <c r="E68" s="19" t="s">
        <v>191</v>
      </c>
      <c r="F68" s="19" t="s">
        <v>192</v>
      </c>
      <c r="G68" s="48">
        <v>5849</v>
      </c>
      <c r="H68" s="49">
        <v>57722</v>
      </c>
      <c r="I68" s="49"/>
      <c r="J68" s="49">
        <v>354</v>
      </c>
      <c r="K68" s="49"/>
      <c r="L68" s="49"/>
      <c r="M68" s="50">
        <f t="shared" si="0"/>
        <v>63925</v>
      </c>
    </row>
    <row r="69" spans="1:13" ht="15" customHeight="1">
      <c r="A69" s="10">
        <f t="shared" si="1"/>
        <v>61</v>
      </c>
      <c r="B69" s="18" t="s">
        <v>287</v>
      </c>
      <c r="C69" s="19" t="s">
        <v>149</v>
      </c>
      <c r="D69" s="19" t="s">
        <v>364</v>
      </c>
      <c r="E69" s="19" t="s">
        <v>191</v>
      </c>
      <c r="F69" s="19" t="s">
        <v>40</v>
      </c>
      <c r="G69" s="48">
        <v>5849</v>
      </c>
      <c r="H69" s="49">
        <v>17002</v>
      </c>
      <c r="I69" s="49"/>
      <c r="J69" s="49">
        <v>354</v>
      </c>
      <c r="K69" s="49"/>
      <c r="L69" s="49"/>
      <c r="M69" s="50">
        <f t="shared" si="0"/>
        <v>23205</v>
      </c>
    </row>
    <row r="70" spans="1:13" ht="15" customHeight="1">
      <c r="A70" s="10">
        <f t="shared" si="1"/>
        <v>62</v>
      </c>
      <c r="B70" s="18" t="s">
        <v>287</v>
      </c>
      <c r="C70" s="19" t="s">
        <v>170</v>
      </c>
      <c r="D70" s="19" t="s">
        <v>210</v>
      </c>
      <c r="E70" s="19" t="s">
        <v>201</v>
      </c>
      <c r="F70" s="19" t="s">
        <v>211</v>
      </c>
      <c r="G70" s="48">
        <v>5849</v>
      </c>
      <c r="H70" s="49">
        <v>9918</v>
      </c>
      <c r="I70" s="49"/>
      <c r="J70" s="49"/>
      <c r="K70" s="49"/>
      <c r="L70" s="49"/>
      <c r="M70" s="50">
        <f t="shared" si="0"/>
        <v>15767</v>
      </c>
    </row>
    <row r="71" spans="1:13" ht="15" customHeight="1">
      <c r="A71" s="10">
        <f t="shared" si="1"/>
        <v>63</v>
      </c>
      <c r="B71" s="18" t="s">
        <v>287</v>
      </c>
      <c r="C71" s="19" t="s">
        <v>170</v>
      </c>
      <c r="D71" s="19" t="s">
        <v>365</v>
      </c>
      <c r="E71" s="19" t="s">
        <v>201</v>
      </c>
      <c r="F71" s="19" t="s">
        <v>366</v>
      </c>
      <c r="G71" s="48">
        <v>5849</v>
      </c>
      <c r="H71" s="49">
        <v>20135</v>
      </c>
      <c r="I71" s="49"/>
      <c r="J71" s="49"/>
      <c r="K71" s="49"/>
      <c r="L71" s="49"/>
      <c r="M71" s="50">
        <f t="shared" si="0"/>
        <v>25984</v>
      </c>
    </row>
    <row r="72" spans="1:13" ht="15" customHeight="1">
      <c r="A72" s="10">
        <f t="shared" si="1"/>
        <v>64</v>
      </c>
      <c r="B72" s="18" t="s">
        <v>294</v>
      </c>
      <c r="C72" s="19" t="s">
        <v>153</v>
      </c>
      <c r="D72" s="19" t="s">
        <v>367</v>
      </c>
      <c r="E72" s="19" t="s">
        <v>368</v>
      </c>
      <c r="F72" s="19" t="s">
        <v>49</v>
      </c>
      <c r="G72" s="48">
        <v>7263</v>
      </c>
      <c r="H72" s="49">
        <v>12960</v>
      </c>
      <c r="I72" s="49"/>
      <c r="J72" s="49">
        <v>195</v>
      </c>
      <c r="K72" s="49"/>
      <c r="L72" s="49"/>
      <c r="M72" s="50">
        <f t="shared" si="0"/>
        <v>20418</v>
      </c>
    </row>
    <row r="73" spans="1:13" ht="15" customHeight="1">
      <c r="A73" s="10">
        <f t="shared" si="1"/>
        <v>65</v>
      </c>
      <c r="B73" s="18" t="s">
        <v>294</v>
      </c>
      <c r="C73" s="19" t="s">
        <v>149</v>
      </c>
      <c r="D73" s="19" t="s">
        <v>190</v>
      </c>
      <c r="E73" s="19" t="s">
        <v>191</v>
      </c>
      <c r="F73" s="19" t="s">
        <v>192</v>
      </c>
      <c r="G73" s="48">
        <v>1950</v>
      </c>
      <c r="H73" s="49">
        <v>5070</v>
      </c>
      <c r="I73" s="49"/>
      <c r="J73" s="49"/>
      <c r="K73" s="49"/>
      <c r="L73" s="49"/>
      <c r="M73" s="50">
        <f t="shared" si="0"/>
        <v>7020</v>
      </c>
    </row>
    <row r="74" spans="1:13" ht="15" customHeight="1">
      <c r="A74" s="10">
        <f t="shared" si="1"/>
        <v>66</v>
      </c>
      <c r="B74" s="18" t="s">
        <v>294</v>
      </c>
      <c r="C74" s="19" t="s">
        <v>149</v>
      </c>
      <c r="D74" s="19" t="s">
        <v>369</v>
      </c>
      <c r="E74" s="19" t="s">
        <v>191</v>
      </c>
      <c r="F74" s="19" t="s">
        <v>370</v>
      </c>
      <c r="G74" s="48">
        <v>4470</v>
      </c>
      <c r="H74" s="49"/>
      <c r="I74" s="49"/>
      <c r="J74" s="49"/>
      <c r="K74" s="49"/>
      <c r="L74" s="49"/>
      <c r="M74" s="50">
        <f t="shared" si="0"/>
        <v>4470</v>
      </c>
    </row>
    <row r="75" spans="1:13" ht="15" customHeight="1">
      <c r="A75" s="10">
        <f t="shared" si="1"/>
        <v>67</v>
      </c>
      <c r="B75" s="18" t="s">
        <v>294</v>
      </c>
      <c r="C75" s="19" t="s">
        <v>170</v>
      </c>
      <c r="D75" s="19" t="s">
        <v>371</v>
      </c>
      <c r="E75" s="19" t="s">
        <v>372</v>
      </c>
      <c r="F75" s="19" t="s">
        <v>373</v>
      </c>
      <c r="G75" s="48">
        <v>7263</v>
      </c>
      <c r="H75" s="49"/>
      <c r="I75" s="49"/>
      <c r="J75" s="49"/>
      <c r="K75" s="49"/>
      <c r="L75" s="49"/>
      <c r="M75" s="50">
        <f t="shared" si="0"/>
        <v>7263</v>
      </c>
    </row>
    <row r="76" spans="1:13" ht="15" customHeight="1">
      <c r="A76" s="10">
        <f t="shared" si="1"/>
        <v>68</v>
      </c>
      <c r="B76" s="18" t="s">
        <v>351</v>
      </c>
      <c r="C76" s="19" t="s">
        <v>153</v>
      </c>
      <c r="D76" s="19" t="s">
        <v>207</v>
      </c>
      <c r="E76" s="19" t="s">
        <v>405</v>
      </c>
      <c r="F76" s="19" t="s">
        <v>209</v>
      </c>
      <c r="G76" s="48">
        <v>4470</v>
      </c>
      <c r="H76" s="49"/>
      <c r="I76" s="49"/>
      <c r="J76" s="49"/>
      <c r="K76" s="49"/>
      <c r="L76" s="49"/>
      <c r="M76" s="50">
        <f t="shared" si="0"/>
        <v>4470</v>
      </c>
    </row>
    <row r="77" spans="1:13" ht="15" customHeight="1">
      <c r="A77" s="10">
        <f t="shared" si="1"/>
        <v>69</v>
      </c>
      <c r="B77" s="18" t="s">
        <v>316</v>
      </c>
      <c r="C77" s="19" t="s">
        <v>170</v>
      </c>
      <c r="D77" s="19" t="s">
        <v>374</v>
      </c>
      <c r="E77" s="19" t="s">
        <v>375</v>
      </c>
      <c r="F77" s="19" t="s">
        <v>376</v>
      </c>
      <c r="G77" s="48">
        <v>4470</v>
      </c>
      <c r="H77" s="49"/>
      <c r="I77" s="49"/>
      <c r="J77" s="49"/>
      <c r="K77" s="49"/>
      <c r="L77" s="49"/>
      <c r="M77" s="50">
        <f t="shared" si="0"/>
        <v>4470</v>
      </c>
    </row>
    <row r="78" spans="1:13" ht="15" customHeight="1">
      <c r="A78" s="10">
        <f t="shared" si="1"/>
        <v>70</v>
      </c>
      <c r="B78" s="18" t="s">
        <v>316</v>
      </c>
      <c r="C78" s="19" t="s">
        <v>170</v>
      </c>
      <c r="D78" s="19" t="s">
        <v>296</v>
      </c>
      <c r="E78" s="19" t="s">
        <v>375</v>
      </c>
      <c r="F78" s="19" t="s">
        <v>377</v>
      </c>
      <c r="G78" s="48">
        <v>7263</v>
      </c>
      <c r="H78" s="49">
        <v>107708</v>
      </c>
      <c r="I78" s="49"/>
      <c r="J78" s="49">
        <v>354</v>
      </c>
      <c r="K78" s="49"/>
      <c r="L78" s="49"/>
      <c r="M78" s="50">
        <f t="shared" si="0"/>
        <v>115325</v>
      </c>
    </row>
    <row r="79" spans="1:13" ht="15" customHeight="1">
      <c r="A79" s="10">
        <f t="shared" si="1"/>
        <v>71</v>
      </c>
      <c r="B79" s="18" t="s">
        <v>316</v>
      </c>
      <c r="C79" s="19" t="s">
        <v>170</v>
      </c>
      <c r="D79" s="19" t="s">
        <v>378</v>
      </c>
      <c r="E79" s="19" t="s">
        <v>379</v>
      </c>
      <c r="F79" s="19" t="s">
        <v>380</v>
      </c>
      <c r="G79" s="48">
        <v>7263</v>
      </c>
      <c r="H79" s="49"/>
      <c r="I79" s="49"/>
      <c r="J79" s="49">
        <v>195</v>
      </c>
      <c r="K79" s="49"/>
      <c r="L79" s="49"/>
      <c r="M79" s="50">
        <f t="shared" si="0"/>
        <v>7458</v>
      </c>
    </row>
    <row r="80" spans="1:13" ht="15" customHeight="1">
      <c r="A80" s="10">
        <f t="shared" si="1"/>
        <v>72</v>
      </c>
      <c r="B80" s="18" t="s">
        <v>316</v>
      </c>
      <c r="C80" s="19" t="s">
        <v>170</v>
      </c>
      <c r="D80" s="19" t="s">
        <v>200</v>
      </c>
      <c r="E80" s="19" t="s">
        <v>201</v>
      </c>
      <c r="F80" s="19" t="s">
        <v>40</v>
      </c>
      <c r="G80" s="48">
        <v>4470</v>
      </c>
      <c r="H80" s="49"/>
      <c r="I80" s="49"/>
      <c r="J80" s="49">
        <v>4289</v>
      </c>
      <c r="K80" s="49"/>
      <c r="L80" s="49"/>
      <c r="M80" s="50">
        <f t="shared" si="0"/>
        <v>8759</v>
      </c>
    </row>
    <row r="81" spans="1:13" ht="15" customHeight="1">
      <c r="A81" s="10">
        <f t="shared" si="1"/>
        <v>73</v>
      </c>
      <c r="B81" s="18" t="s">
        <v>331</v>
      </c>
      <c r="C81" s="19" t="s">
        <v>170</v>
      </c>
      <c r="D81" s="19" t="s">
        <v>215</v>
      </c>
      <c r="E81" s="19" t="s">
        <v>213</v>
      </c>
      <c r="F81" s="19" t="s">
        <v>216</v>
      </c>
      <c r="G81" s="48"/>
      <c r="H81" s="49"/>
      <c r="I81" s="49"/>
      <c r="J81" s="49">
        <v>1170</v>
      </c>
      <c r="K81" s="49"/>
      <c r="L81" s="49"/>
      <c r="M81" s="50">
        <f t="shared" si="0"/>
        <v>1170</v>
      </c>
    </row>
    <row r="82" spans="1:13" ht="15" customHeight="1">
      <c r="A82" s="10">
        <f t="shared" si="1"/>
        <v>74</v>
      </c>
      <c r="B82" s="18" t="s">
        <v>331</v>
      </c>
      <c r="C82" s="19" t="s">
        <v>149</v>
      </c>
      <c r="D82" s="19" t="s">
        <v>150</v>
      </c>
      <c r="E82" s="19" t="s">
        <v>151</v>
      </c>
      <c r="F82" s="19" t="s">
        <v>152</v>
      </c>
      <c r="G82" s="48">
        <v>5849</v>
      </c>
      <c r="H82" s="49">
        <v>8904</v>
      </c>
      <c r="I82" s="49"/>
      <c r="J82" s="49"/>
      <c r="K82" s="49"/>
      <c r="L82" s="49"/>
      <c r="M82" s="50">
        <f t="shared" si="0"/>
        <v>14753</v>
      </c>
    </row>
    <row r="83" spans="1:13" ht="15" customHeight="1">
      <c r="A83" s="10">
        <f t="shared" si="1"/>
        <v>75</v>
      </c>
      <c r="B83" s="18" t="s">
        <v>336</v>
      </c>
      <c r="C83" s="19" t="s">
        <v>71</v>
      </c>
      <c r="D83" s="19" t="s">
        <v>72</v>
      </c>
      <c r="E83" s="19" t="s">
        <v>73</v>
      </c>
      <c r="F83" s="19" t="s">
        <v>74</v>
      </c>
      <c r="G83" s="48">
        <v>3899</v>
      </c>
      <c r="H83" s="49">
        <v>7643</v>
      </c>
      <c r="I83" s="49"/>
      <c r="J83" s="49"/>
      <c r="K83" s="49">
        <v>851</v>
      </c>
      <c r="L83" s="49"/>
      <c r="M83" s="50">
        <f t="shared" si="0"/>
        <v>12393</v>
      </c>
    </row>
    <row r="84" spans="1:13" ht="15" customHeight="1" thickBot="1">
      <c r="A84" s="10"/>
      <c r="B84" s="18"/>
      <c r="C84" s="19"/>
      <c r="D84" s="19"/>
      <c r="E84" s="19"/>
      <c r="F84" s="19"/>
      <c r="G84" s="48"/>
      <c r="H84" s="49"/>
      <c r="I84" s="49"/>
      <c r="J84" s="49"/>
      <c r="K84" s="49"/>
      <c r="L84" s="49"/>
      <c r="M84" s="50">
        <f t="shared" si="0"/>
        <v>0</v>
      </c>
    </row>
    <row r="85" spans="1:13" ht="17.25" thickTop="1" thickBot="1">
      <c r="A85" s="23"/>
      <c r="B85" s="24" t="s">
        <v>24</v>
      </c>
      <c r="C85" s="25"/>
      <c r="D85" s="26"/>
      <c r="E85" s="27"/>
      <c r="F85" s="25"/>
      <c r="G85" s="60">
        <f t="shared" ref="G85:M85" si="2">SUM(G9:G84)</f>
        <v>318316</v>
      </c>
      <c r="H85" s="45">
        <f t="shared" si="2"/>
        <v>756836</v>
      </c>
      <c r="I85" s="45">
        <f t="shared" si="2"/>
        <v>58485</v>
      </c>
      <c r="J85" s="45">
        <f t="shared" si="2"/>
        <v>112146</v>
      </c>
      <c r="K85" s="45">
        <f t="shared" si="2"/>
        <v>5726</v>
      </c>
      <c r="L85" s="45">
        <f t="shared" si="2"/>
        <v>57453</v>
      </c>
      <c r="M85" s="61">
        <f t="shared" si="2"/>
        <v>1308962</v>
      </c>
    </row>
    <row r="86" spans="1:13" ht="15.75" thickTop="1"/>
    <row r="92" spans="1:13">
      <c r="E92">
        <f>+M85+'10%'!N97+'20%'!N53</f>
        <v>3680173.0000000005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98"/>
  <sheetViews>
    <sheetView workbookViewId="0">
      <selection activeCell="A59" sqref="A59:XFD59"/>
    </sheetView>
  </sheetViews>
  <sheetFormatPr defaultRowHeight="15"/>
  <cols>
    <col min="1" max="1" width="4.42578125" customWidth="1"/>
    <col min="2" max="2" width="9.42578125" bestFit="1" customWidth="1"/>
    <col min="3" max="3" width="12.140625" customWidth="1"/>
    <col min="4" max="4" width="9.85546875" customWidth="1"/>
    <col min="5" max="5" width="25.140625" customWidth="1"/>
    <col min="6" max="6" width="29.7109375" customWidth="1"/>
    <col min="7" max="7" width="12" customWidth="1"/>
    <col min="8" max="8" width="12.7109375" customWidth="1"/>
    <col min="9" max="9" width="12.42578125" customWidth="1"/>
    <col min="10" max="10" width="11.28515625" customWidth="1"/>
    <col min="11" max="11" width="10.140625" customWidth="1"/>
    <col min="12" max="12" width="10.28515625" customWidth="1"/>
    <col min="13" max="13" width="11.140625" customWidth="1"/>
    <col min="14" max="14" width="14.28515625" customWidth="1"/>
  </cols>
  <sheetData>
    <row r="1" spans="1:14" ht="18.75">
      <c r="A1" s="28"/>
      <c r="B1" s="29"/>
      <c r="C1" s="2" t="s">
        <v>0</v>
      </c>
      <c r="D1" s="30"/>
      <c r="E1" s="3" t="s">
        <v>1</v>
      </c>
      <c r="F1" s="31"/>
      <c r="G1" s="28"/>
      <c r="H1" s="31"/>
      <c r="I1" s="31"/>
      <c r="J1" s="31"/>
      <c r="K1" s="31"/>
      <c r="L1" s="31"/>
      <c r="M1" s="31"/>
      <c r="N1" s="31"/>
    </row>
    <row r="2" spans="1:14" ht="18.75">
      <c r="A2" s="28"/>
      <c r="B2" s="31"/>
      <c r="C2" s="6" t="s">
        <v>2</v>
      </c>
      <c r="D2" s="6"/>
      <c r="E2" s="6"/>
      <c r="F2" s="7"/>
      <c r="G2" s="7"/>
      <c r="H2" s="7"/>
      <c r="I2" s="7"/>
      <c r="J2" s="7"/>
      <c r="K2" s="32"/>
      <c r="L2" s="32"/>
      <c r="M2" s="32"/>
      <c r="N2" s="32"/>
    </row>
    <row r="3" spans="1:14" ht="18.75">
      <c r="A3" s="28"/>
      <c r="B3" s="31"/>
      <c r="C3" s="6" t="s">
        <v>28</v>
      </c>
      <c r="D3" s="6"/>
      <c r="E3" s="6"/>
      <c r="F3" s="7"/>
      <c r="G3" s="32"/>
      <c r="H3" s="32"/>
      <c r="I3" s="32"/>
      <c r="J3" s="32"/>
      <c r="K3" s="32"/>
      <c r="L3" s="32"/>
      <c r="M3" s="32"/>
      <c r="N3" s="32"/>
    </row>
    <row r="4" spans="1:14">
      <c r="A4" s="28"/>
      <c r="B4" s="31"/>
      <c r="C4" s="31"/>
      <c r="D4" s="31"/>
      <c r="E4" s="31"/>
      <c r="F4" s="31"/>
      <c r="G4" s="31"/>
      <c r="H4" s="31"/>
      <c r="I4" s="31"/>
      <c r="J4" s="33"/>
      <c r="K4" s="31"/>
      <c r="L4" s="31"/>
      <c r="M4" s="34"/>
      <c r="N4" s="34"/>
    </row>
    <row r="5" spans="1:14">
      <c r="A5" s="35" t="s">
        <v>26</v>
      </c>
      <c r="B5" s="11" t="s">
        <v>4</v>
      </c>
      <c r="C5" s="11" t="s">
        <v>5</v>
      </c>
      <c r="D5" s="12" t="s">
        <v>6</v>
      </c>
      <c r="E5" s="11" t="s">
        <v>7</v>
      </c>
      <c r="F5" s="11" t="s">
        <v>8</v>
      </c>
      <c r="G5" s="11" t="s">
        <v>9</v>
      </c>
      <c r="H5" s="11" t="s">
        <v>10</v>
      </c>
      <c r="I5" s="11" t="s">
        <v>11</v>
      </c>
      <c r="J5" s="11" t="s">
        <v>12</v>
      </c>
      <c r="K5" s="11" t="s">
        <v>13</v>
      </c>
      <c r="L5" s="11" t="s">
        <v>14</v>
      </c>
      <c r="M5" s="13" t="s">
        <v>15</v>
      </c>
      <c r="N5" s="13" t="s">
        <v>15</v>
      </c>
    </row>
    <row r="6" spans="1:14">
      <c r="A6" s="35"/>
      <c r="B6" s="14"/>
      <c r="C6" s="15"/>
      <c r="D6" s="11"/>
      <c r="E6" s="11" t="s">
        <v>16</v>
      </c>
      <c r="F6" s="11" t="s">
        <v>17</v>
      </c>
      <c r="G6" s="11" t="s">
        <v>18</v>
      </c>
      <c r="H6" s="11" t="s">
        <v>19</v>
      </c>
      <c r="I6" s="11" t="s">
        <v>20</v>
      </c>
      <c r="J6" s="11" t="s">
        <v>21</v>
      </c>
      <c r="K6" s="11"/>
      <c r="L6" s="11" t="s">
        <v>22</v>
      </c>
      <c r="M6" s="13" t="s">
        <v>23</v>
      </c>
      <c r="N6" s="13" t="s">
        <v>23</v>
      </c>
    </row>
    <row r="7" spans="1:14">
      <c r="A7" s="36"/>
      <c r="B7" s="14"/>
      <c r="C7" s="15"/>
      <c r="D7" s="11"/>
      <c r="E7" s="11"/>
      <c r="F7" s="11"/>
      <c r="G7" s="16"/>
      <c r="H7" s="16"/>
      <c r="I7" s="16"/>
      <c r="J7" s="16"/>
      <c r="K7" s="16"/>
      <c r="L7" s="16"/>
      <c r="M7" s="17">
        <v>1</v>
      </c>
      <c r="N7" s="17">
        <v>0.9</v>
      </c>
    </row>
    <row r="8" spans="1:14" ht="15" customHeight="1">
      <c r="A8" s="35">
        <v>1</v>
      </c>
      <c r="B8" s="22">
        <v>42013</v>
      </c>
      <c r="C8" s="19" t="s">
        <v>32</v>
      </c>
      <c r="D8" s="19" t="s">
        <v>29</v>
      </c>
      <c r="E8" s="19" t="s">
        <v>30</v>
      </c>
      <c r="F8" s="19" t="s">
        <v>31</v>
      </c>
      <c r="G8" s="48">
        <v>5849</v>
      </c>
      <c r="H8" s="49">
        <v>15441</v>
      </c>
      <c r="I8" s="49"/>
      <c r="J8" s="49">
        <v>354</v>
      </c>
      <c r="K8" s="49"/>
      <c r="L8" s="49"/>
      <c r="M8" s="39">
        <f>+L8+K8+J8+I8+H8+G8</f>
        <v>21644</v>
      </c>
      <c r="N8" s="50">
        <f>+M8*90/100</f>
        <v>19479.599999999999</v>
      </c>
    </row>
    <row r="9" spans="1:14" ht="15" customHeight="1">
      <c r="A9" s="15">
        <v>2</v>
      </c>
      <c r="B9" s="22">
        <v>42013</v>
      </c>
      <c r="C9" s="37" t="s">
        <v>33</v>
      </c>
      <c r="D9" s="37" t="s">
        <v>34</v>
      </c>
      <c r="E9" s="37" t="s">
        <v>35</v>
      </c>
      <c r="F9" s="37" t="s">
        <v>36</v>
      </c>
      <c r="G9" s="51">
        <v>5849</v>
      </c>
      <c r="H9" s="52">
        <v>30430</v>
      </c>
      <c r="I9" s="52"/>
      <c r="J9" s="52">
        <v>354</v>
      </c>
      <c r="K9" s="52"/>
      <c r="L9" s="52"/>
      <c r="M9" s="39">
        <f>+L9+K9+J9+I9+H9+G9</f>
        <v>36633</v>
      </c>
      <c r="N9" s="50">
        <f>+M9*90/100</f>
        <v>32969.699999999997</v>
      </c>
    </row>
    <row r="10" spans="1:14" ht="15" customHeight="1">
      <c r="A10" s="15">
        <f>1+A9</f>
        <v>3</v>
      </c>
      <c r="B10" s="22">
        <v>42044</v>
      </c>
      <c r="C10" s="37" t="s">
        <v>87</v>
      </c>
      <c r="D10" s="37" t="s">
        <v>121</v>
      </c>
      <c r="E10" s="37" t="s">
        <v>163</v>
      </c>
      <c r="F10" s="37" t="s">
        <v>123</v>
      </c>
      <c r="G10" s="51">
        <v>3899</v>
      </c>
      <c r="H10" s="52"/>
      <c r="I10" s="52"/>
      <c r="J10" s="52"/>
      <c r="K10" s="52"/>
      <c r="L10" s="52"/>
      <c r="M10" s="39">
        <f>+L10+K10+J10+I10+H10+G10</f>
        <v>3899</v>
      </c>
      <c r="N10" s="50">
        <f>+M10*90/100</f>
        <v>3509.1</v>
      </c>
    </row>
    <row r="11" spans="1:14" ht="15" customHeight="1">
      <c r="A11" s="15">
        <f t="shared" ref="A11:A23" si="0">1+A10</f>
        <v>4</v>
      </c>
      <c r="B11" s="38">
        <v>42044</v>
      </c>
      <c r="C11" s="38" t="s">
        <v>37</v>
      </c>
      <c r="D11" s="37" t="s">
        <v>38</v>
      </c>
      <c r="E11" s="37" t="s">
        <v>39</v>
      </c>
      <c r="F11" s="37" t="s">
        <v>40</v>
      </c>
      <c r="G11" s="51">
        <v>4470</v>
      </c>
      <c r="H11" s="52"/>
      <c r="I11" s="52"/>
      <c r="J11" s="52"/>
      <c r="K11" s="52"/>
      <c r="L11" s="52"/>
      <c r="M11" s="39">
        <f t="shared" ref="M11:M72" si="1">G11+H11+I11+J11+K11+L11</f>
        <v>4470</v>
      </c>
      <c r="N11" s="50">
        <f t="shared" ref="N11:N90" si="2">M11*90/100</f>
        <v>4023</v>
      </c>
    </row>
    <row r="12" spans="1:14" ht="15" customHeight="1">
      <c r="A12" s="15">
        <f t="shared" si="0"/>
        <v>5</v>
      </c>
      <c r="B12" s="38">
        <v>42044</v>
      </c>
      <c r="C12" s="19" t="s">
        <v>41</v>
      </c>
      <c r="D12" s="19" t="s">
        <v>42</v>
      </c>
      <c r="E12" s="37" t="s">
        <v>43</v>
      </c>
      <c r="F12" s="19" t="s">
        <v>40</v>
      </c>
      <c r="G12" s="48"/>
      <c r="H12" s="49"/>
      <c r="I12" s="49"/>
      <c r="J12" s="49">
        <v>1170</v>
      </c>
      <c r="K12" s="49"/>
      <c r="L12" s="49"/>
      <c r="M12" s="39">
        <f t="shared" si="1"/>
        <v>1170</v>
      </c>
      <c r="N12" s="50">
        <f t="shared" si="2"/>
        <v>1053</v>
      </c>
    </row>
    <row r="13" spans="1:14" ht="15" customHeight="1">
      <c r="A13" s="15">
        <f t="shared" si="0"/>
        <v>6</v>
      </c>
      <c r="B13" s="38">
        <v>42044</v>
      </c>
      <c r="C13" s="37" t="s">
        <v>44</v>
      </c>
      <c r="D13" s="37" t="s">
        <v>45</v>
      </c>
      <c r="E13" s="37" t="s">
        <v>46</v>
      </c>
      <c r="F13" s="19" t="s">
        <v>47</v>
      </c>
      <c r="G13" s="51"/>
      <c r="H13" s="52"/>
      <c r="I13" s="52"/>
      <c r="J13" s="52">
        <v>1170</v>
      </c>
      <c r="K13" s="52"/>
      <c r="L13" s="52"/>
      <c r="M13" s="39">
        <f t="shared" si="1"/>
        <v>1170</v>
      </c>
      <c r="N13" s="50">
        <f t="shared" si="2"/>
        <v>1053</v>
      </c>
    </row>
    <row r="14" spans="1:14" ht="15" customHeight="1">
      <c r="A14" s="15">
        <f t="shared" si="0"/>
        <v>7</v>
      </c>
      <c r="B14" s="38" t="s">
        <v>346</v>
      </c>
      <c r="C14" s="37" t="s">
        <v>50</v>
      </c>
      <c r="D14" s="37" t="s">
        <v>347</v>
      </c>
      <c r="E14" s="37" t="s">
        <v>348</v>
      </c>
      <c r="F14" s="19" t="s">
        <v>49</v>
      </c>
      <c r="G14" s="51">
        <v>1950</v>
      </c>
      <c r="H14" s="52">
        <v>28870</v>
      </c>
      <c r="I14" s="52">
        <v>35091</v>
      </c>
      <c r="J14" s="52">
        <v>74832</v>
      </c>
      <c r="K14" s="52">
        <v>2925</v>
      </c>
      <c r="L14" s="52">
        <v>44892</v>
      </c>
      <c r="M14" s="39">
        <f t="shared" ref="M14" si="3">G14+H14+I14+J14+K14+L14</f>
        <v>188560</v>
      </c>
      <c r="N14" s="50">
        <f t="shared" ref="N14" si="4">M14*90/100</f>
        <v>169704</v>
      </c>
    </row>
    <row r="15" spans="1:14" ht="15" customHeight="1">
      <c r="A15" s="15">
        <f t="shared" si="0"/>
        <v>8</v>
      </c>
      <c r="B15" s="40">
        <v>42103</v>
      </c>
      <c r="C15" s="37" t="s">
        <v>50</v>
      </c>
      <c r="D15" s="37" t="s">
        <v>51</v>
      </c>
      <c r="E15" s="37" t="s">
        <v>52</v>
      </c>
      <c r="F15" s="37" t="s">
        <v>49</v>
      </c>
      <c r="G15" s="51">
        <v>7263</v>
      </c>
      <c r="H15" s="52">
        <v>69263</v>
      </c>
      <c r="I15" s="52"/>
      <c r="J15" s="52">
        <v>354</v>
      </c>
      <c r="K15" s="52"/>
      <c r="L15" s="52"/>
      <c r="M15" s="39">
        <f t="shared" si="1"/>
        <v>76880</v>
      </c>
      <c r="N15" s="50">
        <f t="shared" si="2"/>
        <v>69192</v>
      </c>
    </row>
    <row r="16" spans="1:14" ht="15" customHeight="1">
      <c r="A16" s="15">
        <f t="shared" si="0"/>
        <v>9</v>
      </c>
      <c r="B16" s="40">
        <v>42103</v>
      </c>
      <c r="C16" s="37" t="s">
        <v>53</v>
      </c>
      <c r="D16" s="19" t="s">
        <v>54</v>
      </c>
      <c r="E16" s="37" t="s">
        <v>55</v>
      </c>
      <c r="F16" s="19" t="s">
        <v>56</v>
      </c>
      <c r="G16" s="48">
        <v>4470</v>
      </c>
      <c r="H16" s="49">
        <v>8904</v>
      </c>
      <c r="I16" s="49"/>
      <c r="J16" s="49">
        <v>195</v>
      </c>
      <c r="K16" s="49"/>
      <c r="L16" s="49"/>
      <c r="M16" s="41">
        <f t="shared" si="1"/>
        <v>13569</v>
      </c>
      <c r="N16" s="53">
        <f t="shared" si="2"/>
        <v>12212.1</v>
      </c>
    </row>
    <row r="17" spans="1:14" ht="15" customHeight="1">
      <c r="A17" s="15">
        <f t="shared" si="0"/>
        <v>10</v>
      </c>
      <c r="B17" s="40">
        <v>42103</v>
      </c>
      <c r="C17" s="19" t="s">
        <v>53</v>
      </c>
      <c r="D17" s="19" t="s">
        <v>57</v>
      </c>
      <c r="E17" s="37" t="s">
        <v>55</v>
      </c>
      <c r="F17" s="19" t="s">
        <v>40</v>
      </c>
      <c r="G17" s="48">
        <v>4470</v>
      </c>
      <c r="H17" s="49">
        <v>1170</v>
      </c>
      <c r="I17" s="49"/>
      <c r="J17" s="49">
        <v>195</v>
      </c>
      <c r="K17" s="49"/>
      <c r="L17" s="49"/>
      <c r="M17" s="41">
        <f t="shared" si="1"/>
        <v>5835</v>
      </c>
      <c r="N17" s="53">
        <f t="shared" si="2"/>
        <v>5251.5</v>
      </c>
    </row>
    <row r="18" spans="1:14" ht="15" customHeight="1">
      <c r="A18" s="15">
        <f t="shared" si="0"/>
        <v>11</v>
      </c>
      <c r="B18" s="40">
        <v>42103</v>
      </c>
      <c r="C18" s="19" t="s">
        <v>41</v>
      </c>
      <c r="D18" s="19" t="s">
        <v>42</v>
      </c>
      <c r="E18" s="37" t="s">
        <v>43</v>
      </c>
      <c r="F18" s="19" t="s">
        <v>40</v>
      </c>
      <c r="G18" s="48"/>
      <c r="H18" s="49"/>
      <c r="I18" s="49"/>
      <c r="J18" s="49">
        <v>1170</v>
      </c>
      <c r="K18" s="49"/>
      <c r="L18" s="49"/>
      <c r="M18" s="39">
        <f t="shared" si="1"/>
        <v>1170</v>
      </c>
      <c r="N18" s="50">
        <f>M18*90/100</f>
        <v>1053</v>
      </c>
    </row>
    <row r="19" spans="1:14" ht="15" customHeight="1">
      <c r="A19" s="15">
        <f t="shared" si="0"/>
        <v>12</v>
      </c>
      <c r="B19" s="40">
        <v>42133</v>
      </c>
      <c r="C19" s="37" t="s">
        <v>58</v>
      </c>
      <c r="D19" s="37" t="s">
        <v>59</v>
      </c>
      <c r="E19" s="37" t="s">
        <v>60</v>
      </c>
      <c r="F19" s="37" t="s">
        <v>61</v>
      </c>
      <c r="G19" s="51">
        <v>7263</v>
      </c>
      <c r="H19" s="52"/>
      <c r="I19" s="52"/>
      <c r="J19" s="52"/>
      <c r="K19" s="52"/>
      <c r="L19" s="52"/>
      <c r="M19" s="39">
        <f t="shared" si="1"/>
        <v>7263</v>
      </c>
      <c r="N19" s="50">
        <f t="shared" si="2"/>
        <v>6536.7</v>
      </c>
    </row>
    <row r="20" spans="1:14" ht="15" customHeight="1">
      <c r="A20" s="15">
        <f t="shared" si="0"/>
        <v>13</v>
      </c>
      <c r="B20" s="40">
        <v>42133</v>
      </c>
      <c r="C20" s="37" t="s">
        <v>33</v>
      </c>
      <c r="D20" s="37" t="s">
        <v>62</v>
      </c>
      <c r="E20" s="37" t="s">
        <v>63</v>
      </c>
      <c r="F20" s="37" t="s">
        <v>64</v>
      </c>
      <c r="G20" s="51">
        <v>7263</v>
      </c>
      <c r="H20" s="52"/>
      <c r="I20" s="52"/>
      <c r="J20" s="52">
        <v>195</v>
      </c>
      <c r="K20" s="52"/>
      <c r="L20" s="52"/>
      <c r="M20" s="39">
        <f t="shared" si="1"/>
        <v>7458</v>
      </c>
      <c r="N20" s="50">
        <f t="shared" si="2"/>
        <v>6712.2</v>
      </c>
    </row>
    <row r="21" spans="1:14" ht="15" customHeight="1">
      <c r="A21" s="15">
        <f t="shared" si="0"/>
        <v>14</v>
      </c>
      <c r="B21" s="40">
        <v>42133</v>
      </c>
      <c r="C21" s="37" t="s">
        <v>65</v>
      </c>
      <c r="D21" s="37" t="s">
        <v>66</v>
      </c>
      <c r="E21" s="37" t="s">
        <v>67</v>
      </c>
      <c r="F21" s="37" t="s">
        <v>68</v>
      </c>
      <c r="G21" s="51">
        <v>4470</v>
      </c>
      <c r="H21" s="52">
        <v>11386</v>
      </c>
      <c r="I21" s="52"/>
      <c r="J21" s="52">
        <v>354</v>
      </c>
      <c r="K21" s="52"/>
      <c r="L21" s="52"/>
      <c r="M21" s="39">
        <f t="shared" si="1"/>
        <v>16210</v>
      </c>
      <c r="N21" s="50">
        <f t="shared" si="2"/>
        <v>14589</v>
      </c>
    </row>
    <row r="22" spans="1:14" ht="15" customHeight="1">
      <c r="A22" s="15">
        <f t="shared" si="0"/>
        <v>15</v>
      </c>
      <c r="B22" s="40">
        <v>42164</v>
      </c>
      <c r="C22" s="37" t="s">
        <v>44</v>
      </c>
      <c r="D22" s="37" t="s">
        <v>69</v>
      </c>
      <c r="E22" s="37" t="s">
        <v>70</v>
      </c>
      <c r="F22" s="37" t="s">
        <v>40</v>
      </c>
      <c r="G22" s="51">
        <v>4470</v>
      </c>
      <c r="H22" s="52">
        <v>11154</v>
      </c>
      <c r="I22" s="52"/>
      <c r="J22" s="52">
        <v>354</v>
      </c>
      <c r="K22" s="52"/>
      <c r="L22" s="52"/>
      <c r="M22" s="39">
        <f t="shared" si="1"/>
        <v>15978</v>
      </c>
      <c r="N22" s="50">
        <f t="shared" si="2"/>
        <v>14380.2</v>
      </c>
    </row>
    <row r="23" spans="1:14" ht="15" customHeight="1">
      <c r="A23" s="15">
        <f t="shared" si="0"/>
        <v>16</v>
      </c>
      <c r="B23" s="40">
        <v>42164</v>
      </c>
      <c r="C23" s="37" t="s">
        <v>41</v>
      </c>
      <c r="D23" s="37" t="s">
        <v>42</v>
      </c>
      <c r="E23" s="19" t="s">
        <v>43</v>
      </c>
      <c r="F23" s="37" t="s">
        <v>40</v>
      </c>
      <c r="G23" s="48"/>
      <c r="H23" s="49"/>
      <c r="I23" s="49"/>
      <c r="J23" s="49">
        <v>1170</v>
      </c>
      <c r="K23" s="49"/>
      <c r="L23" s="49"/>
      <c r="M23" s="39">
        <f t="shared" si="1"/>
        <v>1170</v>
      </c>
      <c r="N23" s="50">
        <f t="shared" si="2"/>
        <v>1053</v>
      </c>
    </row>
    <row r="24" spans="1:14" ht="15" customHeight="1">
      <c r="A24" s="35">
        <f t="shared" ref="A24:A35" si="5">1+A23</f>
        <v>17</v>
      </c>
      <c r="B24" s="40">
        <v>42194</v>
      </c>
      <c r="C24" s="37" t="s">
        <v>71</v>
      </c>
      <c r="D24" s="37" t="s">
        <v>72</v>
      </c>
      <c r="E24" s="19" t="s">
        <v>73</v>
      </c>
      <c r="F24" s="37" t="s">
        <v>74</v>
      </c>
      <c r="G24" s="48">
        <v>3899</v>
      </c>
      <c r="H24" s="49"/>
      <c r="I24" s="49"/>
      <c r="J24" s="49"/>
      <c r="K24" s="49"/>
      <c r="L24" s="49"/>
      <c r="M24" s="39">
        <f t="shared" si="1"/>
        <v>3899</v>
      </c>
      <c r="N24" s="50">
        <f t="shared" si="2"/>
        <v>3509.1</v>
      </c>
    </row>
    <row r="25" spans="1:14" ht="15" customHeight="1">
      <c r="A25" s="35">
        <f t="shared" si="5"/>
        <v>18</v>
      </c>
      <c r="B25" s="40">
        <v>42194</v>
      </c>
      <c r="C25" s="37" t="s">
        <v>71</v>
      </c>
      <c r="D25" s="37" t="s">
        <v>75</v>
      </c>
      <c r="E25" s="37" t="s">
        <v>73</v>
      </c>
      <c r="F25" s="37" t="s">
        <v>76</v>
      </c>
      <c r="G25" s="48">
        <v>3899</v>
      </c>
      <c r="H25" s="49"/>
      <c r="I25" s="49"/>
      <c r="J25" s="49"/>
      <c r="K25" s="49"/>
      <c r="L25" s="49"/>
      <c r="M25" s="39">
        <f t="shared" si="1"/>
        <v>3899</v>
      </c>
      <c r="N25" s="50">
        <f t="shared" si="2"/>
        <v>3509.1</v>
      </c>
    </row>
    <row r="26" spans="1:14" ht="15" customHeight="1">
      <c r="A26" s="35">
        <f t="shared" si="5"/>
        <v>19</v>
      </c>
      <c r="B26" s="40">
        <v>42194</v>
      </c>
      <c r="C26" s="37" t="s">
        <v>71</v>
      </c>
      <c r="D26" s="37" t="s">
        <v>77</v>
      </c>
      <c r="E26" s="37" t="s">
        <v>73</v>
      </c>
      <c r="F26" s="37" t="s">
        <v>78</v>
      </c>
      <c r="G26" s="48">
        <v>3899</v>
      </c>
      <c r="H26" s="49"/>
      <c r="I26" s="49"/>
      <c r="J26" s="49"/>
      <c r="K26" s="49"/>
      <c r="L26" s="49"/>
      <c r="M26" s="39">
        <f t="shared" si="1"/>
        <v>3899</v>
      </c>
      <c r="N26" s="50">
        <f t="shared" si="2"/>
        <v>3509.1</v>
      </c>
    </row>
    <row r="27" spans="1:14" ht="15" customHeight="1">
      <c r="A27" s="35">
        <f t="shared" si="5"/>
        <v>20</v>
      </c>
      <c r="B27" s="40">
        <v>42194</v>
      </c>
      <c r="C27" s="37" t="s">
        <v>65</v>
      </c>
      <c r="D27" s="37" t="s">
        <v>79</v>
      </c>
      <c r="E27" s="19" t="s">
        <v>80</v>
      </c>
      <c r="F27" s="37" t="s">
        <v>81</v>
      </c>
      <c r="G27" s="48">
        <v>4470</v>
      </c>
      <c r="H27" s="49"/>
      <c r="I27" s="49"/>
      <c r="J27" s="49"/>
      <c r="K27" s="49"/>
      <c r="L27" s="49"/>
      <c r="M27" s="39">
        <f t="shared" si="1"/>
        <v>4470</v>
      </c>
      <c r="N27" s="50">
        <f t="shared" si="2"/>
        <v>4023</v>
      </c>
    </row>
    <row r="28" spans="1:14" ht="15" customHeight="1">
      <c r="A28" s="35">
        <f t="shared" si="5"/>
        <v>21</v>
      </c>
      <c r="B28" s="40">
        <v>42194</v>
      </c>
      <c r="C28" s="37" t="s">
        <v>65</v>
      </c>
      <c r="D28" s="19" t="s">
        <v>82</v>
      </c>
      <c r="E28" s="19" t="s">
        <v>80</v>
      </c>
      <c r="F28" s="19" t="s">
        <v>83</v>
      </c>
      <c r="G28" s="48">
        <v>7263</v>
      </c>
      <c r="H28" s="49"/>
      <c r="I28" s="49"/>
      <c r="J28" s="49"/>
      <c r="K28" s="49"/>
      <c r="L28" s="49"/>
      <c r="M28" s="39">
        <f t="shared" si="1"/>
        <v>7263</v>
      </c>
      <c r="N28" s="50">
        <f t="shared" si="2"/>
        <v>6536.7</v>
      </c>
    </row>
    <row r="29" spans="1:14" ht="15" customHeight="1">
      <c r="A29" s="35">
        <f t="shared" si="5"/>
        <v>22</v>
      </c>
      <c r="B29" s="40">
        <v>42225</v>
      </c>
      <c r="C29" s="19" t="s">
        <v>84</v>
      </c>
      <c r="D29" s="19" t="s">
        <v>85</v>
      </c>
      <c r="E29" s="19" t="s">
        <v>120</v>
      </c>
      <c r="F29" s="19" t="s">
        <v>86</v>
      </c>
      <c r="G29" s="48">
        <v>3899</v>
      </c>
      <c r="H29" s="49">
        <v>14271</v>
      </c>
      <c r="I29" s="49"/>
      <c r="J29" s="49">
        <v>354</v>
      </c>
      <c r="K29" s="49"/>
      <c r="L29" s="49"/>
      <c r="M29" s="39">
        <f t="shared" si="1"/>
        <v>18524</v>
      </c>
      <c r="N29" s="50">
        <f t="shared" si="2"/>
        <v>16671.599999999999</v>
      </c>
    </row>
    <row r="30" spans="1:14" ht="15" customHeight="1">
      <c r="A30" s="35">
        <f t="shared" si="5"/>
        <v>23</v>
      </c>
      <c r="B30" s="40">
        <v>42256</v>
      </c>
      <c r="C30" s="19" t="s">
        <v>87</v>
      </c>
      <c r="D30" s="19" t="s">
        <v>88</v>
      </c>
      <c r="E30" s="19" t="s">
        <v>89</v>
      </c>
      <c r="F30" s="19" t="s">
        <v>49</v>
      </c>
      <c r="G30" s="48">
        <v>5849</v>
      </c>
      <c r="H30" s="49"/>
      <c r="I30" s="49"/>
      <c r="J30" s="49">
        <v>195</v>
      </c>
      <c r="K30" s="49"/>
      <c r="L30" s="49"/>
      <c r="M30" s="39">
        <f t="shared" si="1"/>
        <v>6044</v>
      </c>
      <c r="N30" s="50">
        <f t="shared" si="2"/>
        <v>5439.6</v>
      </c>
    </row>
    <row r="31" spans="1:14" ht="15" customHeight="1">
      <c r="A31" s="35">
        <f t="shared" si="5"/>
        <v>24</v>
      </c>
      <c r="B31" s="40">
        <v>42256</v>
      </c>
      <c r="C31" s="19" t="s">
        <v>90</v>
      </c>
      <c r="D31" s="19" t="s">
        <v>91</v>
      </c>
      <c r="E31" s="19" t="s">
        <v>92</v>
      </c>
      <c r="F31" s="19" t="s">
        <v>93</v>
      </c>
      <c r="G31" s="48">
        <v>5849</v>
      </c>
      <c r="H31" s="49">
        <v>32612</v>
      </c>
      <c r="I31" s="49"/>
      <c r="J31" s="49"/>
      <c r="K31" s="49"/>
      <c r="L31" s="49"/>
      <c r="M31" s="39">
        <f t="shared" si="1"/>
        <v>38461</v>
      </c>
      <c r="N31" s="50">
        <f t="shared" si="2"/>
        <v>34614.9</v>
      </c>
    </row>
    <row r="32" spans="1:14" ht="15" customHeight="1">
      <c r="A32" s="35">
        <f t="shared" si="5"/>
        <v>25</v>
      </c>
      <c r="B32" s="40">
        <v>42256</v>
      </c>
      <c r="C32" s="19" t="s">
        <v>50</v>
      </c>
      <c r="D32" s="19" t="s">
        <v>347</v>
      </c>
      <c r="E32" s="19" t="s">
        <v>348</v>
      </c>
      <c r="F32" s="19" t="s">
        <v>49</v>
      </c>
      <c r="G32" s="48"/>
      <c r="H32" s="49"/>
      <c r="I32" s="49"/>
      <c r="J32" s="49">
        <v>1170</v>
      </c>
      <c r="K32" s="49"/>
      <c r="L32" s="49"/>
      <c r="M32" s="39">
        <f t="shared" ref="M32" si="6">G32+H32+I32+J32+K32+L32</f>
        <v>1170</v>
      </c>
      <c r="N32" s="50">
        <f t="shared" ref="N32" si="7">M32*90/100</f>
        <v>1053</v>
      </c>
    </row>
    <row r="33" spans="1:14" ht="15" customHeight="1">
      <c r="A33" s="35">
        <f t="shared" si="5"/>
        <v>26</v>
      </c>
      <c r="B33" s="40">
        <v>42286</v>
      </c>
      <c r="C33" s="19" t="s">
        <v>37</v>
      </c>
      <c r="D33" s="19" t="s">
        <v>94</v>
      </c>
      <c r="E33" s="19" t="s">
        <v>95</v>
      </c>
      <c r="F33" s="19" t="s">
        <v>40</v>
      </c>
      <c r="G33" s="48">
        <v>5849</v>
      </c>
      <c r="H33" s="49">
        <v>17627</v>
      </c>
      <c r="I33" s="49"/>
      <c r="J33" s="49">
        <v>354</v>
      </c>
      <c r="K33" s="49"/>
      <c r="L33" s="49"/>
      <c r="M33" s="39">
        <f t="shared" si="1"/>
        <v>23830</v>
      </c>
      <c r="N33" s="50">
        <f t="shared" si="2"/>
        <v>21447</v>
      </c>
    </row>
    <row r="34" spans="1:14" ht="15" customHeight="1">
      <c r="A34" s="35">
        <f t="shared" si="5"/>
        <v>27</v>
      </c>
      <c r="B34" s="40">
        <v>42317</v>
      </c>
      <c r="C34" s="19" t="s">
        <v>71</v>
      </c>
      <c r="D34" s="19" t="s">
        <v>96</v>
      </c>
      <c r="E34" s="19" t="s">
        <v>97</v>
      </c>
      <c r="F34" s="19" t="s">
        <v>98</v>
      </c>
      <c r="G34" s="48">
        <v>5849</v>
      </c>
      <c r="H34" s="49">
        <v>111216</v>
      </c>
      <c r="I34" s="49"/>
      <c r="J34" s="49">
        <v>549</v>
      </c>
      <c r="K34" s="49"/>
      <c r="L34" s="49"/>
      <c r="M34" s="39">
        <f t="shared" si="1"/>
        <v>117614</v>
      </c>
      <c r="N34" s="50">
        <f t="shared" si="2"/>
        <v>105852.6</v>
      </c>
    </row>
    <row r="35" spans="1:14" ht="15" customHeight="1">
      <c r="A35" s="35">
        <f t="shared" si="5"/>
        <v>28</v>
      </c>
      <c r="B35" s="40">
        <v>42347</v>
      </c>
      <c r="C35" s="19" t="s">
        <v>90</v>
      </c>
      <c r="D35" s="19" t="s">
        <v>99</v>
      </c>
      <c r="E35" s="19" t="s">
        <v>100</v>
      </c>
      <c r="F35" s="19" t="s">
        <v>40</v>
      </c>
      <c r="G35" s="48">
        <v>7263</v>
      </c>
      <c r="H35" s="49"/>
      <c r="I35" s="49"/>
      <c r="J35" s="49"/>
      <c r="K35" s="49"/>
      <c r="L35" s="49"/>
      <c r="M35" s="39">
        <f t="shared" si="1"/>
        <v>7263</v>
      </c>
      <c r="N35" s="50">
        <f t="shared" si="2"/>
        <v>6536.7</v>
      </c>
    </row>
    <row r="36" spans="1:14" ht="15" customHeight="1">
      <c r="A36" s="15">
        <f t="shared" ref="A36:A83" si="8">1+A35</f>
        <v>29</v>
      </c>
      <c r="B36" s="40">
        <v>42347</v>
      </c>
      <c r="C36" s="19" t="s">
        <v>101</v>
      </c>
      <c r="D36" s="19" t="s">
        <v>102</v>
      </c>
      <c r="E36" s="19" t="s">
        <v>103</v>
      </c>
      <c r="F36" s="19" t="s">
        <v>104</v>
      </c>
      <c r="G36" s="48">
        <v>7263</v>
      </c>
      <c r="H36" s="49"/>
      <c r="I36" s="49"/>
      <c r="J36" s="49">
        <v>195</v>
      </c>
      <c r="K36" s="49"/>
      <c r="L36" s="49"/>
      <c r="M36" s="39">
        <f t="shared" si="1"/>
        <v>7458</v>
      </c>
      <c r="N36" s="50">
        <f t="shared" si="2"/>
        <v>6712.2</v>
      </c>
    </row>
    <row r="37" spans="1:14" ht="15" customHeight="1">
      <c r="A37" s="15">
        <f t="shared" si="8"/>
        <v>30</v>
      </c>
      <c r="B37" s="40">
        <v>42347</v>
      </c>
      <c r="C37" s="19" t="s">
        <v>37</v>
      </c>
      <c r="D37" s="19" t="s">
        <v>105</v>
      </c>
      <c r="E37" s="19" t="s">
        <v>106</v>
      </c>
      <c r="F37" s="19" t="s">
        <v>40</v>
      </c>
      <c r="G37" s="48">
        <v>4470</v>
      </c>
      <c r="H37" s="49">
        <v>2028</v>
      </c>
      <c r="I37" s="49"/>
      <c r="J37" s="49">
        <v>354</v>
      </c>
      <c r="K37" s="49"/>
      <c r="L37" s="49"/>
      <c r="M37" s="39">
        <f t="shared" si="1"/>
        <v>6852</v>
      </c>
      <c r="N37" s="50">
        <f t="shared" si="2"/>
        <v>6166.8</v>
      </c>
    </row>
    <row r="38" spans="1:14" ht="15" customHeight="1">
      <c r="A38" s="15">
        <f t="shared" si="8"/>
        <v>31</v>
      </c>
      <c r="B38" s="40">
        <v>42347</v>
      </c>
      <c r="C38" s="20" t="s">
        <v>44</v>
      </c>
      <c r="D38" s="20" t="s">
        <v>107</v>
      </c>
      <c r="E38" s="19" t="s">
        <v>47</v>
      </c>
      <c r="F38" s="20" t="s">
        <v>108</v>
      </c>
      <c r="G38" s="54">
        <v>4470</v>
      </c>
      <c r="H38" s="55"/>
      <c r="I38" s="55"/>
      <c r="J38" s="55"/>
      <c r="K38" s="55"/>
      <c r="L38" s="55"/>
      <c r="M38" s="42">
        <f t="shared" si="1"/>
        <v>4470</v>
      </c>
      <c r="N38" s="56">
        <f t="shared" si="2"/>
        <v>4023</v>
      </c>
    </row>
    <row r="39" spans="1:14" ht="15" customHeight="1">
      <c r="A39" s="15">
        <f>1+A38</f>
        <v>32</v>
      </c>
      <c r="B39" s="40" t="s">
        <v>109</v>
      </c>
      <c r="C39" s="20" t="s">
        <v>87</v>
      </c>
      <c r="D39" s="20" t="s">
        <v>110</v>
      </c>
      <c r="E39" s="19" t="s">
        <v>111</v>
      </c>
      <c r="F39" s="19" t="s">
        <v>40</v>
      </c>
      <c r="G39" s="48">
        <v>4470</v>
      </c>
      <c r="H39" s="49">
        <v>4056</v>
      </c>
      <c r="I39" s="49"/>
      <c r="J39" s="49"/>
      <c r="K39" s="49"/>
      <c r="L39" s="49"/>
      <c r="M39" s="39">
        <f t="shared" si="1"/>
        <v>8526</v>
      </c>
      <c r="N39" s="50">
        <f t="shared" si="2"/>
        <v>7673.4</v>
      </c>
    </row>
    <row r="40" spans="1:14" ht="15" customHeight="1">
      <c r="A40" s="15">
        <f t="shared" si="8"/>
        <v>33</v>
      </c>
      <c r="B40" s="40" t="s">
        <v>109</v>
      </c>
      <c r="C40" s="19" t="s">
        <v>41</v>
      </c>
      <c r="D40" s="19" t="s">
        <v>42</v>
      </c>
      <c r="E40" s="19" t="s">
        <v>43</v>
      </c>
      <c r="F40" s="19" t="s">
        <v>40</v>
      </c>
      <c r="G40" s="48"/>
      <c r="H40" s="49"/>
      <c r="I40" s="49"/>
      <c r="J40" s="49">
        <v>1170</v>
      </c>
      <c r="K40" s="49"/>
      <c r="L40" s="49"/>
      <c r="M40" s="39">
        <f t="shared" si="1"/>
        <v>1170</v>
      </c>
      <c r="N40" s="50">
        <f t="shared" si="2"/>
        <v>1053</v>
      </c>
    </row>
    <row r="41" spans="1:14" ht="15" customHeight="1">
      <c r="A41" s="15">
        <f t="shared" si="8"/>
        <v>34</v>
      </c>
      <c r="B41" s="40" t="s">
        <v>109</v>
      </c>
      <c r="C41" s="19" t="s">
        <v>87</v>
      </c>
      <c r="D41" s="19" t="s">
        <v>112</v>
      </c>
      <c r="E41" s="19" t="s">
        <v>111</v>
      </c>
      <c r="F41" s="19" t="s">
        <v>113</v>
      </c>
      <c r="G41" s="48"/>
      <c r="H41" s="49"/>
      <c r="I41" s="49"/>
      <c r="J41" s="49">
        <v>522</v>
      </c>
      <c r="K41" s="49"/>
      <c r="L41" s="49"/>
      <c r="M41" s="39">
        <f t="shared" si="1"/>
        <v>522</v>
      </c>
      <c r="N41" s="50">
        <f t="shared" si="2"/>
        <v>469.8</v>
      </c>
    </row>
    <row r="42" spans="1:14" ht="15" customHeight="1">
      <c r="A42" s="15">
        <f t="shared" si="8"/>
        <v>35</v>
      </c>
      <c r="B42" s="40" t="s">
        <v>109</v>
      </c>
      <c r="C42" s="19" t="s">
        <v>87</v>
      </c>
      <c r="D42" s="19" t="s">
        <v>112</v>
      </c>
      <c r="E42" s="19" t="s">
        <v>111</v>
      </c>
      <c r="F42" s="19" t="s">
        <v>113</v>
      </c>
      <c r="G42" s="48">
        <v>5849</v>
      </c>
      <c r="H42" s="49">
        <v>19652</v>
      </c>
      <c r="I42" s="49"/>
      <c r="J42" s="49"/>
      <c r="K42" s="49"/>
      <c r="L42" s="49"/>
      <c r="M42" s="39">
        <f t="shared" si="1"/>
        <v>25501</v>
      </c>
      <c r="N42" s="50">
        <f t="shared" si="2"/>
        <v>22950.9</v>
      </c>
    </row>
    <row r="43" spans="1:14" ht="15" customHeight="1">
      <c r="A43" s="15">
        <f t="shared" si="8"/>
        <v>36</v>
      </c>
      <c r="B43" s="40" t="s">
        <v>109</v>
      </c>
      <c r="C43" s="19" t="s">
        <v>114</v>
      </c>
      <c r="D43" s="19" t="s">
        <v>115</v>
      </c>
      <c r="E43" s="19" t="s">
        <v>116</v>
      </c>
      <c r="F43" s="19" t="s">
        <v>117</v>
      </c>
      <c r="G43" s="48">
        <v>3899</v>
      </c>
      <c r="H43" s="49"/>
      <c r="I43" s="49"/>
      <c r="J43" s="49"/>
      <c r="K43" s="49"/>
      <c r="L43" s="49"/>
      <c r="M43" s="39">
        <f t="shared" si="1"/>
        <v>3899</v>
      </c>
      <c r="N43" s="50">
        <f t="shared" si="2"/>
        <v>3509.1</v>
      </c>
    </row>
    <row r="44" spans="1:14" ht="15" customHeight="1">
      <c r="A44" s="15">
        <f t="shared" si="8"/>
        <v>37</v>
      </c>
      <c r="B44" s="40" t="s">
        <v>206</v>
      </c>
      <c r="C44" s="19" t="s">
        <v>349</v>
      </c>
      <c r="D44" s="19" t="s">
        <v>88</v>
      </c>
      <c r="E44" s="19" t="s">
        <v>350</v>
      </c>
      <c r="F44" s="19" t="s">
        <v>49</v>
      </c>
      <c r="G44" s="48">
        <v>5849</v>
      </c>
      <c r="H44" s="49">
        <v>14363</v>
      </c>
      <c r="I44" s="49"/>
      <c r="J44" s="49">
        <v>549</v>
      </c>
      <c r="K44" s="49"/>
      <c r="L44" s="49"/>
      <c r="M44" s="39">
        <f t="shared" ref="M44" si="9">G44+H44+I44+J44+K44+L44</f>
        <v>20761</v>
      </c>
      <c r="N44" s="50">
        <f t="shared" ref="N44" si="10">M44*90/100</f>
        <v>18684.900000000001</v>
      </c>
    </row>
    <row r="45" spans="1:14" ht="15" customHeight="1">
      <c r="A45" s="15">
        <f t="shared" si="8"/>
        <v>38</v>
      </c>
      <c r="B45" s="22" t="s">
        <v>118</v>
      </c>
      <c r="C45" s="19" t="s">
        <v>87</v>
      </c>
      <c r="D45" s="19" t="s">
        <v>88</v>
      </c>
      <c r="E45" s="19" t="s">
        <v>89</v>
      </c>
      <c r="F45" s="19" t="s">
        <v>49</v>
      </c>
      <c r="G45" s="48">
        <v>5849</v>
      </c>
      <c r="H45" s="49">
        <v>8904</v>
      </c>
      <c r="I45" s="49"/>
      <c r="J45" s="49"/>
      <c r="K45" s="49"/>
      <c r="L45" s="49"/>
      <c r="M45" s="39">
        <f t="shared" si="1"/>
        <v>14753</v>
      </c>
      <c r="N45" s="50">
        <f t="shared" si="2"/>
        <v>13277.7</v>
      </c>
    </row>
    <row r="46" spans="1:14" ht="15" customHeight="1">
      <c r="A46" s="15">
        <f t="shared" si="8"/>
        <v>39</v>
      </c>
      <c r="B46" s="22" t="s">
        <v>119</v>
      </c>
      <c r="C46" s="19" t="s">
        <v>84</v>
      </c>
      <c r="D46" s="19" t="s">
        <v>85</v>
      </c>
      <c r="E46" s="19" t="s">
        <v>120</v>
      </c>
      <c r="F46" s="19" t="s">
        <v>86</v>
      </c>
      <c r="G46" s="48">
        <v>1950</v>
      </c>
      <c r="H46" s="49"/>
      <c r="I46" s="49"/>
      <c r="J46" s="49"/>
      <c r="K46" s="49"/>
      <c r="L46" s="49"/>
      <c r="M46" s="39">
        <f t="shared" si="1"/>
        <v>1950</v>
      </c>
      <c r="N46" s="50">
        <f t="shared" si="2"/>
        <v>1755</v>
      </c>
    </row>
    <row r="47" spans="1:14" ht="15" customHeight="1">
      <c r="A47" s="15">
        <f t="shared" si="8"/>
        <v>40</v>
      </c>
      <c r="B47" s="22" t="s">
        <v>119</v>
      </c>
      <c r="C47" s="19" t="s">
        <v>87</v>
      </c>
      <c r="D47" s="19" t="s">
        <v>121</v>
      </c>
      <c r="E47" s="19" t="s">
        <v>122</v>
      </c>
      <c r="F47" s="19" t="s">
        <v>123</v>
      </c>
      <c r="G47" s="48">
        <v>5849</v>
      </c>
      <c r="H47" s="49"/>
      <c r="I47" s="49"/>
      <c r="J47" s="49"/>
      <c r="K47" s="49"/>
      <c r="L47" s="49"/>
      <c r="M47" s="39">
        <f t="shared" si="1"/>
        <v>5849</v>
      </c>
      <c r="N47" s="50">
        <f t="shared" si="2"/>
        <v>5264.1</v>
      </c>
    </row>
    <row r="48" spans="1:14" ht="15" customHeight="1">
      <c r="A48" s="15">
        <f t="shared" si="8"/>
        <v>41</v>
      </c>
      <c r="B48" s="22" t="s">
        <v>119</v>
      </c>
      <c r="C48" s="19" t="s">
        <v>44</v>
      </c>
      <c r="D48" s="19" t="s">
        <v>124</v>
      </c>
      <c r="E48" s="19" t="s">
        <v>125</v>
      </c>
      <c r="F48" s="19" t="s">
        <v>126</v>
      </c>
      <c r="G48" s="48">
        <v>7263</v>
      </c>
      <c r="H48" s="49">
        <v>7254</v>
      </c>
      <c r="I48" s="49"/>
      <c r="J48" s="49">
        <v>851</v>
      </c>
      <c r="K48" s="49"/>
      <c r="L48" s="49"/>
      <c r="M48" s="39">
        <f t="shared" si="1"/>
        <v>15368</v>
      </c>
      <c r="N48" s="50">
        <f t="shared" si="2"/>
        <v>13831.2</v>
      </c>
    </row>
    <row r="49" spans="1:14" ht="15" customHeight="1">
      <c r="A49" s="15">
        <f t="shared" si="8"/>
        <v>42</v>
      </c>
      <c r="B49" s="22" t="s">
        <v>119</v>
      </c>
      <c r="C49" s="19" t="s">
        <v>41</v>
      </c>
      <c r="D49" s="19" t="s">
        <v>42</v>
      </c>
      <c r="E49" s="19" t="s">
        <v>43</v>
      </c>
      <c r="F49" s="19" t="s">
        <v>40</v>
      </c>
      <c r="G49" s="48"/>
      <c r="H49" s="49"/>
      <c r="I49" s="49"/>
      <c r="J49" s="49">
        <v>1170</v>
      </c>
      <c r="K49" s="49"/>
      <c r="L49" s="49"/>
      <c r="M49" s="39">
        <f t="shared" ref="M49" si="11">G49+H49+I49+J49+K49+L49</f>
        <v>1170</v>
      </c>
      <c r="N49" s="50">
        <f t="shared" ref="N49" si="12">M49*90/100</f>
        <v>1053</v>
      </c>
    </row>
    <row r="50" spans="1:14" ht="15" customHeight="1">
      <c r="A50" s="15">
        <f t="shared" si="8"/>
        <v>43</v>
      </c>
      <c r="B50" s="22" t="s">
        <v>127</v>
      </c>
      <c r="C50" s="19" t="s">
        <v>87</v>
      </c>
      <c r="D50" s="19" t="s">
        <v>88</v>
      </c>
      <c r="E50" s="19" t="s">
        <v>89</v>
      </c>
      <c r="F50" s="19" t="s">
        <v>49</v>
      </c>
      <c r="G50" s="48">
        <v>1950</v>
      </c>
      <c r="H50" s="49"/>
      <c r="I50" s="49"/>
      <c r="J50" s="49"/>
      <c r="K50" s="49"/>
      <c r="L50" s="49"/>
      <c r="M50" s="39">
        <f t="shared" si="1"/>
        <v>1950</v>
      </c>
      <c r="N50" s="50">
        <f t="shared" si="2"/>
        <v>1755</v>
      </c>
    </row>
    <row r="51" spans="1:14" ht="15" customHeight="1">
      <c r="A51" s="15">
        <f t="shared" si="8"/>
        <v>44</v>
      </c>
      <c r="B51" s="22" t="s">
        <v>128</v>
      </c>
      <c r="C51" s="19" t="s">
        <v>50</v>
      </c>
      <c r="D51" s="19" t="s">
        <v>129</v>
      </c>
      <c r="E51" s="19" t="s">
        <v>130</v>
      </c>
      <c r="F51" s="19" t="s">
        <v>131</v>
      </c>
      <c r="G51" s="48">
        <v>4470</v>
      </c>
      <c r="H51" s="49"/>
      <c r="I51" s="49"/>
      <c r="J51" s="49"/>
      <c r="K51" s="49"/>
      <c r="L51" s="49"/>
      <c r="M51" s="39">
        <f t="shared" si="1"/>
        <v>4470</v>
      </c>
      <c r="N51" s="50">
        <f t="shared" si="2"/>
        <v>4023</v>
      </c>
    </row>
    <row r="52" spans="1:14" ht="15" customHeight="1">
      <c r="A52" s="15">
        <f t="shared" si="8"/>
        <v>45</v>
      </c>
      <c r="B52" s="22" t="s">
        <v>128</v>
      </c>
      <c r="C52" s="19" t="s">
        <v>50</v>
      </c>
      <c r="D52" s="19" t="s">
        <v>129</v>
      </c>
      <c r="E52" s="19" t="s">
        <v>130</v>
      </c>
      <c r="F52" s="19" t="s">
        <v>131</v>
      </c>
      <c r="G52" s="48"/>
      <c r="H52" s="49">
        <v>6083</v>
      </c>
      <c r="I52" s="49"/>
      <c r="J52" s="49"/>
      <c r="K52" s="49"/>
      <c r="L52" s="49"/>
      <c r="M52" s="39">
        <f t="shared" si="1"/>
        <v>6083</v>
      </c>
      <c r="N52" s="50">
        <f t="shared" si="2"/>
        <v>5474.7</v>
      </c>
    </row>
    <row r="53" spans="1:14" ht="15" customHeight="1">
      <c r="A53" s="15">
        <f t="shared" si="8"/>
        <v>46</v>
      </c>
      <c r="B53" s="22" t="s">
        <v>132</v>
      </c>
      <c r="C53" s="19" t="s">
        <v>41</v>
      </c>
      <c r="D53" s="19" t="s">
        <v>42</v>
      </c>
      <c r="E53" s="19" t="s">
        <v>43</v>
      </c>
      <c r="F53" s="19" t="s">
        <v>40</v>
      </c>
      <c r="G53" s="48"/>
      <c r="H53" s="49"/>
      <c r="I53" s="49"/>
      <c r="J53" s="49">
        <v>1170</v>
      </c>
      <c r="K53" s="49"/>
      <c r="L53" s="49"/>
      <c r="M53" s="39">
        <f t="shared" si="1"/>
        <v>1170</v>
      </c>
      <c r="N53" s="50">
        <f t="shared" si="2"/>
        <v>1053</v>
      </c>
    </row>
    <row r="54" spans="1:14" ht="15" customHeight="1">
      <c r="A54" s="15">
        <f t="shared" si="8"/>
        <v>47</v>
      </c>
      <c r="B54" s="22" t="s">
        <v>132</v>
      </c>
      <c r="C54" s="19" t="s">
        <v>133</v>
      </c>
      <c r="D54" s="19" t="s">
        <v>134</v>
      </c>
      <c r="E54" s="19" t="s">
        <v>135</v>
      </c>
      <c r="F54" s="19" t="s">
        <v>49</v>
      </c>
      <c r="G54" s="48">
        <v>7263</v>
      </c>
      <c r="H54" s="49"/>
      <c r="I54" s="49"/>
      <c r="J54" s="49">
        <v>195</v>
      </c>
      <c r="K54" s="49"/>
      <c r="L54" s="49"/>
      <c r="M54" s="39">
        <f t="shared" si="1"/>
        <v>7458</v>
      </c>
      <c r="N54" s="50">
        <f t="shared" si="2"/>
        <v>6712.2</v>
      </c>
    </row>
    <row r="55" spans="1:14" ht="15" customHeight="1">
      <c r="A55" s="15">
        <f t="shared" si="8"/>
        <v>48</v>
      </c>
      <c r="B55" s="22" t="s">
        <v>136</v>
      </c>
      <c r="C55" s="19" t="s">
        <v>137</v>
      </c>
      <c r="D55" s="19" t="s">
        <v>138</v>
      </c>
      <c r="E55" s="19" t="s">
        <v>139</v>
      </c>
      <c r="F55" s="19" t="s">
        <v>140</v>
      </c>
      <c r="G55" s="48">
        <v>5849</v>
      </c>
      <c r="H55" s="49">
        <v>29570</v>
      </c>
      <c r="I55" s="49"/>
      <c r="J55" s="49"/>
      <c r="K55" s="49"/>
      <c r="L55" s="49"/>
      <c r="M55" s="39">
        <f t="shared" si="1"/>
        <v>35419</v>
      </c>
      <c r="N55" s="50">
        <f t="shared" si="2"/>
        <v>31877.1</v>
      </c>
    </row>
    <row r="56" spans="1:14" ht="15" customHeight="1">
      <c r="A56" s="15">
        <f t="shared" si="8"/>
        <v>49</v>
      </c>
      <c r="B56" s="22" t="s">
        <v>136</v>
      </c>
      <c r="C56" s="19" t="s">
        <v>50</v>
      </c>
      <c r="D56" s="19" t="s">
        <v>141</v>
      </c>
      <c r="E56" s="19" t="s">
        <v>142</v>
      </c>
      <c r="F56" s="19" t="s">
        <v>49</v>
      </c>
      <c r="G56" s="48">
        <v>5849</v>
      </c>
      <c r="H56" s="49">
        <v>23332</v>
      </c>
      <c r="I56" s="49"/>
      <c r="J56" s="49">
        <v>354</v>
      </c>
      <c r="K56" s="49"/>
      <c r="L56" s="49"/>
      <c r="M56" s="39">
        <f t="shared" si="1"/>
        <v>29535</v>
      </c>
      <c r="N56" s="50">
        <f t="shared" si="2"/>
        <v>26581.5</v>
      </c>
    </row>
    <row r="57" spans="1:14" ht="15" customHeight="1">
      <c r="A57" s="15">
        <f t="shared" si="8"/>
        <v>50</v>
      </c>
      <c r="B57" s="22" t="s">
        <v>136</v>
      </c>
      <c r="C57" s="19" t="s">
        <v>143</v>
      </c>
      <c r="D57" s="19" t="s">
        <v>112</v>
      </c>
      <c r="E57" s="19" t="s">
        <v>144</v>
      </c>
      <c r="F57" s="19" t="s">
        <v>145</v>
      </c>
      <c r="G57" s="48">
        <v>5849</v>
      </c>
      <c r="H57" s="49">
        <v>42984</v>
      </c>
      <c r="I57" s="49"/>
      <c r="J57" s="49">
        <v>354</v>
      </c>
      <c r="K57" s="49"/>
      <c r="L57" s="49"/>
      <c r="M57" s="39">
        <f t="shared" si="1"/>
        <v>49187</v>
      </c>
      <c r="N57" s="50">
        <f t="shared" si="2"/>
        <v>44268.3</v>
      </c>
    </row>
    <row r="58" spans="1:14" ht="15" customHeight="1">
      <c r="A58" s="15">
        <f t="shared" si="8"/>
        <v>51</v>
      </c>
      <c r="B58" s="22" t="s">
        <v>136</v>
      </c>
      <c r="C58" s="19" t="s">
        <v>65</v>
      </c>
      <c r="D58" s="19" t="s">
        <v>146</v>
      </c>
      <c r="E58" s="19" t="s">
        <v>147</v>
      </c>
      <c r="F58" s="19" t="s">
        <v>148</v>
      </c>
      <c r="G58" s="48">
        <v>4470</v>
      </c>
      <c r="H58" s="49"/>
      <c r="I58" s="49"/>
      <c r="J58" s="49"/>
      <c r="K58" s="49"/>
      <c r="L58" s="49"/>
      <c r="M58" s="39">
        <f t="shared" si="1"/>
        <v>4470</v>
      </c>
      <c r="N58" s="50">
        <f t="shared" si="2"/>
        <v>4023</v>
      </c>
    </row>
    <row r="59" spans="1:14" ht="15" customHeight="1">
      <c r="A59" s="15">
        <f t="shared" si="8"/>
        <v>52</v>
      </c>
      <c r="B59" s="22" t="s">
        <v>136</v>
      </c>
      <c r="C59" s="19" t="s">
        <v>50</v>
      </c>
      <c r="D59" s="19" t="s">
        <v>129</v>
      </c>
      <c r="E59" s="19" t="s">
        <v>130</v>
      </c>
      <c r="F59" s="19" t="s">
        <v>131</v>
      </c>
      <c r="G59" s="48"/>
      <c r="H59" s="49">
        <v>6083</v>
      </c>
      <c r="I59" s="49"/>
      <c r="J59" s="49"/>
      <c r="K59" s="49"/>
      <c r="L59" s="49"/>
      <c r="M59" s="39">
        <f t="shared" si="1"/>
        <v>6083</v>
      </c>
      <c r="N59" s="50">
        <f t="shared" si="2"/>
        <v>5474.7</v>
      </c>
    </row>
    <row r="60" spans="1:14" ht="15" customHeight="1">
      <c r="A60" s="15">
        <f t="shared" si="8"/>
        <v>53</v>
      </c>
      <c r="B60" s="22" t="s">
        <v>280</v>
      </c>
      <c r="C60" s="19" t="s">
        <v>281</v>
      </c>
      <c r="D60" s="19" t="s">
        <v>282</v>
      </c>
      <c r="E60" s="19" t="s">
        <v>283</v>
      </c>
      <c r="F60" s="19" t="s">
        <v>284</v>
      </c>
      <c r="G60" s="48">
        <v>5849</v>
      </c>
      <c r="H60" s="49">
        <v>111216</v>
      </c>
      <c r="I60" s="49"/>
      <c r="J60" s="49">
        <v>354</v>
      </c>
      <c r="K60" s="49"/>
      <c r="L60" s="49"/>
      <c r="M60" s="39">
        <f t="shared" si="1"/>
        <v>117419</v>
      </c>
      <c r="N60" s="50">
        <f t="shared" si="2"/>
        <v>105677.1</v>
      </c>
    </row>
    <row r="61" spans="1:14" ht="15" customHeight="1">
      <c r="A61" s="15">
        <f t="shared" si="8"/>
        <v>54</v>
      </c>
      <c r="B61" s="22" t="s">
        <v>280</v>
      </c>
      <c r="C61" s="19" t="s">
        <v>44</v>
      </c>
      <c r="D61" s="19" t="s">
        <v>285</v>
      </c>
      <c r="E61" s="19" t="s">
        <v>203</v>
      </c>
      <c r="F61" s="19" t="s">
        <v>286</v>
      </c>
      <c r="G61" s="48">
        <v>3899</v>
      </c>
      <c r="H61" s="49">
        <v>1014</v>
      </c>
      <c r="I61" s="49"/>
      <c r="J61" s="49"/>
      <c r="K61" s="49"/>
      <c r="L61" s="49"/>
      <c r="M61" s="39">
        <f t="shared" si="1"/>
        <v>4913</v>
      </c>
      <c r="N61" s="50">
        <f t="shared" si="2"/>
        <v>4421.7</v>
      </c>
    </row>
    <row r="62" spans="1:14" ht="15" customHeight="1">
      <c r="A62" s="15">
        <f t="shared" si="8"/>
        <v>55</v>
      </c>
      <c r="B62" s="22" t="s">
        <v>287</v>
      </c>
      <c r="C62" s="19" t="s">
        <v>41</v>
      </c>
      <c r="D62" s="19" t="s">
        <v>42</v>
      </c>
      <c r="E62" s="19" t="s">
        <v>43</v>
      </c>
      <c r="F62" s="19" t="s">
        <v>40</v>
      </c>
      <c r="G62" s="48">
        <v>1950</v>
      </c>
      <c r="H62" s="49"/>
      <c r="I62" s="49"/>
      <c r="J62" s="49">
        <v>1170</v>
      </c>
      <c r="K62" s="49"/>
      <c r="L62" s="49"/>
      <c r="M62" s="39">
        <f t="shared" si="1"/>
        <v>3120</v>
      </c>
      <c r="N62" s="50">
        <f t="shared" si="2"/>
        <v>2808</v>
      </c>
    </row>
    <row r="63" spans="1:14" ht="15" customHeight="1">
      <c r="A63" s="15">
        <f t="shared" si="8"/>
        <v>56</v>
      </c>
      <c r="B63" s="22" t="s">
        <v>287</v>
      </c>
      <c r="C63" s="19" t="s">
        <v>65</v>
      </c>
      <c r="D63" s="19" t="s">
        <v>288</v>
      </c>
      <c r="E63" s="19" t="s">
        <v>289</v>
      </c>
      <c r="F63" s="19" t="s">
        <v>40</v>
      </c>
      <c r="G63" s="48">
        <v>3899</v>
      </c>
      <c r="H63" s="49"/>
      <c r="I63" s="49"/>
      <c r="J63" s="49"/>
      <c r="K63" s="49"/>
      <c r="L63" s="49"/>
      <c r="M63" s="39">
        <f t="shared" si="1"/>
        <v>3899</v>
      </c>
      <c r="N63" s="50">
        <f t="shared" si="2"/>
        <v>3509.1</v>
      </c>
    </row>
    <row r="64" spans="1:14" ht="15" customHeight="1">
      <c r="A64" s="15">
        <f t="shared" si="8"/>
        <v>57</v>
      </c>
      <c r="B64" s="22" t="s">
        <v>294</v>
      </c>
      <c r="C64" s="19" t="s">
        <v>290</v>
      </c>
      <c r="D64" s="19" t="s">
        <v>291</v>
      </c>
      <c r="E64" s="19" t="s">
        <v>292</v>
      </c>
      <c r="F64" s="19" t="s">
        <v>293</v>
      </c>
      <c r="G64" s="48">
        <v>7263</v>
      </c>
      <c r="H64" s="49">
        <v>9358</v>
      </c>
      <c r="I64" s="49"/>
      <c r="J64" s="49">
        <v>1046</v>
      </c>
      <c r="K64" s="49"/>
      <c r="L64" s="49"/>
      <c r="M64" s="39">
        <f t="shared" si="1"/>
        <v>17667</v>
      </c>
      <c r="N64" s="50">
        <f t="shared" si="2"/>
        <v>15900.3</v>
      </c>
    </row>
    <row r="65" spans="1:14" ht="15" customHeight="1">
      <c r="A65" s="15">
        <f t="shared" si="8"/>
        <v>58</v>
      </c>
      <c r="B65" s="22" t="s">
        <v>294</v>
      </c>
      <c r="C65" s="19" t="s">
        <v>65</v>
      </c>
      <c r="D65" s="19" t="s">
        <v>79</v>
      </c>
      <c r="E65" s="19" t="s">
        <v>295</v>
      </c>
      <c r="F65" s="19" t="s">
        <v>81</v>
      </c>
      <c r="G65" s="48">
        <v>7263</v>
      </c>
      <c r="H65" s="49"/>
      <c r="I65" s="49"/>
      <c r="J65" s="49"/>
      <c r="K65" s="49"/>
      <c r="L65" s="49"/>
      <c r="M65" s="39">
        <f t="shared" si="1"/>
        <v>7263</v>
      </c>
      <c r="N65" s="50">
        <f t="shared" si="2"/>
        <v>6536.7</v>
      </c>
    </row>
    <row r="66" spans="1:14" ht="15" customHeight="1">
      <c r="A66" s="15">
        <f t="shared" si="8"/>
        <v>59</v>
      </c>
      <c r="B66" s="22" t="s">
        <v>294</v>
      </c>
      <c r="C66" s="19" t="s">
        <v>53</v>
      </c>
      <c r="D66" s="19" t="s">
        <v>54</v>
      </c>
      <c r="E66" s="19" t="s">
        <v>55</v>
      </c>
      <c r="F66" s="19" t="s">
        <v>56</v>
      </c>
      <c r="G66" s="48">
        <v>7263</v>
      </c>
      <c r="H66" s="49">
        <v>111216</v>
      </c>
      <c r="I66" s="49"/>
      <c r="J66" s="49">
        <v>354</v>
      </c>
      <c r="K66" s="49"/>
      <c r="L66" s="49"/>
      <c r="M66" s="39">
        <f t="shared" si="1"/>
        <v>118833</v>
      </c>
      <c r="N66" s="50">
        <f t="shared" si="2"/>
        <v>106949.7</v>
      </c>
    </row>
    <row r="67" spans="1:14" ht="15" customHeight="1">
      <c r="A67" s="15">
        <f t="shared" si="8"/>
        <v>60</v>
      </c>
      <c r="B67" s="22" t="s">
        <v>294</v>
      </c>
      <c r="C67" s="19" t="s">
        <v>44</v>
      </c>
      <c r="D67" s="19" t="s">
        <v>296</v>
      </c>
      <c r="E67" s="19" t="s">
        <v>297</v>
      </c>
      <c r="F67" s="19" t="s">
        <v>298</v>
      </c>
      <c r="G67" s="48">
        <v>7263</v>
      </c>
      <c r="H67" s="49">
        <v>8904</v>
      </c>
      <c r="I67" s="49"/>
      <c r="J67" s="49"/>
      <c r="K67" s="49"/>
      <c r="L67" s="49"/>
      <c r="M67" s="39">
        <f t="shared" si="1"/>
        <v>16167</v>
      </c>
      <c r="N67" s="50">
        <f t="shared" si="2"/>
        <v>14550.3</v>
      </c>
    </row>
    <row r="68" spans="1:14" ht="15" customHeight="1">
      <c r="A68" s="15">
        <f t="shared" si="8"/>
        <v>61</v>
      </c>
      <c r="B68" s="22" t="s">
        <v>294</v>
      </c>
      <c r="C68" s="19" t="s">
        <v>299</v>
      </c>
      <c r="D68" s="19" t="s">
        <v>300</v>
      </c>
      <c r="E68" s="19" t="s">
        <v>301</v>
      </c>
      <c r="F68" s="19" t="s">
        <v>302</v>
      </c>
      <c r="G68" s="48">
        <v>7263</v>
      </c>
      <c r="H68" s="49">
        <v>83610</v>
      </c>
      <c r="I68" s="49"/>
      <c r="J68" s="49">
        <v>549</v>
      </c>
      <c r="K68" s="49"/>
      <c r="L68" s="49"/>
      <c r="M68" s="39">
        <f t="shared" si="1"/>
        <v>91422</v>
      </c>
      <c r="N68" s="50">
        <f t="shared" si="2"/>
        <v>82279.8</v>
      </c>
    </row>
    <row r="69" spans="1:14" ht="15" customHeight="1">
      <c r="A69" s="15">
        <f t="shared" si="8"/>
        <v>62</v>
      </c>
      <c r="B69" s="22" t="s">
        <v>294</v>
      </c>
      <c r="C69" s="19" t="s">
        <v>33</v>
      </c>
      <c r="D69" s="19" t="s">
        <v>303</v>
      </c>
      <c r="E69" s="19" t="s">
        <v>304</v>
      </c>
      <c r="F69" s="19" t="s">
        <v>49</v>
      </c>
      <c r="G69" s="48">
        <v>4470</v>
      </c>
      <c r="H69" s="49"/>
      <c r="I69" s="49"/>
      <c r="J69" s="49"/>
      <c r="K69" s="49"/>
      <c r="L69" s="49"/>
      <c r="M69" s="39">
        <f t="shared" si="1"/>
        <v>4470</v>
      </c>
      <c r="N69" s="50">
        <f t="shared" si="2"/>
        <v>4023</v>
      </c>
    </row>
    <row r="70" spans="1:14" ht="15" customHeight="1">
      <c r="A70" s="15">
        <f t="shared" si="8"/>
        <v>63</v>
      </c>
      <c r="B70" s="22" t="s">
        <v>294</v>
      </c>
      <c r="C70" s="19" t="s">
        <v>65</v>
      </c>
      <c r="D70" s="19" t="s">
        <v>29</v>
      </c>
      <c r="E70" s="19" t="s">
        <v>305</v>
      </c>
      <c r="F70" s="19" t="s">
        <v>306</v>
      </c>
      <c r="G70" s="48">
        <v>5849</v>
      </c>
      <c r="H70" s="49">
        <v>5147</v>
      </c>
      <c r="I70" s="49"/>
      <c r="J70" s="49"/>
      <c r="K70" s="49"/>
      <c r="L70" s="49"/>
      <c r="M70" s="39">
        <f t="shared" si="1"/>
        <v>10996</v>
      </c>
      <c r="N70" s="50">
        <f t="shared" si="2"/>
        <v>9896.4</v>
      </c>
    </row>
    <row r="71" spans="1:14" ht="15" customHeight="1">
      <c r="A71" s="15">
        <f t="shared" si="8"/>
        <v>64</v>
      </c>
      <c r="B71" s="22" t="s">
        <v>294</v>
      </c>
      <c r="C71" s="19" t="s">
        <v>53</v>
      </c>
      <c r="D71" s="19" t="s">
        <v>57</v>
      </c>
      <c r="E71" s="19" t="s">
        <v>55</v>
      </c>
      <c r="F71" s="19" t="s">
        <v>40</v>
      </c>
      <c r="G71" s="48"/>
      <c r="H71" s="49"/>
      <c r="I71" s="49"/>
      <c r="J71" s="49">
        <v>1170</v>
      </c>
      <c r="K71" s="49"/>
      <c r="L71" s="49"/>
      <c r="M71" s="39">
        <f t="shared" ref="M71" si="13">G71+H71+I71+J71+K71+L71</f>
        <v>1170</v>
      </c>
      <c r="N71" s="50">
        <f t="shared" ref="N71" si="14">M71*90/100</f>
        <v>1053</v>
      </c>
    </row>
    <row r="72" spans="1:14" ht="15" customHeight="1">
      <c r="A72" s="15">
        <f t="shared" si="8"/>
        <v>65</v>
      </c>
      <c r="B72" s="22" t="s">
        <v>307</v>
      </c>
      <c r="C72" s="19" t="s">
        <v>65</v>
      </c>
      <c r="D72" s="19" t="s">
        <v>82</v>
      </c>
      <c r="E72" s="19" t="s">
        <v>80</v>
      </c>
      <c r="F72" s="19" t="s">
        <v>83</v>
      </c>
      <c r="G72" s="48">
        <v>2339</v>
      </c>
      <c r="H72" s="49"/>
      <c r="I72" s="49"/>
      <c r="J72" s="49">
        <v>7798</v>
      </c>
      <c r="K72" s="49"/>
      <c r="L72" s="49"/>
      <c r="M72" s="39">
        <f t="shared" si="1"/>
        <v>10137</v>
      </c>
      <c r="N72" s="50">
        <f t="shared" si="2"/>
        <v>9123.2999999999993</v>
      </c>
    </row>
    <row r="73" spans="1:14" ht="15" customHeight="1">
      <c r="A73" s="15">
        <f t="shared" si="8"/>
        <v>66</v>
      </c>
      <c r="B73" s="22" t="s">
        <v>307</v>
      </c>
      <c r="C73" s="19" t="s">
        <v>65</v>
      </c>
      <c r="D73" s="19" t="s">
        <v>79</v>
      </c>
      <c r="E73" s="19" t="s">
        <v>80</v>
      </c>
      <c r="F73" s="19" t="s">
        <v>81</v>
      </c>
      <c r="G73" s="48">
        <v>1950</v>
      </c>
      <c r="H73" s="49"/>
      <c r="I73" s="49"/>
      <c r="J73" s="49"/>
      <c r="K73" s="49"/>
      <c r="L73" s="49"/>
      <c r="M73" s="39">
        <f>G73+H73+I73+J73+K73+L73</f>
        <v>1950</v>
      </c>
      <c r="N73" s="50">
        <f t="shared" si="2"/>
        <v>1755</v>
      </c>
    </row>
    <row r="74" spans="1:14" ht="15" customHeight="1">
      <c r="A74" s="15">
        <f t="shared" si="8"/>
        <v>67</v>
      </c>
      <c r="B74" s="22" t="s">
        <v>307</v>
      </c>
      <c r="C74" s="20" t="s">
        <v>133</v>
      </c>
      <c r="D74" s="20" t="s">
        <v>308</v>
      </c>
      <c r="E74" s="20" t="s">
        <v>309</v>
      </c>
      <c r="F74" s="20" t="s">
        <v>49</v>
      </c>
      <c r="G74" s="54">
        <v>3899</v>
      </c>
      <c r="H74" s="55"/>
      <c r="I74" s="55"/>
      <c r="J74" s="55"/>
      <c r="K74" s="55"/>
      <c r="L74" s="55"/>
      <c r="M74" s="42">
        <f t="shared" ref="M74:M90" si="15">G74+H74+I74+J74+K74+L74</f>
        <v>3899</v>
      </c>
      <c r="N74" s="56">
        <f t="shared" si="2"/>
        <v>3509.1</v>
      </c>
    </row>
    <row r="75" spans="1:14" ht="15" customHeight="1">
      <c r="A75" s="15">
        <f t="shared" si="8"/>
        <v>68</v>
      </c>
      <c r="B75" s="22" t="s">
        <v>307</v>
      </c>
      <c r="C75" s="19" t="s">
        <v>310</v>
      </c>
      <c r="D75" s="19" t="s">
        <v>311</v>
      </c>
      <c r="E75" s="19" t="s">
        <v>312</v>
      </c>
      <c r="F75" s="19" t="s">
        <v>313</v>
      </c>
      <c r="G75" s="48">
        <v>5849</v>
      </c>
      <c r="H75" s="49">
        <v>28558</v>
      </c>
      <c r="I75" s="49"/>
      <c r="J75" s="49">
        <v>354</v>
      </c>
      <c r="K75" s="49"/>
      <c r="L75" s="49"/>
      <c r="M75" s="39">
        <f t="shared" si="15"/>
        <v>34761</v>
      </c>
      <c r="N75" s="50">
        <f t="shared" si="2"/>
        <v>31284.9</v>
      </c>
    </row>
    <row r="76" spans="1:14" ht="15" customHeight="1">
      <c r="A76" s="15">
        <f t="shared" si="8"/>
        <v>69</v>
      </c>
      <c r="B76" s="22" t="s">
        <v>307</v>
      </c>
      <c r="C76" s="19" t="s">
        <v>84</v>
      </c>
      <c r="D76" s="19" t="s">
        <v>121</v>
      </c>
      <c r="E76" s="19" t="s">
        <v>314</v>
      </c>
      <c r="F76" s="19" t="s">
        <v>315</v>
      </c>
      <c r="G76" s="48">
        <v>5849</v>
      </c>
      <c r="H76" s="49"/>
      <c r="I76" s="49"/>
      <c r="J76" s="49"/>
      <c r="K76" s="49"/>
      <c r="L76" s="49"/>
      <c r="M76" s="39">
        <f t="shared" si="15"/>
        <v>5849</v>
      </c>
      <c r="N76" s="50">
        <f t="shared" si="2"/>
        <v>5264.1</v>
      </c>
    </row>
    <row r="77" spans="1:14" ht="15" customHeight="1">
      <c r="A77" s="15">
        <f t="shared" si="8"/>
        <v>70</v>
      </c>
      <c r="B77" s="22" t="s">
        <v>351</v>
      </c>
      <c r="C77" s="19" t="s">
        <v>41</v>
      </c>
      <c r="D77" s="19" t="s">
        <v>42</v>
      </c>
      <c r="E77" s="19" t="s">
        <v>43</v>
      </c>
      <c r="F77" s="19" t="s">
        <v>40</v>
      </c>
      <c r="G77" s="48"/>
      <c r="H77" s="49"/>
      <c r="I77" s="49"/>
      <c r="J77" s="49">
        <v>1170</v>
      </c>
      <c r="K77" s="49"/>
      <c r="L77" s="49"/>
      <c r="M77" s="39">
        <f t="shared" ref="M77" si="16">G77+H77+I77+J77+K77+L77</f>
        <v>1170</v>
      </c>
      <c r="N77" s="50">
        <f t="shared" ref="N77" si="17">M77*90/100</f>
        <v>1053</v>
      </c>
    </row>
    <row r="78" spans="1:14" ht="15" customHeight="1">
      <c r="A78" s="15">
        <f t="shared" si="8"/>
        <v>71</v>
      </c>
      <c r="B78" s="22" t="s">
        <v>316</v>
      </c>
      <c r="C78" s="19" t="s">
        <v>44</v>
      </c>
      <c r="D78" s="19" t="s">
        <v>317</v>
      </c>
      <c r="E78" s="19" t="s">
        <v>318</v>
      </c>
      <c r="F78" s="19" t="s">
        <v>49</v>
      </c>
      <c r="G78" s="48">
        <v>7263</v>
      </c>
      <c r="H78" s="49">
        <v>10529</v>
      </c>
      <c r="I78" s="49"/>
      <c r="J78" s="49">
        <v>354</v>
      </c>
      <c r="K78" s="49"/>
      <c r="L78" s="49"/>
      <c r="M78" s="39">
        <f t="shared" si="15"/>
        <v>18146</v>
      </c>
      <c r="N78" s="50">
        <f t="shared" si="2"/>
        <v>16331.4</v>
      </c>
    </row>
    <row r="79" spans="1:14" ht="15" customHeight="1">
      <c r="A79" s="15">
        <f t="shared" si="8"/>
        <v>72</v>
      </c>
      <c r="B79" s="22" t="s">
        <v>316</v>
      </c>
      <c r="C79" s="19" t="s">
        <v>44</v>
      </c>
      <c r="D79" s="19" t="s">
        <v>319</v>
      </c>
      <c r="E79" s="19" t="s">
        <v>320</v>
      </c>
      <c r="F79" s="19" t="s">
        <v>321</v>
      </c>
      <c r="G79" s="48">
        <v>7263</v>
      </c>
      <c r="H79" s="49">
        <v>1014</v>
      </c>
      <c r="I79" s="49"/>
      <c r="J79" s="49"/>
      <c r="K79" s="49"/>
      <c r="L79" s="49"/>
      <c r="M79" s="39">
        <f t="shared" si="15"/>
        <v>8277</v>
      </c>
      <c r="N79" s="50">
        <f t="shared" si="2"/>
        <v>7449.3</v>
      </c>
    </row>
    <row r="80" spans="1:14" ht="15" customHeight="1">
      <c r="A80" s="15">
        <f t="shared" si="8"/>
        <v>73</v>
      </c>
      <c r="B80" s="22" t="s">
        <v>316</v>
      </c>
      <c r="C80" s="19" t="s">
        <v>87</v>
      </c>
      <c r="D80" s="19" t="s">
        <v>121</v>
      </c>
      <c r="E80" s="19" t="s">
        <v>163</v>
      </c>
      <c r="F80" s="19" t="s">
        <v>123</v>
      </c>
      <c r="G80" s="48">
        <v>1950</v>
      </c>
      <c r="H80" s="49"/>
      <c r="I80" s="49"/>
      <c r="J80" s="49">
        <v>6192</v>
      </c>
      <c r="K80" s="49"/>
      <c r="L80" s="49">
        <v>1292</v>
      </c>
      <c r="M80" s="39">
        <f t="shared" ref="M80" si="18">G80+H80+I80+J80+K80+L80</f>
        <v>9434</v>
      </c>
      <c r="N80" s="50">
        <f t="shared" ref="N80" si="19">M80*90/100</f>
        <v>8490.6</v>
      </c>
    </row>
    <row r="81" spans="1:14" ht="15" customHeight="1">
      <c r="A81" s="15">
        <f t="shared" si="8"/>
        <v>74</v>
      </c>
      <c r="B81" s="22" t="s">
        <v>322</v>
      </c>
      <c r="C81" s="19" t="s">
        <v>323</v>
      </c>
      <c r="D81" s="19" t="s">
        <v>324</v>
      </c>
      <c r="E81" s="19" t="s">
        <v>325</v>
      </c>
      <c r="F81" s="19" t="s">
        <v>49</v>
      </c>
      <c r="G81" s="48">
        <v>5849</v>
      </c>
      <c r="H81" s="49"/>
      <c r="I81" s="49"/>
      <c r="J81" s="49"/>
      <c r="K81" s="49"/>
      <c r="L81" s="49"/>
      <c r="M81" s="39">
        <f t="shared" si="15"/>
        <v>5849</v>
      </c>
      <c r="N81" s="50">
        <f t="shared" si="2"/>
        <v>5264.1</v>
      </c>
    </row>
    <row r="82" spans="1:14" ht="15" customHeight="1">
      <c r="A82" s="15">
        <f t="shared" si="8"/>
        <v>75</v>
      </c>
      <c r="B82" s="22" t="s">
        <v>322</v>
      </c>
      <c r="C82" s="19" t="s">
        <v>310</v>
      </c>
      <c r="D82" s="19" t="s">
        <v>326</v>
      </c>
      <c r="E82" s="19" t="s">
        <v>327</v>
      </c>
      <c r="F82" s="19" t="s">
        <v>49</v>
      </c>
      <c r="G82" s="48">
        <v>7263</v>
      </c>
      <c r="H82" s="49">
        <v>1014</v>
      </c>
      <c r="I82" s="49"/>
      <c r="J82" s="49">
        <v>195</v>
      </c>
      <c r="K82" s="49"/>
      <c r="L82" s="49"/>
      <c r="M82" s="39">
        <f t="shared" si="15"/>
        <v>8472</v>
      </c>
      <c r="N82" s="50">
        <f t="shared" si="2"/>
        <v>7624.8</v>
      </c>
    </row>
    <row r="83" spans="1:14" ht="15" customHeight="1">
      <c r="A83" s="15">
        <f t="shared" si="8"/>
        <v>76</v>
      </c>
      <c r="B83" s="22" t="s">
        <v>322</v>
      </c>
      <c r="C83" s="19" t="s">
        <v>37</v>
      </c>
      <c r="D83" s="19" t="s">
        <v>328</v>
      </c>
      <c r="E83" s="19" t="s">
        <v>329</v>
      </c>
      <c r="F83" s="19" t="s">
        <v>40</v>
      </c>
      <c r="G83" s="48">
        <v>4470</v>
      </c>
      <c r="H83" s="49">
        <v>6629</v>
      </c>
      <c r="I83" s="49"/>
      <c r="J83" s="49">
        <v>856</v>
      </c>
      <c r="K83" s="49"/>
      <c r="L83" s="49">
        <v>2047</v>
      </c>
      <c r="M83" s="39">
        <f t="shared" si="15"/>
        <v>14002</v>
      </c>
      <c r="N83" s="50">
        <f t="shared" si="2"/>
        <v>12601.8</v>
      </c>
    </row>
    <row r="84" spans="1:14" ht="15" customHeight="1">
      <c r="A84" s="15">
        <f t="shared" ref="A84:A95" si="20">1+A83</f>
        <v>77</v>
      </c>
      <c r="B84" s="22" t="s">
        <v>322</v>
      </c>
      <c r="C84" s="19" t="s">
        <v>53</v>
      </c>
      <c r="D84" s="19" t="s">
        <v>57</v>
      </c>
      <c r="E84" s="19" t="s">
        <v>55</v>
      </c>
      <c r="F84" s="19" t="s">
        <v>40</v>
      </c>
      <c r="G84" s="48"/>
      <c r="H84" s="49"/>
      <c r="I84" s="49"/>
      <c r="J84" s="49">
        <v>1170</v>
      </c>
      <c r="K84" s="49"/>
      <c r="L84" s="49"/>
      <c r="M84" s="39">
        <f t="shared" ref="M84:M89" si="21">G84+H84+I84+J84+K84+L84</f>
        <v>1170</v>
      </c>
      <c r="N84" s="50">
        <f t="shared" ref="N84:N89" si="22">M84*90/100</f>
        <v>1053</v>
      </c>
    </row>
    <row r="85" spans="1:14" ht="15" customHeight="1">
      <c r="A85" s="15">
        <f t="shared" si="20"/>
        <v>78</v>
      </c>
      <c r="B85" s="22" t="s">
        <v>331</v>
      </c>
      <c r="C85" s="19" t="s">
        <v>281</v>
      </c>
      <c r="D85" s="19" t="s">
        <v>282</v>
      </c>
      <c r="E85" s="19" t="s">
        <v>330</v>
      </c>
      <c r="F85" s="19" t="s">
        <v>284</v>
      </c>
      <c r="G85" s="48">
        <v>1950</v>
      </c>
      <c r="H85" s="49">
        <v>8904</v>
      </c>
      <c r="I85" s="49"/>
      <c r="J85" s="49">
        <v>26531</v>
      </c>
      <c r="K85" s="49"/>
      <c r="L85" s="49">
        <v>6584</v>
      </c>
      <c r="M85" s="39">
        <f t="shared" si="21"/>
        <v>43969</v>
      </c>
      <c r="N85" s="50">
        <f t="shared" si="22"/>
        <v>39572.1</v>
      </c>
    </row>
    <row r="86" spans="1:14" ht="15" customHeight="1">
      <c r="A86" s="15">
        <f t="shared" si="20"/>
        <v>79</v>
      </c>
      <c r="B86" s="22" t="s">
        <v>331</v>
      </c>
      <c r="C86" s="19" t="s">
        <v>44</v>
      </c>
      <c r="D86" s="19" t="s">
        <v>124</v>
      </c>
      <c r="E86" s="19" t="s">
        <v>332</v>
      </c>
      <c r="F86" s="19" t="s">
        <v>126</v>
      </c>
      <c r="G86" s="48">
        <v>5849</v>
      </c>
      <c r="H86" s="49">
        <v>10528</v>
      </c>
      <c r="I86" s="49"/>
      <c r="J86" s="49">
        <v>851</v>
      </c>
      <c r="K86" s="49"/>
      <c r="L86" s="49"/>
      <c r="M86" s="39">
        <f t="shared" si="21"/>
        <v>17228</v>
      </c>
      <c r="N86" s="50">
        <f t="shared" si="22"/>
        <v>15505.2</v>
      </c>
    </row>
    <row r="87" spans="1:14" ht="15" customHeight="1">
      <c r="A87" s="15">
        <f t="shared" si="20"/>
        <v>80</v>
      </c>
      <c r="B87" s="22" t="s">
        <v>331</v>
      </c>
      <c r="C87" s="19" t="s">
        <v>37</v>
      </c>
      <c r="D87" s="19" t="s">
        <v>328</v>
      </c>
      <c r="E87" s="19" t="s">
        <v>329</v>
      </c>
      <c r="F87" s="19" t="s">
        <v>40</v>
      </c>
      <c r="G87" s="48">
        <v>1950</v>
      </c>
      <c r="H87" s="49">
        <v>1170</v>
      </c>
      <c r="I87" s="49"/>
      <c r="J87" s="49"/>
      <c r="K87" s="49"/>
      <c r="L87" s="49"/>
      <c r="M87" s="39">
        <f t="shared" si="21"/>
        <v>3120</v>
      </c>
      <c r="N87" s="50">
        <f t="shared" si="22"/>
        <v>2808</v>
      </c>
    </row>
    <row r="88" spans="1:14" ht="15" customHeight="1">
      <c r="A88" s="15">
        <f t="shared" si="20"/>
        <v>81</v>
      </c>
      <c r="B88" s="22" t="s">
        <v>331</v>
      </c>
      <c r="C88" s="19" t="s">
        <v>41</v>
      </c>
      <c r="D88" s="19" t="s">
        <v>42</v>
      </c>
      <c r="E88" s="19" t="s">
        <v>43</v>
      </c>
      <c r="F88" s="19" t="s">
        <v>40</v>
      </c>
      <c r="G88" s="48"/>
      <c r="H88" s="49"/>
      <c r="I88" s="49"/>
      <c r="J88" s="49">
        <v>1170</v>
      </c>
      <c r="K88" s="49"/>
      <c r="L88" s="49"/>
      <c r="M88" s="39">
        <f t="shared" si="21"/>
        <v>1170</v>
      </c>
      <c r="N88" s="50">
        <f t="shared" si="22"/>
        <v>1053</v>
      </c>
    </row>
    <row r="89" spans="1:14" ht="15" customHeight="1">
      <c r="A89" s="15">
        <f t="shared" si="20"/>
        <v>82</v>
      </c>
      <c r="B89" s="22" t="s">
        <v>336</v>
      </c>
      <c r="C89" s="19" t="s">
        <v>50</v>
      </c>
      <c r="D89" s="19" t="s">
        <v>333</v>
      </c>
      <c r="E89" s="19" t="s">
        <v>334</v>
      </c>
      <c r="F89" s="19" t="s">
        <v>335</v>
      </c>
      <c r="G89" s="48">
        <v>3899</v>
      </c>
      <c r="H89" s="49">
        <v>11542</v>
      </c>
      <c r="I89" s="49"/>
      <c r="J89" s="49">
        <v>851</v>
      </c>
      <c r="K89" s="49"/>
      <c r="L89" s="49"/>
      <c r="M89" s="39">
        <f t="shared" si="21"/>
        <v>16292</v>
      </c>
      <c r="N89" s="50">
        <f t="shared" si="22"/>
        <v>14662.8</v>
      </c>
    </row>
    <row r="90" spans="1:14" ht="15" customHeight="1">
      <c r="A90" s="15">
        <f t="shared" si="20"/>
        <v>83</v>
      </c>
      <c r="B90" s="22" t="s">
        <v>336</v>
      </c>
      <c r="C90" s="19" t="s">
        <v>65</v>
      </c>
      <c r="D90" s="19" t="s">
        <v>337</v>
      </c>
      <c r="E90" s="19" t="s">
        <v>67</v>
      </c>
      <c r="F90" s="19" t="s">
        <v>338</v>
      </c>
      <c r="G90" s="48">
        <v>3899</v>
      </c>
      <c r="H90" s="49">
        <v>10372</v>
      </c>
      <c r="I90" s="49"/>
      <c r="J90" s="49">
        <v>851</v>
      </c>
      <c r="K90" s="49"/>
      <c r="L90" s="49"/>
      <c r="M90" s="41">
        <f t="shared" si="15"/>
        <v>15122</v>
      </c>
      <c r="N90" s="53">
        <f t="shared" si="2"/>
        <v>13609.8</v>
      </c>
    </row>
    <row r="91" spans="1:14" ht="15" customHeight="1">
      <c r="A91" s="15">
        <f t="shared" si="20"/>
        <v>84</v>
      </c>
      <c r="B91" s="22" t="s">
        <v>336</v>
      </c>
      <c r="C91" s="19" t="s">
        <v>310</v>
      </c>
      <c r="D91" s="19" t="s">
        <v>190</v>
      </c>
      <c r="E91" s="19" t="s">
        <v>345</v>
      </c>
      <c r="F91" s="19" t="s">
        <v>339</v>
      </c>
      <c r="G91" s="48">
        <v>5849</v>
      </c>
      <c r="H91" s="49">
        <v>31130</v>
      </c>
      <c r="I91" s="49"/>
      <c r="J91" s="49">
        <v>354</v>
      </c>
      <c r="K91" s="49"/>
      <c r="L91" s="49"/>
      <c r="M91" s="41">
        <f t="shared" ref="M91:M96" si="23">G91+H91+I91+J91+K91+L91</f>
        <v>37333</v>
      </c>
      <c r="N91" s="53">
        <f t="shared" ref="N91:N96" si="24">M91*90/100</f>
        <v>33599.699999999997</v>
      </c>
    </row>
    <row r="92" spans="1:14" ht="15" customHeight="1">
      <c r="A92" s="15">
        <f t="shared" si="20"/>
        <v>85</v>
      </c>
      <c r="B92" s="22" t="s">
        <v>336</v>
      </c>
      <c r="C92" s="19" t="s">
        <v>323</v>
      </c>
      <c r="D92" s="19" t="s">
        <v>324</v>
      </c>
      <c r="E92" s="19" t="s">
        <v>340</v>
      </c>
      <c r="F92" s="19" t="s">
        <v>49</v>
      </c>
      <c r="G92" s="48">
        <v>1950</v>
      </c>
      <c r="H92" s="49"/>
      <c r="I92" s="49"/>
      <c r="J92" s="49"/>
      <c r="K92" s="49"/>
      <c r="L92" s="49"/>
      <c r="M92" s="41">
        <f t="shared" si="23"/>
        <v>1950</v>
      </c>
      <c r="N92" s="53">
        <f t="shared" si="24"/>
        <v>1755</v>
      </c>
    </row>
    <row r="93" spans="1:14" ht="15" customHeight="1">
      <c r="A93" s="15">
        <f t="shared" si="20"/>
        <v>86</v>
      </c>
      <c r="B93" s="22" t="s">
        <v>336</v>
      </c>
      <c r="C93" s="19" t="s">
        <v>33</v>
      </c>
      <c r="D93" s="19" t="s">
        <v>341</v>
      </c>
      <c r="E93" s="19" t="s">
        <v>342</v>
      </c>
      <c r="F93" s="19" t="s">
        <v>343</v>
      </c>
      <c r="G93" s="48">
        <v>5849</v>
      </c>
      <c r="H93" s="49">
        <v>49611</v>
      </c>
      <c r="I93" s="49"/>
      <c r="J93" s="49">
        <v>354</v>
      </c>
      <c r="K93" s="49"/>
      <c r="L93" s="49"/>
      <c r="M93" s="41">
        <f t="shared" si="23"/>
        <v>55814</v>
      </c>
      <c r="N93" s="53">
        <f t="shared" si="24"/>
        <v>50232.6</v>
      </c>
    </row>
    <row r="94" spans="1:14" ht="15" customHeight="1">
      <c r="A94" s="15">
        <f t="shared" si="20"/>
        <v>87</v>
      </c>
      <c r="B94" s="22" t="s">
        <v>336</v>
      </c>
      <c r="C94" s="19" t="s">
        <v>50</v>
      </c>
      <c r="D94" s="19" t="s">
        <v>51</v>
      </c>
      <c r="E94" s="19" t="s">
        <v>52</v>
      </c>
      <c r="F94" s="19" t="s">
        <v>49</v>
      </c>
      <c r="G94" s="48">
        <v>5849</v>
      </c>
      <c r="H94" s="49">
        <v>23708</v>
      </c>
      <c r="I94" s="49"/>
      <c r="J94" s="49"/>
      <c r="K94" s="49"/>
      <c r="L94" s="49"/>
      <c r="M94" s="41">
        <f t="shared" si="23"/>
        <v>29557</v>
      </c>
      <c r="N94" s="53">
        <f t="shared" si="24"/>
        <v>26601.3</v>
      </c>
    </row>
    <row r="95" spans="1:14" ht="15" customHeight="1">
      <c r="A95" s="15">
        <f t="shared" si="20"/>
        <v>88</v>
      </c>
      <c r="B95" s="22" t="s">
        <v>336</v>
      </c>
      <c r="C95" s="19" t="s">
        <v>310</v>
      </c>
      <c r="D95" s="19" t="s">
        <v>190</v>
      </c>
      <c r="E95" s="19" t="s">
        <v>344</v>
      </c>
      <c r="F95" s="19" t="s">
        <v>339</v>
      </c>
      <c r="G95" s="48"/>
      <c r="H95" s="49">
        <v>6083</v>
      </c>
      <c r="I95" s="49"/>
      <c r="J95" s="49"/>
      <c r="K95" s="49"/>
      <c r="L95" s="49"/>
      <c r="M95" s="41">
        <f t="shared" si="23"/>
        <v>6083</v>
      </c>
      <c r="N95" s="53">
        <f t="shared" si="24"/>
        <v>5474.7</v>
      </c>
    </row>
    <row r="96" spans="1:14" ht="15" customHeight="1" thickBot="1">
      <c r="A96" s="15"/>
      <c r="B96" s="22"/>
      <c r="C96" s="19"/>
      <c r="D96" s="19"/>
      <c r="E96" s="19"/>
      <c r="F96" s="19"/>
      <c r="G96" s="48"/>
      <c r="H96" s="49"/>
      <c r="I96" s="49"/>
      <c r="J96" s="49"/>
      <c r="K96" s="49"/>
      <c r="L96" s="49"/>
      <c r="M96" s="41">
        <f t="shared" si="23"/>
        <v>0</v>
      </c>
      <c r="N96" s="53">
        <f t="shared" si="24"/>
        <v>0</v>
      </c>
    </row>
    <row r="97" spans="1:14" ht="17.25" thickTop="1" thickBot="1">
      <c r="A97" s="15"/>
      <c r="B97" s="26" t="s">
        <v>23</v>
      </c>
      <c r="C97" s="43"/>
      <c r="D97" s="43"/>
      <c r="E97" s="43"/>
      <c r="F97" s="44"/>
      <c r="G97" s="45">
        <f t="shared" ref="G97:N97" si="25">SUM(G8:G96)</f>
        <v>365774</v>
      </c>
      <c r="H97" s="45">
        <f t="shared" si="25"/>
        <v>1047910</v>
      </c>
      <c r="I97" s="45">
        <f t="shared" si="25"/>
        <v>35091</v>
      </c>
      <c r="J97" s="45">
        <f t="shared" si="25"/>
        <v>145067</v>
      </c>
      <c r="K97" s="45">
        <f t="shared" si="25"/>
        <v>2925</v>
      </c>
      <c r="L97" s="45">
        <f t="shared" si="25"/>
        <v>54815</v>
      </c>
      <c r="M97" s="45">
        <f t="shared" si="25"/>
        <v>1651582</v>
      </c>
      <c r="N97" s="57">
        <f t="shared" si="25"/>
        <v>1486423.8000000003</v>
      </c>
    </row>
    <row r="98" spans="1:14" ht="15.7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54"/>
  <sheetViews>
    <sheetView workbookViewId="0">
      <selection activeCell="J47" sqref="J47"/>
    </sheetView>
  </sheetViews>
  <sheetFormatPr defaultRowHeight="15"/>
  <cols>
    <col min="1" max="1" width="4.7109375" customWidth="1"/>
    <col min="2" max="2" width="10.28515625" customWidth="1"/>
    <col min="3" max="3" width="11.7109375" customWidth="1"/>
    <col min="4" max="4" width="10.28515625" customWidth="1"/>
    <col min="5" max="5" width="23.5703125" customWidth="1"/>
    <col min="6" max="6" width="24.140625" customWidth="1"/>
    <col min="7" max="7" width="12.140625" customWidth="1"/>
    <col min="8" max="8" width="10.85546875" customWidth="1"/>
    <col min="9" max="9" width="11.28515625" customWidth="1"/>
    <col min="10" max="10" width="11.42578125" customWidth="1"/>
    <col min="11" max="11" width="10.28515625" customWidth="1"/>
    <col min="12" max="12" width="10.140625" customWidth="1"/>
    <col min="13" max="13" width="12.5703125" customWidth="1"/>
    <col min="14" max="14" width="12.7109375" customWidth="1"/>
  </cols>
  <sheetData>
    <row r="1" spans="1:14" ht="18.75">
      <c r="A1" s="28"/>
      <c r="B1" s="29"/>
      <c r="C1" s="2" t="s">
        <v>0</v>
      </c>
      <c r="D1" s="30"/>
      <c r="E1" s="3" t="s">
        <v>1</v>
      </c>
      <c r="F1" s="31"/>
      <c r="G1" s="28"/>
      <c r="H1" s="31"/>
      <c r="I1" s="31"/>
      <c r="J1" s="31"/>
      <c r="K1" s="31"/>
      <c r="L1" s="31"/>
      <c r="M1" s="31"/>
      <c r="N1" s="31"/>
    </row>
    <row r="2" spans="1:14" ht="18.75">
      <c r="A2" s="28"/>
      <c r="B2" s="31"/>
      <c r="C2" s="6" t="s">
        <v>2</v>
      </c>
      <c r="D2" s="6"/>
      <c r="E2" s="6"/>
      <c r="F2" s="7"/>
      <c r="G2" s="7"/>
      <c r="H2" s="7"/>
      <c r="I2" s="7"/>
      <c r="J2" s="7"/>
      <c r="K2" s="32"/>
      <c r="L2" s="32"/>
      <c r="M2" s="32"/>
      <c r="N2" s="32"/>
    </row>
    <row r="3" spans="1:14" ht="18.75">
      <c r="A3" s="28"/>
      <c r="B3" s="31"/>
      <c r="C3" s="6" t="s">
        <v>27</v>
      </c>
      <c r="D3" s="6"/>
      <c r="E3" s="6"/>
      <c r="F3" s="7"/>
      <c r="G3" s="32"/>
      <c r="H3" s="32"/>
      <c r="I3" s="32"/>
      <c r="J3" s="32"/>
      <c r="K3" s="32"/>
      <c r="L3" s="32"/>
      <c r="M3" s="32"/>
      <c r="N3" s="32"/>
    </row>
    <row r="4" spans="1:14">
      <c r="A4" s="28"/>
      <c r="B4" s="31"/>
      <c r="C4" s="31"/>
      <c r="D4" s="31"/>
      <c r="E4" s="31"/>
      <c r="F4" s="31"/>
      <c r="G4" s="31"/>
      <c r="H4" s="31"/>
      <c r="I4" s="31"/>
      <c r="J4" s="33"/>
      <c r="K4" s="31"/>
      <c r="L4" s="31"/>
      <c r="M4" s="34"/>
      <c r="N4" s="34"/>
    </row>
    <row r="5" spans="1:14">
      <c r="A5" s="35" t="s">
        <v>26</v>
      </c>
      <c r="B5" s="11" t="s">
        <v>4</v>
      </c>
      <c r="C5" s="11" t="s">
        <v>5</v>
      </c>
      <c r="D5" s="12" t="s">
        <v>6</v>
      </c>
      <c r="E5" s="11" t="s">
        <v>7</v>
      </c>
      <c r="F5" s="11" t="s">
        <v>8</v>
      </c>
      <c r="G5" s="11" t="s">
        <v>9</v>
      </c>
      <c r="H5" s="11" t="s">
        <v>10</v>
      </c>
      <c r="I5" s="11" t="s">
        <v>11</v>
      </c>
      <c r="J5" s="11" t="s">
        <v>12</v>
      </c>
      <c r="K5" s="11" t="s">
        <v>13</v>
      </c>
      <c r="L5" s="11" t="s">
        <v>14</v>
      </c>
      <c r="M5" s="13" t="s">
        <v>15</v>
      </c>
      <c r="N5" s="13" t="s">
        <v>15</v>
      </c>
    </row>
    <row r="6" spans="1:14">
      <c r="A6" s="35"/>
      <c r="B6" s="14"/>
      <c r="C6" s="15"/>
      <c r="D6" s="11"/>
      <c r="E6" s="11" t="s">
        <v>16</v>
      </c>
      <c r="F6" s="11" t="s">
        <v>17</v>
      </c>
      <c r="G6" s="11" t="s">
        <v>18</v>
      </c>
      <c r="H6" s="11" t="s">
        <v>19</v>
      </c>
      <c r="I6" s="11" t="s">
        <v>20</v>
      </c>
      <c r="J6" s="11" t="s">
        <v>21</v>
      </c>
      <c r="K6" s="11"/>
      <c r="L6" s="11" t="s">
        <v>22</v>
      </c>
      <c r="M6" s="13" t="s">
        <v>23</v>
      </c>
      <c r="N6" s="13" t="s">
        <v>23</v>
      </c>
    </row>
    <row r="7" spans="1:14">
      <c r="A7" s="36"/>
      <c r="B7" s="14"/>
      <c r="C7" s="15"/>
      <c r="D7" s="11"/>
      <c r="E7" s="11"/>
      <c r="F7" s="11"/>
      <c r="G7" s="16"/>
      <c r="H7" s="16"/>
      <c r="I7" s="16"/>
      <c r="J7" s="16"/>
      <c r="K7" s="16"/>
      <c r="L7" s="16"/>
      <c r="M7" s="17">
        <v>1</v>
      </c>
      <c r="N7" s="17">
        <v>0.8</v>
      </c>
    </row>
    <row r="8" spans="1:14" ht="15" customHeight="1">
      <c r="A8" s="35">
        <v>1</v>
      </c>
      <c r="B8" s="22">
        <v>42013</v>
      </c>
      <c r="C8" s="19" t="s">
        <v>48</v>
      </c>
      <c r="D8" s="19" t="s">
        <v>226</v>
      </c>
      <c r="E8" s="19" t="s">
        <v>227</v>
      </c>
      <c r="F8" s="19" t="s">
        <v>49</v>
      </c>
      <c r="G8" s="48">
        <v>5849</v>
      </c>
      <c r="H8" s="49">
        <v>8904</v>
      </c>
      <c r="I8" s="49"/>
      <c r="J8" s="49">
        <v>195</v>
      </c>
      <c r="K8" s="49"/>
      <c r="L8" s="49"/>
      <c r="M8" s="39">
        <f>+L8+K8+J8+I8+H8+G8</f>
        <v>14948</v>
      </c>
      <c r="N8" s="50">
        <f>+M8*80/100</f>
        <v>11958.4</v>
      </c>
    </row>
    <row r="9" spans="1:14" ht="15" customHeight="1">
      <c r="A9" s="35">
        <f>1+A8</f>
        <v>2</v>
      </c>
      <c r="B9" s="22">
        <v>42013</v>
      </c>
      <c r="C9" s="37" t="s">
        <v>48</v>
      </c>
      <c r="D9" s="37" t="s">
        <v>228</v>
      </c>
      <c r="E9" s="37" t="s">
        <v>229</v>
      </c>
      <c r="F9" s="37" t="s">
        <v>230</v>
      </c>
      <c r="G9" s="51">
        <v>5849</v>
      </c>
      <c r="H9" s="52">
        <v>55538</v>
      </c>
      <c r="I9" s="52"/>
      <c r="J9" s="52">
        <v>354</v>
      </c>
      <c r="K9" s="52"/>
      <c r="L9" s="52"/>
      <c r="M9" s="39">
        <f>+L9+K9+J9+I9+H9+G9</f>
        <v>61741</v>
      </c>
      <c r="N9" s="50">
        <f>+M9*80/100</f>
        <v>49392.800000000003</v>
      </c>
    </row>
    <row r="10" spans="1:14" ht="15" customHeight="1">
      <c r="A10" s="35">
        <f t="shared" ref="A10:A51" si="0">1+A9</f>
        <v>3</v>
      </c>
      <c r="B10" s="22">
        <v>42044</v>
      </c>
      <c r="C10" s="19" t="s">
        <v>48</v>
      </c>
      <c r="D10" s="19" t="s">
        <v>231</v>
      </c>
      <c r="E10" s="19" t="s">
        <v>232</v>
      </c>
      <c r="F10" s="19" t="s">
        <v>49</v>
      </c>
      <c r="G10" s="48">
        <v>1950</v>
      </c>
      <c r="H10" s="49"/>
      <c r="I10" s="49"/>
      <c r="J10" s="49">
        <v>1170</v>
      </c>
      <c r="K10" s="49"/>
      <c r="L10" s="49"/>
      <c r="M10" s="39">
        <f t="shared" ref="M10:M38" si="1">+L10+K10+J10+I10+H10+G10</f>
        <v>3120</v>
      </c>
      <c r="N10" s="50">
        <f t="shared" ref="N10:N38" si="2">+M10*80/100</f>
        <v>2496</v>
      </c>
    </row>
    <row r="11" spans="1:14" ht="15" customHeight="1">
      <c r="A11" s="35">
        <f t="shared" si="0"/>
        <v>4</v>
      </c>
      <c r="B11" s="22">
        <v>42133</v>
      </c>
      <c r="C11" s="19" t="s">
        <v>48</v>
      </c>
      <c r="D11" s="19" t="s">
        <v>233</v>
      </c>
      <c r="E11" s="19" t="s">
        <v>234</v>
      </c>
      <c r="F11" s="19" t="s">
        <v>235</v>
      </c>
      <c r="G11" s="48">
        <v>4470</v>
      </c>
      <c r="H11" s="49"/>
      <c r="I11" s="49"/>
      <c r="J11" s="49">
        <v>195</v>
      </c>
      <c r="K11" s="49"/>
      <c r="L11" s="49"/>
      <c r="M11" s="39">
        <f t="shared" si="1"/>
        <v>4665</v>
      </c>
      <c r="N11" s="50">
        <f t="shared" si="2"/>
        <v>3732</v>
      </c>
    </row>
    <row r="12" spans="1:14" ht="15" customHeight="1">
      <c r="A12" s="35">
        <f t="shared" si="0"/>
        <v>5</v>
      </c>
      <c r="B12" s="22">
        <v>42133</v>
      </c>
      <c r="C12" s="37" t="s">
        <v>48</v>
      </c>
      <c r="D12" s="37" t="s">
        <v>233</v>
      </c>
      <c r="E12" s="37" t="s">
        <v>234</v>
      </c>
      <c r="F12" s="37" t="s">
        <v>236</v>
      </c>
      <c r="G12" s="51">
        <v>4470</v>
      </c>
      <c r="H12" s="52"/>
      <c r="I12" s="52"/>
      <c r="J12" s="52"/>
      <c r="K12" s="52"/>
      <c r="L12" s="52"/>
      <c r="M12" s="39">
        <f t="shared" si="1"/>
        <v>4470</v>
      </c>
      <c r="N12" s="50">
        <f t="shared" si="2"/>
        <v>3576</v>
      </c>
    </row>
    <row r="13" spans="1:14" ht="15" customHeight="1">
      <c r="A13" s="35">
        <f t="shared" si="0"/>
        <v>6</v>
      </c>
      <c r="B13" s="22">
        <v>42133</v>
      </c>
      <c r="C13" s="37" t="s">
        <v>48</v>
      </c>
      <c r="D13" s="37" t="s">
        <v>231</v>
      </c>
      <c r="E13" s="37" t="s">
        <v>232</v>
      </c>
      <c r="F13" s="37" t="s">
        <v>49</v>
      </c>
      <c r="G13" s="51"/>
      <c r="H13" s="52"/>
      <c r="I13" s="52"/>
      <c r="J13" s="52">
        <v>1170</v>
      </c>
      <c r="K13" s="52"/>
      <c r="L13" s="52"/>
      <c r="M13" s="39">
        <f t="shared" si="1"/>
        <v>1170</v>
      </c>
      <c r="N13" s="50">
        <f t="shared" si="2"/>
        <v>936</v>
      </c>
    </row>
    <row r="14" spans="1:14" ht="15" customHeight="1">
      <c r="A14" s="35">
        <f t="shared" si="0"/>
        <v>7</v>
      </c>
      <c r="B14" s="22">
        <v>42133</v>
      </c>
      <c r="C14" s="46" t="s">
        <v>48</v>
      </c>
      <c r="D14" s="19" t="s">
        <v>237</v>
      </c>
      <c r="E14" s="37" t="s">
        <v>238</v>
      </c>
      <c r="F14" s="19" t="s">
        <v>49</v>
      </c>
      <c r="G14" s="48"/>
      <c r="H14" s="49"/>
      <c r="I14" s="49"/>
      <c r="J14" s="49">
        <v>1170</v>
      </c>
      <c r="K14" s="49"/>
      <c r="L14" s="49"/>
      <c r="M14" s="39">
        <f t="shared" si="1"/>
        <v>1170</v>
      </c>
      <c r="N14" s="50">
        <f t="shared" si="2"/>
        <v>936</v>
      </c>
    </row>
    <row r="15" spans="1:14" ht="15" customHeight="1">
      <c r="A15" s="35">
        <f t="shared" si="0"/>
        <v>8</v>
      </c>
      <c r="B15" s="22">
        <v>42133</v>
      </c>
      <c r="C15" s="19" t="s">
        <v>48</v>
      </c>
      <c r="D15" s="19" t="s">
        <v>239</v>
      </c>
      <c r="E15" s="37" t="s">
        <v>240</v>
      </c>
      <c r="F15" s="19" t="s">
        <v>241</v>
      </c>
      <c r="G15" s="48">
        <v>7263</v>
      </c>
      <c r="H15" s="49">
        <v>49611</v>
      </c>
      <c r="I15" s="49"/>
      <c r="J15" s="49">
        <v>354</v>
      </c>
      <c r="K15" s="49"/>
      <c r="L15" s="49"/>
      <c r="M15" s="39">
        <f t="shared" si="1"/>
        <v>57228</v>
      </c>
      <c r="N15" s="50">
        <f t="shared" si="2"/>
        <v>45782.400000000001</v>
      </c>
    </row>
    <row r="16" spans="1:14" ht="15" customHeight="1">
      <c r="A16" s="35">
        <f t="shared" si="0"/>
        <v>9</v>
      </c>
      <c r="B16" s="22">
        <v>42133</v>
      </c>
      <c r="C16" s="37" t="s">
        <v>48</v>
      </c>
      <c r="D16" s="37" t="s">
        <v>242</v>
      </c>
      <c r="E16" s="37" t="s">
        <v>243</v>
      </c>
      <c r="F16" s="37" t="s">
        <v>49</v>
      </c>
      <c r="G16" s="51">
        <v>7263</v>
      </c>
      <c r="H16" s="52">
        <v>111216</v>
      </c>
      <c r="I16" s="52"/>
      <c r="J16" s="52">
        <v>354</v>
      </c>
      <c r="K16" s="52"/>
      <c r="L16" s="52"/>
      <c r="M16" s="39">
        <f t="shared" si="1"/>
        <v>118833</v>
      </c>
      <c r="N16" s="50">
        <f t="shared" si="2"/>
        <v>95066.4</v>
      </c>
    </row>
    <row r="17" spans="1:14" ht="15" customHeight="1">
      <c r="A17" s="35">
        <f t="shared" si="0"/>
        <v>10</v>
      </c>
      <c r="B17" s="40">
        <v>42164</v>
      </c>
      <c r="C17" s="37" t="s">
        <v>48</v>
      </c>
      <c r="D17" s="37" t="s">
        <v>244</v>
      </c>
      <c r="E17" s="37" t="s">
        <v>245</v>
      </c>
      <c r="F17" s="37" t="s">
        <v>246</v>
      </c>
      <c r="G17" s="51">
        <v>4470</v>
      </c>
      <c r="H17" s="52"/>
      <c r="I17" s="52"/>
      <c r="J17" s="52"/>
      <c r="K17" s="52"/>
      <c r="L17" s="52"/>
      <c r="M17" s="39">
        <f t="shared" si="1"/>
        <v>4470</v>
      </c>
      <c r="N17" s="50">
        <f t="shared" si="2"/>
        <v>3576</v>
      </c>
    </row>
    <row r="18" spans="1:14" ht="15" customHeight="1">
      <c r="A18" s="35">
        <f t="shared" si="0"/>
        <v>11</v>
      </c>
      <c r="B18" s="40">
        <v>42194</v>
      </c>
      <c r="C18" s="37" t="s">
        <v>48</v>
      </c>
      <c r="D18" s="37" t="s">
        <v>247</v>
      </c>
      <c r="E18" s="37" t="s">
        <v>245</v>
      </c>
      <c r="F18" s="37" t="s">
        <v>248</v>
      </c>
      <c r="G18" s="51">
        <v>7263</v>
      </c>
      <c r="H18" s="52"/>
      <c r="I18" s="52"/>
      <c r="J18" s="52">
        <v>195</v>
      </c>
      <c r="K18" s="52"/>
      <c r="L18" s="52"/>
      <c r="M18" s="39">
        <f t="shared" si="1"/>
        <v>7458</v>
      </c>
      <c r="N18" s="50">
        <f t="shared" si="2"/>
        <v>5966.4</v>
      </c>
    </row>
    <row r="19" spans="1:14" ht="15" customHeight="1">
      <c r="A19" s="35">
        <f t="shared" si="0"/>
        <v>12</v>
      </c>
      <c r="B19" s="40">
        <v>42194</v>
      </c>
      <c r="C19" s="19" t="s">
        <v>48</v>
      </c>
      <c r="D19" s="37" t="s">
        <v>249</v>
      </c>
      <c r="E19" s="37" t="s">
        <v>250</v>
      </c>
      <c r="F19" s="37" t="s">
        <v>251</v>
      </c>
      <c r="G19" s="48">
        <v>5849</v>
      </c>
      <c r="H19" s="49">
        <v>115272</v>
      </c>
      <c r="I19" s="52"/>
      <c r="J19" s="52">
        <v>354</v>
      </c>
      <c r="K19" s="52"/>
      <c r="L19" s="52"/>
      <c r="M19" s="39">
        <f t="shared" si="1"/>
        <v>121475</v>
      </c>
      <c r="N19" s="50">
        <f t="shared" si="2"/>
        <v>97180</v>
      </c>
    </row>
    <row r="20" spans="1:14" ht="15" customHeight="1">
      <c r="A20" s="35">
        <f t="shared" si="0"/>
        <v>13</v>
      </c>
      <c r="B20" s="40">
        <v>42194</v>
      </c>
      <c r="C20" s="37" t="s">
        <v>48</v>
      </c>
      <c r="D20" s="37" t="s">
        <v>252</v>
      </c>
      <c r="E20" s="37" t="s">
        <v>253</v>
      </c>
      <c r="F20" s="37" t="s">
        <v>49</v>
      </c>
      <c r="G20" s="51">
        <v>5849</v>
      </c>
      <c r="H20" s="52"/>
      <c r="I20" s="52"/>
      <c r="J20" s="52"/>
      <c r="K20" s="52"/>
      <c r="L20" s="52"/>
      <c r="M20" s="39">
        <f t="shared" si="1"/>
        <v>5849</v>
      </c>
      <c r="N20" s="50">
        <f t="shared" si="2"/>
        <v>4679.2</v>
      </c>
    </row>
    <row r="21" spans="1:14" ht="15" customHeight="1">
      <c r="A21" s="35">
        <f t="shared" si="0"/>
        <v>14</v>
      </c>
      <c r="B21" s="40">
        <v>42194</v>
      </c>
      <c r="C21" s="37" t="s">
        <v>48</v>
      </c>
      <c r="D21" s="37" t="s">
        <v>254</v>
      </c>
      <c r="E21" s="37" t="s">
        <v>255</v>
      </c>
      <c r="F21" s="37" t="s">
        <v>256</v>
      </c>
      <c r="G21" s="51">
        <v>3899</v>
      </c>
      <c r="H21" s="52">
        <v>15441</v>
      </c>
      <c r="I21" s="52"/>
      <c r="J21" s="52">
        <v>851</v>
      </c>
      <c r="K21" s="52"/>
      <c r="L21" s="52"/>
      <c r="M21" s="39">
        <f t="shared" si="1"/>
        <v>20191</v>
      </c>
      <c r="N21" s="50">
        <f t="shared" si="2"/>
        <v>16152.8</v>
      </c>
    </row>
    <row r="22" spans="1:14" ht="15" customHeight="1">
      <c r="A22" s="35">
        <f t="shared" si="0"/>
        <v>15</v>
      </c>
      <c r="B22" s="40">
        <v>42194</v>
      </c>
      <c r="C22" s="37" t="s">
        <v>48</v>
      </c>
      <c r="D22" s="37" t="s">
        <v>257</v>
      </c>
      <c r="E22" s="19" t="s">
        <v>258</v>
      </c>
      <c r="F22" s="37" t="s">
        <v>49</v>
      </c>
      <c r="G22" s="51">
        <v>7263</v>
      </c>
      <c r="H22" s="52"/>
      <c r="I22" s="52"/>
      <c r="J22" s="52">
        <v>195</v>
      </c>
      <c r="K22" s="52"/>
      <c r="L22" s="52"/>
      <c r="M22" s="39">
        <f t="shared" si="1"/>
        <v>7458</v>
      </c>
      <c r="N22" s="50">
        <f t="shared" si="2"/>
        <v>5966.4</v>
      </c>
    </row>
    <row r="23" spans="1:14" ht="15" customHeight="1">
      <c r="A23" s="35">
        <f t="shared" si="0"/>
        <v>16</v>
      </c>
      <c r="B23" s="40">
        <v>42194</v>
      </c>
      <c r="C23" s="37" t="s">
        <v>48</v>
      </c>
      <c r="D23" s="37" t="s">
        <v>259</v>
      </c>
      <c r="E23" s="37" t="s">
        <v>260</v>
      </c>
      <c r="F23" s="37" t="s">
        <v>261</v>
      </c>
      <c r="G23" s="51">
        <v>4470</v>
      </c>
      <c r="H23" s="52"/>
      <c r="I23" s="52"/>
      <c r="J23" s="52"/>
      <c r="K23" s="52"/>
      <c r="L23" s="52"/>
      <c r="M23" s="39">
        <f t="shared" si="1"/>
        <v>4470</v>
      </c>
      <c r="N23" s="50">
        <f t="shared" si="2"/>
        <v>3576</v>
      </c>
    </row>
    <row r="24" spans="1:14" ht="15" customHeight="1">
      <c r="A24" s="35">
        <f t="shared" si="0"/>
        <v>17</v>
      </c>
      <c r="B24" s="40" t="s">
        <v>109</v>
      </c>
      <c r="C24" s="19" t="s">
        <v>48</v>
      </c>
      <c r="D24" s="19" t="s">
        <v>262</v>
      </c>
      <c r="E24" s="19" t="s">
        <v>263</v>
      </c>
      <c r="F24" s="19" t="s">
        <v>264</v>
      </c>
      <c r="G24" s="48">
        <v>4470</v>
      </c>
      <c r="H24" s="49">
        <v>5459</v>
      </c>
      <c r="I24" s="49"/>
      <c r="J24" s="49">
        <v>354</v>
      </c>
      <c r="K24" s="49"/>
      <c r="L24" s="49"/>
      <c r="M24" s="39">
        <f t="shared" si="1"/>
        <v>10283</v>
      </c>
      <c r="N24" s="50">
        <f t="shared" si="2"/>
        <v>8226.4</v>
      </c>
    </row>
    <row r="25" spans="1:14" ht="15" customHeight="1">
      <c r="A25" s="35">
        <f t="shared" si="0"/>
        <v>18</v>
      </c>
      <c r="B25" s="40" t="s">
        <v>118</v>
      </c>
      <c r="C25" s="19" t="s">
        <v>48</v>
      </c>
      <c r="D25" s="19" t="s">
        <v>265</v>
      </c>
      <c r="E25" s="19" t="s">
        <v>266</v>
      </c>
      <c r="F25" s="19" t="s">
        <v>267</v>
      </c>
      <c r="G25" s="48">
        <v>1950</v>
      </c>
      <c r="H25" s="49">
        <v>8904</v>
      </c>
      <c r="I25" s="49"/>
      <c r="J25" s="49"/>
      <c r="K25" s="49"/>
      <c r="L25" s="49"/>
      <c r="M25" s="39">
        <f t="shared" si="1"/>
        <v>10854</v>
      </c>
      <c r="N25" s="50">
        <f t="shared" si="2"/>
        <v>8683.2000000000007</v>
      </c>
    </row>
    <row r="26" spans="1:14" ht="15" customHeight="1">
      <c r="A26" s="35">
        <f t="shared" si="0"/>
        <v>19</v>
      </c>
      <c r="B26" s="40" t="s">
        <v>119</v>
      </c>
      <c r="C26" s="37" t="s">
        <v>48</v>
      </c>
      <c r="D26" s="37" t="s">
        <v>268</v>
      </c>
      <c r="E26" s="37" t="s">
        <v>250</v>
      </c>
      <c r="F26" s="37" t="s">
        <v>269</v>
      </c>
      <c r="G26" s="51"/>
      <c r="H26" s="52"/>
      <c r="I26" s="52"/>
      <c r="J26" s="52">
        <v>1170</v>
      </c>
      <c r="K26" s="52"/>
      <c r="L26" s="52"/>
      <c r="M26" s="39">
        <f t="shared" si="1"/>
        <v>1170</v>
      </c>
      <c r="N26" s="50">
        <f t="shared" si="2"/>
        <v>936</v>
      </c>
    </row>
    <row r="27" spans="1:14" ht="15" customHeight="1">
      <c r="A27" s="35">
        <f t="shared" si="0"/>
        <v>20</v>
      </c>
      <c r="B27" s="40" t="s">
        <v>128</v>
      </c>
      <c r="C27" s="37" t="s">
        <v>48</v>
      </c>
      <c r="D27" s="37" t="s">
        <v>231</v>
      </c>
      <c r="E27" s="37" t="s">
        <v>232</v>
      </c>
      <c r="F27" s="37" t="s">
        <v>49</v>
      </c>
      <c r="G27" s="48"/>
      <c r="H27" s="49"/>
      <c r="I27" s="49"/>
      <c r="J27" s="49">
        <v>1170</v>
      </c>
      <c r="K27" s="49"/>
      <c r="L27" s="49"/>
      <c r="M27" s="39">
        <f t="shared" si="1"/>
        <v>1170</v>
      </c>
      <c r="N27" s="50">
        <f t="shared" si="2"/>
        <v>936</v>
      </c>
    </row>
    <row r="28" spans="1:14" ht="15" customHeight="1">
      <c r="A28" s="35">
        <f t="shared" si="0"/>
        <v>21</v>
      </c>
      <c r="B28" s="40" t="s">
        <v>128</v>
      </c>
      <c r="C28" s="19" t="s">
        <v>48</v>
      </c>
      <c r="D28" s="19" t="s">
        <v>228</v>
      </c>
      <c r="E28" s="19" t="s">
        <v>229</v>
      </c>
      <c r="F28" s="19" t="s">
        <v>230</v>
      </c>
      <c r="G28" s="48">
        <v>7263</v>
      </c>
      <c r="H28" s="49">
        <v>8904</v>
      </c>
      <c r="I28" s="49"/>
      <c r="J28" s="49">
        <v>502</v>
      </c>
      <c r="K28" s="49"/>
      <c r="L28" s="49">
        <v>210</v>
      </c>
      <c r="M28" s="39">
        <f t="shared" si="1"/>
        <v>16879</v>
      </c>
      <c r="N28" s="50">
        <f t="shared" si="2"/>
        <v>13503.2</v>
      </c>
    </row>
    <row r="29" spans="1:14" ht="15" customHeight="1">
      <c r="A29" s="35">
        <f t="shared" si="0"/>
        <v>22</v>
      </c>
      <c r="B29" s="40" t="s">
        <v>128</v>
      </c>
      <c r="C29" s="19" t="s">
        <v>48</v>
      </c>
      <c r="D29" s="19" t="s">
        <v>270</v>
      </c>
      <c r="E29" s="19" t="s">
        <v>271</v>
      </c>
      <c r="F29" s="19" t="s">
        <v>272</v>
      </c>
      <c r="G29" s="48">
        <v>7263</v>
      </c>
      <c r="H29" s="49">
        <v>55538</v>
      </c>
      <c r="I29" s="49"/>
      <c r="J29" s="49">
        <v>354</v>
      </c>
      <c r="K29" s="49"/>
      <c r="L29" s="49"/>
      <c r="M29" s="39">
        <f t="shared" si="1"/>
        <v>63155</v>
      </c>
      <c r="N29" s="50">
        <f t="shared" si="2"/>
        <v>50524</v>
      </c>
    </row>
    <row r="30" spans="1:14" ht="15" customHeight="1">
      <c r="A30" s="35">
        <f t="shared" si="0"/>
        <v>23</v>
      </c>
      <c r="B30" s="40" t="s">
        <v>128</v>
      </c>
      <c r="C30" s="19" t="s">
        <v>48</v>
      </c>
      <c r="D30" s="19" t="s">
        <v>270</v>
      </c>
      <c r="E30" s="19" t="s">
        <v>271</v>
      </c>
      <c r="F30" s="19" t="s">
        <v>272</v>
      </c>
      <c r="G30" s="48"/>
      <c r="H30" s="49">
        <v>6083</v>
      </c>
      <c r="I30" s="49"/>
      <c r="J30" s="49"/>
      <c r="K30" s="49"/>
      <c r="L30" s="49"/>
      <c r="M30" s="39">
        <f t="shared" si="1"/>
        <v>6083</v>
      </c>
      <c r="N30" s="50">
        <f t="shared" si="2"/>
        <v>4866.3999999999996</v>
      </c>
    </row>
    <row r="31" spans="1:14" ht="15" customHeight="1">
      <c r="A31" s="35">
        <f t="shared" si="0"/>
        <v>24</v>
      </c>
      <c r="B31" s="40" t="s">
        <v>132</v>
      </c>
      <c r="C31" s="19" t="s">
        <v>48</v>
      </c>
      <c r="D31" s="19" t="s">
        <v>273</v>
      </c>
      <c r="E31" s="19" t="s">
        <v>274</v>
      </c>
      <c r="F31" s="19" t="s">
        <v>275</v>
      </c>
      <c r="G31" s="48">
        <v>7263</v>
      </c>
      <c r="H31" s="49">
        <v>15598</v>
      </c>
      <c r="I31" s="49"/>
      <c r="J31" s="49">
        <v>851</v>
      </c>
      <c r="K31" s="49"/>
      <c r="L31" s="49"/>
      <c r="M31" s="39">
        <f t="shared" si="1"/>
        <v>23712</v>
      </c>
      <c r="N31" s="50">
        <f t="shared" si="2"/>
        <v>18969.599999999999</v>
      </c>
    </row>
    <row r="32" spans="1:14" ht="15" customHeight="1">
      <c r="A32" s="35">
        <f t="shared" si="0"/>
        <v>25</v>
      </c>
      <c r="B32" s="40" t="s">
        <v>136</v>
      </c>
      <c r="C32" s="19" t="s">
        <v>48</v>
      </c>
      <c r="D32" s="19" t="s">
        <v>276</v>
      </c>
      <c r="E32" s="19" t="s">
        <v>277</v>
      </c>
      <c r="F32" s="19" t="s">
        <v>49</v>
      </c>
      <c r="G32" s="48">
        <v>7263</v>
      </c>
      <c r="H32" s="49">
        <v>12960</v>
      </c>
      <c r="I32" s="49"/>
      <c r="J32" s="49"/>
      <c r="K32" s="49"/>
      <c r="L32" s="49"/>
      <c r="M32" s="39">
        <f t="shared" si="1"/>
        <v>20223</v>
      </c>
      <c r="N32" s="50">
        <f t="shared" si="2"/>
        <v>16178.4</v>
      </c>
    </row>
    <row r="33" spans="1:14" ht="15" customHeight="1">
      <c r="A33" s="35">
        <f t="shared" si="0"/>
        <v>26</v>
      </c>
      <c r="B33" s="40" t="s">
        <v>136</v>
      </c>
      <c r="C33" s="19" t="s">
        <v>48</v>
      </c>
      <c r="D33" s="19" t="s">
        <v>278</v>
      </c>
      <c r="E33" s="19" t="s">
        <v>279</v>
      </c>
      <c r="F33" s="19" t="s">
        <v>40</v>
      </c>
      <c r="G33" s="48">
        <v>3899</v>
      </c>
      <c r="H33" s="49">
        <v>4056</v>
      </c>
      <c r="I33" s="49"/>
      <c r="J33" s="49"/>
      <c r="K33" s="49"/>
      <c r="L33" s="49"/>
      <c r="M33" s="39">
        <f t="shared" si="1"/>
        <v>7955</v>
      </c>
      <c r="N33" s="50">
        <f t="shared" si="2"/>
        <v>6364</v>
      </c>
    </row>
    <row r="34" spans="1:14" ht="15" customHeight="1">
      <c r="A34" s="35">
        <f t="shared" si="0"/>
        <v>27</v>
      </c>
      <c r="B34" s="40" t="s">
        <v>136</v>
      </c>
      <c r="C34" s="19" t="s">
        <v>48</v>
      </c>
      <c r="D34" s="19" t="s">
        <v>237</v>
      </c>
      <c r="E34" s="19" t="s">
        <v>238</v>
      </c>
      <c r="F34" s="19" t="s">
        <v>49</v>
      </c>
      <c r="G34" s="48">
        <v>5849</v>
      </c>
      <c r="H34" s="49"/>
      <c r="I34" s="49"/>
      <c r="J34" s="49">
        <v>1170</v>
      </c>
      <c r="K34" s="49"/>
      <c r="L34" s="49"/>
      <c r="M34" s="39">
        <f t="shared" si="1"/>
        <v>7019</v>
      </c>
      <c r="N34" s="50">
        <f t="shared" si="2"/>
        <v>5615.2</v>
      </c>
    </row>
    <row r="35" spans="1:14" ht="15" customHeight="1">
      <c r="A35" s="35">
        <f>1+A34</f>
        <v>28</v>
      </c>
      <c r="B35" s="40" t="s">
        <v>136</v>
      </c>
      <c r="C35" s="19" t="s">
        <v>48</v>
      </c>
      <c r="D35" s="19" t="s">
        <v>381</v>
      </c>
      <c r="E35" s="19" t="s">
        <v>382</v>
      </c>
      <c r="F35" s="19" t="s">
        <v>49</v>
      </c>
      <c r="G35" s="48">
        <v>5849</v>
      </c>
      <c r="H35" s="49"/>
      <c r="I35" s="49"/>
      <c r="J35" s="49"/>
      <c r="K35" s="49"/>
      <c r="L35" s="49"/>
      <c r="M35" s="39">
        <f t="shared" si="1"/>
        <v>5849</v>
      </c>
      <c r="N35" s="50">
        <f t="shared" si="2"/>
        <v>4679.2</v>
      </c>
    </row>
    <row r="36" spans="1:14" ht="15" customHeight="1">
      <c r="A36" s="35">
        <f t="shared" si="0"/>
        <v>29</v>
      </c>
      <c r="B36" s="40" t="s">
        <v>136</v>
      </c>
      <c r="C36" s="19" t="s">
        <v>48</v>
      </c>
      <c r="D36" s="19" t="s">
        <v>381</v>
      </c>
      <c r="E36" s="19" t="s">
        <v>382</v>
      </c>
      <c r="F36" s="19" t="s">
        <v>49</v>
      </c>
      <c r="G36" s="48"/>
      <c r="H36" s="49">
        <v>6083</v>
      </c>
      <c r="I36" s="49"/>
      <c r="J36" s="49"/>
      <c r="K36" s="49"/>
      <c r="L36" s="49"/>
      <c r="M36" s="39">
        <f t="shared" si="1"/>
        <v>6083</v>
      </c>
      <c r="N36" s="50">
        <f t="shared" si="2"/>
        <v>4866.3999999999996</v>
      </c>
    </row>
    <row r="37" spans="1:14" ht="15" customHeight="1">
      <c r="A37" s="35">
        <f t="shared" si="0"/>
        <v>30</v>
      </c>
      <c r="B37" s="22" t="s">
        <v>386</v>
      </c>
      <c r="C37" s="19" t="s">
        <v>48</v>
      </c>
      <c r="D37" s="19" t="s">
        <v>237</v>
      </c>
      <c r="E37" s="19" t="s">
        <v>238</v>
      </c>
      <c r="F37" s="19" t="s">
        <v>49</v>
      </c>
      <c r="G37" s="48"/>
      <c r="H37" s="49"/>
      <c r="I37" s="55"/>
      <c r="J37" s="55">
        <v>1170</v>
      </c>
      <c r="K37" s="55"/>
      <c r="L37" s="55"/>
      <c r="M37" s="39">
        <f t="shared" si="1"/>
        <v>1170</v>
      </c>
      <c r="N37" s="50">
        <f t="shared" si="2"/>
        <v>936</v>
      </c>
    </row>
    <row r="38" spans="1:14" ht="15" customHeight="1">
      <c r="A38" s="35">
        <f t="shared" si="0"/>
        <v>31</v>
      </c>
      <c r="B38" s="22" t="s">
        <v>386</v>
      </c>
      <c r="C38" s="20" t="s">
        <v>48</v>
      </c>
      <c r="D38" s="20" t="s">
        <v>383</v>
      </c>
      <c r="E38" s="19" t="s">
        <v>384</v>
      </c>
      <c r="F38" s="19" t="s">
        <v>385</v>
      </c>
      <c r="G38" s="54">
        <v>5849</v>
      </c>
      <c r="H38" s="55">
        <v>11699</v>
      </c>
      <c r="I38" s="55"/>
      <c r="J38" s="55">
        <v>1046</v>
      </c>
      <c r="K38" s="55"/>
      <c r="L38" s="55"/>
      <c r="M38" s="39">
        <f t="shared" si="1"/>
        <v>18594</v>
      </c>
      <c r="N38" s="50">
        <f t="shared" si="2"/>
        <v>14875.2</v>
      </c>
    </row>
    <row r="39" spans="1:14" ht="15" customHeight="1">
      <c r="A39" s="35">
        <f t="shared" si="0"/>
        <v>32</v>
      </c>
      <c r="B39" s="22" t="s">
        <v>386</v>
      </c>
      <c r="C39" s="19" t="s">
        <v>48</v>
      </c>
      <c r="D39" s="19" t="s">
        <v>381</v>
      </c>
      <c r="E39" s="19" t="s">
        <v>382</v>
      </c>
      <c r="F39" s="19" t="s">
        <v>49</v>
      </c>
      <c r="G39" s="48"/>
      <c r="H39" s="49">
        <v>6083</v>
      </c>
      <c r="I39" s="55"/>
      <c r="J39" s="55"/>
      <c r="K39" s="55"/>
      <c r="L39" s="55"/>
      <c r="M39" s="39">
        <f t="shared" ref="M39:M52" si="3">+L39+K39+J39+I39+H39+G39</f>
        <v>6083</v>
      </c>
      <c r="N39" s="50">
        <f t="shared" ref="N39:N52" si="4">+M39*80/100</f>
        <v>4866.3999999999996</v>
      </c>
    </row>
    <row r="40" spans="1:14" ht="15" customHeight="1">
      <c r="A40" s="35">
        <f t="shared" si="0"/>
        <v>33</v>
      </c>
      <c r="B40" s="22" t="s">
        <v>287</v>
      </c>
      <c r="C40" s="19" t="s">
        <v>48</v>
      </c>
      <c r="D40" s="19" t="s">
        <v>381</v>
      </c>
      <c r="E40" s="19" t="s">
        <v>382</v>
      </c>
      <c r="F40" s="19" t="s">
        <v>49</v>
      </c>
      <c r="G40" s="48"/>
      <c r="H40" s="49">
        <v>6083</v>
      </c>
      <c r="I40" s="55"/>
      <c r="J40" s="55"/>
      <c r="K40" s="55"/>
      <c r="L40" s="55"/>
      <c r="M40" s="39">
        <f t="shared" si="3"/>
        <v>6083</v>
      </c>
      <c r="N40" s="50">
        <f t="shared" si="4"/>
        <v>4866.3999999999996</v>
      </c>
    </row>
    <row r="41" spans="1:14" ht="15" customHeight="1">
      <c r="A41" s="35">
        <f t="shared" si="0"/>
        <v>34</v>
      </c>
      <c r="B41" s="22" t="s">
        <v>287</v>
      </c>
      <c r="C41" s="20" t="s">
        <v>48</v>
      </c>
      <c r="D41" s="20" t="s">
        <v>387</v>
      </c>
      <c r="E41" s="19" t="s">
        <v>388</v>
      </c>
      <c r="F41" s="19" t="s">
        <v>389</v>
      </c>
      <c r="G41" s="54">
        <v>5849</v>
      </c>
      <c r="H41" s="55">
        <v>52653</v>
      </c>
      <c r="I41" s="55"/>
      <c r="J41" s="55">
        <v>549</v>
      </c>
      <c r="K41" s="55"/>
      <c r="L41" s="55"/>
      <c r="M41" s="39">
        <f t="shared" si="3"/>
        <v>59051</v>
      </c>
      <c r="N41" s="50">
        <f t="shared" si="4"/>
        <v>47240.800000000003</v>
      </c>
    </row>
    <row r="42" spans="1:14" ht="15" customHeight="1">
      <c r="A42" s="35">
        <f t="shared" si="0"/>
        <v>35</v>
      </c>
      <c r="B42" s="22" t="s">
        <v>287</v>
      </c>
      <c r="C42" s="20" t="s">
        <v>48</v>
      </c>
      <c r="D42" s="20" t="s">
        <v>390</v>
      </c>
      <c r="E42" s="19" t="s">
        <v>391</v>
      </c>
      <c r="F42" s="19" t="s">
        <v>49</v>
      </c>
      <c r="G42" s="54">
        <v>2339</v>
      </c>
      <c r="H42" s="55"/>
      <c r="I42" s="55"/>
      <c r="J42" s="55">
        <v>195</v>
      </c>
      <c r="K42" s="55"/>
      <c r="L42" s="55"/>
      <c r="M42" s="39">
        <f t="shared" si="3"/>
        <v>2534</v>
      </c>
      <c r="N42" s="50">
        <f t="shared" si="4"/>
        <v>2027.2</v>
      </c>
    </row>
    <row r="43" spans="1:14" ht="15" customHeight="1">
      <c r="A43" s="35">
        <f t="shared" si="0"/>
        <v>36</v>
      </c>
      <c r="B43" s="22" t="s">
        <v>294</v>
      </c>
      <c r="C43" s="20" t="s">
        <v>48</v>
      </c>
      <c r="D43" s="20" t="s">
        <v>381</v>
      </c>
      <c r="E43" s="19" t="s">
        <v>382</v>
      </c>
      <c r="F43" s="19" t="s">
        <v>49</v>
      </c>
      <c r="G43" s="54"/>
      <c r="H43" s="55">
        <v>6083</v>
      </c>
      <c r="I43" s="55"/>
      <c r="J43" s="55"/>
      <c r="K43" s="55"/>
      <c r="L43" s="55"/>
      <c r="M43" s="39">
        <f t="shared" si="3"/>
        <v>6083</v>
      </c>
      <c r="N43" s="50">
        <f t="shared" si="4"/>
        <v>4866.3999999999996</v>
      </c>
    </row>
    <row r="44" spans="1:14" ht="15" customHeight="1">
      <c r="A44" s="35">
        <f t="shared" si="0"/>
        <v>37</v>
      </c>
      <c r="B44" s="22" t="s">
        <v>294</v>
      </c>
      <c r="C44" s="20" t="s">
        <v>48</v>
      </c>
      <c r="D44" s="20" t="s">
        <v>226</v>
      </c>
      <c r="E44" s="19" t="s">
        <v>227</v>
      </c>
      <c r="F44" s="19" t="s">
        <v>49</v>
      </c>
      <c r="G44" s="54">
        <v>4470</v>
      </c>
      <c r="H44" s="55"/>
      <c r="I44" s="55"/>
      <c r="J44" s="55"/>
      <c r="K44" s="55"/>
      <c r="L44" s="55"/>
      <c r="M44" s="39">
        <f t="shared" si="3"/>
        <v>4470</v>
      </c>
      <c r="N44" s="50">
        <f t="shared" si="4"/>
        <v>3576</v>
      </c>
    </row>
    <row r="45" spans="1:14" ht="15" customHeight="1">
      <c r="A45" s="35">
        <f t="shared" si="0"/>
        <v>38</v>
      </c>
      <c r="B45" s="22" t="s">
        <v>294</v>
      </c>
      <c r="C45" s="20" t="s">
        <v>48</v>
      </c>
      <c r="D45" s="20" t="s">
        <v>392</v>
      </c>
      <c r="E45" s="19" t="s">
        <v>393</v>
      </c>
      <c r="F45" s="19" t="s">
        <v>49</v>
      </c>
      <c r="G45" s="54">
        <v>7263</v>
      </c>
      <c r="H45" s="55">
        <v>111216</v>
      </c>
      <c r="I45" s="55"/>
      <c r="J45" s="55">
        <v>549</v>
      </c>
      <c r="K45" s="55"/>
      <c r="L45" s="55"/>
      <c r="M45" s="39">
        <f t="shared" si="3"/>
        <v>119028</v>
      </c>
      <c r="N45" s="50">
        <f t="shared" si="4"/>
        <v>95222.399999999994</v>
      </c>
    </row>
    <row r="46" spans="1:14" ht="15" customHeight="1">
      <c r="A46" s="35">
        <f>1+A45</f>
        <v>39</v>
      </c>
      <c r="B46" s="22" t="s">
        <v>351</v>
      </c>
      <c r="C46" s="20" t="s">
        <v>48</v>
      </c>
      <c r="D46" s="20" t="s">
        <v>237</v>
      </c>
      <c r="E46" s="19" t="s">
        <v>238</v>
      </c>
      <c r="F46" s="19" t="s">
        <v>49</v>
      </c>
      <c r="G46" s="54"/>
      <c r="H46" s="55"/>
      <c r="I46" s="55"/>
      <c r="J46" s="55">
        <v>1170</v>
      </c>
      <c r="K46" s="55"/>
      <c r="L46" s="55"/>
      <c r="M46" s="39">
        <f t="shared" si="3"/>
        <v>1170</v>
      </c>
      <c r="N46" s="50">
        <f t="shared" si="4"/>
        <v>936</v>
      </c>
    </row>
    <row r="47" spans="1:14" ht="15" customHeight="1">
      <c r="A47" s="35">
        <f t="shared" si="0"/>
        <v>40</v>
      </c>
      <c r="B47" s="22" t="s">
        <v>351</v>
      </c>
      <c r="C47" s="20" t="s">
        <v>48</v>
      </c>
      <c r="D47" s="20" t="s">
        <v>394</v>
      </c>
      <c r="E47" s="19" t="s">
        <v>395</v>
      </c>
      <c r="F47" s="19" t="s">
        <v>396</v>
      </c>
      <c r="G47" s="54">
        <v>7263</v>
      </c>
      <c r="H47" s="55">
        <v>26374</v>
      </c>
      <c r="I47" s="55"/>
      <c r="J47" s="55">
        <v>549</v>
      </c>
      <c r="K47" s="55"/>
      <c r="L47" s="55"/>
      <c r="M47" s="39">
        <f t="shared" si="3"/>
        <v>34186</v>
      </c>
      <c r="N47" s="50">
        <f t="shared" si="4"/>
        <v>27348.799999999999</v>
      </c>
    </row>
    <row r="48" spans="1:14" ht="15" customHeight="1">
      <c r="A48" s="35">
        <f t="shared" si="0"/>
        <v>41</v>
      </c>
      <c r="B48" s="22" t="s">
        <v>351</v>
      </c>
      <c r="C48" s="20" t="s">
        <v>48</v>
      </c>
      <c r="D48" s="20" t="s">
        <v>397</v>
      </c>
      <c r="E48" s="19" t="s">
        <v>398</v>
      </c>
      <c r="F48" s="19" t="s">
        <v>399</v>
      </c>
      <c r="G48" s="54">
        <v>7263</v>
      </c>
      <c r="H48" s="55"/>
      <c r="I48" s="55"/>
      <c r="J48" s="55">
        <v>12417</v>
      </c>
      <c r="K48" s="55"/>
      <c r="L48" s="55">
        <v>1820</v>
      </c>
      <c r="M48" s="39">
        <f t="shared" si="3"/>
        <v>21500</v>
      </c>
      <c r="N48" s="50">
        <f t="shared" si="4"/>
        <v>17200</v>
      </c>
    </row>
    <row r="49" spans="1:14" ht="15" customHeight="1">
      <c r="A49" s="35">
        <f t="shared" si="0"/>
        <v>42</v>
      </c>
      <c r="B49" s="22" t="s">
        <v>351</v>
      </c>
      <c r="C49" s="19" t="s">
        <v>48</v>
      </c>
      <c r="D49" s="19" t="s">
        <v>381</v>
      </c>
      <c r="E49" s="19" t="s">
        <v>382</v>
      </c>
      <c r="F49" s="19" t="s">
        <v>49</v>
      </c>
      <c r="G49" s="48"/>
      <c r="H49" s="49">
        <v>6083</v>
      </c>
      <c r="I49" s="55"/>
      <c r="J49" s="55"/>
      <c r="K49" s="55"/>
      <c r="L49" s="55"/>
      <c r="M49" s="39">
        <f t="shared" si="3"/>
        <v>6083</v>
      </c>
      <c r="N49" s="50">
        <f t="shared" si="4"/>
        <v>4866.3999999999996</v>
      </c>
    </row>
    <row r="50" spans="1:14" ht="15" customHeight="1">
      <c r="A50" s="35">
        <f t="shared" si="0"/>
        <v>43</v>
      </c>
      <c r="B50" s="22" t="s">
        <v>400</v>
      </c>
      <c r="C50" s="20" t="s">
        <v>48</v>
      </c>
      <c r="D50" s="20" t="s">
        <v>228</v>
      </c>
      <c r="E50" s="19" t="s">
        <v>401</v>
      </c>
      <c r="F50" s="19" t="s">
        <v>230</v>
      </c>
      <c r="G50" s="54">
        <v>5849</v>
      </c>
      <c r="H50" s="55">
        <v>32536</v>
      </c>
      <c r="I50" s="55">
        <v>35091</v>
      </c>
      <c r="J50" s="55">
        <v>74946</v>
      </c>
      <c r="K50" s="55">
        <v>2925</v>
      </c>
      <c r="L50" s="55">
        <v>44981</v>
      </c>
      <c r="M50" s="39">
        <f t="shared" si="3"/>
        <v>196328</v>
      </c>
      <c r="N50" s="50">
        <f t="shared" si="4"/>
        <v>157062.39999999999</v>
      </c>
    </row>
    <row r="51" spans="1:14" ht="15" customHeight="1">
      <c r="A51" s="35">
        <f t="shared" si="0"/>
        <v>44</v>
      </c>
      <c r="B51" s="22" t="s">
        <v>336</v>
      </c>
      <c r="C51" s="20" t="s">
        <v>48</v>
      </c>
      <c r="D51" s="20" t="s">
        <v>402</v>
      </c>
      <c r="E51" s="19" t="s">
        <v>403</v>
      </c>
      <c r="F51" s="19" t="s">
        <v>404</v>
      </c>
      <c r="G51" s="54">
        <v>4470</v>
      </c>
      <c r="H51" s="55"/>
      <c r="I51" s="55"/>
      <c r="J51" s="55"/>
      <c r="K51" s="55"/>
      <c r="L51" s="55"/>
      <c r="M51" s="39">
        <f t="shared" si="3"/>
        <v>4470</v>
      </c>
      <c r="N51" s="50">
        <f t="shared" si="4"/>
        <v>3576</v>
      </c>
    </row>
    <row r="52" spans="1:14" ht="15.75" thickBot="1">
      <c r="A52" s="35"/>
      <c r="B52" s="22"/>
      <c r="C52" s="20"/>
      <c r="D52" s="20"/>
      <c r="E52" s="19"/>
      <c r="F52" s="19"/>
      <c r="G52" s="54"/>
      <c r="H52" s="55"/>
      <c r="I52" s="55"/>
      <c r="J52" s="55"/>
      <c r="K52" s="55"/>
      <c r="L52" s="55"/>
      <c r="M52" s="39">
        <f t="shared" si="3"/>
        <v>0</v>
      </c>
      <c r="N52" s="50">
        <f t="shared" si="4"/>
        <v>0</v>
      </c>
    </row>
    <row r="53" spans="1:14" ht="17.25" thickTop="1" thickBot="1">
      <c r="A53" s="47"/>
      <c r="B53" s="26" t="s">
        <v>23</v>
      </c>
      <c r="C53" s="43"/>
      <c r="D53" s="43"/>
      <c r="E53" s="43"/>
      <c r="F53" s="44"/>
      <c r="G53" s="45">
        <f t="shared" ref="G53:N53" si="5">SUM(G8:G52)</f>
        <v>177861</v>
      </c>
      <c r="H53" s="45">
        <f t="shared" si="5"/>
        <v>738377</v>
      </c>
      <c r="I53" s="45">
        <f t="shared" si="5"/>
        <v>35091</v>
      </c>
      <c r="J53" s="45">
        <f t="shared" si="5"/>
        <v>104719</v>
      </c>
      <c r="K53" s="45">
        <f t="shared" si="5"/>
        <v>2925</v>
      </c>
      <c r="L53" s="45">
        <f t="shared" si="5"/>
        <v>47011</v>
      </c>
      <c r="M53" s="45">
        <f t="shared" si="5"/>
        <v>1105984</v>
      </c>
      <c r="N53" s="62">
        <f t="shared" si="5"/>
        <v>884787.2000000003</v>
      </c>
    </row>
    <row r="54" spans="1:14" ht="15.75" thickTop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0%</vt:lpstr>
      <vt:lpstr>10%</vt:lpstr>
      <vt:lpstr>20%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2015-09-22T14:57:03Z</dcterms:created>
  <dcterms:modified xsi:type="dcterms:W3CDTF">2015-12-21T08:35:14Z</dcterms:modified>
</cp:coreProperties>
</file>