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0%" sheetId="1" r:id="rId1"/>
    <sheet name="10%" sheetId="2" r:id="rId2"/>
    <sheet name="15%" sheetId="3" r:id="rId3"/>
    <sheet name="20%" sheetId="4" r:id="rId4"/>
  </sheets>
  <calcPr calcId="124519"/>
</workbook>
</file>

<file path=xl/calcChain.xml><?xml version="1.0" encoding="utf-8"?>
<calcChain xmlns="http://schemas.openxmlformats.org/spreadsheetml/2006/main">
  <c r="E30" i="1"/>
  <c r="L140" i="2"/>
  <c r="M140" s="1"/>
  <c r="L139"/>
  <c r="M139" s="1"/>
  <c r="L138"/>
  <c r="M138" s="1"/>
  <c r="L68"/>
  <c r="M68" s="1"/>
  <c r="L69"/>
  <c r="M69" s="1"/>
  <c r="L67"/>
  <c r="M67" s="1"/>
  <c r="L66"/>
  <c r="M66" s="1"/>
  <c r="M150"/>
  <c r="L150"/>
  <c r="L149"/>
  <c r="M149" s="1"/>
  <c r="M148"/>
  <c r="L148"/>
  <c r="L147"/>
  <c r="M147" s="1"/>
  <c r="L146"/>
  <c r="M146" s="1"/>
  <c r="L145"/>
  <c r="M145" s="1"/>
  <c r="L144"/>
  <c r="M144" s="1"/>
  <c r="L143"/>
  <c r="M143" s="1"/>
  <c r="L48"/>
  <c r="M48" s="1"/>
  <c r="J14" i="4"/>
  <c r="I14"/>
  <c r="G14"/>
  <c r="F14"/>
  <c r="L13"/>
  <c r="M13" s="1"/>
  <c r="A13"/>
  <c r="L12"/>
  <c r="M12" s="1"/>
  <c r="L11"/>
  <c r="M11" s="1"/>
  <c r="L13" i="3"/>
  <c r="J13"/>
  <c r="G13"/>
  <c r="F13"/>
  <c r="M12"/>
  <c r="L12"/>
  <c r="M11"/>
  <c r="M13" s="1"/>
  <c r="L11"/>
  <c r="K151" i="2"/>
  <c r="J151"/>
  <c r="I151"/>
  <c r="H151"/>
  <c r="G151"/>
  <c r="F151"/>
  <c r="L142"/>
  <c r="M142" s="1"/>
  <c r="L141"/>
  <c r="M141" s="1"/>
  <c r="L137"/>
  <c r="M137" s="1"/>
  <c r="L136"/>
  <c r="M136" s="1"/>
  <c r="L135"/>
  <c r="M135" s="1"/>
  <c r="L134"/>
  <c r="M134" s="1"/>
  <c r="L133"/>
  <c r="M133" s="1"/>
  <c r="L132"/>
  <c r="M132" s="1"/>
  <c r="L131"/>
  <c r="M131" s="1"/>
  <c r="L130"/>
  <c r="M130" s="1"/>
  <c r="L129"/>
  <c r="M129" s="1"/>
  <c r="L128"/>
  <c r="M128" s="1"/>
  <c r="L127"/>
  <c r="M127" s="1"/>
  <c r="L126"/>
  <c r="M126" s="1"/>
  <c r="L125"/>
  <c r="M125" s="1"/>
  <c r="L124"/>
  <c r="M124" s="1"/>
  <c r="L123"/>
  <c r="M123" s="1"/>
  <c r="L122"/>
  <c r="M122" s="1"/>
  <c r="L121"/>
  <c r="M121" s="1"/>
  <c r="L120"/>
  <c r="M120" s="1"/>
  <c r="L119"/>
  <c r="M119" s="1"/>
  <c r="L118"/>
  <c r="M118" s="1"/>
  <c r="M117"/>
  <c r="L117"/>
  <c r="L116"/>
  <c r="M116" s="1"/>
  <c r="L115"/>
  <c r="M115" s="1"/>
  <c r="L114"/>
  <c r="M114" s="1"/>
  <c r="L113"/>
  <c r="M113" s="1"/>
  <c r="L112"/>
  <c r="M112" s="1"/>
  <c r="L111"/>
  <c r="M111" s="1"/>
  <c r="L110"/>
  <c r="M110" s="1"/>
  <c r="L109"/>
  <c r="M109" s="1"/>
  <c r="L108"/>
  <c r="M108" s="1"/>
  <c r="L107"/>
  <c r="M107" s="1"/>
  <c r="M106"/>
  <c r="L106"/>
  <c r="L105"/>
  <c r="M105" s="1"/>
  <c r="L104"/>
  <c r="M104" s="1"/>
  <c r="L103"/>
  <c r="M103" s="1"/>
  <c r="L102"/>
  <c r="M102" s="1"/>
  <c r="L101"/>
  <c r="M101" s="1"/>
  <c r="L100"/>
  <c r="M100" s="1"/>
  <c r="L99"/>
  <c r="M99" s="1"/>
  <c r="L98"/>
  <c r="M98" s="1"/>
  <c r="L97"/>
  <c r="M97" s="1"/>
  <c r="L96"/>
  <c r="M96" s="1"/>
  <c r="L95"/>
  <c r="M95" s="1"/>
  <c r="L94"/>
  <c r="M94" s="1"/>
  <c r="L93"/>
  <c r="M93" s="1"/>
  <c r="L92"/>
  <c r="M92" s="1"/>
  <c r="L91"/>
  <c r="M91" s="1"/>
  <c r="L90"/>
  <c r="M90" s="1"/>
  <c r="L89"/>
  <c r="M89" s="1"/>
  <c r="L88"/>
  <c r="M88" s="1"/>
  <c r="L87"/>
  <c r="M87" s="1"/>
  <c r="L86"/>
  <c r="M86" s="1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L76"/>
  <c r="M76" s="1"/>
  <c r="L75"/>
  <c r="M75" s="1"/>
  <c r="L74"/>
  <c r="M74" s="1"/>
  <c r="L73"/>
  <c r="M73" s="1"/>
  <c r="L72"/>
  <c r="M72" s="1"/>
  <c r="L71"/>
  <c r="M71" s="1"/>
  <c r="L70"/>
  <c r="M70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M16"/>
  <c r="L16"/>
  <c r="L15"/>
  <c r="M15" s="1"/>
  <c r="L14"/>
  <c r="M14" s="1"/>
  <c r="L13"/>
  <c r="M13" s="1"/>
  <c r="L12"/>
  <c r="M12" s="1"/>
  <c r="L11"/>
  <c r="M11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L10"/>
  <c r="M10" s="1"/>
  <c r="K24" i="1"/>
  <c r="J24"/>
  <c r="I24"/>
  <c r="H24"/>
  <c r="G24"/>
  <c r="F24"/>
  <c r="L23"/>
  <c r="L22"/>
  <c r="L21"/>
  <c r="L20"/>
  <c r="L19"/>
  <c r="L18"/>
  <c r="L17"/>
  <c r="L16"/>
  <c r="L15"/>
  <c r="L14"/>
  <c r="L13"/>
  <c r="L12"/>
  <c r="A12"/>
  <c r="A13" s="1"/>
  <c r="A14" s="1"/>
  <c r="A15" s="1"/>
  <c r="A16" s="1"/>
  <c r="A17" s="1"/>
  <c r="A18" s="1"/>
  <c r="A19" s="1"/>
  <c r="A20" s="1"/>
  <c r="A21" s="1"/>
  <c r="A22" s="1"/>
  <c r="L11"/>
  <c r="A56" i="2" l="1"/>
  <c r="A57" s="1"/>
  <c r="A58" s="1"/>
  <c r="A59" s="1"/>
  <c r="A60" s="1"/>
  <c r="A61" s="1"/>
  <c r="A62" s="1"/>
  <c r="A63" s="1"/>
  <c r="A64" s="1"/>
  <c r="A65" s="1"/>
  <c r="M14" i="4"/>
  <c r="L14"/>
  <c r="M151" i="2"/>
  <c r="L151"/>
  <c r="L24" i="1"/>
  <c r="A66" i="2" l="1"/>
  <c r="A67" s="1"/>
  <c r="A68" l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l="1"/>
  <c r="A139" s="1"/>
  <c r="A140" s="1"/>
  <c r="A141" s="1"/>
  <c r="A142" s="1"/>
  <c r="A143" s="1"/>
  <c r="A144" s="1"/>
  <c r="A145" s="1"/>
  <c r="A146" s="1"/>
  <c r="A147" s="1"/>
  <c r="A148" s="1"/>
  <c r="A149" s="1"/>
  <c r="A150" s="1"/>
</calcChain>
</file>

<file path=xl/sharedStrings.xml><?xml version="1.0" encoding="utf-8"?>
<sst xmlns="http://schemas.openxmlformats.org/spreadsheetml/2006/main" count="663" uniqueCount="326">
  <si>
    <t xml:space="preserve">DISTRICT SANITAIRE: </t>
  </si>
  <si>
    <t>FORMATION SANITAIRE:…………………………………………………………………………</t>
  </si>
  <si>
    <t>POLYCLINIQUE  SAINT JEAN</t>
  </si>
  <si>
    <t>RELEVE DES FACTURES  DE  SORAS (SOCIETE  RWANDAISE D'ASSURANCES )</t>
  </si>
  <si>
    <r>
      <t>N</t>
    </r>
    <r>
      <rPr>
        <b/>
        <sz val="10"/>
        <color theme="1"/>
        <rFont val="Calibri"/>
        <family val="2"/>
      </rPr>
      <t>°</t>
    </r>
  </si>
  <si>
    <t xml:space="preserve">DATE </t>
  </si>
  <si>
    <t>N° POLICE</t>
  </si>
  <si>
    <t>N° CARTE</t>
  </si>
  <si>
    <t>NOM &amp; PRENOM</t>
  </si>
  <si>
    <t>CONSUL</t>
  </si>
  <si>
    <t xml:space="preserve">EXAMENS </t>
  </si>
  <si>
    <t>HOSPITA</t>
  </si>
  <si>
    <t xml:space="preserve">ACTES &amp; </t>
  </si>
  <si>
    <t>AUTRES</t>
  </si>
  <si>
    <t>MEDICA</t>
  </si>
  <si>
    <t xml:space="preserve">MONTANT </t>
  </si>
  <si>
    <t>MALADE</t>
  </si>
  <si>
    <t>TATION</t>
  </si>
  <si>
    <t>COMPL.</t>
  </si>
  <si>
    <t>LISAT°</t>
  </si>
  <si>
    <t>MATERIEL</t>
  </si>
  <si>
    <t>MENTS</t>
  </si>
  <si>
    <t>TOTAL</t>
  </si>
  <si>
    <t>PERIODE: MOIS DE SEPTEMBRE /ANNEE 2015</t>
  </si>
  <si>
    <t>DATE</t>
  </si>
  <si>
    <t>SRS/000722</t>
  </si>
  <si>
    <t>DISTRICT SANITAIRE: MUHIMA</t>
  </si>
  <si>
    <r>
      <t>N</t>
    </r>
    <r>
      <rPr>
        <b/>
        <sz val="9"/>
        <color theme="1"/>
        <rFont val="Calibri"/>
        <family val="2"/>
      </rPr>
      <t>°</t>
    </r>
  </si>
  <si>
    <t>PERIODE: MOIS DE SEPTEMBRE/ANNEE 2015</t>
  </si>
  <si>
    <t>0138/03</t>
  </si>
  <si>
    <t>NSHIMIYIMANA AINIE LESLIE</t>
  </si>
  <si>
    <t>0589/02</t>
  </si>
  <si>
    <t>KWIZERA AMINATHA</t>
  </si>
  <si>
    <t>SRS/000508</t>
  </si>
  <si>
    <t>0352/03</t>
  </si>
  <si>
    <t>KALIZA CLARE INGLESSE</t>
  </si>
  <si>
    <t>SRS/000647</t>
  </si>
  <si>
    <t>0016/02</t>
  </si>
  <si>
    <t>KAMALIZA KHADIDJA</t>
  </si>
  <si>
    <t>SRS/000962</t>
  </si>
  <si>
    <t>0005/01</t>
  </si>
  <si>
    <t>UMUTONI SAMANTHA</t>
  </si>
  <si>
    <t>SRS/000423</t>
  </si>
  <si>
    <t>0147/01</t>
  </si>
  <si>
    <t>NYIRAHABIMANA M.CLAUDINE</t>
  </si>
  <si>
    <t>SRS/000110</t>
  </si>
  <si>
    <t>0345/02</t>
  </si>
  <si>
    <t>UWAMARIYA SOLANGE</t>
  </si>
  <si>
    <t>0270/01</t>
  </si>
  <si>
    <t>MUSANIWABO LILIANE</t>
  </si>
  <si>
    <t>SRS/000676</t>
  </si>
  <si>
    <t>0034/04</t>
  </si>
  <si>
    <t>UWASE BIJOUX</t>
  </si>
  <si>
    <t>SRS/000982</t>
  </si>
  <si>
    <t>0132/01</t>
  </si>
  <si>
    <t>UWIZEYIMANA BELYSE</t>
  </si>
  <si>
    <t>SRS/000892</t>
  </si>
  <si>
    <t>0132/02</t>
  </si>
  <si>
    <t>BIZIMANA BERCHARD</t>
  </si>
  <si>
    <t>0373/02</t>
  </si>
  <si>
    <t>NDAYISHIMIYE EMELYNE</t>
  </si>
  <si>
    <t>SRS/00110</t>
  </si>
  <si>
    <t>0283/04</t>
  </si>
  <si>
    <t xml:space="preserve">IRADUKUNDA RIZIKI </t>
  </si>
  <si>
    <t>0052/02</t>
  </si>
  <si>
    <t>INEZA ITUNGO ELISA</t>
  </si>
  <si>
    <t>SRS/000532</t>
  </si>
  <si>
    <t>0031/01</t>
  </si>
  <si>
    <t>HABIMANA CHARLES</t>
  </si>
  <si>
    <t>0031/04</t>
  </si>
  <si>
    <t>HABIMANA AKALIZA KENDRA</t>
  </si>
  <si>
    <t>0252/04</t>
  </si>
  <si>
    <t>IRASOHOZA ALICE</t>
  </si>
  <si>
    <t>SRS/000728</t>
  </si>
  <si>
    <t>0082/01</t>
  </si>
  <si>
    <t>MUKAMANA SUZANE</t>
  </si>
  <si>
    <t>0581/02</t>
  </si>
  <si>
    <t>MUTUYIMANA ALEXIS</t>
  </si>
  <si>
    <t>SRS/000020</t>
  </si>
  <si>
    <t>0007/047</t>
  </si>
  <si>
    <t>CYIZA DANY</t>
  </si>
  <si>
    <t>0178/01</t>
  </si>
  <si>
    <t>INGABIRE M.CLAIRE</t>
  </si>
  <si>
    <t>SRS/000199</t>
  </si>
  <si>
    <t>0361/02</t>
  </si>
  <si>
    <t>UZAMUKUNDA FLORENCE</t>
  </si>
  <si>
    <t>SRS/000821</t>
  </si>
  <si>
    <t>0027/01</t>
  </si>
  <si>
    <t>UWAMBGAJIMANA AGNES</t>
  </si>
  <si>
    <t>0416/02</t>
  </si>
  <si>
    <t>UDAHEMUKA JOSEPH</t>
  </si>
  <si>
    <t>SRS/000468</t>
  </si>
  <si>
    <t>0050/01</t>
  </si>
  <si>
    <t>NKUSI EDMOND MARIE</t>
  </si>
  <si>
    <t>0220/01</t>
  </si>
  <si>
    <t>NIYITEGEKA ANGELE</t>
  </si>
  <si>
    <t>0180/04</t>
  </si>
  <si>
    <t>UWABYAYE M.CLAIRE</t>
  </si>
  <si>
    <t>SRS/000242</t>
  </si>
  <si>
    <t>0030/04</t>
  </si>
  <si>
    <t>NIYONSHIMA JEANINNE</t>
  </si>
  <si>
    <t>0007/05</t>
  </si>
  <si>
    <t>CYUBAHIRO GANZA ELIENOR</t>
  </si>
  <si>
    <t>SRS/000328</t>
  </si>
  <si>
    <t>0022/02</t>
  </si>
  <si>
    <t>MUKESHIMANA FAINA</t>
  </si>
  <si>
    <t>0066/02</t>
  </si>
  <si>
    <t>NIYIGENA M.DELPHINE</t>
  </si>
  <si>
    <t>0039/02</t>
  </si>
  <si>
    <t>MUKABARANGA DONATHA</t>
  </si>
  <si>
    <t>0075/02</t>
  </si>
  <si>
    <t>MUKAMANZI JEANETTE</t>
  </si>
  <si>
    <t>SRS/000806</t>
  </si>
  <si>
    <t>0024/01</t>
  </si>
  <si>
    <t>BANAMWANA FLORENCE</t>
  </si>
  <si>
    <t>SRS/000538</t>
  </si>
  <si>
    <t>0025/01</t>
  </si>
  <si>
    <t xml:space="preserve">MABOYI AYUBU </t>
  </si>
  <si>
    <t>0179/01</t>
  </si>
  <si>
    <t>UWAMAHORO LAURENCE</t>
  </si>
  <si>
    <t>SRS/000780</t>
  </si>
  <si>
    <t>0062/01</t>
  </si>
  <si>
    <t>MUKESHINKINDI CLAIRE</t>
  </si>
  <si>
    <t>SRS/00780</t>
  </si>
  <si>
    <t>0107/01</t>
  </si>
  <si>
    <t>UWARAZA CLAUDINE</t>
  </si>
  <si>
    <t>0224/02</t>
  </si>
  <si>
    <t>UWIZEYE HUGUETTE</t>
  </si>
  <si>
    <t>SRS/000097</t>
  </si>
  <si>
    <t>0253/02</t>
  </si>
  <si>
    <t>MUKAMASABO FRANCINE</t>
  </si>
  <si>
    <t>SRS/000510</t>
  </si>
  <si>
    <t>0002/01</t>
  </si>
  <si>
    <t>INGABIRE DIANE BUTERA</t>
  </si>
  <si>
    <t>0025/06</t>
  </si>
  <si>
    <t>MABOYI SADI</t>
  </si>
  <si>
    <t>0025/07</t>
  </si>
  <si>
    <t>UZAMUKUNDA AFSA</t>
  </si>
  <si>
    <t>0101/02</t>
  </si>
  <si>
    <t>NSABIMANA J M V</t>
  </si>
  <si>
    <t>0291/01</t>
  </si>
  <si>
    <t>MUJAWAYEZU CHRISTINE</t>
  </si>
  <si>
    <t>0247/02</t>
  </si>
  <si>
    <t>NISHIMIRWE CLAUDINE</t>
  </si>
  <si>
    <t>0287/02</t>
  </si>
  <si>
    <t>UWABYAYE ALPHONSINE</t>
  </si>
  <si>
    <t>SRS/000421</t>
  </si>
  <si>
    <t>0015/01</t>
  </si>
  <si>
    <t>RUGEMA CLARISSE</t>
  </si>
  <si>
    <t>0030/02</t>
  </si>
  <si>
    <t>GASRO INEZA NICOLE</t>
  </si>
  <si>
    <t>13/9/2015</t>
  </si>
  <si>
    <t>0221/03</t>
  </si>
  <si>
    <t>SANGA GAVIN</t>
  </si>
  <si>
    <t>BEBE BANAMWANA FLORENCE</t>
  </si>
  <si>
    <t>14/9/2015</t>
  </si>
  <si>
    <t>SRS/000812</t>
  </si>
  <si>
    <t>NTAMPAKA PHILBERT</t>
  </si>
  <si>
    <t>15/9/2015</t>
  </si>
  <si>
    <t>0006/02</t>
  </si>
  <si>
    <t>NIMUGIRE JACQUELINE</t>
  </si>
  <si>
    <t>0162/01</t>
  </si>
  <si>
    <t>MUTONI ALEXANDRE</t>
  </si>
  <si>
    <t>0084/02</t>
  </si>
  <si>
    <t>UMUHORE MAHORO LILIANE</t>
  </si>
  <si>
    <t>0581/01</t>
  </si>
  <si>
    <t>UWUBURIZA LILIANE</t>
  </si>
  <si>
    <t>16/9/2015</t>
  </si>
  <si>
    <t>0162/02</t>
  </si>
  <si>
    <t>NZAMWITA PACIFIQUE</t>
  </si>
  <si>
    <t>0075/01</t>
  </si>
  <si>
    <t>KUKUNDA FAITH</t>
  </si>
  <si>
    <t>0015/06</t>
  </si>
  <si>
    <t>17/9/2015</t>
  </si>
  <si>
    <t>0549/01</t>
  </si>
  <si>
    <t>MUKANYIRIGIRA CHANTAL</t>
  </si>
  <si>
    <t>UWAMBAJIMANA AGNES</t>
  </si>
  <si>
    <t>0061/01</t>
  </si>
  <si>
    <t>RUKUNDO THEONESTE</t>
  </si>
  <si>
    <t>SRS/000466</t>
  </si>
  <si>
    <t>0042/02</t>
  </si>
  <si>
    <t>UMUHOZA ADELINE</t>
  </si>
  <si>
    <t>18/9/2015</t>
  </si>
  <si>
    <t>SRS/000936</t>
  </si>
  <si>
    <t>0036/02</t>
  </si>
  <si>
    <t>UMURAZA NADINE</t>
  </si>
  <si>
    <t>0296/02</t>
  </si>
  <si>
    <t>BARAKAGWIRA ALICE</t>
  </si>
  <si>
    <t>19/9/2015</t>
  </si>
  <si>
    <t>0194/01</t>
  </si>
  <si>
    <t>MUGISHA JACQUES</t>
  </si>
  <si>
    <t>SRS/000010</t>
  </si>
  <si>
    <t>0051/01</t>
  </si>
  <si>
    <t>IYAMUREMYE VINCENT</t>
  </si>
  <si>
    <t>0272/01</t>
  </si>
  <si>
    <t>KANYANDEKWE CLAUDETTE</t>
  </si>
  <si>
    <t>0138/02</t>
  </si>
  <si>
    <t>AYINTIJE VALENTINE</t>
  </si>
  <si>
    <t>SRS/0200892</t>
  </si>
  <si>
    <t>20/9/2015</t>
  </si>
  <si>
    <t>0079/06</t>
  </si>
  <si>
    <t>CYUZUZO DEBORAH</t>
  </si>
  <si>
    <t>0458/01</t>
  </si>
  <si>
    <t>CYUSA IBRAHIM</t>
  </si>
  <si>
    <t>0180/01</t>
  </si>
  <si>
    <t>SENGOGA GILBERT</t>
  </si>
  <si>
    <t>RUTAGANDA VALENTIN</t>
  </si>
  <si>
    <t>USABYIMANA DESIRE</t>
  </si>
  <si>
    <t>21/9/2015</t>
  </si>
  <si>
    <t>0374/02</t>
  </si>
  <si>
    <t>SIMBI YVETTE</t>
  </si>
  <si>
    <t>0235/02</t>
  </si>
  <si>
    <t>NDAYISABA JULIENNE</t>
  </si>
  <si>
    <t>0581/03</t>
  </si>
  <si>
    <t>BENIHIRWE AKALIZA ABIELLA</t>
  </si>
  <si>
    <t>SRS/000082</t>
  </si>
  <si>
    <t>0023/02</t>
  </si>
  <si>
    <t>UWASE BENTHE</t>
  </si>
  <si>
    <t>SRS/000018</t>
  </si>
  <si>
    <t>0028/02</t>
  </si>
  <si>
    <t>NJTIVUNWA ODETTE</t>
  </si>
  <si>
    <t>SRS/00018</t>
  </si>
  <si>
    <t>0019/04</t>
  </si>
  <si>
    <t>KANYANGE ANICE</t>
  </si>
  <si>
    <t>SRS/000942</t>
  </si>
  <si>
    <t>0019/02</t>
  </si>
  <si>
    <t>TWAGIRAYEZU INNOCENT</t>
  </si>
  <si>
    <t>NTIVUNWA ODETTE</t>
  </si>
  <si>
    <t>0003/03</t>
  </si>
  <si>
    <t>MUTABAZI ISINGIZWE SABINE</t>
  </si>
  <si>
    <t>0008/06</t>
  </si>
  <si>
    <t>MUKARUTESI JOSEE</t>
  </si>
  <si>
    <t>SRS/000859</t>
  </si>
  <si>
    <t>SRS/000657</t>
  </si>
  <si>
    <t>0001/04</t>
  </si>
  <si>
    <t>NIYONKURU LEVI</t>
  </si>
  <si>
    <t>22/9/2015</t>
  </si>
  <si>
    <t>0096/02</t>
  </si>
  <si>
    <t>MUHIRE MUBARAKA AMINI</t>
  </si>
  <si>
    <t>0195/01</t>
  </si>
  <si>
    <t>UMUHIRE DIANE</t>
  </si>
  <si>
    <t>0061/04</t>
  </si>
  <si>
    <t>RUKUNDONTWALI BRANDON</t>
  </si>
  <si>
    <t>0177/02</t>
  </si>
  <si>
    <t>MUKASANO YVONNE</t>
  </si>
  <si>
    <t>0204/01</t>
  </si>
  <si>
    <t>NZEYIMANA PASCAL</t>
  </si>
  <si>
    <t>0054/01</t>
  </si>
  <si>
    <t>0188/02</t>
  </si>
  <si>
    <t>UWAMARIYA JOSIANE</t>
  </si>
  <si>
    <t>23/9/2015</t>
  </si>
  <si>
    <t>021/06</t>
  </si>
  <si>
    <t>NEEMA AGAIN</t>
  </si>
  <si>
    <t>0566/02</t>
  </si>
  <si>
    <t>UMUTONI GENEVIEVE</t>
  </si>
  <si>
    <t>0566/03</t>
  </si>
  <si>
    <t>NKUNDIMANA LUCK SONIA</t>
  </si>
  <si>
    <t>SRS/000625</t>
  </si>
  <si>
    <t>0065/03</t>
  </si>
  <si>
    <t>MUKUNZI LIONNEL</t>
  </si>
  <si>
    <t>0065/04</t>
  </si>
  <si>
    <t>CYUZUZO MUKUNZI IAN</t>
  </si>
  <si>
    <t>SRS/000040</t>
  </si>
  <si>
    <t>24/9/2015</t>
  </si>
  <si>
    <t>0120/02</t>
  </si>
  <si>
    <t>KAYITESI M.JEANNE</t>
  </si>
  <si>
    <t>SRS/000066</t>
  </si>
  <si>
    <t>0047/01</t>
  </si>
  <si>
    <t>MISABIRE ALAN STEVEN</t>
  </si>
  <si>
    <t>0066/01</t>
  </si>
  <si>
    <t>MUKANTABANA ANGELIQUE</t>
  </si>
  <si>
    <t>25/9/2015</t>
  </si>
  <si>
    <t>SRS/000851</t>
  </si>
  <si>
    <t>0031/02</t>
  </si>
  <si>
    <t>UMUBYEYI ROSINE M.JOSEPHINE</t>
  </si>
  <si>
    <t>SRS/000058</t>
  </si>
  <si>
    <t>0014/02</t>
  </si>
  <si>
    <t>RWABAKIKA SALIMA</t>
  </si>
  <si>
    <t>SRS/000624</t>
  </si>
  <si>
    <t>0010/02</t>
  </si>
  <si>
    <t>NAMBAJE ALICE</t>
  </si>
  <si>
    <t>26/9/2015</t>
  </si>
  <si>
    <t>0096/08</t>
  </si>
  <si>
    <t>IRADUKUNDA RABIYA</t>
  </si>
  <si>
    <t>27/9/2015</t>
  </si>
  <si>
    <t>OMAR ADRIEN</t>
  </si>
  <si>
    <t>SRS/000921</t>
  </si>
  <si>
    <t>KEZA ONELLA</t>
  </si>
  <si>
    <t>28/9/2015</t>
  </si>
  <si>
    <t>0236/01</t>
  </si>
  <si>
    <t>NDAYAMBAJE J.BAPTISTE</t>
  </si>
  <si>
    <t>24-28/9/15</t>
  </si>
  <si>
    <t>29/9/2015</t>
  </si>
  <si>
    <t>0034/02</t>
  </si>
  <si>
    <t>UWIRAGIYE JEANINNE</t>
  </si>
  <si>
    <t>0025/02</t>
  </si>
  <si>
    <t>UWAMAHORO JEANETTE</t>
  </si>
  <si>
    <t>SRS/000818</t>
  </si>
  <si>
    <t>0003/02</t>
  </si>
  <si>
    <t>MUSABYIMANA THEOPISTE</t>
  </si>
  <si>
    <t>30/9/2015</t>
  </si>
  <si>
    <t>0121/02</t>
  </si>
  <si>
    <t>NSANZAMAHORO ISHIMWE DAVE</t>
  </si>
  <si>
    <t>0050/02</t>
  </si>
  <si>
    <t>MUSHONGORE ALICE</t>
  </si>
  <si>
    <t>0046/02</t>
  </si>
  <si>
    <t>IZARIBARA ZAHARA</t>
  </si>
  <si>
    <t>0384/04</t>
  </si>
  <si>
    <t>TWIRINGIYIMANA PIERRE CANISIUS</t>
  </si>
  <si>
    <t>0384/03</t>
  </si>
  <si>
    <t>TWIRINGIYIMANA UMUHOZA ANGE LUS M</t>
  </si>
  <si>
    <t>10-14/9/15</t>
  </si>
  <si>
    <t>9-14/9/15</t>
  </si>
  <si>
    <t>13-14/9/15</t>
  </si>
  <si>
    <t>0349/025</t>
  </si>
  <si>
    <t>UWASE CLEMENTINE</t>
  </si>
  <si>
    <t>0178/04</t>
  </si>
  <si>
    <t>MFITUMUKIZA IRIS PRINCESSE</t>
  </si>
  <si>
    <t>0178/05</t>
  </si>
  <si>
    <t>MFITUMUKIZA BENI JONATHAN</t>
  </si>
  <si>
    <t>MPINGANZIMA CHANTAL</t>
  </si>
  <si>
    <t>0023/05</t>
  </si>
  <si>
    <t>INEZA SABLINE</t>
  </si>
  <si>
    <t>MUKESHIMANA CHANTAL</t>
  </si>
  <si>
    <t>0005/02</t>
  </si>
  <si>
    <t>NKURIKIYE SOLANGE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</si>
</sst>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2" borderId="0" xfId="0" applyFont="1" applyFill="1" applyBorder="1"/>
    <xf numFmtId="0" fontId="3" fillId="2" borderId="0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right"/>
    </xf>
    <xf numFmtId="0" fontId="7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7" fillId="0" borderId="1" xfId="1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 wrapText="1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7" fillId="0" borderId="1" xfId="1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right" vertical="center" wrapText="1"/>
    </xf>
    <xf numFmtId="14" fontId="7" fillId="0" borderId="2" xfId="1" applyNumberFormat="1" applyFont="1" applyFill="1" applyBorder="1" applyAlignment="1" applyProtection="1">
      <alignment horizontal="left" vertical="center"/>
    </xf>
    <xf numFmtId="3" fontId="7" fillId="0" borderId="1" xfId="1" applyNumberFormat="1" applyFont="1" applyFill="1" applyBorder="1" applyAlignment="1" applyProtection="1">
      <alignment horizontal="right" vertical="center" wrapText="1"/>
    </xf>
    <xf numFmtId="3" fontId="7" fillId="0" borderId="1" xfId="1" applyNumberFormat="1" applyFont="1" applyFill="1" applyBorder="1" applyAlignment="1" applyProtection="1">
      <alignment horizontal="right" vertical="center"/>
    </xf>
    <xf numFmtId="0" fontId="0" fillId="0" borderId="1" xfId="0" applyBorder="1"/>
    <xf numFmtId="14" fontId="3" fillId="0" borderId="1" xfId="1" applyNumberFormat="1" applyFont="1" applyFill="1" applyBorder="1" applyAlignment="1" applyProtection="1">
      <alignment horizontal="left" vertical="center"/>
    </xf>
    <xf numFmtId="3" fontId="3" fillId="0" borderId="1" xfId="1" applyNumberFormat="1" applyFont="1" applyFill="1" applyBorder="1" applyAlignment="1" applyProtection="1">
      <alignment horizontal="right" vertical="center"/>
    </xf>
    <xf numFmtId="0" fontId="7" fillId="0" borderId="3" xfId="0" applyFont="1" applyBorder="1"/>
    <xf numFmtId="0" fontId="11" fillId="3" borderId="3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7" fillId="0" borderId="2" xfId="1" applyNumberFormat="1" applyFont="1" applyFill="1" applyBorder="1" applyAlignment="1" applyProtection="1">
      <alignment horizontal="right" vertical="center"/>
    </xf>
    <xf numFmtId="14" fontId="3" fillId="0" borderId="1" xfId="1" applyNumberFormat="1" applyFont="1" applyFill="1" applyBorder="1" applyAlignment="1" applyProtection="1">
      <alignment horizontal="right" vertical="center"/>
    </xf>
    <xf numFmtId="0" fontId="7" fillId="0" borderId="1" xfId="1" applyNumberFormat="1" applyFont="1" applyFill="1" applyBorder="1" applyAlignment="1" applyProtection="1">
      <alignment horizontal="left" vertical="top" wrapText="1"/>
    </xf>
    <xf numFmtId="0" fontId="0" fillId="0" borderId="1" xfId="1" applyNumberFormat="1" applyFont="1" applyFill="1" applyBorder="1" applyAlignment="1" applyProtection="1">
      <alignment horizontal="left" vertical="center" wrapText="1"/>
    </xf>
    <xf numFmtId="14" fontId="7" fillId="0" borderId="1" xfId="1" applyNumberFormat="1" applyFont="1" applyFill="1" applyBorder="1" applyAlignment="1" applyProtection="1">
      <alignment horizontal="left" vertical="center" wrapText="1"/>
    </xf>
    <xf numFmtId="0" fontId="3" fillId="3" borderId="1" xfId="1" applyNumberFormat="1" applyFont="1" applyFill="1" applyBorder="1" applyAlignment="1" applyProtection="1">
      <alignment horizontal="left" vertical="center" wrapText="1"/>
    </xf>
    <xf numFmtId="0" fontId="11" fillId="4" borderId="4" xfId="0" applyFont="1" applyFill="1" applyBorder="1"/>
    <xf numFmtId="0" fontId="13" fillId="4" borderId="3" xfId="0" applyFont="1" applyFill="1" applyBorder="1"/>
    <xf numFmtId="0" fontId="14" fillId="0" borderId="1" xfId="0" applyFont="1" applyBorder="1"/>
    <xf numFmtId="0" fontId="9" fillId="0" borderId="2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5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9" fontId="8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4" fontId="8" fillId="0" borderId="2" xfId="0" applyNumberFormat="1" applyFont="1" applyBorder="1" applyAlignment="1">
      <alignment horizontal="left"/>
    </xf>
    <xf numFmtId="0" fontId="14" fillId="0" borderId="1" xfId="1" applyNumberFormat="1" applyFont="1" applyFill="1" applyBorder="1" applyAlignment="1" applyProtection="1">
      <alignment horizontal="left" vertical="center" wrapText="1"/>
    </xf>
    <xf numFmtId="3" fontId="14" fillId="0" borderId="1" xfId="1" applyNumberFormat="1" applyFont="1" applyFill="1" applyBorder="1" applyAlignment="1" applyProtection="1">
      <alignment horizontal="left" vertical="center" wrapText="1"/>
    </xf>
    <xf numFmtId="3" fontId="14" fillId="0" borderId="1" xfId="1" applyNumberFormat="1" applyFont="1" applyFill="1" applyBorder="1" applyAlignment="1" applyProtection="1">
      <alignment horizontal="right" vertical="center"/>
    </xf>
    <xf numFmtId="43" fontId="11" fillId="4" borderId="5" xfId="2" applyFont="1" applyFill="1" applyBorder="1" applyAlignment="1">
      <alignment horizontal="right"/>
    </xf>
    <xf numFmtId="43" fontId="11" fillId="4" borderId="6" xfId="2" applyFont="1" applyFill="1" applyBorder="1"/>
    <xf numFmtId="43" fontId="12" fillId="4" borderId="6" xfId="2" applyFont="1" applyFill="1" applyBorder="1" applyAlignment="1">
      <alignment horizontal="right"/>
    </xf>
    <xf numFmtId="14" fontId="3" fillId="0" borderId="1" xfId="1" applyNumberFormat="1" applyFont="1" applyFill="1" applyBorder="1" applyAlignment="1" applyProtection="1">
      <alignment horizontal="left" vertical="center" wrapText="1"/>
    </xf>
    <xf numFmtId="0" fontId="8" fillId="0" borderId="1" xfId="0" applyNumberFormat="1" applyFont="1" applyBorder="1" applyAlignment="1">
      <alignment horizontal="center"/>
    </xf>
    <xf numFmtId="0" fontId="9" fillId="0" borderId="2" xfId="2" applyNumberFormat="1" applyFont="1" applyBorder="1" applyAlignment="1"/>
    <xf numFmtId="0" fontId="9" fillId="0" borderId="1" xfId="0" applyNumberFormat="1" applyFont="1" applyBorder="1" applyAlignment="1">
      <alignment horizontal="center"/>
    </xf>
    <xf numFmtId="0" fontId="7" fillId="0" borderId="1" xfId="1" applyNumberFormat="1" applyFont="1" applyFill="1" applyBorder="1" applyAlignment="1" applyProtection="1">
      <alignment horizontal="right" vertical="center"/>
    </xf>
    <xf numFmtId="0" fontId="3" fillId="0" borderId="1" xfId="1" applyNumberFormat="1" applyFont="1" applyFill="1" applyBorder="1" applyAlignment="1" applyProtection="1">
      <alignment horizontal="right" vertical="center"/>
    </xf>
    <xf numFmtId="0" fontId="11" fillId="3" borderId="3" xfId="0" applyNumberFormat="1" applyFont="1" applyFill="1" applyBorder="1"/>
    <xf numFmtId="0" fontId="12" fillId="3" borderId="3" xfId="2" applyNumberFormat="1" applyFont="1" applyFill="1" applyBorder="1" applyAlignment="1"/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right"/>
    </xf>
    <xf numFmtId="0" fontId="7" fillId="0" borderId="1" xfId="1" applyNumberFormat="1" applyFont="1" applyFill="1" applyBorder="1" applyAlignment="1" applyProtection="1">
      <alignment horizontal="right" vertical="top" wrapText="1"/>
    </xf>
    <xf numFmtId="0" fontId="7" fillId="0" borderId="1" xfId="1" applyNumberFormat="1" applyFont="1" applyFill="1" applyBorder="1" applyAlignment="1" applyProtection="1">
      <alignment horizontal="right" vertical="top"/>
    </xf>
    <xf numFmtId="0" fontId="0" fillId="0" borderId="1" xfId="1" applyNumberFormat="1" applyFont="1" applyFill="1" applyBorder="1" applyAlignment="1" applyProtection="1">
      <alignment horizontal="right" vertical="center" wrapText="1"/>
    </xf>
    <xf numFmtId="0" fontId="0" fillId="0" borderId="1" xfId="1" applyNumberFormat="1" applyFont="1" applyFill="1" applyBorder="1" applyAlignment="1" applyProtection="1">
      <alignment horizontal="right" vertical="center"/>
    </xf>
    <xf numFmtId="0" fontId="3" fillId="3" borderId="1" xfId="1" applyNumberFormat="1" applyFont="1" applyFill="1" applyBorder="1" applyAlignment="1" applyProtection="1">
      <alignment horizontal="right" vertical="center" wrapText="1"/>
    </xf>
    <xf numFmtId="0" fontId="3" fillId="3" borderId="1" xfId="1" applyNumberFormat="1" applyFont="1" applyFill="1" applyBorder="1" applyAlignment="1" applyProtection="1">
      <alignment horizontal="right" vertical="center"/>
    </xf>
    <xf numFmtId="0" fontId="3" fillId="3" borderId="1" xfId="0" applyNumberFormat="1" applyFont="1" applyFill="1" applyBorder="1" applyAlignment="1">
      <alignment horizontal="right"/>
    </xf>
    <xf numFmtId="0" fontId="11" fillId="4" borderId="3" xfId="0" applyNumberFormat="1" applyFont="1" applyFill="1" applyBorder="1"/>
    <xf numFmtId="0" fontId="12" fillId="4" borderId="3" xfId="0" applyNumberFormat="1" applyFont="1" applyFill="1" applyBorder="1" applyAlignment="1">
      <alignment horizontal="right"/>
    </xf>
    <xf numFmtId="0" fontId="12" fillId="4" borderId="3" xfId="2" applyNumberFormat="1" applyFont="1" applyFill="1" applyBorder="1" applyAlignment="1">
      <alignment horizontal="right"/>
    </xf>
    <xf numFmtId="0" fontId="3" fillId="0" borderId="1" xfId="1" applyNumberFormat="1" applyFont="1" applyFill="1" applyBorder="1" applyAlignment="1" applyProtection="1">
      <alignment horizontal="left" vertical="center"/>
    </xf>
    <xf numFmtId="0" fontId="9" fillId="0" borderId="1" xfId="0" applyNumberFormat="1" applyFont="1" applyBorder="1" applyAlignment="1">
      <alignment horizontal="right"/>
    </xf>
    <xf numFmtId="0" fontId="14" fillId="0" borderId="1" xfId="1" applyNumberFormat="1" applyFont="1" applyFill="1" applyBorder="1" applyAlignment="1" applyProtection="1">
      <alignment horizontal="left" vertical="center"/>
    </xf>
    <xf numFmtId="0" fontId="8" fillId="0" borderId="1" xfId="0" applyNumberFormat="1" applyFont="1" applyBorder="1" applyAlignment="1">
      <alignment horizontal="left"/>
    </xf>
    <xf numFmtId="0" fontId="11" fillId="4" borderId="6" xfId="2" applyNumberFormat="1" applyFont="1" applyFill="1" applyBorder="1"/>
    <xf numFmtId="0" fontId="12" fillId="4" borderId="6" xfId="2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RowLevel_4" xfId="1" builtinId="1" iLevel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A3" sqref="A3:L10"/>
    </sheetView>
  </sheetViews>
  <sheetFormatPr defaultRowHeight="15"/>
  <cols>
    <col min="1" max="1" width="4" customWidth="1"/>
    <col min="2" max="2" width="10.42578125" customWidth="1"/>
    <col min="3" max="3" width="12.7109375" customWidth="1"/>
    <col min="4" max="4" width="9.85546875" customWidth="1"/>
    <col min="5" max="5" width="25" customWidth="1"/>
    <col min="6" max="6" width="11.42578125" customWidth="1"/>
    <col min="7" max="7" width="12.5703125" customWidth="1"/>
    <col min="8" max="8" width="11.85546875" customWidth="1"/>
    <col min="9" max="9" width="12.140625" customWidth="1"/>
    <col min="10" max="10" width="14.140625" customWidth="1"/>
    <col min="11" max="11" width="14" customWidth="1"/>
    <col min="12" max="12" width="15.140625" customWidth="1"/>
  </cols>
  <sheetData>
    <row r="1" spans="1:1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2"/>
      <c r="C2" s="4" t="s">
        <v>2</v>
      </c>
      <c r="D2" s="2"/>
      <c r="E2" s="4" t="s">
        <v>2</v>
      </c>
      <c r="F2" s="2"/>
      <c r="G2" s="2"/>
      <c r="H2" s="2"/>
      <c r="I2" s="2"/>
      <c r="J2" s="2"/>
      <c r="K2" s="2"/>
      <c r="L2" s="2"/>
    </row>
    <row r="3" spans="1:12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5" t="s">
        <v>3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</row>
    <row r="5" spans="1:12">
      <c r="A5" s="5" t="s">
        <v>23</v>
      </c>
      <c r="B5" s="5"/>
      <c r="C5" s="5"/>
      <c r="D5" s="6"/>
      <c r="E5" s="5"/>
      <c r="F5" s="6"/>
      <c r="G5" s="6"/>
      <c r="H5" s="6"/>
      <c r="I5" s="6"/>
      <c r="J5" s="6"/>
      <c r="K5" s="6"/>
      <c r="L5" s="6"/>
    </row>
    <row r="6" spans="1:12">
      <c r="A6" s="5"/>
      <c r="B6" s="5"/>
      <c r="C6" s="5"/>
      <c r="D6" s="6"/>
      <c r="E6" s="5"/>
      <c r="F6" s="6"/>
      <c r="G6" s="6"/>
      <c r="H6" s="6"/>
      <c r="I6" s="6"/>
      <c r="J6" s="6"/>
      <c r="K6" s="6"/>
      <c r="L6" s="6"/>
    </row>
    <row r="7" spans="1:12">
      <c r="A7" s="7" t="s">
        <v>4</v>
      </c>
      <c r="B7" s="7" t="s">
        <v>5</v>
      </c>
      <c r="C7" s="8" t="s">
        <v>6</v>
      </c>
      <c r="D7" s="9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  <c r="J7" s="8" t="s">
        <v>13</v>
      </c>
      <c r="K7" s="8" t="s">
        <v>14</v>
      </c>
      <c r="L7" s="10" t="s">
        <v>15</v>
      </c>
    </row>
    <row r="8" spans="1:12">
      <c r="A8" s="11"/>
      <c r="B8" s="11"/>
      <c r="C8" s="12"/>
      <c r="D8" s="8"/>
      <c r="E8" s="8" t="s">
        <v>16</v>
      </c>
      <c r="F8" s="8" t="s">
        <v>17</v>
      </c>
      <c r="G8" s="8" t="s">
        <v>18</v>
      </c>
      <c r="H8" s="8" t="s">
        <v>19</v>
      </c>
      <c r="I8" s="8" t="s">
        <v>20</v>
      </c>
      <c r="J8" s="8"/>
      <c r="K8" s="8" t="s">
        <v>21</v>
      </c>
      <c r="L8" s="10" t="s">
        <v>22</v>
      </c>
    </row>
    <row r="9" spans="1:12">
      <c r="A9" s="11"/>
      <c r="B9" s="11"/>
      <c r="C9" s="12"/>
      <c r="D9" s="8"/>
      <c r="E9" s="8"/>
      <c r="F9" s="13"/>
      <c r="G9" s="14"/>
      <c r="H9" s="13"/>
      <c r="I9" s="13"/>
      <c r="J9" s="13"/>
      <c r="K9" s="13"/>
      <c r="L9" s="14"/>
    </row>
    <row r="10" spans="1:12">
      <c r="A10" s="15"/>
      <c r="B10" s="15"/>
      <c r="C10" s="16"/>
      <c r="D10" s="17"/>
      <c r="E10" s="18"/>
      <c r="F10" s="19"/>
      <c r="G10" s="19"/>
      <c r="H10" s="19"/>
      <c r="I10" s="19"/>
      <c r="J10" s="19"/>
      <c r="K10" s="19"/>
      <c r="L10" s="20">
        <v>1</v>
      </c>
    </row>
    <row r="11" spans="1:12" ht="15" customHeight="1">
      <c r="A11" s="15">
        <v>1</v>
      </c>
      <c r="B11" s="21">
        <v>42013</v>
      </c>
      <c r="C11" s="22" t="s">
        <v>215</v>
      </c>
      <c r="D11" s="23" t="s">
        <v>216</v>
      </c>
      <c r="E11" s="23" t="s">
        <v>217</v>
      </c>
      <c r="F11" s="24">
        <v>3899</v>
      </c>
      <c r="G11" s="64"/>
      <c r="H11" s="64"/>
      <c r="I11" s="64"/>
      <c r="J11" s="64"/>
      <c r="K11" s="64"/>
      <c r="L11" s="65">
        <f>+K11+J11+I11+H11+G11+F11</f>
        <v>3899</v>
      </c>
    </row>
    <row r="12" spans="1:12" ht="15" customHeight="1">
      <c r="A12" s="15">
        <f>1+A11</f>
        <v>2</v>
      </c>
      <c r="B12" s="21">
        <v>42133</v>
      </c>
      <c r="C12" s="22" t="s">
        <v>218</v>
      </c>
      <c r="D12" s="25" t="s">
        <v>219</v>
      </c>
      <c r="E12" s="25" t="s">
        <v>220</v>
      </c>
      <c r="F12" s="26">
        <v>7263</v>
      </c>
      <c r="G12" s="64"/>
      <c r="H12" s="64"/>
      <c r="I12" s="66"/>
      <c r="J12" s="64"/>
      <c r="K12" s="64"/>
      <c r="L12" s="65">
        <f>+K12+J12+I12+H12+G12+F12</f>
        <v>7263</v>
      </c>
    </row>
    <row r="13" spans="1:12" ht="15" customHeight="1">
      <c r="A13" s="15">
        <f t="shared" ref="A13:A22" si="0">1+A12</f>
        <v>3</v>
      </c>
      <c r="B13" s="21">
        <v>42133</v>
      </c>
      <c r="C13" s="22" t="s">
        <v>221</v>
      </c>
      <c r="D13" s="25" t="s">
        <v>219</v>
      </c>
      <c r="E13" s="25" t="s">
        <v>220</v>
      </c>
      <c r="F13" s="26">
        <v>7263</v>
      </c>
      <c r="G13" s="66">
        <v>42191</v>
      </c>
      <c r="H13" s="64"/>
      <c r="I13" s="66">
        <v>354</v>
      </c>
      <c r="J13" s="64"/>
      <c r="K13" s="64"/>
      <c r="L13" s="65">
        <f t="shared" ref="L13:L14" si="1">+K13+J13+I13+H13+G13+F13</f>
        <v>49808</v>
      </c>
    </row>
    <row r="14" spans="1:12" ht="15" customHeight="1">
      <c r="A14" s="15">
        <f t="shared" si="0"/>
        <v>4</v>
      </c>
      <c r="B14" s="21">
        <v>42286</v>
      </c>
      <c r="C14" s="22" t="s">
        <v>50</v>
      </c>
      <c r="D14" s="25" t="s">
        <v>222</v>
      </c>
      <c r="E14" s="25" t="s">
        <v>223</v>
      </c>
      <c r="F14" s="26">
        <v>5849</v>
      </c>
      <c r="G14" s="66">
        <v>8904</v>
      </c>
      <c r="H14" s="64"/>
      <c r="I14" s="66"/>
      <c r="J14" s="64"/>
      <c r="K14" s="64"/>
      <c r="L14" s="65">
        <f t="shared" si="1"/>
        <v>14753</v>
      </c>
    </row>
    <row r="15" spans="1:12" ht="15" customHeight="1">
      <c r="A15" s="15">
        <f t="shared" si="0"/>
        <v>5</v>
      </c>
      <c r="B15" s="27">
        <v>42317</v>
      </c>
      <c r="C15" s="25" t="s">
        <v>224</v>
      </c>
      <c r="D15" s="25" t="s">
        <v>225</v>
      </c>
      <c r="E15" s="25" t="s">
        <v>226</v>
      </c>
      <c r="F15" s="26">
        <v>3899</v>
      </c>
      <c r="G15" s="67"/>
      <c r="H15" s="67"/>
      <c r="I15" s="67"/>
      <c r="J15" s="67"/>
      <c r="K15" s="67"/>
      <c r="L15" s="65">
        <f>+K15+J15+I15+H15+G15+F15</f>
        <v>3899</v>
      </c>
    </row>
    <row r="16" spans="1:12" ht="15" customHeight="1">
      <c r="A16" s="15">
        <f t="shared" si="0"/>
        <v>6</v>
      </c>
      <c r="B16" s="27">
        <v>42317</v>
      </c>
      <c r="C16" s="22" t="s">
        <v>218</v>
      </c>
      <c r="D16" s="25" t="s">
        <v>219</v>
      </c>
      <c r="E16" s="25" t="s">
        <v>227</v>
      </c>
      <c r="F16" s="24">
        <v>5849</v>
      </c>
      <c r="G16" s="26">
        <v>41970</v>
      </c>
      <c r="H16" s="67"/>
      <c r="I16" s="67">
        <v>354</v>
      </c>
      <c r="J16" s="67"/>
      <c r="K16" s="67"/>
      <c r="L16" s="65">
        <f t="shared" ref="L16:L23" si="2">+K16+J16+I16+H16+G16+F16</f>
        <v>48173</v>
      </c>
    </row>
    <row r="17" spans="1:12" ht="15" customHeight="1">
      <c r="A17" s="15">
        <f t="shared" si="0"/>
        <v>7</v>
      </c>
      <c r="B17" s="27" t="s">
        <v>199</v>
      </c>
      <c r="C17" s="22" t="s">
        <v>232</v>
      </c>
      <c r="D17" s="25" t="s">
        <v>228</v>
      </c>
      <c r="E17" s="25" t="s">
        <v>229</v>
      </c>
      <c r="F17" s="24">
        <v>7263</v>
      </c>
      <c r="G17" s="26"/>
      <c r="H17" s="67"/>
      <c r="I17" s="67"/>
      <c r="J17" s="67"/>
      <c r="K17" s="67"/>
      <c r="L17" s="65">
        <f t="shared" si="2"/>
        <v>7263</v>
      </c>
    </row>
    <row r="18" spans="1:12" ht="15" customHeight="1">
      <c r="A18" s="15">
        <f t="shared" si="0"/>
        <v>8</v>
      </c>
      <c r="B18" s="27" t="s">
        <v>208</v>
      </c>
      <c r="C18" s="22" t="s">
        <v>218</v>
      </c>
      <c r="D18" s="25" t="s">
        <v>230</v>
      </c>
      <c r="E18" s="25" t="s">
        <v>231</v>
      </c>
      <c r="F18" s="24">
        <v>5849</v>
      </c>
      <c r="G18" s="26">
        <v>32612</v>
      </c>
      <c r="H18" s="67"/>
      <c r="I18" s="67"/>
      <c r="J18" s="67"/>
      <c r="K18" s="67"/>
      <c r="L18" s="65">
        <f t="shared" si="2"/>
        <v>38461</v>
      </c>
    </row>
    <row r="19" spans="1:12" ht="15" customHeight="1">
      <c r="A19" s="30">
        <f t="shared" si="0"/>
        <v>9</v>
      </c>
      <c r="B19" s="27" t="s">
        <v>236</v>
      </c>
      <c r="C19" s="31" t="s">
        <v>50</v>
      </c>
      <c r="D19" s="23" t="s">
        <v>225</v>
      </c>
      <c r="E19" s="25" t="s">
        <v>320</v>
      </c>
      <c r="F19" s="24">
        <v>5849</v>
      </c>
      <c r="G19" s="24">
        <v>14584</v>
      </c>
      <c r="H19" s="68"/>
      <c r="I19" s="68">
        <v>354</v>
      </c>
      <c r="J19" s="68"/>
      <c r="K19" s="68"/>
      <c r="L19" s="65">
        <f t="shared" si="2"/>
        <v>20787</v>
      </c>
    </row>
    <row r="20" spans="1:12" ht="15" customHeight="1">
      <c r="A20" s="30">
        <f t="shared" si="0"/>
        <v>10</v>
      </c>
      <c r="B20" s="27" t="s">
        <v>292</v>
      </c>
      <c r="C20" s="25" t="s">
        <v>215</v>
      </c>
      <c r="D20" s="25" t="s">
        <v>321</v>
      </c>
      <c r="E20" s="25" t="s">
        <v>322</v>
      </c>
      <c r="F20" s="26">
        <v>5849</v>
      </c>
      <c r="G20" s="26"/>
      <c r="H20" s="67"/>
      <c r="I20" s="67"/>
      <c r="J20" s="67"/>
      <c r="K20" s="67"/>
      <c r="L20" s="65">
        <f t="shared" si="2"/>
        <v>5849</v>
      </c>
    </row>
    <row r="21" spans="1:12" ht="15" customHeight="1">
      <c r="A21" s="30">
        <f t="shared" si="0"/>
        <v>11</v>
      </c>
      <c r="B21" s="27" t="s">
        <v>292</v>
      </c>
      <c r="C21" s="22" t="s">
        <v>215</v>
      </c>
      <c r="D21" s="25" t="s">
        <v>216</v>
      </c>
      <c r="E21" s="25" t="s">
        <v>323</v>
      </c>
      <c r="F21" s="26">
        <v>3899</v>
      </c>
      <c r="G21" s="26"/>
      <c r="H21" s="67"/>
      <c r="I21" s="67"/>
      <c r="J21" s="67"/>
      <c r="K21" s="67"/>
      <c r="L21" s="65">
        <f t="shared" si="2"/>
        <v>3899</v>
      </c>
    </row>
    <row r="22" spans="1:12" ht="15" customHeight="1">
      <c r="A22" s="30">
        <f t="shared" si="0"/>
        <v>12</v>
      </c>
      <c r="B22" s="21" t="s">
        <v>300</v>
      </c>
      <c r="C22" s="22" t="s">
        <v>50</v>
      </c>
      <c r="D22" s="23" t="s">
        <v>324</v>
      </c>
      <c r="E22" s="23" t="s">
        <v>325</v>
      </c>
      <c r="F22" s="24">
        <v>7263</v>
      </c>
      <c r="G22" s="26">
        <v>10685</v>
      </c>
      <c r="H22" s="67"/>
      <c r="I22" s="67">
        <v>549</v>
      </c>
      <c r="J22" s="67"/>
      <c r="K22" s="67"/>
      <c r="L22" s="65">
        <f t="shared" si="2"/>
        <v>18497</v>
      </c>
    </row>
    <row r="23" spans="1:12" ht="15" customHeight="1" thickBot="1">
      <c r="A23" s="30"/>
      <c r="B23" s="21"/>
      <c r="C23" s="22"/>
      <c r="D23" s="23"/>
      <c r="E23" s="23"/>
      <c r="F23" s="24"/>
      <c r="G23" s="26"/>
      <c r="H23" s="67"/>
      <c r="I23" s="67"/>
      <c r="J23" s="67"/>
      <c r="K23" s="67"/>
      <c r="L23" s="65">
        <f t="shared" si="2"/>
        <v>0</v>
      </c>
    </row>
    <row r="24" spans="1:12" ht="17.25" thickTop="1" thickBot="1">
      <c r="A24" s="33"/>
      <c r="B24" s="33"/>
      <c r="C24" s="34" t="s">
        <v>22</v>
      </c>
      <c r="D24" s="34"/>
      <c r="E24" s="34"/>
      <c r="F24" s="69">
        <f t="shared" ref="F24:L24" si="3">SUM(F11:F23)</f>
        <v>69994</v>
      </c>
      <c r="G24" s="69">
        <f t="shared" si="3"/>
        <v>150946</v>
      </c>
      <c r="H24" s="69">
        <f t="shared" si="3"/>
        <v>0</v>
      </c>
      <c r="I24" s="69">
        <f t="shared" si="3"/>
        <v>1611</v>
      </c>
      <c r="J24" s="69">
        <f t="shared" si="3"/>
        <v>0</v>
      </c>
      <c r="K24" s="69">
        <f t="shared" si="3"/>
        <v>0</v>
      </c>
      <c r="L24" s="70">
        <f t="shared" si="3"/>
        <v>222551</v>
      </c>
    </row>
    <row r="25" spans="1:12" ht="15.75" thickTop="1"/>
    <row r="30" spans="1:12">
      <c r="E30">
        <f>+L24+'10%'!M151+'20%'!M14</f>
        <v>3829561.6000000029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topLeftCell="A142" workbookViewId="0">
      <selection activeCell="J154" sqref="J154"/>
    </sheetView>
  </sheetViews>
  <sheetFormatPr defaultRowHeight="15"/>
  <cols>
    <col min="1" max="1" width="3.7109375" customWidth="1"/>
    <col min="2" max="2" width="9.85546875" customWidth="1"/>
    <col min="3" max="3" width="12" customWidth="1"/>
    <col min="4" max="4" width="10.5703125" customWidth="1"/>
    <col min="5" max="5" width="33.85546875" customWidth="1"/>
    <col min="6" max="6" width="12.5703125" customWidth="1"/>
    <col min="7" max="7" width="11.7109375" customWidth="1"/>
    <col min="8" max="8" width="12.85546875" customWidth="1"/>
    <col min="9" max="9" width="11.28515625" customWidth="1"/>
    <col min="10" max="10" width="11" customWidth="1"/>
    <col min="11" max="11" width="10.7109375" customWidth="1"/>
    <col min="12" max="12" width="11" customWidth="1"/>
    <col min="13" max="13" width="13" customWidth="1"/>
  </cols>
  <sheetData>
    <row r="1" spans="1:1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2"/>
      <c r="C2" s="4" t="s">
        <v>2</v>
      </c>
      <c r="D2" s="2"/>
      <c r="E2" s="4"/>
      <c r="F2" s="2"/>
      <c r="G2" s="2"/>
      <c r="H2" s="2"/>
      <c r="I2" s="2"/>
      <c r="J2" s="2"/>
      <c r="K2" s="2"/>
      <c r="L2" s="2"/>
      <c r="M2" s="2"/>
    </row>
    <row r="3" spans="1:1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5" t="s">
        <v>3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</row>
    <row r="5" spans="1:13">
      <c r="A5" s="5" t="s">
        <v>23</v>
      </c>
      <c r="B5" s="5"/>
      <c r="C5" s="5"/>
      <c r="D5" s="6"/>
      <c r="E5" s="5"/>
      <c r="F5" s="6"/>
      <c r="G5" s="6"/>
      <c r="H5" s="6"/>
      <c r="I5" s="6"/>
      <c r="J5" s="6"/>
      <c r="K5" s="6"/>
      <c r="L5" s="6"/>
      <c r="M5" s="6"/>
    </row>
    <row r="6" spans="1:13">
      <c r="A6" s="15"/>
      <c r="B6" s="12"/>
      <c r="C6" s="12"/>
      <c r="D6" s="12"/>
      <c r="E6" s="12"/>
      <c r="F6" s="12"/>
      <c r="G6" s="12"/>
      <c r="H6" s="12"/>
      <c r="I6" s="35"/>
      <c r="J6" s="12"/>
      <c r="K6" s="12"/>
      <c r="L6" s="36"/>
      <c r="M6" s="36"/>
    </row>
    <row r="7" spans="1:13">
      <c r="A7" s="7" t="s">
        <v>4</v>
      </c>
      <c r="B7" s="8" t="s">
        <v>24</v>
      </c>
      <c r="C7" s="8" t="s">
        <v>6</v>
      </c>
      <c r="D7" s="9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8" t="s">
        <v>12</v>
      </c>
      <c r="J7" s="8" t="s">
        <v>13</v>
      </c>
      <c r="K7" s="8" t="s">
        <v>14</v>
      </c>
      <c r="L7" s="10" t="s">
        <v>15</v>
      </c>
      <c r="M7" s="10" t="s">
        <v>15</v>
      </c>
    </row>
    <row r="8" spans="1:13">
      <c r="A8" s="15"/>
      <c r="B8" s="11"/>
      <c r="C8" s="12"/>
      <c r="D8" s="8"/>
      <c r="E8" s="8" t="s">
        <v>16</v>
      </c>
      <c r="F8" s="8" t="s">
        <v>17</v>
      </c>
      <c r="G8" s="8" t="s">
        <v>18</v>
      </c>
      <c r="H8" s="8" t="s">
        <v>19</v>
      </c>
      <c r="I8" s="8" t="s">
        <v>20</v>
      </c>
      <c r="J8" s="8"/>
      <c r="K8" s="8" t="s">
        <v>21</v>
      </c>
      <c r="L8" s="10" t="s">
        <v>22</v>
      </c>
      <c r="M8" s="10" t="s">
        <v>22</v>
      </c>
    </row>
    <row r="9" spans="1:13">
      <c r="A9" s="15"/>
      <c r="B9" s="11"/>
      <c r="C9" s="12"/>
      <c r="D9" s="8"/>
      <c r="E9" s="8"/>
      <c r="F9" s="13"/>
      <c r="G9" s="14"/>
      <c r="H9" s="13"/>
      <c r="I9" s="13"/>
      <c r="J9" s="13"/>
      <c r="K9" s="13"/>
      <c r="L9" s="14">
        <v>1</v>
      </c>
      <c r="M9" s="14">
        <v>0.9</v>
      </c>
    </row>
    <row r="10" spans="1:13" ht="15" customHeight="1">
      <c r="A10" s="15">
        <v>1</v>
      </c>
      <c r="B10" s="37">
        <v>42013</v>
      </c>
      <c r="C10" s="25" t="s">
        <v>25</v>
      </c>
      <c r="D10" s="25" t="s">
        <v>29</v>
      </c>
      <c r="E10" s="25" t="s">
        <v>30</v>
      </c>
      <c r="F10" s="26">
        <v>3899</v>
      </c>
      <c r="G10" s="67"/>
      <c r="H10" s="67"/>
      <c r="I10" s="67"/>
      <c r="J10" s="71"/>
      <c r="K10" s="71"/>
      <c r="L10" s="72">
        <f t="shared" ref="L10:L12" si="0">SUM(F10:K10)</f>
        <v>3899</v>
      </c>
      <c r="M10" s="72">
        <f t="shared" ref="M10:M86" si="1">L10*90/100</f>
        <v>3509.1</v>
      </c>
    </row>
    <row r="11" spans="1:13" ht="15" customHeight="1">
      <c r="A11" s="15">
        <f>1+A10</f>
        <v>2</v>
      </c>
      <c r="B11" s="37">
        <v>42013</v>
      </c>
      <c r="C11" s="25" t="s">
        <v>25</v>
      </c>
      <c r="D11" s="25" t="s">
        <v>31</v>
      </c>
      <c r="E11" s="25" t="s">
        <v>32</v>
      </c>
      <c r="F11" s="26">
        <v>5849</v>
      </c>
      <c r="G11" s="67">
        <v>8904</v>
      </c>
      <c r="H11" s="67"/>
      <c r="I11" s="67"/>
      <c r="J11" s="71"/>
      <c r="K11" s="71"/>
      <c r="L11" s="72">
        <f t="shared" si="0"/>
        <v>14753</v>
      </c>
      <c r="M11" s="72">
        <f t="shared" si="1"/>
        <v>13277.7</v>
      </c>
    </row>
    <row r="12" spans="1:13" ht="15" customHeight="1">
      <c r="A12" s="15">
        <f>1+A11</f>
        <v>3</v>
      </c>
      <c r="B12" s="37">
        <v>42044</v>
      </c>
      <c r="C12" s="25" t="s">
        <v>33</v>
      </c>
      <c r="D12" s="25" t="s">
        <v>34</v>
      </c>
      <c r="E12" s="25" t="s">
        <v>35</v>
      </c>
      <c r="F12" s="26">
        <v>3899</v>
      </c>
      <c r="G12" s="67">
        <v>6629</v>
      </c>
      <c r="H12" s="67"/>
      <c r="I12" s="67">
        <v>851</v>
      </c>
      <c r="J12" s="71"/>
      <c r="K12" s="71"/>
      <c r="L12" s="72">
        <f t="shared" si="0"/>
        <v>11379</v>
      </c>
      <c r="M12" s="72">
        <f t="shared" si="1"/>
        <v>10241.1</v>
      </c>
    </row>
    <row r="13" spans="1:13" ht="15" customHeight="1">
      <c r="A13" s="15">
        <f t="shared" ref="A13:A81" si="2">1+A12</f>
        <v>4</v>
      </c>
      <c r="B13" s="37">
        <v>42044</v>
      </c>
      <c r="C13" s="23" t="s">
        <v>36</v>
      </c>
      <c r="D13" s="23" t="s">
        <v>37</v>
      </c>
      <c r="E13" s="25" t="s">
        <v>38</v>
      </c>
      <c r="F13" s="26">
        <v>3899</v>
      </c>
      <c r="G13" s="67">
        <v>20509</v>
      </c>
      <c r="H13" s="67"/>
      <c r="I13" s="67">
        <v>354</v>
      </c>
      <c r="J13" s="67"/>
      <c r="K13" s="67"/>
      <c r="L13" s="72">
        <f t="shared" ref="L13:L105" si="3">SUM(F13:K13)</f>
        <v>24762</v>
      </c>
      <c r="M13" s="72">
        <f t="shared" si="1"/>
        <v>22285.8</v>
      </c>
    </row>
    <row r="14" spans="1:13" ht="15" customHeight="1">
      <c r="A14" s="15">
        <f t="shared" si="2"/>
        <v>5</v>
      </c>
      <c r="B14" s="37">
        <v>42044</v>
      </c>
      <c r="C14" s="25" t="s">
        <v>39</v>
      </c>
      <c r="D14" s="25" t="s">
        <v>40</v>
      </c>
      <c r="E14" s="25" t="s">
        <v>41</v>
      </c>
      <c r="F14" s="26">
        <v>7263</v>
      </c>
      <c r="G14" s="67">
        <v>8904</v>
      </c>
      <c r="H14" s="67"/>
      <c r="I14" s="67"/>
      <c r="J14" s="67"/>
      <c r="K14" s="67"/>
      <c r="L14" s="72">
        <f t="shared" si="3"/>
        <v>16167</v>
      </c>
      <c r="M14" s="72">
        <f t="shared" si="1"/>
        <v>14550.3</v>
      </c>
    </row>
    <row r="15" spans="1:13" ht="15" customHeight="1">
      <c r="A15" s="15">
        <f t="shared" si="2"/>
        <v>6</v>
      </c>
      <c r="B15" s="37">
        <v>42044</v>
      </c>
      <c r="C15" s="25" t="s">
        <v>42</v>
      </c>
      <c r="D15" s="25" t="s">
        <v>43</v>
      </c>
      <c r="E15" s="25" t="s">
        <v>44</v>
      </c>
      <c r="F15" s="26">
        <v>5849</v>
      </c>
      <c r="G15" s="67">
        <v>8904</v>
      </c>
      <c r="H15" s="67"/>
      <c r="I15" s="67">
        <v>508</v>
      </c>
      <c r="J15" s="67"/>
      <c r="K15" s="67"/>
      <c r="L15" s="72">
        <f t="shared" si="3"/>
        <v>15261</v>
      </c>
      <c r="M15" s="72">
        <f t="shared" si="1"/>
        <v>13734.9</v>
      </c>
    </row>
    <row r="16" spans="1:13" ht="15" customHeight="1">
      <c r="A16" s="15">
        <f t="shared" si="2"/>
        <v>7</v>
      </c>
      <c r="B16" s="38">
        <v>42072</v>
      </c>
      <c r="C16" s="25" t="s">
        <v>45</v>
      </c>
      <c r="D16" s="25" t="s">
        <v>46</v>
      </c>
      <c r="E16" s="25" t="s">
        <v>47</v>
      </c>
      <c r="F16" s="26">
        <v>1950</v>
      </c>
      <c r="G16" s="67"/>
      <c r="H16" s="67"/>
      <c r="I16" s="67"/>
      <c r="J16" s="67"/>
      <c r="K16" s="67"/>
      <c r="L16" s="72">
        <f t="shared" si="3"/>
        <v>1950</v>
      </c>
      <c r="M16" s="72">
        <f t="shared" si="1"/>
        <v>1755</v>
      </c>
    </row>
    <row r="17" spans="1:13" ht="15" customHeight="1">
      <c r="A17" s="15">
        <f t="shared" si="2"/>
        <v>8</v>
      </c>
      <c r="B17" s="38">
        <v>42072</v>
      </c>
      <c r="C17" s="25" t="s">
        <v>42</v>
      </c>
      <c r="D17" s="25" t="s">
        <v>48</v>
      </c>
      <c r="E17" s="25" t="s">
        <v>49</v>
      </c>
      <c r="F17" s="26">
        <v>3899</v>
      </c>
      <c r="G17" s="67"/>
      <c r="H17" s="67"/>
      <c r="I17" s="67"/>
      <c r="J17" s="67"/>
      <c r="K17" s="67"/>
      <c r="L17" s="72">
        <f t="shared" si="3"/>
        <v>3899</v>
      </c>
      <c r="M17" s="72">
        <f t="shared" si="1"/>
        <v>3509.1</v>
      </c>
    </row>
    <row r="18" spans="1:13" ht="15" customHeight="1">
      <c r="A18" s="15">
        <f t="shared" si="2"/>
        <v>9</v>
      </c>
      <c r="B18" s="38">
        <v>42103</v>
      </c>
      <c r="C18" s="25" t="s">
        <v>50</v>
      </c>
      <c r="D18" s="25" t="s">
        <v>51</v>
      </c>
      <c r="E18" s="25" t="s">
        <v>52</v>
      </c>
      <c r="F18" s="26">
        <v>5849</v>
      </c>
      <c r="G18" s="67">
        <v>14427</v>
      </c>
      <c r="H18" s="67"/>
      <c r="I18" s="67">
        <v>862</v>
      </c>
      <c r="J18" s="67"/>
      <c r="K18" s="67">
        <v>2000</v>
      </c>
      <c r="L18" s="72">
        <f t="shared" si="3"/>
        <v>23138</v>
      </c>
      <c r="M18" s="72">
        <f t="shared" si="1"/>
        <v>20824.2</v>
      </c>
    </row>
    <row r="19" spans="1:13" ht="15" customHeight="1">
      <c r="A19" s="15">
        <f t="shared" si="2"/>
        <v>10</v>
      </c>
      <c r="B19" s="38">
        <v>42133</v>
      </c>
      <c r="C19" s="25" t="s">
        <v>53</v>
      </c>
      <c r="D19" s="25" t="s">
        <v>54</v>
      </c>
      <c r="E19" s="25" t="s">
        <v>55</v>
      </c>
      <c r="F19" s="26">
        <v>7263</v>
      </c>
      <c r="G19" s="67">
        <v>12023</v>
      </c>
      <c r="H19" s="67"/>
      <c r="I19" s="67"/>
      <c r="J19" s="67"/>
      <c r="K19" s="67"/>
      <c r="L19" s="72">
        <f t="shared" si="3"/>
        <v>19286</v>
      </c>
      <c r="M19" s="72">
        <f t="shared" si="1"/>
        <v>17357.400000000001</v>
      </c>
    </row>
    <row r="20" spans="1:13" ht="15" customHeight="1">
      <c r="A20" s="15">
        <f t="shared" si="2"/>
        <v>11</v>
      </c>
      <c r="B20" s="38">
        <v>42133</v>
      </c>
      <c r="C20" s="25" t="s">
        <v>56</v>
      </c>
      <c r="D20" s="25" t="s">
        <v>57</v>
      </c>
      <c r="E20" s="25" t="s">
        <v>58</v>
      </c>
      <c r="F20" s="26">
        <v>4470</v>
      </c>
      <c r="G20" s="67">
        <v>1014</v>
      </c>
      <c r="H20" s="67"/>
      <c r="I20" s="67">
        <v>195</v>
      </c>
      <c r="J20" s="67"/>
      <c r="K20" s="67"/>
      <c r="L20" s="72">
        <f t="shared" si="3"/>
        <v>5679</v>
      </c>
      <c r="M20" s="72">
        <f t="shared" si="1"/>
        <v>5111.1000000000004</v>
      </c>
    </row>
    <row r="21" spans="1:13" ht="15" customHeight="1">
      <c r="A21" s="15">
        <f t="shared" si="2"/>
        <v>12</v>
      </c>
      <c r="B21" s="38">
        <v>42133</v>
      </c>
      <c r="C21" s="25" t="s">
        <v>33</v>
      </c>
      <c r="D21" s="25" t="s">
        <v>59</v>
      </c>
      <c r="E21" s="25" t="s">
        <v>60</v>
      </c>
      <c r="F21" s="26">
        <v>7263</v>
      </c>
      <c r="G21" s="67">
        <v>18029</v>
      </c>
      <c r="H21" s="67"/>
      <c r="I21" s="67">
        <v>354</v>
      </c>
      <c r="J21" s="67"/>
      <c r="K21" s="67"/>
      <c r="L21" s="72">
        <f t="shared" si="3"/>
        <v>25646</v>
      </c>
      <c r="M21" s="72">
        <f t="shared" si="1"/>
        <v>23081.4</v>
      </c>
    </row>
    <row r="22" spans="1:13" ht="15" customHeight="1">
      <c r="A22" s="15">
        <f t="shared" si="2"/>
        <v>13</v>
      </c>
      <c r="B22" s="38">
        <v>42133</v>
      </c>
      <c r="C22" s="25" t="s">
        <v>61</v>
      </c>
      <c r="D22" s="25" t="s">
        <v>62</v>
      </c>
      <c r="E22" s="25" t="s">
        <v>63</v>
      </c>
      <c r="F22" s="26">
        <v>7263</v>
      </c>
      <c r="G22" s="67">
        <v>5070</v>
      </c>
      <c r="H22" s="67"/>
      <c r="I22" s="67"/>
      <c r="J22" s="67"/>
      <c r="K22" s="67"/>
      <c r="L22" s="72">
        <f t="shared" si="3"/>
        <v>12333</v>
      </c>
      <c r="M22" s="72">
        <f t="shared" si="1"/>
        <v>11099.7</v>
      </c>
    </row>
    <row r="23" spans="1:13" ht="15" customHeight="1">
      <c r="A23" s="15">
        <f t="shared" si="2"/>
        <v>14</v>
      </c>
      <c r="B23" s="38">
        <v>42133</v>
      </c>
      <c r="C23" s="25" t="s">
        <v>56</v>
      </c>
      <c r="D23" s="25" t="s">
        <v>64</v>
      </c>
      <c r="E23" s="25" t="s">
        <v>65</v>
      </c>
      <c r="F23" s="26">
        <v>7263</v>
      </c>
      <c r="G23" s="67"/>
      <c r="H23" s="67"/>
      <c r="I23" s="67"/>
      <c r="J23" s="67"/>
      <c r="K23" s="67"/>
      <c r="L23" s="72">
        <f t="shared" si="3"/>
        <v>7263</v>
      </c>
      <c r="M23" s="72">
        <f t="shared" si="1"/>
        <v>6536.7</v>
      </c>
    </row>
    <row r="24" spans="1:13" ht="15" customHeight="1">
      <c r="A24" s="15">
        <f t="shared" si="2"/>
        <v>15</v>
      </c>
      <c r="B24" s="38">
        <v>42133</v>
      </c>
      <c r="C24" s="39" t="s">
        <v>66</v>
      </c>
      <c r="D24" s="39" t="s">
        <v>67</v>
      </c>
      <c r="E24" s="39" t="s">
        <v>68</v>
      </c>
      <c r="F24" s="73">
        <v>4470</v>
      </c>
      <c r="G24" s="74">
        <v>1014</v>
      </c>
      <c r="H24" s="74"/>
      <c r="I24" s="74"/>
      <c r="J24" s="74"/>
      <c r="K24" s="74"/>
      <c r="L24" s="72">
        <f t="shared" si="3"/>
        <v>5484</v>
      </c>
      <c r="M24" s="72">
        <f t="shared" si="1"/>
        <v>4935.6000000000004</v>
      </c>
    </row>
    <row r="25" spans="1:13" ht="15" customHeight="1">
      <c r="A25" s="15">
        <f t="shared" si="2"/>
        <v>16</v>
      </c>
      <c r="B25" s="38">
        <v>42133</v>
      </c>
      <c r="C25" s="25" t="s">
        <v>66</v>
      </c>
      <c r="D25" s="25" t="s">
        <v>69</v>
      </c>
      <c r="E25" s="25" t="s">
        <v>70</v>
      </c>
      <c r="F25" s="26">
        <v>7263</v>
      </c>
      <c r="G25" s="67">
        <v>10139</v>
      </c>
      <c r="H25" s="67"/>
      <c r="I25" s="67">
        <v>851</v>
      </c>
      <c r="J25" s="67"/>
      <c r="K25" s="67"/>
      <c r="L25" s="72">
        <f t="shared" si="3"/>
        <v>18253</v>
      </c>
      <c r="M25" s="72">
        <f t="shared" si="1"/>
        <v>16427.7</v>
      </c>
    </row>
    <row r="26" spans="1:13" ht="15" customHeight="1">
      <c r="A26" s="15">
        <f t="shared" si="2"/>
        <v>17</v>
      </c>
      <c r="B26" s="38">
        <v>42133</v>
      </c>
      <c r="C26" s="25" t="s">
        <v>33</v>
      </c>
      <c r="D26" s="25" t="s">
        <v>71</v>
      </c>
      <c r="E26" s="25" t="s">
        <v>72</v>
      </c>
      <c r="F26" s="26">
        <v>7263</v>
      </c>
      <c r="G26" s="67"/>
      <c r="H26" s="67"/>
      <c r="I26" s="67">
        <v>195</v>
      </c>
      <c r="J26" s="67"/>
      <c r="K26" s="67"/>
      <c r="L26" s="72">
        <f t="shared" si="3"/>
        <v>7458</v>
      </c>
      <c r="M26" s="72">
        <f t="shared" si="1"/>
        <v>6712.2</v>
      </c>
    </row>
    <row r="27" spans="1:13" ht="15" customHeight="1">
      <c r="A27" s="15">
        <f t="shared" si="2"/>
        <v>18</v>
      </c>
      <c r="B27" s="38">
        <v>42133</v>
      </c>
      <c r="C27" s="25" t="s">
        <v>73</v>
      </c>
      <c r="D27" s="25" t="s">
        <v>74</v>
      </c>
      <c r="E27" s="25" t="s">
        <v>75</v>
      </c>
      <c r="F27" s="26">
        <v>7263</v>
      </c>
      <c r="G27" s="67"/>
      <c r="H27" s="67"/>
      <c r="I27" s="67"/>
      <c r="J27" s="67"/>
      <c r="K27" s="67"/>
      <c r="L27" s="72">
        <f t="shared" si="3"/>
        <v>7263</v>
      </c>
      <c r="M27" s="72">
        <f t="shared" si="1"/>
        <v>6536.7</v>
      </c>
    </row>
    <row r="28" spans="1:13" ht="15" customHeight="1">
      <c r="A28" s="7">
        <f t="shared" si="2"/>
        <v>19</v>
      </c>
      <c r="B28" s="37">
        <v>42194</v>
      </c>
      <c r="C28" s="25" t="s">
        <v>25</v>
      </c>
      <c r="D28" s="25" t="s">
        <v>76</v>
      </c>
      <c r="E28" s="25" t="s">
        <v>77</v>
      </c>
      <c r="F28" s="26">
        <v>3899</v>
      </c>
      <c r="G28" s="67">
        <v>12400</v>
      </c>
      <c r="H28" s="67"/>
      <c r="I28" s="67">
        <v>354</v>
      </c>
      <c r="J28" s="67"/>
      <c r="K28" s="67"/>
      <c r="L28" s="72">
        <f t="shared" si="3"/>
        <v>16653</v>
      </c>
      <c r="M28" s="72">
        <f t="shared" si="1"/>
        <v>14987.7</v>
      </c>
    </row>
    <row r="29" spans="1:13" ht="15" customHeight="1">
      <c r="A29" s="7">
        <f t="shared" si="2"/>
        <v>20</v>
      </c>
      <c r="B29" s="37">
        <v>42194</v>
      </c>
      <c r="C29" s="25" t="s">
        <v>78</v>
      </c>
      <c r="D29" s="25" t="s">
        <v>79</v>
      </c>
      <c r="E29" s="25" t="s">
        <v>80</v>
      </c>
      <c r="F29" s="26">
        <v>3899</v>
      </c>
      <c r="G29" s="67">
        <v>7643</v>
      </c>
      <c r="H29" s="67"/>
      <c r="I29" s="67">
        <v>851</v>
      </c>
      <c r="J29" s="67"/>
      <c r="K29" s="67"/>
      <c r="L29" s="72">
        <f t="shared" si="3"/>
        <v>12393</v>
      </c>
      <c r="M29" s="72">
        <f t="shared" si="1"/>
        <v>11153.7</v>
      </c>
    </row>
    <row r="30" spans="1:13" ht="15" customHeight="1">
      <c r="A30" s="7">
        <f t="shared" si="2"/>
        <v>21</v>
      </c>
      <c r="B30" s="37">
        <v>42194</v>
      </c>
      <c r="C30" s="23" t="s">
        <v>42</v>
      </c>
      <c r="D30" s="23" t="s">
        <v>81</v>
      </c>
      <c r="E30" s="23" t="s">
        <v>82</v>
      </c>
      <c r="F30" s="24">
        <v>5849</v>
      </c>
      <c r="G30" s="68">
        <v>22318</v>
      </c>
      <c r="H30" s="68"/>
      <c r="I30" s="68">
        <v>354</v>
      </c>
      <c r="J30" s="68"/>
      <c r="K30" s="68"/>
      <c r="L30" s="72">
        <f t="shared" si="3"/>
        <v>28521</v>
      </c>
      <c r="M30" s="72">
        <f t="shared" si="1"/>
        <v>25668.9</v>
      </c>
    </row>
    <row r="31" spans="1:13" ht="15" customHeight="1">
      <c r="A31" s="7">
        <f t="shared" si="2"/>
        <v>22</v>
      </c>
      <c r="B31" s="37">
        <v>42225</v>
      </c>
      <c r="C31" s="23" t="s">
        <v>83</v>
      </c>
      <c r="D31" s="23" t="s">
        <v>84</v>
      </c>
      <c r="E31" s="23" t="s">
        <v>85</v>
      </c>
      <c r="F31" s="24">
        <v>5849</v>
      </c>
      <c r="G31" s="68">
        <v>8904</v>
      </c>
      <c r="H31" s="68"/>
      <c r="I31" s="68"/>
      <c r="J31" s="68"/>
      <c r="K31" s="68"/>
      <c r="L31" s="72">
        <f t="shared" si="3"/>
        <v>14753</v>
      </c>
      <c r="M31" s="72">
        <f t="shared" si="1"/>
        <v>13277.7</v>
      </c>
    </row>
    <row r="32" spans="1:13" ht="15" customHeight="1">
      <c r="A32" s="7">
        <f t="shared" si="2"/>
        <v>23</v>
      </c>
      <c r="B32" s="37">
        <v>42225</v>
      </c>
      <c r="C32" s="23" t="s">
        <v>86</v>
      </c>
      <c r="D32" s="23" t="s">
        <v>87</v>
      </c>
      <c r="E32" s="23" t="s">
        <v>88</v>
      </c>
      <c r="F32" s="24">
        <v>7263</v>
      </c>
      <c r="G32" s="68">
        <v>8904</v>
      </c>
      <c r="H32" s="68"/>
      <c r="I32" s="68"/>
      <c r="J32" s="68"/>
      <c r="K32" s="68"/>
      <c r="L32" s="72">
        <f t="shared" si="3"/>
        <v>16167</v>
      </c>
      <c r="M32" s="72">
        <f t="shared" si="1"/>
        <v>14550.3</v>
      </c>
    </row>
    <row r="33" spans="1:13" ht="15" customHeight="1">
      <c r="A33" s="7">
        <f t="shared" si="2"/>
        <v>24</v>
      </c>
      <c r="B33" s="37">
        <v>42225</v>
      </c>
      <c r="C33" s="23" t="s">
        <v>25</v>
      </c>
      <c r="D33" s="23" t="s">
        <v>89</v>
      </c>
      <c r="E33" s="23" t="s">
        <v>90</v>
      </c>
      <c r="F33" s="24">
        <v>4470</v>
      </c>
      <c r="G33" s="68"/>
      <c r="H33" s="68"/>
      <c r="I33" s="68"/>
      <c r="J33" s="68"/>
      <c r="K33" s="68"/>
      <c r="L33" s="72">
        <f t="shared" si="3"/>
        <v>4470</v>
      </c>
      <c r="M33" s="72">
        <f t="shared" si="1"/>
        <v>4023</v>
      </c>
    </row>
    <row r="34" spans="1:13" ht="15" customHeight="1">
      <c r="A34" s="7">
        <f t="shared" si="2"/>
        <v>25</v>
      </c>
      <c r="B34" s="37">
        <v>42256</v>
      </c>
      <c r="C34" s="25" t="s">
        <v>91</v>
      </c>
      <c r="D34" s="25" t="s">
        <v>92</v>
      </c>
      <c r="E34" s="25" t="s">
        <v>93</v>
      </c>
      <c r="F34" s="26">
        <v>4470</v>
      </c>
      <c r="G34" s="67">
        <v>43748</v>
      </c>
      <c r="H34" s="67"/>
      <c r="I34" s="67">
        <v>354</v>
      </c>
      <c r="J34" s="67"/>
      <c r="K34" s="67"/>
      <c r="L34" s="72">
        <f t="shared" si="3"/>
        <v>48572</v>
      </c>
      <c r="M34" s="72">
        <f t="shared" si="1"/>
        <v>43714.8</v>
      </c>
    </row>
    <row r="35" spans="1:13" ht="15" customHeight="1">
      <c r="A35" s="7">
        <f t="shared" si="2"/>
        <v>26</v>
      </c>
      <c r="B35" s="37">
        <v>42256</v>
      </c>
      <c r="C35" s="27" t="s">
        <v>42</v>
      </c>
      <c r="D35" s="25" t="s">
        <v>94</v>
      </c>
      <c r="E35" s="25" t="s">
        <v>95</v>
      </c>
      <c r="F35" s="26">
        <v>5849</v>
      </c>
      <c r="G35" s="67">
        <v>115115</v>
      </c>
      <c r="H35" s="67"/>
      <c r="I35" s="67">
        <v>1057</v>
      </c>
      <c r="J35" s="67"/>
      <c r="K35" s="67">
        <v>784</v>
      </c>
      <c r="L35" s="72">
        <f t="shared" si="3"/>
        <v>122805</v>
      </c>
      <c r="M35" s="72">
        <f t="shared" si="1"/>
        <v>110524.5</v>
      </c>
    </row>
    <row r="36" spans="1:13" ht="15" customHeight="1">
      <c r="A36" s="7">
        <f t="shared" si="2"/>
        <v>27</v>
      </c>
      <c r="B36" s="37">
        <v>42256</v>
      </c>
      <c r="C36" s="25" t="s">
        <v>66</v>
      </c>
      <c r="D36" s="25" t="s">
        <v>96</v>
      </c>
      <c r="E36" s="25" t="s">
        <v>97</v>
      </c>
      <c r="F36" s="26">
        <v>5849</v>
      </c>
      <c r="G36" s="67">
        <v>32612</v>
      </c>
      <c r="H36" s="67"/>
      <c r="I36" s="67"/>
      <c r="J36" s="67"/>
      <c r="K36" s="67"/>
      <c r="L36" s="72">
        <f t="shared" si="3"/>
        <v>38461</v>
      </c>
      <c r="M36" s="72">
        <f t="shared" si="1"/>
        <v>34614.9</v>
      </c>
    </row>
    <row r="37" spans="1:13" ht="15" customHeight="1">
      <c r="A37" s="7">
        <f t="shared" si="2"/>
        <v>28</v>
      </c>
      <c r="B37" s="37">
        <v>42256</v>
      </c>
      <c r="C37" s="25" t="s">
        <v>98</v>
      </c>
      <c r="D37" s="25" t="s">
        <v>99</v>
      </c>
      <c r="E37" s="25" t="s">
        <v>100</v>
      </c>
      <c r="F37" s="26">
        <v>5849</v>
      </c>
      <c r="G37" s="67"/>
      <c r="H37" s="67"/>
      <c r="I37" s="67"/>
      <c r="J37" s="67"/>
      <c r="K37" s="67"/>
      <c r="L37" s="72">
        <f t="shared" si="3"/>
        <v>5849</v>
      </c>
      <c r="M37" s="72">
        <f t="shared" si="1"/>
        <v>5264.1</v>
      </c>
    </row>
    <row r="38" spans="1:13" ht="15" customHeight="1">
      <c r="A38" s="7">
        <f t="shared" si="2"/>
        <v>29</v>
      </c>
      <c r="B38" s="37">
        <v>42256</v>
      </c>
      <c r="C38" s="40" t="s">
        <v>78</v>
      </c>
      <c r="D38" s="40" t="s">
        <v>101</v>
      </c>
      <c r="E38" s="25" t="s">
        <v>102</v>
      </c>
      <c r="F38" s="75">
        <v>3899</v>
      </c>
      <c r="G38" s="76">
        <v>11542</v>
      </c>
      <c r="H38" s="76"/>
      <c r="I38" s="76">
        <v>851</v>
      </c>
      <c r="J38" s="76"/>
      <c r="K38" s="76"/>
      <c r="L38" s="72">
        <f t="shared" si="3"/>
        <v>16292</v>
      </c>
      <c r="M38" s="72">
        <f t="shared" si="1"/>
        <v>14662.8</v>
      </c>
    </row>
    <row r="39" spans="1:13" ht="15" customHeight="1">
      <c r="A39" s="7">
        <f t="shared" si="2"/>
        <v>30</v>
      </c>
      <c r="B39" s="37">
        <v>42256</v>
      </c>
      <c r="C39" s="25" t="s">
        <v>103</v>
      </c>
      <c r="D39" s="25" t="s">
        <v>104</v>
      </c>
      <c r="E39" s="25" t="s">
        <v>105</v>
      </c>
      <c r="F39" s="26">
        <v>5849</v>
      </c>
      <c r="G39" s="67">
        <v>17093</v>
      </c>
      <c r="H39" s="67"/>
      <c r="I39" s="67"/>
      <c r="J39" s="67"/>
      <c r="K39" s="67"/>
      <c r="L39" s="72">
        <f t="shared" si="3"/>
        <v>22942</v>
      </c>
      <c r="M39" s="72">
        <f t="shared" si="1"/>
        <v>20647.8</v>
      </c>
    </row>
    <row r="40" spans="1:13" ht="15" customHeight="1">
      <c r="A40" s="7">
        <f t="shared" si="2"/>
        <v>31</v>
      </c>
      <c r="B40" s="37">
        <v>42256</v>
      </c>
      <c r="C40" s="25" t="s">
        <v>56</v>
      </c>
      <c r="D40" s="25" t="s">
        <v>106</v>
      </c>
      <c r="E40" s="25" t="s">
        <v>107</v>
      </c>
      <c r="F40" s="26">
        <v>5849</v>
      </c>
      <c r="G40" s="67"/>
      <c r="H40" s="67"/>
      <c r="I40" s="67">
        <v>508</v>
      </c>
      <c r="J40" s="67"/>
      <c r="K40" s="67">
        <v>330</v>
      </c>
      <c r="L40" s="72">
        <f t="shared" si="3"/>
        <v>6687</v>
      </c>
      <c r="M40" s="72">
        <f t="shared" si="1"/>
        <v>6018.3</v>
      </c>
    </row>
    <row r="41" spans="1:13" ht="15" customHeight="1">
      <c r="A41" s="7">
        <f t="shared" si="2"/>
        <v>32</v>
      </c>
      <c r="B41" s="37">
        <v>42256</v>
      </c>
      <c r="C41" s="27" t="s">
        <v>42</v>
      </c>
      <c r="D41" s="25" t="s">
        <v>108</v>
      </c>
      <c r="E41" s="25" t="s">
        <v>109</v>
      </c>
      <c r="F41" s="26">
        <v>5849</v>
      </c>
      <c r="G41" s="67">
        <v>12960</v>
      </c>
      <c r="H41" s="67"/>
      <c r="I41" s="67"/>
      <c r="J41" s="67"/>
      <c r="K41" s="67"/>
      <c r="L41" s="72">
        <f t="shared" si="3"/>
        <v>18809</v>
      </c>
      <c r="M41" s="72">
        <f t="shared" si="1"/>
        <v>16928.099999999999</v>
      </c>
    </row>
    <row r="42" spans="1:13" ht="15" customHeight="1">
      <c r="A42" s="7">
        <f t="shared" si="2"/>
        <v>33</v>
      </c>
      <c r="B42" s="37">
        <v>42256</v>
      </c>
      <c r="C42" s="25" t="s">
        <v>91</v>
      </c>
      <c r="D42" s="25" t="s">
        <v>110</v>
      </c>
      <c r="E42" s="25" t="s">
        <v>111</v>
      </c>
      <c r="F42" s="26">
        <v>5849</v>
      </c>
      <c r="G42" s="67">
        <v>51639</v>
      </c>
      <c r="H42" s="67"/>
      <c r="I42" s="67">
        <v>354</v>
      </c>
      <c r="J42" s="67"/>
      <c r="K42" s="67"/>
      <c r="L42" s="72">
        <f t="shared" si="3"/>
        <v>57842</v>
      </c>
      <c r="M42" s="72">
        <f t="shared" si="1"/>
        <v>52057.8</v>
      </c>
    </row>
    <row r="43" spans="1:13" ht="15" customHeight="1">
      <c r="A43" s="7">
        <f t="shared" si="2"/>
        <v>34</v>
      </c>
      <c r="B43" s="37">
        <v>42286</v>
      </c>
      <c r="C43" s="25" t="s">
        <v>112</v>
      </c>
      <c r="D43" s="25" t="s">
        <v>113</v>
      </c>
      <c r="E43" s="25" t="s">
        <v>114</v>
      </c>
      <c r="F43" s="26">
        <v>5849</v>
      </c>
      <c r="G43" s="67">
        <v>54680</v>
      </c>
      <c r="H43" s="67"/>
      <c r="I43" s="67">
        <v>354</v>
      </c>
      <c r="J43" s="67"/>
      <c r="K43" s="67"/>
      <c r="L43" s="72">
        <f t="shared" si="3"/>
        <v>60883</v>
      </c>
      <c r="M43" s="72">
        <f t="shared" si="1"/>
        <v>54794.7</v>
      </c>
    </row>
    <row r="44" spans="1:13" ht="15" customHeight="1">
      <c r="A44" s="7">
        <f t="shared" si="2"/>
        <v>35</v>
      </c>
      <c r="B44" s="37">
        <v>42286</v>
      </c>
      <c r="C44" s="25" t="s">
        <v>115</v>
      </c>
      <c r="D44" s="25" t="s">
        <v>116</v>
      </c>
      <c r="E44" s="25" t="s">
        <v>117</v>
      </c>
      <c r="F44" s="26">
        <v>3899</v>
      </c>
      <c r="G44" s="67"/>
      <c r="H44" s="67"/>
      <c r="I44" s="67">
        <v>195</v>
      </c>
      <c r="J44" s="67"/>
      <c r="K44" s="67"/>
      <c r="L44" s="72">
        <f t="shared" si="3"/>
        <v>4094</v>
      </c>
      <c r="M44" s="72">
        <f t="shared" si="1"/>
        <v>3684.6</v>
      </c>
    </row>
    <row r="45" spans="1:13" ht="15" customHeight="1">
      <c r="A45" s="7">
        <f t="shared" si="2"/>
        <v>36</v>
      </c>
      <c r="B45" s="37">
        <v>42286</v>
      </c>
      <c r="C45" s="25" t="s">
        <v>42</v>
      </c>
      <c r="D45" s="25" t="s">
        <v>118</v>
      </c>
      <c r="E45" s="25" t="s">
        <v>119</v>
      </c>
      <c r="F45" s="26">
        <v>5849</v>
      </c>
      <c r="G45" s="67">
        <v>8904</v>
      </c>
      <c r="H45" s="67"/>
      <c r="I45" s="67"/>
      <c r="J45" s="67"/>
      <c r="K45" s="67"/>
      <c r="L45" s="72">
        <f t="shared" si="3"/>
        <v>14753</v>
      </c>
      <c r="M45" s="72">
        <f t="shared" si="1"/>
        <v>13277.7</v>
      </c>
    </row>
    <row r="46" spans="1:13" ht="15" customHeight="1">
      <c r="A46" s="7">
        <f t="shared" si="2"/>
        <v>37</v>
      </c>
      <c r="B46" s="37">
        <v>42286</v>
      </c>
      <c r="C46" s="25" t="s">
        <v>123</v>
      </c>
      <c r="D46" s="25" t="s">
        <v>121</v>
      </c>
      <c r="E46" s="25" t="s">
        <v>122</v>
      </c>
      <c r="F46" s="26">
        <v>5849</v>
      </c>
      <c r="G46" s="67">
        <v>8904</v>
      </c>
      <c r="H46" s="67"/>
      <c r="I46" s="67"/>
      <c r="J46" s="67"/>
      <c r="K46" s="67"/>
      <c r="L46" s="72">
        <f t="shared" si="3"/>
        <v>14753</v>
      </c>
      <c r="M46" s="72">
        <f t="shared" si="1"/>
        <v>13277.7</v>
      </c>
    </row>
    <row r="47" spans="1:13" ht="15" customHeight="1">
      <c r="A47" s="7">
        <f t="shared" si="2"/>
        <v>38</v>
      </c>
      <c r="B47" s="37">
        <v>42286</v>
      </c>
      <c r="C47" s="25" t="s">
        <v>42</v>
      </c>
      <c r="D47" s="25" t="s">
        <v>124</v>
      </c>
      <c r="E47" s="25" t="s">
        <v>125</v>
      </c>
      <c r="F47" s="26">
        <v>5849</v>
      </c>
      <c r="G47" s="67">
        <v>15533</v>
      </c>
      <c r="H47" s="67"/>
      <c r="I47" s="67">
        <v>354</v>
      </c>
      <c r="J47" s="67"/>
      <c r="K47" s="67"/>
      <c r="L47" s="72">
        <f t="shared" si="3"/>
        <v>21736</v>
      </c>
      <c r="M47" s="72">
        <f t="shared" si="1"/>
        <v>19562.400000000001</v>
      </c>
    </row>
    <row r="48" spans="1:13" ht="15" customHeight="1">
      <c r="A48" s="7">
        <f t="shared" si="2"/>
        <v>39</v>
      </c>
      <c r="B48" s="37">
        <v>42286</v>
      </c>
      <c r="C48" s="25" t="s">
        <v>146</v>
      </c>
      <c r="D48" s="25" t="s">
        <v>147</v>
      </c>
      <c r="E48" s="25" t="s">
        <v>148</v>
      </c>
      <c r="F48" s="26">
        <v>5849</v>
      </c>
      <c r="G48" s="67">
        <v>22226</v>
      </c>
      <c r="H48" s="67"/>
      <c r="I48" s="67">
        <v>354</v>
      </c>
      <c r="J48" s="67"/>
      <c r="K48" s="67"/>
      <c r="L48" s="72">
        <f t="shared" ref="L48" si="4">SUM(F48:K48)</f>
        <v>28429</v>
      </c>
      <c r="M48" s="72">
        <f t="shared" ref="M48" si="5">L48*90/100</f>
        <v>25586.1</v>
      </c>
    </row>
    <row r="49" spans="1:13" ht="15" customHeight="1">
      <c r="A49" s="7">
        <f t="shared" si="2"/>
        <v>40</v>
      </c>
      <c r="B49" s="37">
        <v>42317</v>
      </c>
      <c r="C49" s="25" t="s">
        <v>45</v>
      </c>
      <c r="D49" s="25" t="s">
        <v>126</v>
      </c>
      <c r="E49" s="25" t="s">
        <v>127</v>
      </c>
      <c r="F49" s="26">
        <v>3899</v>
      </c>
      <c r="G49" s="67">
        <v>3119</v>
      </c>
      <c r="H49" s="67"/>
      <c r="I49" s="67">
        <v>195</v>
      </c>
      <c r="J49" s="67"/>
      <c r="K49" s="67"/>
      <c r="L49" s="72">
        <f t="shared" si="3"/>
        <v>7213</v>
      </c>
      <c r="M49" s="72">
        <f t="shared" si="1"/>
        <v>6491.7</v>
      </c>
    </row>
    <row r="50" spans="1:13" ht="15" customHeight="1">
      <c r="A50" s="7">
        <f t="shared" si="2"/>
        <v>41</v>
      </c>
      <c r="B50" s="37">
        <v>42317</v>
      </c>
      <c r="C50" s="25" t="s">
        <v>45</v>
      </c>
      <c r="D50" s="25" t="s">
        <v>62</v>
      </c>
      <c r="E50" s="25" t="s">
        <v>63</v>
      </c>
      <c r="F50" s="26">
        <v>1950</v>
      </c>
      <c r="G50" s="67">
        <v>11542</v>
      </c>
      <c r="H50" s="67"/>
      <c r="I50" s="67">
        <v>851</v>
      </c>
      <c r="J50" s="67"/>
      <c r="K50" s="67"/>
      <c r="L50" s="72">
        <f t="shared" si="3"/>
        <v>14343</v>
      </c>
      <c r="M50" s="72">
        <f t="shared" si="1"/>
        <v>12908.7</v>
      </c>
    </row>
    <row r="51" spans="1:13" ht="15" customHeight="1">
      <c r="A51" s="7">
        <f t="shared" si="2"/>
        <v>42</v>
      </c>
      <c r="B51" s="37">
        <v>42317</v>
      </c>
      <c r="C51" s="25" t="s">
        <v>128</v>
      </c>
      <c r="D51" s="25" t="s">
        <v>129</v>
      </c>
      <c r="E51" s="25" t="s">
        <v>130</v>
      </c>
      <c r="F51" s="26">
        <v>5849</v>
      </c>
      <c r="G51" s="67">
        <v>52809</v>
      </c>
      <c r="H51" s="67"/>
      <c r="I51" s="67">
        <v>354</v>
      </c>
      <c r="J51" s="67"/>
      <c r="K51" s="67"/>
      <c r="L51" s="72">
        <f t="shared" si="3"/>
        <v>59012</v>
      </c>
      <c r="M51" s="72">
        <f t="shared" si="1"/>
        <v>53110.8</v>
      </c>
    </row>
    <row r="52" spans="1:13" ht="15" customHeight="1">
      <c r="A52" s="7">
        <f t="shared" si="2"/>
        <v>43</v>
      </c>
      <c r="B52" s="37">
        <v>42317</v>
      </c>
      <c r="C52" s="25" t="s">
        <v>131</v>
      </c>
      <c r="D52" s="25" t="s">
        <v>132</v>
      </c>
      <c r="E52" s="25" t="s">
        <v>133</v>
      </c>
      <c r="F52" s="26">
        <v>5849</v>
      </c>
      <c r="G52" s="67">
        <v>12960</v>
      </c>
      <c r="H52" s="67"/>
      <c r="I52" s="67"/>
      <c r="J52" s="67"/>
      <c r="K52" s="67"/>
      <c r="L52" s="72">
        <f t="shared" si="3"/>
        <v>18809</v>
      </c>
      <c r="M52" s="72">
        <f t="shared" si="1"/>
        <v>16928.099999999999</v>
      </c>
    </row>
    <row r="53" spans="1:13" ht="15" customHeight="1">
      <c r="A53" s="7">
        <f t="shared" si="2"/>
        <v>44</v>
      </c>
      <c r="B53" s="37">
        <v>42317</v>
      </c>
      <c r="C53" s="25" t="s">
        <v>131</v>
      </c>
      <c r="D53" s="25" t="s">
        <v>132</v>
      </c>
      <c r="E53" s="25" t="s">
        <v>133</v>
      </c>
      <c r="F53" s="26"/>
      <c r="G53" s="67">
        <v>6083</v>
      </c>
      <c r="H53" s="67"/>
      <c r="I53" s="67"/>
      <c r="J53" s="67"/>
      <c r="K53" s="67"/>
      <c r="L53" s="72">
        <f t="shared" si="3"/>
        <v>6083</v>
      </c>
      <c r="M53" s="72">
        <f t="shared" si="1"/>
        <v>5474.7</v>
      </c>
    </row>
    <row r="54" spans="1:13" ht="15" customHeight="1">
      <c r="A54" s="7">
        <f t="shared" si="2"/>
        <v>45</v>
      </c>
      <c r="B54" s="37">
        <v>42317</v>
      </c>
      <c r="C54" s="25" t="s">
        <v>115</v>
      </c>
      <c r="D54" s="25" t="s">
        <v>134</v>
      </c>
      <c r="E54" s="25" t="s">
        <v>135</v>
      </c>
      <c r="F54" s="26">
        <v>5849</v>
      </c>
      <c r="G54" s="67"/>
      <c r="H54" s="67"/>
      <c r="I54" s="67">
        <v>195</v>
      </c>
      <c r="J54" s="67"/>
      <c r="K54" s="67"/>
      <c r="L54" s="72">
        <f t="shared" si="3"/>
        <v>6044</v>
      </c>
      <c r="M54" s="72">
        <f t="shared" si="1"/>
        <v>5439.6</v>
      </c>
    </row>
    <row r="55" spans="1:13" ht="15" customHeight="1">
      <c r="A55" s="7">
        <f t="shared" si="2"/>
        <v>46</v>
      </c>
      <c r="B55" s="37">
        <v>42317</v>
      </c>
      <c r="C55" s="25" t="s">
        <v>115</v>
      </c>
      <c r="D55" s="25" t="s">
        <v>136</v>
      </c>
      <c r="E55" s="25" t="s">
        <v>137</v>
      </c>
      <c r="F55" s="24">
        <v>5849</v>
      </c>
      <c r="G55" s="68">
        <v>37213</v>
      </c>
      <c r="H55" s="68"/>
      <c r="I55" s="68">
        <v>354</v>
      </c>
      <c r="J55" s="68"/>
      <c r="K55" s="68"/>
      <c r="L55" s="72">
        <f t="shared" si="3"/>
        <v>43416</v>
      </c>
      <c r="M55" s="72">
        <f t="shared" si="1"/>
        <v>39074.400000000001</v>
      </c>
    </row>
    <row r="56" spans="1:13" ht="15" customHeight="1">
      <c r="A56" s="7">
        <f t="shared" si="2"/>
        <v>47</v>
      </c>
      <c r="B56" s="37">
        <v>42347</v>
      </c>
      <c r="C56" s="25" t="s">
        <v>115</v>
      </c>
      <c r="D56" s="25" t="s">
        <v>116</v>
      </c>
      <c r="E56" s="25" t="s">
        <v>117</v>
      </c>
      <c r="F56" s="26">
        <v>1950</v>
      </c>
      <c r="G56" s="67">
        <v>12557</v>
      </c>
      <c r="H56" s="67"/>
      <c r="I56" s="67">
        <v>354</v>
      </c>
      <c r="J56" s="68"/>
      <c r="K56" s="68"/>
      <c r="L56" s="72">
        <f t="shared" si="3"/>
        <v>14861</v>
      </c>
      <c r="M56" s="72">
        <f t="shared" si="1"/>
        <v>13374.9</v>
      </c>
    </row>
    <row r="57" spans="1:13" ht="15" customHeight="1">
      <c r="A57" s="7">
        <f t="shared" si="2"/>
        <v>48</v>
      </c>
      <c r="B57" s="37">
        <v>42347</v>
      </c>
      <c r="C57" s="25" t="s">
        <v>42</v>
      </c>
      <c r="D57" s="25" t="s">
        <v>138</v>
      </c>
      <c r="E57" s="25" t="s">
        <v>139</v>
      </c>
      <c r="F57" s="26">
        <v>4470</v>
      </c>
      <c r="G57" s="67">
        <v>4056</v>
      </c>
      <c r="H57" s="67"/>
      <c r="I57" s="67"/>
      <c r="J57" s="68"/>
      <c r="K57" s="68"/>
      <c r="L57" s="72">
        <f t="shared" si="3"/>
        <v>8526</v>
      </c>
      <c r="M57" s="72">
        <f t="shared" si="1"/>
        <v>7673.4</v>
      </c>
    </row>
    <row r="58" spans="1:13" ht="15" customHeight="1">
      <c r="A58" s="7">
        <f t="shared" si="2"/>
        <v>49</v>
      </c>
      <c r="B58" s="37">
        <v>42347</v>
      </c>
      <c r="C58" s="25" t="s">
        <v>42</v>
      </c>
      <c r="D58" s="25" t="s">
        <v>140</v>
      </c>
      <c r="E58" s="25" t="s">
        <v>141</v>
      </c>
      <c r="F58" s="26">
        <v>7263</v>
      </c>
      <c r="G58" s="67">
        <v>45555</v>
      </c>
      <c r="H58" s="67"/>
      <c r="I58" s="67">
        <v>354</v>
      </c>
      <c r="J58" s="67"/>
      <c r="K58" s="67"/>
      <c r="L58" s="72">
        <f t="shared" si="3"/>
        <v>53172</v>
      </c>
      <c r="M58" s="72">
        <f t="shared" si="1"/>
        <v>47854.8</v>
      </c>
    </row>
    <row r="59" spans="1:13" ht="15" customHeight="1">
      <c r="A59" s="7">
        <f t="shared" si="2"/>
        <v>50</v>
      </c>
      <c r="B59" s="37">
        <v>42347</v>
      </c>
      <c r="C59" s="25" t="s">
        <v>42</v>
      </c>
      <c r="D59" s="25" t="s">
        <v>142</v>
      </c>
      <c r="E59" s="25" t="s">
        <v>143</v>
      </c>
      <c r="F59" s="26">
        <v>7263</v>
      </c>
      <c r="G59" s="67">
        <v>49611</v>
      </c>
      <c r="H59" s="67"/>
      <c r="I59" s="67">
        <v>354</v>
      </c>
      <c r="J59" s="67"/>
      <c r="K59" s="67"/>
      <c r="L59" s="72">
        <f t="shared" si="3"/>
        <v>57228</v>
      </c>
      <c r="M59" s="72">
        <f t="shared" si="1"/>
        <v>51505.2</v>
      </c>
    </row>
    <row r="60" spans="1:13" ht="15" customHeight="1">
      <c r="A60" s="7">
        <f t="shared" si="2"/>
        <v>51</v>
      </c>
      <c r="B60" s="37">
        <v>42347</v>
      </c>
      <c r="C60" s="25" t="s">
        <v>42</v>
      </c>
      <c r="D60" s="25" t="s">
        <v>144</v>
      </c>
      <c r="E60" s="25" t="s">
        <v>145</v>
      </c>
      <c r="F60" s="26">
        <v>7263</v>
      </c>
      <c r="G60" s="67">
        <v>8904</v>
      </c>
      <c r="H60" s="67"/>
      <c r="I60" s="67"/>
      <c r="J60" s="67"/>
      <c r="K60" s="67"/>
      <c r="L60" s="72">
        <f t="shared" si="3"/>
        <v>16167</v>
      </c>
      <c r="M60" s="72">
        <f t="shared" si="1"/>
        <v>14550.3</v>
      </c>
    </row>
    <row r="61" spans="1:13" ht="15" customHeight="1">
      <c r="A61" s="7">
        <f t="shared" si="2"/>
        <v>52</v>
      </c>
      <c r="B61" s="37">
        <v>42347</v>
      </c>
      <c r="C61" s="25" t="s">
        <v>98</v>
      </c>
      <c r="D61" s="25" t="s">
        <v>149</v>
      </c>
      <c r="E61" s="25" t="s">
        <v>150</v>
      </c>
      <c r="F61" s="26">
        <v>7263</v>
      </c>
      <c r="G61" s="67">
        <v>5070</v>
      </c>
      <c r="H61" s="67"/>
      <c r="I61" s="67"/>
      <c r="J61" s="67"/>
      <c r="K61" s="67"/>
      <c r="L61" s="72">
        <f t="shared" si="3"/>
        <v>12333</v>
      </c>
      <c r="M61" s="72">
        <f t="shared" si="1"/>
        <v>11099.7</v>
      </c>
    </row>
    <row r="62" spans="1:13" ht="15" customHeight="1">
      <c r="A62" s="7">
        <f t="shared" si="2"/>
        <v>53</v>
      </c>
      <c r="B62" s="37" t="s">
        <v>151</v>
      </c>
      <c r="C62" s="25" t="s">
        <v>83</v>
      </c>
      <c r="D62" s="25" t="s">
        <v>152</v>
      </c>
      <c r="E62" s="25" t="s">
        <v>153</v>
      </c>
      <c r="F62" s="26">
        <v>4470</v>
      </c>
      <c r="G62" s="67">
        <v>14427</v>
      </c>
      <c r="H62" s="67"/>
      <c r="I62" s="67">
        <v>1046</v>
      </c>
      <c r="J62" s="67"/>
      <c r="K62" s="67"/>
      <c r="L62" s="72">
        <f t="shared" si="3"/>
        <v>19943</v>
      </c>
      <c r="M62" s="72">
        <f t="shared" si="1"/>
        <v>17948.7</v>
      </c>
    </row>
    <row r="63" spans="1:13" ht="15" customHeight="1">
      <c r="A63" s="7">
        <f t="shared" si="2"/>
        <v>54</v>
      </c>
      <c r="B63" s="37" t="s">
        <v>155</v>
      </c>
      <c r="C63" s="25" t="s">
        <v>112</v>
      </c>
      <c r="D63" s="25" t="s">
        <v>113</v>
      </c>
      <c r="E63" s="25" t="s">
        <v>154</v>
      </c>
      <c r="F63" s="26"/>
      <c r="G63" s="67"/>
      <c r="H63" s="67"/>
      <c r="I63" s="67">
        <v>20665</v>
      </c>
      <c r="J63" s="67"/>
      <c r="K63" s="67"/>
      <c r="L63" s="72">
        <f t="shared" si="3"/>
        <v>20665</v>
      </c>
      <c r="M63" s="72">
        <f t="shared" si="1"/>
        <v>18598.5</v>
      </c>
    </row>
    <row r="64" spans="1:13" ht="15" customHeight="1">
      <c r="A64" s="7">
        <f t="shared" si="2"/>
        <v>55</v>
      </c>
      <c r="B64" s="37" t="s">
        <v>155</v>
      </c>
      <c r="C64" s="25" t="s">
        <v>56</v>
      </c>
      <c r="D64" s="25" t="s">
        <v>106</v>
      </c>
      <c r="E64" s="25" t="s">
        <v>107</v>
      </c>
      <c r="F64" s="26">
        <v>1950</v>
      </c>
      <c r="G64" s="67"/>
      <c r="H64" s="67"/>
      <c r="I64" s="67"/>
      <c r="J64" s="67"/>
      <c r="K64" s="67"/>
      <c r="L64" s="72">
        <f t="shared" si="3"/>
        <v>1950</v>
      </c>
      <c r="M64" s="72">
        <f t="shared" si="1"/>
        <v>1755</v>
      </c>
    </row>
    <row r="65" spans="1:13" ht="15" customHeight="1">
      <c r="A65" s="7">
        <f t="shared" si="2"/>
        <v>56</v>
      </c>
      <c r="B65" s="37" t="s">
        <v>155</v>
      </c>
      <c r="C65" s="25" t="s">
        <v>156</v>
      </c>
      <c r="D65" s="25" t="s">
        <v>113</v>
      </c>
      <c r="E65" s="25" t="s">
        <v>157</v>
      </c>
      <c r="F65" s="26">
        <v>3899</v>
      </c>
      <c r="G65" s="67">
        <v>1014</v>
      </c>
      <c r="H65" s="67"/>
      <c r="I65" s="67">
        <v>195</v>
      </c>
      <c r="J65" s="67"/>
      <c r="K65" s="67"/>
      <c r="L65" s="72">
        <f t="shared" si="3"/>
        <v>5108</v>
      </c>
      <c r="M65" s="72">
        <f t="shared" si="1"/>
        <v>4597.2</v>
      </c>
    </row>
    <row r="66" spans="1:13" ht="15" customHeight="1">
      <c r="A66" s="7">
        <f t="shared" si="2"/>
        <v>57</v>
      </c>
      <c r="B66" s="37" t="s">
        <v>311</v>
      </c>
      <c r="C66" s="25" t="s">
        <v>112</v>
      </c>
      <c r="D66" s="25" t="s">
        <v>113</v>
      </c>
      <c r="E66" s="25" t="s">
        <v>114</v>
      </c>
      <c r="F66" s="26">
        <v>5849</v>
      </c>
      <c r="G66" s="67">
        <v>69187</v>
      </c>
      <c r="H66" s="67">
        <v>46788</v>
      </c>
      <c r="I66" s="67">
        <v>82569</v>
      </c>
      <c r="J66" s="67">
        <v>3900</v>
      </c>
      <c r="K66" s="67">
        <v>49414</v>
      </c>
      <c r="L66" s="72">
        <f t="shared" ref="L66:L69" si="6">SUM(F66:K66)</f>
        <v>257707</v>
      </c>
      <c r="M66" s="72">
        <f t="shared" ref="M66:M69" si="7">L66*90/100</f>
        <v>231936.3</v>
      </c>
    </row>
    <row r="67" spans="1:13" ht="15" customHeight="1">
      <c r="A67" s="7">
        <f t="shared" si="2"/>
        <v>58</v>
      </c>
      <c r="B67" s="37" t="s">
        <v>312</v>
      </c>
      <c r="C67" s="25" t="s">
        <v>86</v>
      </c>
      <c r="D67" s="25" t="s">
        <v>87</v>
      </c>
      <c r="E67" s="25" t="s">
        <v>176</v>
      </c>
      <c r="F67" s="26">
        <v>5849</v>
      </c>
      <c r="G67" s="67">
        <v>58345</v>
      </c>
      <c r="H67" s="67">
        <v>58485</v>
      </c>
      <c r="I67" s="67">
        <v>77808</v>
      </c>
      <c r="J67" s="67">
        <v>4875</v>
      </c>
      <c r="K67" s="67">
        <v>54531</v>
      </c>
      <c r="L67" s="72">
        <f t="shared" si="6"/>
        <v>259893</v>
      </c>
      <c r="M67" s="72">
        <f t="shared" si="7"/>
        <v>233903.7</v>
      </c>
    </row>
    <row r="68" spans="1:13" ht="15" customHeight="1">
      <c r="A68" s="7">
        <f t="shared" si="2"/>
        <v>59</v>
      </c>
      <c r="B68" s="37">
        <v>42317</v>
      </c>
      <c r="C68" s="25" t="s">
        <v>86</v>
      </c>
      <c r="D68" s="25" t="s">
        <v>87</v>
      </c>
      <c r="E68" s="25" t="s">
        <v>176</v>
      </c>
      <c r="F68" s="26"/>
      <c r="G68" s="67"/>
      <c r="H68" s="67"/>
      <c r="I68" s="67">
        <v>20665</v>
      </c>
      <c r="J68" s="67"/>
      <c r="K68" s="67"/>
      <c r="L68" s="72">
        <f t="shared" ref="L68" si="8">SUM(F68:K68)</f>
        <v>20665</v>
      </c>
      <c r="M68" s="72">
        <f t="shared" ref="M68" si="9">L68*90/100</f>
        <v>18598.5</v>
      </c>
    </row>
    <row r="69" spans="1:13" ht="15" customHeight="1">
      <c r="A69" s="7">
        <f t="shared" si="2"/>
        <v>60</v>
      </c>
      <c r="B69" s="37" t="s">
        <v>313</v>
      </c>
      <c r="C69" s="25" t="s">
        <v>45</v>
      </c>
      <c r="D69" s="25" t="s">
        <v>314</v>
      </c>
      <c r="E69" s="25" t="s">
        <v>315</v>
      </c>
      <c r="F69" s="26">
        <v>5849</v>
      </c>
      <c r="G69" s="67">
        <v>17234</v>
      </c>
      <c r="H69" s="67">
        <v>11697</v>
      </c>
      <c r="I69" s="67">
        <v>3341</v>
      </c>
      <c r="J69" s="67">
        <v>975</v>
      </c>
      <c r="K69" s="67">
        <v>2962</v>
      </c>
      <c r="L69" s="72">
        <f t="shared" si="6"/>
        <v>42058</v>
      </c>
      <c r="M69" s="72">
        <f t="shared" si="7"/>
        <v>37852.199999999997</v>
      </c>
    </row>
    <row r="70" spans="1:13" ht="15" customHeight="1">
      <c r="A70" s="7">
        <f t="shared" si="2"/>
        <v>61</v>
      </c>
      <c r="B70" s="37" t="s">
        <v>158</v>
      </c>
      <c r="C70" s="25" t="s">
        <v>146</v>
      </c>
      <c r="D70" s="25" t="s">
        <v>159</v>
      </c>
      <c r="E70" s="25" t="s">
        <v>160</v>
      </c>
      <c r="F70" s="26">
        <v>5849</v>
      </c>
      <c r="G70" s="67">
        <v>49611</v>
      </c>
      <c r="H70" s="67"/>
      <c r="I70" s="67">
        <v>354</v>
      </c>
      <c r="J70" s="67"/>
      <c r="K70" s="67"/>
      <c r="L70" s="72">
        <f t="shared" si="3"/>
        <v>55814</v>
      </c>
      <c r="M70" s="72">
        <f t="shared" si="1"/>
        <v>50232.6</v>
      </c>
    </row>
    <row r="71" spans="1:13" ht="15" customHeight="1">
      <c r="A71" s="7">
        <f t="shared" si="2"/>
        <v>62</v>
      </c>
      <c r="B71" s="37" t="s">
        <v>158</v>
      </c>
      <c r="C71" s="25" t="s">
        <v>45</v>
      </c>
      <c r="D71" s="25" t="s">
        <v>161</v>
      </c>
      <c r="E71" s="25" t="s">
        <v>162</v>
      </c>
      <c r="F71" s="26">
        <v>3899</v>
      </c>
      <c r="G71" s="67">
        <v>7643</v>
      </c>
      <c r="H71" s="67"/>
      <c r="I71" s="67">
        <v>354</v>
      </c>
      <c r="J71" s="67"/>
      <c r="K71" s="67"/>
      <c r="L71" s="72">
        <f t="shared" si="3"/>
        <v>11896</v>
      </c>
      <c r="M71" s="72">
        <f t="shared" si="1"/>
        <v>10706.4</v>
      </c>
    </row>
    <row r="72" spans="1:13" ht="15" customHeight="1">
      <c r="A72" s="7">
        <f t="shared" si="2"/>
        <v>63</v>
      </c>
      <c r="B72" s="37" t="s">
        <v>158</v>
      </c>
      <c r="C72" s="27" t="s">
        <v>42</v>
      </c>
      <c r="D72" s="25" t="s">
        <v>163</v>
      </c>
      <c r="E72" s="25" t="s">
        <v>164</v>
      </c>
      <c r="F72" s="26">
        <v>5849</v>
      </c>
      <c r="G72" s="67"/>
      <c r="H72" s="67"/>
      <c r="I72" s="67"/>
      <c r="J72" s="67"/>
      <c r="K72" s="67"/>
      <c r="L72" s="72">
        <f t="shared" si="3"/>
        <v>5849</v>
      </c>
      <c r="M72" s="72">
        <f t="shared" si="1"/>
        <v>5264.1</v>
      </c>
    </row>
    <row r="73" spans="1:13" ht="15" customHeight="1">
      <c r="A73" s="7">
        <f t="shared" si="2"/>
        <v>64</v>
      </c>
      <c r="B73" s="37" t="s">
        <v>158</v>
      </c>
      <c r="C73" s="25" t="s">
        <v>25</v>
      </c>
      <c r="D73" s="25" t="s">
        <v>165</v>
      </c>
      <c r="E73" s="25" t="s">
        <v>166</v>
      </c>
      <c r="F73" s="26">
        <v>5849</v>
      </c>
      <c r="G73" s="67">
        <v>111216</v>
      </c>
      <c r="H73" s="67"/>
      <c r="I73" s="67">
        <v>354</v>
      </c>
      <c r="J73" s="67"/>
      <c r="K73" s="67"/>
      <c r="L73" s="72">
        <f t="shared" si="3"/>
        <v>117419</v>
      </c>
      <c r="M73" s="72">
        <f t="shared" si="1"/>
        <v>105677.1</v>
      </c>
    </row>
    <row r="74" spans="1:13" ht="15" customHeight="1">
      <c r="A74" s="7">
        <f t="shared" si="2"/>
        <v>65</v>
      </c>
      <c r="B74" s="37" t="s">
        <v>167</v>
      </c>
      <c r="C74" s="25" t="s">
        <v>45</v>
      </c>
      <c r="D74" s="25" t="s">
        <v>168</v>
      </c>
      <c r="E74" s="25" t="s">
        <v>169</v>
      </c>
      <c r="F74" s="26">
        <v>2339</v>
      </c>
      <c r="G74" s="67"/>
      <c r="H74" s="67"/>
      <c r="I74" s="67">
        <v>14037</v>
      </c>
      <c r="J74" s="67"/>
      <c r="K74" s="67"/>
      <c r="L74" s="72">
        <f t="shared" si="3"/>
        <v>16376</v>
      </c>
      <c r="M74" s="72">
        <f t="shared" si="1"/>
        <v>14738.4</v>
      </c>
    </row>
    <row r="75" spans="1:13" ht="15" customHeight="1">
      <c r="A75" s="7">
        <f t="shared" si="2"/>
        <v>66</v>
      </c>
      <c r="B75" s="37" t="s">
        <v>167</v>
      </c>
      <c r="C75" s="25" t="s">
        <v>120</v>
      </c>
      <c r="D75" s="25" t="s">
        <v>170</v>
      </c>
      <c r="E75" s="25" t="s">
        <v>171</v>
      </c>
      <c r="F75" s="26">
        <v>5849</v>
      </c>
      <c r="G75" s="67">
        <v>39942</v>
      </c>
      <c r="H75" s="67"/>
      <c r="I75" s="67">
        <v>549</v>
      </c>
      <c r="J75" s="67"/>
      <c r="K75" s="67"/>
      <c r="L75" s="72">
        <f t="shared" si="3"/>
        <v>46340</v>
      </c>
      <c r="M75" s="72">
        <f t="shared" si="1"/>
        <v>41706</v>
      </c>
    </row>
    <row r="76" spans="1:13" ht="15" customHeight="1">
      <c r="A76" s="7">
        <f t="shared" si="2"/>
        <v>67</v>
      </c>
      <c r="B76" s="37" t="s">
        <v>173</v>
      </c>
      <c r="C76" s="25" t="s">
        <v>146</v>
      </c>
      <c r="D76" s="25" t="s">
        <v>172</v>
      </c>
      <c r="E76" s="25" t="s">
        <v>206</v>
      </c>
      <c r="F76" s="26">
        <v>3899</v>
      </c>
      <c r="G76" s="67"/>
      <c r="H76" s="67"/>
      <c r="I76" s="67">
        <v>1170</v>
      </c>
      <c r="J76" s="67"/>
      <c r="K76" s="67"/>
      <c r="L76" s="72">
        <f t="shared" si="3"/>
        <v>5069</v>
      </c>
      <c r="M76" s="72">
        <f t="shared" si="1"/>
        <v>4562.1000000000004</v>
      </c>
    </row>
    <row r="77" spans="1:13" ht="15" customHeight="1">
      <c r="A77" s="7">
        <f t="shared" si="2"/>
        <v>68</v>
      </c>
      <c r="B77" s="37" t="s">
        <v>173</v>
      </c>
      <c r="C77" s="25" t="s">
        <v>25</v>
      </c>
      <c r="D77" s="25" t="s">
        <v>174</v>
      </c>
      <c r="E77" s="25" t="s">
        <v>175</v>
      </c>
      <c r="F77" s="26">
        <v>2339</v>
      </c>
      <c r="G77" s="67"/>
      <c r="H77" s="67"/>
      <c r="I77" s="67">
        <v>6239</v>
      </c>
      <c r="J77" s="67"/>
      <c r="K77" s="67"/>
      <c r="L77" s="72">
        <f t="shared" si="3"/>
        <v>8578</v>
      </c>
      <c r="M77" s="72">
        <f t="shared" si="1"/>
        <v>7720.2</v>
      </c>
    </row>
    <row r="78" spans="1:13" ht="15" customHeight="1">
      <c r="A78" s="7">
        <f t="shared" si="2"/>
        <v>69</v>
      </c>
      <c r="B78" s="37" t="s">
        <v>173</v>
      </c>
      <c r="C78" s="25" t="s">
        <v>73</v>
      </c>
      <c r="D78" s="25" t="s">
        <v>74</v>
      </c>
      <c r="E78" s="25" t="s">
        <v>75</v>
      </c>
      <c r="F78" s="26">
        <v>1950</v>
      </c>
      <c r="G78" s="67"/>
      <c r="H78" s="67"/>
      <c r="I78" s="67"/>
      <c r="J78" s="67"/>
      <c r="K78" s="67"/>
      <c r="L78" s="72">
        <f t="shared" si="3"/>
        <v>1950</v>
      </c>
      <c r="M78" s="72">
        <f t="shared" si="1"/>
        <v>1755</v>
      </c>
    </row>
    <row r="79" spans="1:13" ht="15" customHeight="1">
      <c r="A79" s="7">
        <f t="shared" si="2"/>
        <v>70</v>
      </c>
      <c r="B79" s="37" t="s">
        <v>173</v>
      </c>
      <c r="C79" s="25" t="s">
        <v>73</v>
      </c>
      <c r="D79" s="25" t="s">
        <v>74</v>
      </c>
      <c r="E79" s="25" t="s">
        <v>75</v>
      </c>
      <c r="F79" s="26"/>
      <c r="G79" s="67">
        <v>6083</v>
      </c>
      <c r="H79" s="67"/>
      <c r="I79" s="67"/>
      <c r="J79" s="67"/>
      <c r="K79" s="67"/>
      <c r="L79" s="72">
        <f t="shared" si="3"/>
        <v>6083</v>
      </c>
      <c r="M79" s="72">
        <f t="shared" si="1"/>
        <v>5474.7</v>
      </c>
    </row>
    <row r="80" spans="1:13" ht="15" customHeight="1">
      <c r="A80" s="7">
        <f t="shared" si="2"/>
        <v>71</v>
      </c>
      <c r="B80" s="37" t="s">
        <v>173</v>
      </c>
      <c r="C80" s="25" t="s">
        <v>86</v>
      </c>
      <c r="D80" s="25" t="s">
        <v>87</v>
      </c>
      <c r="E80" s="25" t="s">
        <v>176</v>
      </c>
      <c r="F80" s="26">
        <v>5849</v>
      </c>
      <c r="G80" s="67">
        <v>16610</v>
      </c>
      <c r="H80" s="67"/>
      <c r="I80" s="67"/>
      <c r="J80" s="67"/>
      <c r="K80" s="67"/>
      <c r="L80" s="72">
        <f t="shared" si="3"/>
        <v>22459</v>
      </c>
      <c r="M80" s="72">
        <f t="shared" si="1"/>
        <v>20213.099999999999</v>
      </c>
    </row>
    <row r="81" spans="1:13" ht="15" customHeight="1">
      <c r="A81" s="7">
        <f t="shared" si="2"/>
        <v>72</v>
      </c>
      <c r="B81" s="37" t="s">
        <v>173</v>
      </c>
      <c r="C81" s="25" t="s">
        <v>25</v>
      </c>
      <c r="D81" s="25" t="s">
        <v>177</v>
      </c>
      <c r="E81" s="25" t="s">
        <v>178</v>
      </c>
      <c r="F81" s="26">
        <v>3899</v>
      </c>
      <c r="G81" s="67">
        <v>11386</v>
      </c>
      <c r="H81" s="67"/>
      <c r="I81" s="67">
        <v>549</v>
      </c>
      <c r="J81" s="67"/>
      <c r="K81" s="67"/>
      <c r="L81" s="72">
        <f t="shared" si="3"/>
        <v>15834</v>
      </c>
      <c r="M81" s="72">
        <f t="shared" si="1"/>
        <v>14250.6</v>
      </c>
    </row>
    <row r="82" spans="1:13" ht="15" customHeight="1">
      <c r="A82" s="7">
        <f t="shared" ref="A82:A89" si="10">1+A81</f>
        <v>73</v>
      </c>
      <c r="B82" s="37" t="s">
        <v>173</v>
      </c>
      <c r="C82" s="25" t="s">
        <v>42</v>
      </c>
      <c r="D82" s="25" t="s">
        <v>81</v>
      </c>
      <c r="E82" s="25" t="s">
        <v>82</v>
      </c>
      <c r="F82" s="26">
        <v>2339</v>
      </c>
      <c r="G82" s="67"/>
      <c r="H82" s="67"/>
      <c r="I82" s="67">
        <v>15596</v>
      </c>
      <c r="J82" s="67"/>
      <c r="K82" s="67"/>
      <c r="L82" s="72">
        <f t="shared" si="3"/>
        <v>17935</v>
      </c>
      <c r="M82" s="72">
        <f t="shared" si="1"/>
        <v>16141.5</v>
      </c>
    </row>
    <row r="83" spans="1:13" ht="15" customHeight="1">
      <c r="A83" s="7">
        <f t="shared" si="10"/>
        <v>74</v>
      </c>
      <c r="B83" s="37" t="s">
        <v>182</v>
      </c>
      <c r="C83" s="25" t="s">
        <v>179</v>
      </c>
      <c r="D83" s="25" t="s">
        <v>180</v>
      </c>
      <c r="E83" s="25" t="s">
        <v>181</v>
      </c>
      <c r="F83" s="26">
        <v>5849</v>
      </c>
      <c r="G83" s="67">
        <v>8904</v>
      </c>
      <c r="H83" s="67"/>
      <c r="I83" s="67"/>
      <c r="J83" s="67"/>
      <c r="K83" s="67"/>
      <c r="L83" s="72">
        <f t="shared" si="3"/>
        <v>14753</v>
      </c>
      <c r="M83" s="72">
        <f t="shared" si="1"/>
        <v>13277.7</v>
      </c>
    </row>
    <row r="84" spans="1:13" ht="15" customHeight="1">
      <c r="A84" s="7">
        <f t="shared" si="10"/>
        <v>75</v>
      </c>
      <c r="B84" s="37" t="s">
        <v>182</v>
      </c>
      <c r="C84" s="25" t="s">
        <v>73</v>
      </c>
      <c r="D84" s="25" t="s">
        <v>74</v>
      </c>
      <c r="E84" s="25" t="s">
        <v>75</v>
      </c>
      <c r="F84" s="26"/>
      <c r="G84" s="67">
        <v>6083</v>
      </c>
      <c r="H84" s="67"/>
      <c r="I84" s="67"/>
      <c r="J84" s="67"/>
      <c r="K84" s="67"/>
      <c r="L84" s="72">
        <f t="shared" si="3"/>
        <v>6083</v>
      </c>
      <c r="M84" s="72">
        <f t="shared" si="1"/>
        <v>5474.7</v>
      </c>
    </row>
    <row r="85" spans="1:13" ht="15" customHeight="1">
      <c r="A85" s="7">
        <f t="shared" si="10"/>
        <v>76</v>
      </c>
      <c r="B85" s="37" t="s">
        <v>182</v>
      </c>
      <c r="C85" s="25" t="s">
        <v>183</v>
      </c>
      <c r="D85" s="25" t="s">
        <v>184</v>
      </c>
      <c r="E85" s="25" t="s">
        <v>185</v>
      </c>
      <c r="F85" s="26">
        <v>5849</v>
      </c>
      <c r="G85" s="67">
        <v>30973</v>
      </c>
      <c r="H85" s="67"/>
      <c r="I85" s="67">
        <v>354</v>
      </c>
      <c r="J85" s="67"/>
      <c r="K85" s="67"/>
      <c r="L85" s="72">
        <f t="shared" si="3"/>
        <v>37176</v>
      </c>
      <c r="M85" s="72">
        <f t="shared" si="1"/>
        <v>33458.400000000001</v>
      </c>
    </row>
    <row r="86" spans="1:13" ht="15" customHeight="1">
      <c r="A86" s="7">
        <f t="shared" si="10"/>
        <v>77</v>
      </c>
      <c r="B86" s="37" t="s">
        <v>188</v>
      </c>
      <c r="C86" s="23" t="s">
        <v>83</v>
      </c>
      <c r="D86" s="23" t="s">
        <v>186</v>
      </c>
      <c r="E86" s="23" t="s">
        <v>187</v>
      </c>
      <c r="F86" s="24">
        <v>7263</v>
      </c>
      <c r="G86" s="68">
        <v>28556</v>
      </c>
      <c r="H86" s="68"/>
      <c r="I86" s="68"/>
      <c r="J86" s="68"/>
      <c r="K86" s="68"/>
      <c r="L86" s="72">
        <f t="shared" si="3"/>
        <v>35819</v>
      </c>
      <c r="M86" s="72">
        <f t="shared" si="1"/>
        <v>32237.1</v>
      </c>
    </row>
    <row r="87" spans="1:13" ht="15" customHeight="1">
      <c r="A87" s="7">
        <f t="shared" si="10"/>
        <v>78</v>
      </c>
      <c r="B87" s="37" t="s">
        <v>188</v>
      </c>
      <c r="C87" s="25" t="s">
        <v>36</v>
      </c>
      <c r="D87" s="25" t="s">
        <v>189</v>
      </c>
      <c r="E87" s="25" t="s">
        <v>190</v>
      </c>
      <c r="F87" s="26">
        <v>7263</v>
      </c>
      <c r="G87" s="67">
        <v>66454</v>
      </c>
      <c r="H87" s="67"/>
      <c r="I87" s="67">
        <v>549</v>
      </c>
      <c r="J87" s="67"/>
      <c r="K87" s="67"/>
      <c r="L87" s="72">
        <f t="shared" si="3"/>
        <v>74266</v>
      </c>
      <c r="M87" s="72">
        <f t="shared" ref="M87:M125" si="11">L87*90/100</f>
        <v>66839.399999999994</v>
      </c>
    </row>
    <row r="88" spans="1:13" ht="15" customHeight="1">
      <c r="A88" s="7">
        <f t="shared" si="10"/>
        <v>79</v>
      </c>
      <c r="B88" s="37" t="s">
        <v>188</v>
      </c>
      <c r="C88" s="25" t="s">
        <v>191</v>
      </c>
      <c r="D88" s="25" t="s">
        <v>192</v>
      </c>
      <c r="E88" s="25" t="s">
        <v>193</v>
      </c>
      <c r="F88" s="26">
        <v>4470</v>
      </c>
      <c r="G88" s="67">
        <v>11542</v>
      </c>
      <c r="H88" s="67"/>
      <c r="I88" s="67">
        <v>549</v>
      </c>
      <c r="J88" s="67"/>
      <c r="K88" s="67"/>
      <c r="L88" s="72">
        <f t="shared" si="3"/>
        <v>16561</v>
      </c>
      <c r="M88" s="72">
        <f t="shared" si="11"/>
        <v>14904.9</v>
      </c>
    </row>
    <row r="89" spans="1:13" ht="15" customHeight="1">
      <c r="A89" s="7">
        <f t="shared" si="10"/>
        <v>80</v>
      </c>
      <c r="B89" s="37" t="s">
        <v>188</v>
      </c>
      <c r="C89" s="25" t="s">
        <v>42</v>
      </c>
      <c r="D89" s="25" t="s">
        <v>194</v>
      </c>
      <c r="E89" s="25" t="s">
        <v>195</v>
      </c>
      <c r="F89" s="26">
        <v>7263</v>
      </c>
      <c r="G89" s="67">
        <v>8904</v>
      </c>
      <c r="H89" s="67"/>
      <c r="I89" s="67">
        <v>195</v>
      </c>
      <c r="J89" s="67"/>
      <c r="K89" s="67"/>
      <c r="L89" s="72">
        <f t="shared" si="3"/>
        <v>16362</v>
      </c>
      <c r="M89" s="72">
        <f t="shared" si="11"/>
        <v>14725.8</v>
      </c>
    </row>
    <row r="90" spans="1:13" ht="15" customHeight="1">
      <c r="A90" s="7">
        <f>1+A89</f>
        <v>81</v>
      </c>
      <c r="B90" s="37" t="s">
        <v>188</v>
      </c>
      <c r="C90" s="25" t="s">
        <v>56</v>
      </c>
      <c r="D90" s="25" t="s">
        <v>196</v>
      </c>
      <c r="E90" s="25" t="s">
        <v>197</v>
      </c>
      <c r="F90" s="26">
        <v>7263</v>
      </c>
      <c r="G90" s="67">
        <v>111216</v>
      </c>
      <c r="H90" s="67"/>
      <c r="I90" s="67">
        <v>549</v>
      </c>
      <c r="J90" s="67"/>
      <c r="K90" s="67"/>
      <c r="L90" s="72">
        <f t="shared" si="3"/>
        <v>119028</v>
      </c>
      <c r="M90" s="72">
        <f t="shared" si="11"/>
        <v>107125.2</v>
      </c>
    </row>
    <row r="91" spans="1:13" ht="15" customHeight="1">
      <c r="A91" s="7">
        <f t="shared" ref="A91:A150" si="12">1+A90</f>
        <v>82</v>
      </c>
      <c r="B91" s="37" t="s">
        <v>188</v>
      </c>
      <c r="C91" s="25" t="s">
        <v>25</v>
      </c>
      <c r="D91" s="25" t="s">
        <v>89</v>
      </c>
      <c r="E91" s="25" t="s">
        <v>90</v>
      </c>
      <c r="F91" s="26">
        <v>4470</v>
      </c>
      <c r="G91" s="67"/>
      <c r="H91" s="67"/>
      <c r="I91" s="67"/>
      <c r="J91" s="67"/>
      <c r="K91" s="67"/>
      <c r="L91" s="72">
        <f t="shared" si="3"/>
        <v>4470</v>
      </c>
      <c r="M91" s="72">
        <f t="shared" si="11"/>
        <v>4023</v>
      </c>
    </row>
    <row r="92" spans="1:13" ht="15" customHeight="1">
      <c r="A92" s="7">
        <f t="shared" si="12"/>
        <v>83</v>
      </c>
      <c r="B92" s="37" t="s">
        <v>188</v>
      </c>
      <c r="C92" s="25" t="s">
        <v>198</v>
      </c>
      <c r="D92" s="25" t="s">
        <v>54</v>
      </c>
      <c r="E92" s="25" t="s">
        <v>55</v>
      </c>
      <c r="F92" s="26">
        <v>7263</v>
      </c>
      <c r="G92" s="67">
        <v>103732</v>
      </c>
      <c r="H92" s="67"/>
      <c r="I92" s="67">
        <v>354</v>
      </c>
      <c r="J92" s="67"/>
      <c r="K92" s="67"/>
      <c r="L92" s="72">
        <f t="shared" si="3"/>
        <v>111349</v>
      </c>
      <c r="M92" s="72">
        <f t="shared" si="11"/>
        <v>100214.1</v>
      </c>
    </row>
    <row r="93" spans="1:13" ht="15" customHeight="1">
      <c r="A93" s="7">
        <f t="shared" si="12"/>
        <v>84</v>
      </c>
      <c r="B93" s="37" t="s">
        <v>199</v>
      </c>
      <c r="C93" s="25" t="s">
        <v>73</v>
      </c>
      <c r="D93" s="25" t="s">
        <v>200</v>
      </c>
      <c r="E93" s="25" t="s">
        <v>201</v>
      </c>
      <c r="F93" s="26">
        <v>7263</v>
      </c>
      <c r="G93" s="67"/>
      <c r="H93" s="67"/>
      <c r="I93" s="67"/>
      <c r="J93" s="67"/>
      <c r="K93" s="67"/>
      <c r="L93" s="72">
        <f t="shared" si="3"/>
        <v>7263</v>
      </c>
      <c r="M93" s="72">
        <f t="shared" si="11"/>
        <v>6536.7</v>
      </c>
    </row>
    <row r="94" spans="1:13" ht="15" customHeight="1">
      <c r="A94" s="7">
        <f t="shared" si="12"/>
        <v>85</v>
      </c>
      <c r="B94" s="37" t="s">
        <v>199</v>
      </c>
      <c r="C94" s="25" t="s">
        <v>83</v>
      </c>
      <c r="D94" s="25" t="s">
        <v>202</v>
      </c>
      <c r="E94" s="25" t="s">
        <v>203</v>
      </c>
      <c r="F94" s="26">
        <v>4470</v>
      </c>
      <c r="G94" s="67">
        <v>4056</v>
      </c>
      <c r="H94" s="67"/>
      <c r="I94" s="67">
        <v>195</v>
      </c>
      <c r="J94" s="67"/>
      <c r="K94" s="67"/>
      <c r="L94" s="72">
        <f t="shared" si="3"/>
        <v>8721</v>
      </c>
      <c r="M94" s="72">
        <f t="shared" si="11"/>
        <v>7848.9</v>
      </c>
    </row>
    <row r="95" spans="1:13" ht="15" customHeight="1">
      <c r="A95" s="7">
        <f t="shared" si="12"/>
        <v>86</v>
      </c>
      <c r="B95" s="37" t="s">
        <v>199</v>
      </c>
      <c r="C95" s="25" t="s">
        <v>86</v>
      </c>
      <c r="D95" s="25" t="s">
        <v>87</v>
      </c>
      <c r="E95" s="25" t="s">
        <v>176</v>
      </c>
      <c r="F95" s="26">
        <v>7263</v>
      </c>
      <c r="G95" s="67"/>
      <c r="H95" s="67"/>
      <c r="I95" s="67"/>
      <c r="J95" s="67"/>
      <c r="K95" s="67"/>
      <c r="L95" s="72">
        <f t="shared" si="3"/>
        <v>7263</v>
      </c>
      <c r="M95" s="72">
        <f t="shared" si="11"/>
        <v>6536.7</v>
      </c>
    </row>
    <row r="96" spans="1:13" ht="15" customHeight="1">
      <c r="A96" s="7">
        <f t="shared" si="12"/>
        <v>87</v>
      </c>
      <c r="B96" s="37" t="s">
        <v>199</v>
      </c>
      <c r="C96" s="27" t="s">
        <v>66</v>
      </c>
      <c r="D96" s="41" t="s">
        <v>204</v>
      </c>
      <c r="E96" s="25" t="s">
        <v>205</v>
      </c>
      <c r="F96" s="26">
        <v>4470</v>
      </c>
      <c r="G96" s="67">
        <v>7643</v>
      </c>
      <c r="H96" s="67"/>
      <c r="I96" s="67">
        <v>354</v>
      </c>
      <c r="J96" s="67"/>
      <c r="K96" s="67"/>
      <c r="L96" s="72">
        <f t="shared" si="3"/>
        <v>12467</v>
      </c>
      <c r="M96" s="72">
        <f t="shared" si="11"/>
        <v>11220.3</v>
      </c>
    </row>
    <row r="97" spans="1:13" ht="15" customHeight="1">
      <c r="A97" s="7">
        <f t="shared" si="12"/>
        <v>88</v>
      </c>
      <c r="B97" s="37" t="s">
        <v>199</v>
      </c>
      <c r="C97" s="25" t="s">
        <v>146</v>
      </c>
      <c r="D97" s="25" t="s">
        <v>172</v>
      </c>
      <c r="E97" s="25" t="s">
        <v>206</v>
      </c>
      <c r="F97" s="26"/>
      <c r="G97" s="67"/>
      <c r="H97" s="67"/>
      <c r="I97" s="67">
        <v>1170</v>
      </c>
      <c r="J97" s="67"/>
      <c r="K97" s="67"/>
      <c r="L97" s="72">
        <f t="shared" si="3"/>
        <v>1170</v>
      </c>
      <c r="M97" s="72">
        <f t="shared" si="11"/>
        <v>1053</v>
      </c>
    </row>
    <row r="98" spans="1:13" ht="15" customHeight="1">
      <c r="A98" s="7">
        <f t="shared" si="12"/>
        <v>89</v>
      </c>
      <c r="B98" s="37" t="s">
        <v>199</v>
      </c>
      <c r="C98" s="27" t="s">
        <v>33</v>
      </c>
      <c r="D98" s="25" t="s">
        <v>116</v>
      </c>
      <c r="E98" s="25" t="s">
        <v>207</v>
      </c>
      <c r="F98" s="26">
        <v>4470</v>
      </c>
      <c r="G98" s="67"/>
      <c r="H98" s="67"/>
      <c r="I98" s="67"/>
      <c r="J98" s="67"/>
      <c r="K98" s="67"/>
      <c r="L98" s="72">
        <f t="shared" si="3"/>
        <v>4470</v>
      </c>
      <c r="M98" s="72">
        <f t="shared" si="11"/>
        <v>4023</v>
      </c>
    </row>
    <row r="99" spans="1:13" ht="15" customHeight="1">
      <c r="A99" s="7">
        <f t="shared" si="12"/>
        <v>90</v>
      </c>
      <c r="B99" s="37" t="s">
        <v>208</v>
      </c>
      <c r="C99" s="25" t="s">
        <v>83</v>
      </c>
      <c r="D99" s="25" t="s">
        <v>209</v>
      </c>
      <c r="E99" s="25" t="s">
        <v>210</v>
      </c>
      <c r="F99" s="26">
        <v>7263</v>
      </c>
      <c r="G99" s="67">
        <v>8904</v>
      </c>
      <c r="H99" s="67"/>
      <c r="I99" s="67"/>
      <c r="J99" s="67"/>
      <c r="K99" s="67"/>
      <c r="L99" s="72">
        <f t="shared" si="3"/>
        <v>16167</v>
      </c>
      <c r="M99" s="72">
        <f t="shared" si="11"/>
        <v>14550.3</v>
      </c>
    </row>
    <row r="100" spans="1:13" ht="15" customHeight="1">
      <c r="A100" s="7">
        <f t="shared" si="12"/>
        <v>91</v>
      </c>
      <c r="B100" s="37" t="s">
        <v>208</v>
      </c>
      <c r="C100" s="25" t="s">
        <v>73</v>
      </c>
      <c r="D100" s="25" t="s">
        <v>74</v>
      </c>
      <c r="E100" s="25" t="s">
        <v>75</v>
      </c>
      <c r="F100" s="26"/>
      <c r="G100" s="67">
        <v>6083</v>
      </c>
      <c r="H100" s="67"/>
      <c r="I100" s="67"/>
      <c r="J100" s="67"/>
      <c r="K100" s="67"/>
      <c r="L100" s="72">
        <f t="shared" si="3"/>
        <v>6083</v>
      </c>
      <c r="M100" s="72">
        <f t="shared" si="11"/>
        <v>5474.7</v>
      </c>
    </row>
    <row r="101" spans="1:13" ht="15" customHeight="1">
      <c r="A101" s="7">
        <f t="shared" si="12"/>
        <v>92</v>
      </c>
      <c r="B101" s="37" t="s">
        <v>208</v>
      </c>
      <c r="C101" s="25" t="s">
        <v>66</v>
      </c>
      <c r="D101" s="25" t="s">
        <v>211</v>
      </c>
      <c r="E101" s="25" t="s">
        <v>212</v>
      </c>
      <c r="F101" s="26">
        <v>5849</v>
      </c>
      <c r="G101" s="67">
        <v>58423</v>
      </c>
      <c r="H101" s="67"/>
      <c r="I101" s="67">
        <v>354</v>
      </c>
      <c r="J101" s="67"/>
      <c r="K101" s="67"/>
      <c r="L101" s="72">
        <f t="shared" si="3"/>
        <v>64626</v>
      </c>
      <c r="M101" s="72">
        <f t="shared" si="11"/>
        <v>58163.4</v>
      </c>
    </row>
    <row r="102" spans="1:13" ht="15" customHeight="1">
      <c r="A102" s="7">
        <f t="shared" si="12"/>
        <v>93</v>
      </c>
      <c r="B102" s="37" t="s">
        <v>208</v>
      </c>
      <c r="C102" s="25" t="s">
        <v>25</v>
      </c>
      <c r="D102" s="25" t="s">
        <v>213</v>
      </c>
      <c r="E102" s="25" t="s">
        <v>214</v>
      </c>
      <c r="F102" s="26">
        <v>3899</v>
      </c>
      <c r="G102" s="67"/>
      <c r="H102" s="67"/>
      <c r="I102" s="67"/>
      <c r="J102" s="67"/>
      <c r="K102" s="67"/>
      <c r="L102" s="72">
        <f t="shared" si="3"/>
        <v>3899</v>
      </c>
      <c r="M102" s="72">
        <f t="shared" si="11"/>
        <v>3509.1</v>
      </c>
    </row>
    <row r="103" spans="1:13" ht="15" customHeight="1">
      <c r="A103" s="7">
        <f t="shared" si="12"/>
        <v>94</v>
      </c>
      <c r="B103" s="37" t="s">
        <v>208</v>
      </c>
      <c r="C103" s="25" t="s">
        <v>25</v>
      </c>
      <c r="D103" s="25" t="s">
        <v>165</v>
      </c>
      <c r="E103" s="25" t="s">
        <v>166</v>
      </c>
      <c r="F103" s="26">
        <v>1950</v>
      </c>
      <c r="G103" s="67"/>
      <c r="H103" s="67"/>
      <c r="I103" s="67"/>
      <c r="J103" s="67"/>
      <c r="K103" s="67"/>
      <c r="L103" s="72">
        <f t="shared" si="3"/>
        <v>1950</v>
      </c>
      <c r="M103" s="72">
        <f t="shared" si="11"/>
        <v>1755</v>
      </c>
    </row>
    <row r="104" spans="1:13" ht="15" customHeight="1">
      <c r="A104" s="7">
        <f t="shared" si="12"/>
        <v>95</v>
      </c>
      <c r="B104" s="37" t="s">
        <v>208</v>
      </c>
      <c r="C104" s="25" t="s">
        <v>112</v>
      </c>
      <c r="D104" s="25" t="s">
        <v>113</v>
      </c>
      <c r="E104" s="25" t="s">
        <v>114</v>
      </c>
      <c r="F104" s="26"/>
      <c r="G104" s="67"/>
      <c r="H104" s="67"/>
      <c r="I104" s="67">
        <v>1170</v>
      </c>
      <c r="J104" s="67"/>
      <c r="K104" s="67"/>
      <c r="L104" s="72">
        <f t="shared" si="3"/>
        <v>1170</v>
      </c>
      <c r="M104" s="72">
        <f t="shared" si="11"/>
        <v>1053</v>
      </c>
    </row>
    <row r="105" spans="1:13" ht="15" customHeight="1">
      <c r="A105" s="7">
        <f t="shared" si="12"/>
        <v>96</v>
      </c>
      <c r="B105" s="37" t="s">
        <v>236</v>
      </c>
      <c r="C105" s="27" t="s">
        <v>66</v>
      </c>
      <c r="D105" s="25" t="s">
        <v>237</v>
      </c>
      <c r="E105" s="25" t="s">
        <v>238</v>
      </c>
      <c r="F105" s="26">
        <v>5849</v>
      </c>
      <c r="G105" s="67">
        <v>10528</v>
      </c>
      <c r="H105" s="67"/>
      <c r="I105" s="67">
        <v>851</v>
      </c>
      <c r="J105" s="67"/>
      <c r="K105" s="67"/>
      <c r="L105" s="72">
        <f t="shared" si="3"/>
        <v>17228</v>
      </c>
      <c r="M105" s="72">
        <f t="shared" si="11"/>
        <v>15505.2</v>
      </c>
    </row>
    <row r="106" spans="1:13" ht="15" customHeight="1">
      <c r="A106" s="7">
        <f t="shared" si="12"/>
        <v>97</v>
      </c>
      <c r="B106" s="37" t="s">
        <v>236</v>
      </c>
      <c r="C106" s="25" t="s">
        <v>36</v>
      </c>
      <c r="D106" s="25" t="s">
        <v>239</v>
      </c>
      <c r="E106" s="25" t="s">
        <v>240</v>
      </c>
      <c r="F106" s="26">
        <v>5849</v>
      </c>
      <c r="G106" s="67">
        <v>111216</v>
      </c>
      <c r="H106" s="67"/>
      <c r="I106" s="67">
        <v>549</v>
      </c>
      <c r="J106" s="67"/>
      <c r="K106" s="67"/>
      <c r="L106" s="72">
        <f t="shared" ref="L106:L125" si="13">SUM(F106:K106)</f>
        <v>117614</v>
      </c>
      <c r="M106" s="72">
        <f t="shared" si="11"/>
        <v>105852.6</v>
      </c>
    </row>
    <row r="107" spans="1:13" ht="15" customHeight="1">
      <c r="A107" s="7">
        <f t="shared" si="12"/>
        <v>98</v>
      </c>
      <c r="B107" s="37" t="s">
        <v>236</v>
      </c>
      <c r="C107" s="25" t="s">
        <v>25</v>
      </c>
      <c r="D107" s="25" t="s">
        <v>241</v>
      </c>
      <c r="E107" s="25" t="s">
        <v>242</v>
      </c>
      <c r="F107" s="26"/>
      <c r="G107" s="67"/>
      <c r="H107" s="67"/>
      <c r="I107" s="67">
        <v>20665</v>
      </c>
      <c r="J107" s="67"/>
      <c r="K107" s="67"/>
      <c r="L107" s="72">
        <f t="shared" si="13"/>
        <v>20665</v>
      </c>
      <c r="M107" s="72">
        <f t="shared" si="11"/>
        <v>18598.5</v>
      </c>
    </row>
    <row r="108" spans="1:13" ht="15" customHeight="1">
      <c r="A108" s="7">
        <f t="shared" si="12"/>
        <v>99</v>
      </c>
      <c r="B108" s="37" t="s">
        <v>236</v>
      </c>
      <c r="C108" s="25" t="s">
        <v>50</v>
      </c>
      <c r="D108" s="25" t="s">
        <v>243</v>
      </c>
      <c r="E108" s="25" t="s">
        <v>244</v>
      </c>
      <c r="F108" s="26">
        <v>5849</v>
      </c>
      <c r="G108" s="67">
        <v>43997</v>
      </c>
      <c r="H108" s="67"/>
      <c r="I108" s="67">
        <v>862</v>
      </c>
      <c r="J108" s="67"/>
      <c r="K108" s="67">
        <v>2000</v>
      </c>
      <c r="L108" s="72">
        <f t="shared" si="13"/>
        <v>52708</v>
      </c>
      <c r="M108" s="72">
        <f t="shared" si="11"/>
        <v>47437.2</v>
      </c>
    </row>
    <row r="109" spans="1:13" ht="15" customHeight="1">
      <c r="A109" s="7">
        <f t="shared" si="12"/>
        <v>100</v>
      </c>
      <c r="B109" s="37" t="s">
        <v>236</v>
      </c>
      <c r="C109" s="25" t="s">
        <v>36</v>
      </c>
      <c r="D109" s="25" t="s">
        <v>245</v>
      </c>
      <c r="E109" s="25" t="s">
        <v>246</v>
      </c>
      <c r="F109" s="26">
        <v>3899</v>
      </c>
      <c r="G109" s="67">
        <v>20666</v>
      </c>
      <c r="H109" s="67"/>
      <c r="I109" s="67"/>
      <c r="J109" s="67"/>
      <c r="K109" s="67"/>
      <c r="L109" s="72">
        <f t="shared" si="13"/>
        <v>24565</v>
      </c>
      <c r="M109" s="72">
        <f t="shared" si="11"/>
        <v>22108.5</v>
      </c>
    </row>
    <row r="110" spans="1:13" ht="15" customHeight="1">
      <c r="A110" s="7">
        <f t="shared" si="12"/>
        <v>101</v>
      </c>
      <c r="B110" s="37" t="s">
        <v>236</v>
      </c>
      <c r="C110" s="25" t="s">
        <v>73</v>
      </c>
      <c r="D110" s="25" t="s">
        <v>247</v>
      </c>
      <c r="E110" s="25" t="s">
        <v>75</v>
      </c>
      <c r="F110" s="26"/>
      <c r="G110" s="67">
        <v>6083</v>
      </c>
      <c r="H110" s="67"/>
      <c r="I110" s="67"/>
      <c r="J110" s="67"/>
      <c r="K110" s="67"/>
      <c r="L110" s="72">
        <f t="shared" si="13"/>
        <v>6083</v>
      </c>
      <c r="M110" s="72">
        <f t="shared" si="11"/>
        <v>5474.7</v>
      </c>
    </row>
    <row r="111" spans="1:13" ht="15" customHeight="1">
      <c r="A111" s="7">
        <f t="shared" si="12"/>
        <v>102</v>
      </c>
      <c r="B111" s="37" t="s">
        <v>250</v>
      </c>
      <c r="C111" s="25" t="s">
        <v>128</v>
      </c>
      <c r="D111" s="25" t="s">
        <v>248</v>
      </c>
      <c r="E111" s="25" t="s">
        <v>249</v>
      </c>
      <c r="F111" s="26">
        <v>5849</v>
      </c>
      <c r="G111" s="67">
        <v>111216</v>
      </c>
      <c r="H111" s="67"/>
      <c r="I111" s="67">
        <v>549</v>
      </c>
      <c r="J111" s="67"/>
      <c r="K111" s="67"/>
      <c r="L111" s="72">
        <f t="shared" si="13"/>
        <v>117614</v>
      </c>
      <c r="M111" s="72">
        <f t="shared" si="11"/>
        <v>105852.6</v>
      </c>
    </row>
    <row r="112" spans="1:13" ht="15" customHeight="1">
      <c r="A112" s="7">
        <f t="shared" si="12"/>
        <v>103</v>
      </c>
      <c r="B112" s="37" t="s">
        <v>250</v>
      </c>
      <c r="C112" s="25" t="s">
        <v>146</v>
      </c>
      <c r="D112" s="25" t="s">
        <v>172</v>
      </c>
      <c r="E112" s="25" t="s">
        <v>206</v>
      </c>
      <c r="F112" s="26"/>
      <c r="G112" s="67"/>
      <c r="H112" s="67"/>
      <c r="I112" s="67">
        <v>1170</v>
      </c>
      <c r="J112" s="67"/>
      <c r="K112" s="67"/>
      <c r="L112" s="72">
        <f t="shared" si="13"/>
        <v>1170</v>
      </c>
      <c r="M112" s="72">
        <f t="shared" si="11"/>
        <v>1053</v>
      </c>
    </row>
    <row r="113" spans="1:13" ht="15" customHeight="1">
      <c r="A113" s="7">
        <f t="shared" si="12"/>
        <v>104</v>
      </c>
      <c r="B113" s="37" t="s">
        <v>250</v>
      </c>
      <c r="C113" s="25" t="s">
        <v>86</v>
      </c>
      <c r="D113" s="25" t="s">
        <v>87</v>
      </c>
      <c r="E113" s="25" t="s">
        <v>176</v>
      </c>
      <c r="F113" s="26"/>
      <c r="G113" s="67"/>
      <c r="H113" s="67"/>
      <c r="I113" s="67">
        <v>1170</v>
      </c>
      <c r="J113" s="67"/>
      <c r="K113" s="67"/>
      <c r="L113" s="72">
        <f t="shared" si="13"/>
        <v>1170</v>
      </c>
      <c r="M113" s="72">
        <f t="shared" si="11"/>
        <v>1053</v>
      </c>
    </row>
    <row r="114" spans="1:13" ht="15" customHeight="1">
      <c r="A114" s="7">
        <f t="shared" si="12"/>
        <v>105</v>
      </c>
      <c r="B114" s="37" t="s">
        <v>250</v>
      </c>
      <c r="C114" s="25" t="s">
        <v>45</v>
      </c>
      <c r="D114" s="25" t="s">
        <v>251</v>
      </c>
      <c r="E114" s="25" t="s">
        <v>252</v>
      </c>
      <c r="F114" s="26">
        <v>4470</v>
      </c>
      <c r="G114" s="67">
        <v>5069</v>
      </c>
      <c r="H114" s="67"/>
      <c r="I114" s="67">
        <v>1554</v>
      </c>
      <c r="J114" s="67"/>
      <c r="K114" s="67">
        <v>2066</v>
      </c>
      <c r="L114" s="72">
        <f t="shared" si="13"/>
        <v>13159</v>
      </c>
      <c r="M114" s="72">
        <f t="shared" si="11"/>
        <v>11843.1</v>
      </c>
    </row>
    <row r="115" spans="1:13" ht="15" customHeight="1">
      <c r="A115" s="7">
        <f t="shared" si="12"/>
        <v>106</v>
      </c>
      <c r="B115" s="37" t="s">
        <v>250</v>
      </c>
      <c r="C115" s="25" t="s">
        <v>73</v>
      </c>
      <c r="D115" s="25" t="s">
        <v>74</v>
      </c>
      <c r="E115" s="25" t="s">
        <v>75</v>
      </c>
      <c r="F115" s="26"/>
      <c r="G115" s="67">
        <v>6083</v>
      </c>
      <c r="H115" s="67"/>
      <c r="I115" s="67"/>
      <c r="J115" s="67"/>
      <c r="K115" s="67"/>
      <c r="L115" s="72">
        <f t="shared" si="13"/>
        <v>6083</v>
      </c>
      <c r="M115" s="72">
        <f t="shared" si="11"/>
        <v>5474.7</v>
      </c>
    </row>
    <row r="116" spans="1:13" ht="15" customHeight="1">
      <c r="A116" s="7">
        <f t="shared" si="12"/>
        <v>107</v>
      </c>
      <c r="B116" s="37" t="s">
        <v>250</v>
      </c>
      <c r="C116" s="25" t="s">
        <v>25</v>
      </c>
      <c r="D116" s="25" t="s">
        <v>253</v>
      </c>
      <c r="E116" s="25" t="s">
        <v>254</v>
      </c>
      <c r="F116" s="26">
        <v>2339</v>
      </c>
      <c r="G116" s="67"/>
      <c r="H116" s="67"/>
      <c r="I116" s="67">
        <v>14232</v>
      </c>
      <c r="J116" s="67"/>
      <c r="K116" s="67"/>
      <c r="L116" s="72">
        <f t="shared" si="13"/>
        <v>16571</v>
      </c>
      <c r="M116" s="72">
        <f t="shared" si="11"/>
        <v>14913.9</v>
      </c>
    </row>
    <row r="117" spans="1:13" ht="15" customHeight="1">
      <c r="A117" s="7">
        <f t="shared" si="12"/>
        <v>108</v>
      </c>
      <c r="B117" s="37" t="s">
        <v>250</v>
      </c>
      <c r="C117" s="25" t="s">
        <v>25</v>
      </c>
      <c r="D117" s="25" t="s">
        <v>255</v>
      </c>
      <c r="E117" s="25" t="s">
        <v>256</v>
      </c>
      <c r="F117" s="26">
        <v>2339</v>
      </c>
      <c r="G117" s="67"/>
      <c r="H117" s="67"/>
      <c r="I117" s="67"/>
      <c r="J117" s="67"/>
      <c r="K117" s="67"/>
      <c r="L117" s="72">
        <f t="shared" si="13"/>
        <v>2339</v>
      </c>
      <c r="M117" s="72">
        <f t="shared" si="11"/>
        <v>2105.1</v>
      </c>
    </row>
    <row r="118" spans="1:13" ht="15" customHeight="1">
      <c r="A118" s="7">
        <f t="shared" si="12"/>
        <v>109</v>
      </c>
      <c r="B118" s="37" t="s">
        <v>250</v>
      </c>
      <c r="C118" s="25" t="s">
        <v>257</v>
      </c>
      <c r="D118" s="25" t="s">
        <v>258</v>
      </c>
      <c r="E118" s="25" t="s">
        <v>259</v>
      </c>
      <c r="F118" s="26">
        <v>3899</v>
      </c>
      <c r="G118" s="67">
        <v>1014</v>
      </c>
      <c r="H118" s="67"/>
      <c r="I118" s="67"/>
      <c r="J118" s="67"/>
      <c r="K118" s="67"/>
      <c r="L118" s="72">
        <f t="shared" si="13"/>
        <v>4913</v>
      </c>
      <c r="M118" s="72">
        <f t="shared" si="11"/>
        <v>4421.7</v>
      </c>
    </row>
    <row r="119" spans="1:13" ht="15" customHeight="1">
      <c r="A119" s="7">
        <f t="shared" si="12"/>
        <v>110</v>
      </c>
      <c r="B119" s="37" t="s">
        <v>250</v>
      </c>
      <c r="C119" s="25" t="s">
        <v>257</v>
      </c>
      <c r="D119" s="25" t="s">
        <v>260</v>
      </c>
      <c r="E119" s="25" t="s">
        <v>261</v>
      </c>
      <c r="F119" s="26">
        <v>3899</v>
      </c>
      <c r="G119" s="67">
        <v>1014</v>
      </c>
      <c r="H119" s="67"/>
      <c r="I119" s="67"/>
      <c r="J119" s="67"/>
      <c r="K119" s="67"/>
      <c r="L119" s="72">
        <f t="shared" si="13"/>
        <v>4913</v>
      </c>
      <c r="M119" s="72">
        <f t="shared" si="11"/>
        <v>4421.7</v>
      </c>
    </row>
    <row r="120" spans="1:13" ht="15" customHeight="1">
      <c r="A120" s="7">
        <f t="shared" si="12"/>
        <v>111</v>
      </c>
      <c r="B120" s="37" t="s">
        <v>250</v>
      </c>
      <c r="C120" s="25" t="s">
        <v>25</v>
      </c>
      <c r="D120" s="25" t="s">
        <v>174</v>
      </c>
      <c r="E120" s="25" t="s">
        <v>175</v>
      </c>
      <c r="F120" s="26">
        <v>1950</v>
      </c>
      <c r="G120" s="67"/>
      <c r="H120" s="67"/>
      <c r="I120" s="67">
        <v>7798</v>
      </c>
      <c r="J120" s="67"/>
      <c r="K120" s="67"/>
      <c r="L120" s="72">
        <f t="shared" si="13"/>
        <v>9748</v>
      </c>
      <c r="M120" s="72">
        <f t="shared" si="11"/>
        <v>8773.2000000000007</v>
      </c>
    </row>
    <row r="121" spans="1:13" ht="15" customHeight="1">
      <c r="A121" s="7">
        <f t="shared" si="12"/>
        <v>112</v>
      </c>
      <c r="B121" s="37" t="s">
        <v>263</v>
      </c>
      <c r="C121" s="25" t="s">
        <v>262</v>
      </c>
      <c r="D121" s="25" t="s">
        <v>264</v>
      </c>
      <c r="E121" s="25" t="s">
        <v>265</v>
      </c>
      <c r="F121" s="26">
        <v>7263</v>
      </c>
      <c r="G121" s="67">
        <v>79554</v>
      </c>
      <c r="H121" s="67"/>
      <c r="I121" s="67">
        <v>549</v>
      </c>
      <c r="J121" s="67"/>
      <c r="K121" s="67"/>
      <c r="L121" s="72">
        <f t="shared" si="13"/>
        <v>87366</v>
      </c>
      <c r="M121" s="72">
        <f t="shared" si="11"/>
        <v>78629.399999999994</v>
      </c>
    </row>
    <row r="122" spans="1:13" ht="15" customHeight="1">
      <c r="A122" s="7">
        <f t="shared" si="12"/>
        <v>113</v>
      </c>
      <c r="B122" s="37" t="s">
        <v>263</v>
      </c>
      <c r="C122" s="25" t="s">
        <v>266</v>
      </c>
      <c r="D122" s="25" t="s">
        <v>267</v>
      </c>
      <c r="E122" s="25" t="s">
        <v>268</v>
      </c>
      <c r="F122" s="26">
        <v>4470</v>
      </c>
      <c r="G122" s="67"/>
      <c r="H122" s="67"/>
      <c r="I122" s="67">
        <v>195</v>
      </c>
      <c r="J122" s="67"/>
      <c r="K122" s="67"/>
      <c r="L122" s="72">
        <f t="shared" si="13"/>
        <v>4665</v>
      </c>
      <c r="M122" s="72">
        <f t="shared" si="11"/>
        <v>4198.5</v>
      </c>
    </row>
    <row r="123" spans="1:13" ht="15" customHeight="1">
      <c r="A123" s="7">
        <f t="shared" si="12"/>
        <v>114</v>
      </c>
      <c r="B123" s="37" t="s">
        <v>263</v>
      </c>
      <c r="C123" s="25" t="s">
        <v>73</v>
      </c>
      <c r="D123" s="25" t="s">
        <v>269</v>
      </c>
      <c r="E123" s="25" t="s">
        <v>270</v>
      </c>
      <c r="F123" s="26">
        <v>7263</v>
      </c>
      <c r="G123" s="67"/>
      <c r="H123" s="67"/>
      <c r="I123" s="67"/>
      <c r="J123" s="67"/>
      <c r="K123" s="67"/>
      <c r="L123" s="72">
        <f t="shared" si="13"/>
        <v>7263</v>
      </c>
      <c r="M123" s="72">
        <f t="shared" si="11"/>
        <v>6536.7</v>
      </c>
    </row>
    <row r="124" spans="1:13" ht="15" customHeight="1">
      <c r="A124" s="7">
        <f t="shared" si="12"/>
        <v>115</v>
      </c>
      <c r="B124" s="37" t="s">
        <v>271</v>
      </c>
      <c r="C124" s="25" t="s">
        <v>42</v>
      </c>
      <c r="D124" s="25" t="s">
        <v>140</v>
      </c>
      <c r="E124" s="25" t="s">
        <v>141</v>
      </c>
      <c r="F124" s="26"/>
      <c r="G124" s="67">
        <v>6083</v>
      </c>
      <c r="H124" s="67"/>
      <c r="I124" s="67"/>
      <c r="J124" s="67"/>
      <c r="K124" s="67"/>
      <c r="L124" s="72">
        <f t="shared" si="13"/>
        <v>6083</v>
      </c>
      <c r="M124" s="72">
        <f t="shared" si="11"/>
        <v>5474.7</v>
      </c>
    </row>
    <row r="125" spans="1:13" ht="15" customHeight="1">
      <c r="A125" s="7">
        <f t="shared" si="12"/>
        <v>116</v>
      </c>
      <c r="B125" s="37" t="s">
        <v>271</v>
      </c>
      <c r="C125" s="25" t="s">
        <v>112</v>
      </c>
      <c r="D125" s="25" t="s">
        <v>113</v>
      </c>
      <c r="E125" s="25" t="s">
        <v>114</v>
      </c>
      <c r="F125" s="26"/>
      <c r="G125" s="67"/>
      <c r="H125" s="67"/>
      <c r="I125" s="67">
        <v>1170</v>
      </c>
      <c r="J125" s="67"/>
      <c r="K125" s="67"/>
      <c r="L125" s="72">
        <f t="shared" si="13"/>
        <v>1170</v>
      </c>
      <c r="M125" s="72">
        <f t="shared" si="11"/>
        <v>1053</v>
      </c>
    </row>
    <row r="126" spans="1:13" ht="15" customHeight="1">
      <c r="A126" s="7">
        <f t="shared" si="12"/>
        <v>117</v>
      </c>
      <c r="B126" s="37" t="s">
        <v>271</v>
      </c>
      <c r="C126" s="25" t="s">
        <v>42</v>
      </c>
      <c r="D126" s="25" t="s">
        <v>140</v>
      </c>
      <c r="E126" s="25" t="s">
        <v>141</v>
      </c>
      <c r="F126" s="26">
        <v>5849</v>
      </c>
      <c r="G126" s="67">
        <v>8904</v>
      </c>
      <c r="H126" s="67"/>
      <c r="I126" s="67"/>
      <c r="J126" s="67"/>
      <c r="K126" s="67"/>
      <c r="L126" s="72">
        <f>SUM(F126:K126)</f>
        <v>14753</v>
      </c>
      <c r="M126" s="72">
        <f>L126*90/100</f>
        <v>13277.7</v>
      </c>
    </row>
    <row r="127" spans="1:13" ht="15" customHeight="1">
      <c r="A127" s="7">
        <f t="shared" si="12"/>
        <v>118</v>
      </c>
      <c r="B127" s="37" t="s">
        <v>271</v>
      </c>
      <c r="C127" s="25" t="s">
        <v>272</v>
      </c>
      <c r="D127" s="25" t="s">
        <v>273</v>
      </c>
      <c r="E127" s="25" t="s">
        <v>274</v>
      </c>
      <c r="F127" s="26">
        <v>7263</v>
      </c>
      <c r="G127" s="67">
        <v>17470</v>
      </c>
      <c r="H127" s="67"/>
      <c r="I127" s="67">
        <v>354</v>
      </c>
      <c r="J127" s="67"/>
      <c r="K127" s="67"/>
      <c r="L127" s="72">
        <f>SUM(F127:K127)</f>
        <v>25087</v>
      </c>
      <c r="M127" s="72">
        <f>L127*90/100</f>
        <v>22578.3</v>
      </c>
    </row>
    <row r="128" spans="1:13" ht="15" customHeight="1">
      <c r="A128" s="7">
        <f t="shared" si="12"/>
        <v>119</v>
      </c>
      <c r="B128" s="37" t="s">
        <v>281</v>
      </c>
      <c r="C128" s="25" t="s">
        <v>275</v>
      </c>
      <c r="D128" s="25" t="s">
        <v>276</v>
      </c>
      <c r="E128" s="25" t="s">
        <v>277</v>
      </c>
      <c r="F128" s="26">
        <v>7263</v>
      </c>
      <c r="G128" s="67"/>
      <c r="H128" s="67"/>
      <c r="I128" s="67"/>
      <c r="J128" s="67"/>
      <c r="K128" s="67"/>
      <c r="L128" s="72">
        <f>SUM(F128:K128)</f>
        <v>7263</v>
      </c>
      <c r="M128" s="72">
        <f t="shared" ref="M128:M142" si="14">L128*90/100</f>
        <v>6536.7</v>
      </c>
    </row>
    <row r="129" spans="1:13" ht="15" customHeight="1">
      <c r="A129" s="7">
        <f t="shared" si="12"/>
        <v>120</v>
      </c>
      <c r="B129" s="37" t="s">
        <v>281</v>
      </c>
      <c r="C129" s="25" t="s">
        <v>278</v>
      </c>
      <c r="D129" s="25" t="s">
        <v>279</v>
      </c>
      <c r="E129" s="25" t="s">
        <v>280</v>
      </c>
      <c r="F129" s="26">
        <v>7263</v>
      </c>
      <c r="G129" s="67">
        <v>25125</v>
      </c>
      <c r="H129" s="67"/>
      <c r="I129" s="67">
        <v>354</v>
      </c>
      <c r="J129" s="67"/>
      <c r="K129" s="67"/>
      <c r="L129" s="72">
        <f>SUM(F129:K129)</f>
        <v>32742</v>
      </c>
      <c r="M129" s="72">
        <f t="shared" si="14"/>
        <v>29467.8</v>
      </c>
    </row>
    <row r="130" spans="1:13" ht="15" customHeight="1">
      <c r="A130" s="7">
        <f t="shared" si="12"/>
        <v>121</v>
      </c>
      <c r="B130" s="37" t="s">
        <v>281</v>
      </c>
      <c r="C130" s="25" t="s">
        <v>66</v>
      </c>
      <c r="D130" s="25" t="s">
        <v>282</v>
      </c>
      <c r="E130" s="25" t="s">
        <v>283</v>
      </c>
      <c r="F130" s="26">
        <v>4470</v>
      </c>
      <c r="G130" s="67">
        <v>10528</v>
      </c>
      <c r="H130" s="67"/>
      <c r="I130" s="67">
        <v>1379</v>
      </c>
      <c r="J130" s="67"/>
      <c r="K130" s="67">
        <v>2066</v>
      </c>
      <c r="L130" s="72">
        <f t="shared" ref="L130:L142" si="15">SUM(F130:K130)</f>
        <v>18443</v>
      </c>
      <c r="M130" s="72">
        <f t="shared" si="14"/>
        <v>16598.7</v>
      </c>
    </row>
    <row r="131" spans="1:13" ht="15" customHeight="1">
      <c r="A131" s="7">
        <f t="shared" si="12"/>
        <v>122</v>
      </c>
      <c r="B131" s="37" t="s">
        <v>281</v>
      </c>
      <c r="C131" s="23" t="s">
        <v>56</v>
      </c>
      <c r="D131" s="23" t="s">
        <v>106</v>
      </c>
      <c r="E131" s="23" t="s">
        <v>107</v>
      </c>
      <c r="F131" s="24">
        <v>7263</v>
      </c>
      <c r="G131" s="68">
        <v>7487</v>
      </c>
      <c r="H131" s="68"/>
      <c r="I131" s="68">
        <v>354</v>
      </c>
      <c r="J131" s="68"/>
      <c r="K131" s="68"/>
      <c r="L131" s="72">
        <f t="shared" si="15"/>
        <v>15104</v>
      </c>
      <c r="M131" s="72">
        <f t="shared" si="14"/>
        <v>13593.6</v>
      </c>
    </row>
    <row r="132" spans="1:13" ht="15" customHeight="1">
      <c r="A132" s="7">
        <f t="shared" si="12"/>
        <v>123</v>
      </c>
      <c r="B132" s="37" t="s">
        <v>284</v>
      </c>
      <c r="C132" s="23" t="s">
        <v>275</v>
      </c>
      <c r="D132" s="23" t="s">
        <v>276</v>
      </c>
      <c r="E132" s="23" t="s">
        <v>285</v>
      </c>
      <c r="F132" s="24">
        <v>4470</v>
      </c>
      <c r="G132" s="68"/>
      <c r="H132" s="68"/>
      <c r="I132" s="68">
        <v>195</v>
      </c>
      <c r="J132" s="68"/>
      <c r="K132" s="68"/>
      <c r="L132" s="72">
        <f t="shared" si="15"/>
        <v>4665</v>
      </c>
      <c r="M132" s="72">
        <f t="shared" si="14"/>
        <v>4198.5</v>
      </c>
    </row>
    <row r="133" spans="1:13" ht="15" customHeight="1">
      <c r="A133" s="7">
        <f t="shared" si="12"/>
        <v>124</v>
      </c>
      <c r="B133" s="37" t="s">
        <v>284</v>
      </c>
      <c r="C133" s="25" t="s">
        <v>146</v>
      </c>
      <c r="D133" s="25" t="s">
        <v>172</v>
      </c>
      <c r="E133" s="25" t="s">
        <v>206</v>
      </c>
      <c r="F133" s="26"/>
      <c r="G133" s="67"/>
      <c r="H133" s="67"/>
      <c r="I133" s="67">
        <v>1170</v>
      </c>
      <c r="J133" s="67"/>
      <c r="K133" s="67"/>
      <c r="L133" s="72">
        <f t="shared" si="15"/>
        <v>1170</v>
      </c>
      <c r="M133" s="72">
        <f t="shared" si="14"/>
        <v>1053</v>
      </c>
    </row>
    <row r="134" spans="1:13" ht="15" customHeight="1">
      <c r="A134" s="7">
        <f t="shared" si="12"/>
        <v>125</v>
      </c>
      <c r="B134" s="37" t="s">
        <v>284</v>
      </c>
      <c r="C134" s="25" t="s">
        <v>286</v>
      </c>
      <c r="D134" s="25" t="s">
        <v>228</v>
      </c>
      <c r="E134" s="25" t="s">
        <v>287</v>
      </c>
      <c r="F134" s="26">
        <v>7263</v>
      </c>
      <c r="G134" s="67"/>
      <c r="H134" s="67"/>
      <c r="I134" s="67"/>
      <c r="J134" s="67"/>
      <c r="K134" s="67"/>
      <c r="L134" s="72">
        <f t="shared" si="15"/>
        <v>7263</v>
      </c>
      <c r="M134" s="72">
        <f t="shared" si="14"/>
        <v>6536.7</v>
      </c>
    </row>
    <row r="135" spans="1:13" ht="15" customHeight="1">
      <c r="A135" s="7">
        <f t="shared" si="12"/>
        <v>126</v>
      </c>
      <c r="B135" s="37" t="s">
        <v>288</v>
      </c>
      <c r="C135" s="42" t="s">
        <v>66</v>
      </c>
      <c r="D135" s="42" t="s">
        <v>282</v>
      </c>
      <c r="E135" s="42" t="s">
        <v>283</v>
      </c>
      <c r="F135" s="77">
        <v>1950</v>
      </c>
      <c r="G135" s="78"/>
      <c r="H135" s="78"/>
      <c r="I135" s="78"/>
      <c r="J135" s="78"/>
      <c r="K135" s="78"/>
      <c r="L135" s="79">
        <f t="shared" si="15"/>
        <v>1950</v>
      </c>
      <c r="M135" s="79">
        <f t="shared" si="14"/>
        <v>1755</v>
      </c>
    </row>
    <row r="136" spans="1:13" ht="15" customHeight="1">
      <c r="A136" s="7">
        <f t="shared" si="12"/>
        <v>127</v>
      </c>
      <c r="B136" s="37" t="s">
        <v>288</v>
      </c>
      <c r="C136" s="42" t="s">
        <v>45</v>
      </c>
      <c r="D136" s="42" t="s">
        <v>289</v>
      </c>
      <c r="E136" s="42" t="s">
        <v>290</v>
      </c>
      <c r="F136" s="77">
        <v>3899</v>
      </c>
      <c r="G136" s="78">
        <v>1014</v>
      </c>
      <c r="H136" s="78"/>
      <c r="I136" s="78"/>
      <c r="J136" s="78"/>
      <c r="K136" s="78"/>
      <c r="L136" s="79">
        <f t="shared" si="15"/>
        <v>4913</v>
      </c>
      <c r="M136" s="79">
        <f t="shared" si="14"/>
        <v>4421.7</v>
      </c>
    </row>
    <row r="137" spans="1:13" ht="15" customHeight="1">
      <c r="A137" s="7">
        <f t="shared" si="12"/>
        <v>128</v>
      </c>
      <c r="B137" s="37" t="s">
        <v>291</v>
      </c>
      <c r="C137" s="42" t="s">
        <v>262</v>
      </c>
      <c r="D137" s="42" t="s">
        <v>264</v>
      </c>
      <c r="E137" s="42" t="s">
        <v>265</v>
      </c>
      <c r="F137" s="77">
        <v>5849</v>
      </c>
      <c r="G137" s="78">
        <v>79554</v>
      </c>
      <c r="H137" s="78">
        <v>46788</v>
      </c>
      <c r="I137" s="78">
        <v>75616</v>
      </c>
      <c r="J137" s="78">
        <v>3900</v>
      </c>
      <c r="K137" s="78">
        <v>57284</v>
      </c>
      <c r="L137" s="79">
        <f t="shared" si="15"/>
        <v>268991</v>
      </c>
      <c r="M137" s="79">
        <f t="shared" si="14"/>
        <v>242091.9</v>
      </c>
    </row>
    <row r="138" spans="1:13" ht="15" customHeight="1">
      <c r="A138" s="7">
        <f t="shared" si="12"/>
        <v>129</v>
      </c>
      <c r="B138" s="37" t="s">
        <v>288</v>
      </c>
      <c r="C138" s="42" t="s">
        <v>42</v>
      </c>
      <c r="D138" s="42" t="s">
        <v>316</v>
      </c>
      <c r="E138" s="42" t="s">
        <v>317</v>
      </c>
      <c r="F138" s="77">
        <v>2339</v>
      </c>
      <c r="G138" s="78"/>
      <c r="H138" s="78"/>
      <c r="I138" s="78">
        <v>15791</v>
      </c>
      <c r="J138" s="78"/>
      <c r="K138" s="78"/>
      <c r="L138" s="79">
        <f t="shared" ref="L138" si="16">SUM(F138:K138)</f>
        <v>18130</v>
      </c>
      <c r="M138" s="79">
        <f t="shared" ref="M138" si="17">L138*90/100</f>
        <v>16317</v>
      </c>
    </row>
    <row r="139" spans="1:13" ht="15" customHeight="1">
      <c r="A139" s="7">
        <f t="shared" si="12"/>
        <v>130</v>
      </c>
      <c r="B139" s="37" t="s">
        <v>288</v>
      </c>
      <c r="C139" s="42" t="s">
        <v>42</v>
      </c>
      <c r="D139" s="42" t="s">
        <v>318</v>
      </c>
      <c r="E139" s="42" t="s">
        <v>319</v>
      </c>
      <c r="F139" s="77">
        <v>3899</v>
      </c>
      <c r="G139" s="78"/>
      <c r="H139" s="78"/>
      <c r="I139" s="78"/>
      <c r="J139" s="78"/>
      <c r="K139" s="78"/>
      <c r="L139" s="79">
        <f t="shared" ref="L139:L140" si="18">SUM(F139:K139)</f>
        <v>3899</v>
      </c>
      <c r="M139" s="79">
        <f t="shared" ref="M139:M140" si="19">L139*90/100</f>
        <v>3509.1</v>
      </c>
    </row>
    <row r="140" spans="1:13" ht="15" customHeight="1">
      <c r="A140" s="7">
        <f t="shared" si="12"/>
        <v>131</v>
      </c>
      <c r="B140" s="37" t="s">
        <v>288</v>
      </c>
      <c r="C140" s="42" t="s">
        <v>42</v>
      </c>
      <c r="D140" s="42" t="s">
        <v>318</v>
      </c>
      <c r="E140" s="42" t="s">
        <v>319</v>
      </c>
      <c r="F140" s="77">
        <v>2339</v>
      </c>
      <c r="G140" s="78"/>
      <c r="H140" s="78"/>
      <c r="I140" s="78">
        <v>33416</v>
      </c>
      <c r="J140" s="78"/>
      <c r="K140" s="78"/>
      <c r="L140" s="79">
        <f t="shared" si="18"/>
        <v>35755</v>
      </c>
      <c r="M140" s="79">
        <f t="shared" si="19"/>
        <v>32179.5</v>
      </c>
    </row>
    <row r="141" spans="1:13" ht="15" customHeight="1">
      <c r="A141" s="7">
        <f t="shared" si="12"/>
        <v>132</v>
      </c>
      <c r="B141" s="37" t="s">
        <v>292</v>
      </c>
      <c r="C141" s="42" t="s">
        <v>146</v>
      </c>
      <c r="D141" s="42" t="s">
        <v>293</v>
      </c>
      <c r="E141" s="42" t="s">
        <v>294</v>
      </c>
      <c r="F141" s="77">
        <v>5849</v>
      </c>
      <c r="G141" s="78">
        <v>53510</v>
      </c>
      <c r="H141" s="78"/>
      <c r="I141" s="78">
        <v>354</v>
      </c>
      <c r="J141" s="78"/>
      <c r="K141" s="78"/>
      <c r="L141" s="79">
        <f t="shared" si="15"/>
        <v>59713</v>
      </c>
      <c r="M141" s="79">
        <f t="shared" si="14"/>
        <v>53741.7</v>
      </c>
    </row>
    <row r="142" spans="1:13" ht="15" customHeight="1">
      <c r="A142" s="7">
        <f t="shared" si="12"/>
        <v>133</v>
      </c>
      <c r="B142" s="37" t="s">
        <v>292</v>
      </c>
      <c r="C142" s="23" t="s">
        <v>33</v>
      </c>
      <c r="D142" s="23" t="s">
        <v>295</v>
      </c>
      <c r="E142" s="23" t="s">
        <v>296</v>
      </c>
      <c r="F142" s="24">
        <v>5849</v>
      </c>
      <c r="G142" s="68">
        <v>96414</v>
      </c>
      <c r="H142" s="68"/>
      <c r="I142" s="68">
        <v>354</v>
      </c>
      <c r="J142" s="68"/>
      <c r="K142" s="68"/>
      <c r="L142" s="72">
        <f t="shared" si="15"/>
        <v>102617</v>
      </c>
      <c r="M142" s="72">
        <f t="shared" si="14"/>
        <v>92355.3</v>
      </c>
    </row>
    <row r="143" spans="1:13" ht="15" customHeight="1">
      <c r="A143" s="7">
        <f t="shared" si="12"/>
        <v>134</v>
      </c>
      <c r="B143" s="37" t="s">
        <v>292</v>
      </c>
      <c r="C143" s="23" t="s">
        <v>297</v>
      </c>
      <c r="D143" s="23" t="s">
        <v>298</v>
      </c>
      <c r="E143" s="23" t="s">
        <v>299</v>
      </c>
      <c r="F143" s="24">
        <v>2339</v>
      </c>
      <c r="G143" s="68"/>
      <c r="H143" s="68"/>
      <c r="I143" s="68">
        <v>30414</v>
      </c>
      <c r="J143" s="68"/>
      <c r="K143" s="68"/>
      <c r="L143" s="72">
        <f t="shared" ref="L143:L150" si="20">SUM(F143:K143)</f>
        <v>32753</v>
      </c>
      <c r="M143" s="72">
        <f t="shared" ref="M143:M150" si="21">L143*90/100</f>
        <v>29477.7</v>
      </c>
    </row>
    <row r="144" spans="1:13" ht="15" customHeight="1">
      <c r="A144" s="7">
        <f t="shared" si="12"/>
        <v>135</v>
      </c>
      <c r="B144" s="37" t="s">
        <v>292</v>
      </c>
      <c r="C144" s="23" t="s">
        <v>297</v>
      </c>
      <c r="D144" s="23" t="s">
        <v>298</v>
      </c>
      <c r="E144" s="23" t="s">
        <v>299</v>
      </c>
      <c r="F144" s="24">
        <v>3899</v>
      </c>
      <c r="G144" s="68">
        <v>11697</v>
      </c>
      <c r="H144" s="68"/>
      <c r="I144" s="68">
        <v>354</v>
      </c>
      <c r="J144" s="68"/>
      <c r="K144" s="68"/>
      <c r="L144" s="72">
        <f t="shared" si="20"/>
        <v>15950</v>
      </c>
      <c r="M144" s="72">
        <f t="shared" si="21"/>
        <v>14355</v>
      </c>
    </row>
    <row r="145" spans="1:13" ht="15" customHeight="1">
      <c r="A145" s="7">
        <f t="shared" si="12"/>
        <v>136</v>
      </c>
      <c r="B145" s="37" t="s">
        <v>292</v>
      </c>
      <c r="C145" s="23" t="s">
        <v>272</v>
      </c>
      <c r="D145" s="23" t="s">
        <v>303</v>
      </c>
      <c r="E145" s="23" t="s">
        <v>304</v>
      </c>
      <c r="F145" s="24">
        <v>5849</v>
      </c>
      <c r="G145" s="68">
        <v>111216</v>
      </c>
      <c r="H145" s="68"/>
      <c r="I145" s="68">
        <v>354</v>
      </c>
      <c r="J145" s="68"/>
      <c r="K145" s="68"/>
      <c r="L145" s="72">
        <f t="shared" si="20"/>
        <v>117419</v>
      </c>
      <c r="M145" s="72">
        <f t="shared" si="21"/>
        <v>105677.1</v>
      </c>
    </row>
    <row r="146" spans="1:13" ht="15" customHeight="1">
      <c r="A146" s="7">
        <f t="shared" si="12"/>
        <v>137</v>
      </c>
      <c r="B146" s="37" t="s">
        <v>300</v>
      </c>
      <c r="C146" s="23" t="s">
        <v>36</v>
      </c>
      <c r="D146" s="23" t="s">
        <v>301</v>
      </c>
      <c r="E146" s="23" t="s">
        <v>302</v>
      </c>
      <c r="F146" s="24">
        <v>3899</v>
      </c>
      <c r="G146" s="68">
        <v>1014</v>
      </c>
      <c r="H146" s="68"/>
      <c r="I146" s="68"/>
      <c r="J146" s="68"/>
      <c r="K146" s="68"/>
      <c r="L146" s="72">
        <f t="shared" si="20"/>
        <v>4913</v>
      </c>
      <c r="M146" s="72">
        <f t="shared" si="21"/>
        <v>4421.7</v>
      </c>
    </row>
    <row r="147" spans="1:13" ht="15" customHeight="1">
      <c r="A147" s="7">
        <f t="shared" si="12"/>
        <v>138</v>
      </c>
      <c r="B147" s="37" t="s">
        <v>300</v>
      </c>
      <c r="C147" s="23" t="s">
        <v>66</v>
      </c>
      <c r="D147" s="23" t="s">
        <v>305</v>
      </c>
      <c r="E147" s="23" t="s">
        <v>306</v>
      </c>
      <c r="F147" s="24">
        <v>5849</v>
      </c>
      <c r="G147" s="68">
        <v>19433</v>
      </c>
      <c r="H147" s="68"/>
      <c r="I147" s="68">
        <v>354</v>
      </c>
      <c r="J147" s="68"/>
      <c r="K147" s="68"/>
      <c r="L147" s="72">
        <f t="shared" si="20"/>
        <v>25636</v>
      </c>
      <c r="M147" s="72">
        <f t="shared" si="21"/>
        <v>23072.400000000001</v>
      </c>
    </row>
    <row r="148" spans="1:13" ht="15" customHeight="1">
      <c r="A148" s="7">
        <f t="shared" si="12"/>
        <v>139</v>
      </c>
      <c r="B148" s="37" t="s">
        <v>300</v>
      </c>
      <c r="C148" s="23" t="s">
        <v>25</v>
      </c>
      <c r="D148" s="23" t="s">
        <v>307</v>
      </c>
      <c r="E148" s="23" t="s">
        <v>308</v>
      </c>
      <c r="F148" s="24">
        <v>4470</v>
      </c>
      <c r="G148" s="68"/>
      <c r="H148" s="68"/>
      <c r="I148" s="68"/>
      <c r="J148" s="68"/>
      <c r="K148" s="68"/>
      <c r="L148" s="72">
        <f t="shared" si="20"/>
        <v>4470</v>
      </c>
      <c r="M148" s="72">
        <f t="shared" si="21"/>
        <v>4023</v>
      </c>
    </row>
    <row r="149" spans="1:13" ht="15" customHeight="1">
      <c r="A149" s="7">
        <f t="shared" si="12"/>
        <v>140</v>
      </c>
      <c r="B149" s="37" t="s">
        <v>300</v>
      </c>
      <c r="C149" s="23" t="s">
        <v>25</v>
      </c>
      <c r="D149" s="23" t="s">
        <v>309</v>
      </c>
      <c r="E149" s="23" t="s">
        <v>310</v>
      </c>
      <c r="F149" s="24">
        <v>4470</v>
      </c>
      <c r="G149" s="68"/>
      <c r="H149" s="68"/>
      <c r="I149" s="68"/>
      <c r="J149" s="68"/>
      <c r="K149" s="68"/>
      <c r="L149" s="72">
        <f t="shared" si="20"/>
        <v>4470</v>
      </c>
      <c r="M149" s="72">
        <f t="shared" si="21"/>
        <v>4023</v>
      </c>
    </row>
    <row r="150" spans="1:13" ht="15" customHeight="1" thickBot="1">
      <c r="A150" s="7">
        <f t="shared" si="12"/>
        <v>141</v>
      </c>
      <c r="B150" s="37"/>
      <c r="C150" s="23"/>
      <c r="D150" s="23"/>
      <c r="E150" s="23"/>
      <c r="F150" s="24"/>
      <c r="G150" s="68"/>
      <c r="H150" s="68"/>
      <c r="I150" s="68"/>
      <c r="J150" s="68"/>
      <c r="K150" s="68"/>
      <c r="L150" s="72">
        <f t="shared" si="20"/>
        <v>0</v>
      </c>
      <c r="M150" s="72">
        <f t="shared" si="21"/>
        <v>0</v>
      </c>
    </row>
    <row r="151" spans="1:13" ht="17.25" thickTop="1" thickBot="1">
      <c r="A151" s="7"/>
      <c r="B151" s="43" t="s">
        <v>22</v>
      </c>
      <c r="C151" s="44"/>
      <c r="D151" s="44"/>
      <c r="E151" s="44"/>
      <c r="F151" s="80">
        <f t="shared" ref="F151:M151" si="22">SUM(F10:F150)</f>
        <v>641203</v>
      </c>
      <c r="G151" s="80">
        <f t="shared" si="22"/>
        <v>2530230</v>
      </c>
      <c r="H151" s="80">
        <f t="shared" si="22"/>
        <v>163758</v>
      </c>
      <c r="I151" s="80">
        <f t="shared" si="22"/>
        <v>476532</v>
      </c>
      <c r="J151" s="80">
        <f t="shared" si="22"/>
        <v>13650</v>
      </c>
      <c r="K151" s="80">
        <f t="shared" si="22"/>
        <v>173437</v>
      </c>
      <c r="L151" s="81">
        <f t="shared" si="22"/>
        <v>3998810</v>
      </c>
      <c r="M151" s="82">
        <f t="shared" si="22"/>
        <v>3598929.0000000028</v>
      </c>
    </row>
    <row r="152" spans="1:1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I9" sqref="I9"/>
    </sheetView>
  </sheetViews>
  <sheetFormatPr defaultRowHeight="15"/>
  <sheetData>
    <row r="1" spans="1:13">
      <c r="A1" s="1" t="s">
        <v>26</v>
      </c>
      <c r="B1" s="1"/>
      <c r="C1" s="2"/>
      <c r="E1" s="2"/>
    </row>
    <row r="2" spans="1:13">
      <c r="A2" s="3" t="s">
        <v>1</v>
      </c>
      <c r="B2" s="2"/>
      <c r="C2" s="4" t="s">
        <v>2</v>
      </c>
      <c r="D2" s="2"/>
      <c r="E2" s="4"/>
      <c r="F2" s="2"/>
      <c r="G2" s="2"/>
      <c r="H2" s="2"/>
      <c r="I2" s="2"/>
      <c r="J2" s="2"/>
      <c r="K2" s="2"/>
      <c r="L2" s="2"/>
      <c r="M2" s="2"/>
    </row>
    <row r="3" spans="1:1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5" t="s">
        <v>3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</row>
    <row r="5" spans="1:13">
      <c r="A5" s="5" t="s">
        <v>28</v>
      </c>
      <c r="B5" s="5"/>
      <c r="C5" s="5"/>
      <c r="D5" s="6"/>
      <c r="E5" s="5"/>
      <c r="F5" s="6"/>
      <c r="G5" s="6"/>
      <c r="H5" s="6"/>
      <c r="I5" s="6"/>
      <c r="J5" s="6"/>
      <c r="K5" s="6"/>
      <c r="L5" s="6"/>
      <c r="M5" s="6"/>
    </row>
    <row r="6" spans="1:13">
      <c r="A6" s="45"/>
      <c r="B6" s="46"/>
      <c r="C6" s="47"/>
      <c r="D6" s="47"/>
      <c r="E6" s="47"/>
      <c r="F6" s="47"/>
      <c r="G6" s="47"/>
      <c r="H6" s="47"/>
      <c r="I6" s="17"/>
      <c r="J6" s="47"/>
      <c r="K6" s="47"/>
      <c r="L6" s="48"/>
      <c r="M6" s="48"/>
    </row>
    <row r="7" spans="1:13">
      <c r="A7" s="49" t="s">
        <v>27</v>
      </c>
      <c r="B7" s="50" t="s">
        <v>24</v>
      </c>
      <c r="C7" s="19" t="s">
        <v>6</v>
      </c>
      <c r="D7" s="51" t="s">
        <v>7</v>
      </c>
      <c r="E7" s="19" t="s">
        <v>8</v>
      </c>
      <c r="F7" s="19" t="s">
        <v>9</v>
      </c>
      <c r="G7" s="19" t="s">
        <v>10</v>
      </c>
      <c r="H7" s="19" t="s">
        <v>11</v>
      </c>
      <c r="I7" s="19" t="s">
        <v>12</v>
      </c>
      <c r="J7" s="19" t="s">
        <v>13</v>
      </c>
      <c r="K7" s="19" t="s">
        <v>14</v>
      </c>
      <c r="L7" s="18" t="s">
        <v>15</v>
      </c>
      <c r="M7" s="18" t="s">
        <v>15</v>
      </c>
    </row>
    <row r="8" spans="1:13">
      <c r="A8" s="45"/>
      <c r="B8" s="52"/>
      <c r="C8" s="47"/>
      <c r="D8" s="19"/>
      <c r="E8" s="19" t="s">
        <v>16</v>
      </c>
      <c r="F8" s="19" t="s">
        <v>17</v>
      </c>
      <c r="G8" s="19" t="s">
        <v>18</v>
      </c>
      <c r="H8" s="19" t="s">
        <v>19</v>
      </c>
      <c r="I8" s="19" t="s">
        <v>20</v>
      </c>
      <c r="J8" s="19"/>
      <c r="K8" s="19" t="s">
        <v>21</v>
      </c>
      <c r="L8" s="18" t="s">
        <v>22</v>
      </c>
      <c r="M8" s="18" t="s">
        <v>22</v>
      </c>
    </row>
    <row r="9" spans="1:13">
      <c r="A9" s="45"/>
      <c r="B9" s="52"/>
      <c r="C9" s="47"/>
      <c r="D9" s="53"/>
      <c r="E9" s="53"/>
      <c r="F9" s="20"/>
      <c r="G9" s="54"/>
      <c r="H9" s="20"/>
      <c r="I9" s="20"/>
      <c r="J9" s="20"/>
      <c r="K9" s="20"/>
      <c r="L9" s="54">
        <v>1</v>
      </c>
      <c r="M9" s="54">
        <v>0.85</v>
      </c>
    </row>
    <row r="10" spans="1:13">
      <c r="A10" s="45"/>
      <c r="B10" s="52"/>
      <c r="C10" s="47"/>
      <c r="D10" s="53"/>
      <c r="E10" s="53"/>
      <c r="F10" s="20"/>
      <c r="G10" s="54"/>
      <c r="H10" s="20"/>
      <c r="I10" s="20"/>
      <c r="J10" s="20"/>
      <c r="K10" s="20"/>
      <c r="L10" s="55"/>
      <c r="M10" s="48"/>
    </row>
    <row r="11" spans="1:13">
      <c r="A11" s="45">
        <v>1</v>
      </c>
      <c r="B11" s="21"/>
      <c r="C11" s="22"/>
      <c r="D11" s="25"/>
      <c r="E11" s="25"/>
      <c r="F11" s="26"/>
      <c r="G11" s="28"/>
      <c r="H11" s="29"/>
      <c r="I11" s="29"/>
      <c r="J11" s="32"/>
      <c r="K11" s="32"/>
      <c r="L11" s="55">
        <f t="shared" ref="L11:L12" si="0">SUM(F11:K11)</f>
        <v>0</v>
      </c>
      <c r="M11" s="48">
        <f t="shared" ref="M11:M12" si="1">L11*85/100</f>
        <v>0</v>
      </c>
    </row>
    <row r="12" spans="1:13">
      <c r="A12" s="45"/>
      <c r="B12" s="56"/>
      <c r="C12" s="57"/>
      <c r="D12" s="57"/>
      <c r="E12" s="57"/>
      <c r="F12" s="58"/>
      <c r="G12" s="59"/>
      <c r="H12" s="20"/>
      <c r="I12" s="20"/>
      <c r="J12" s="20"/>
      <c r="K12" s="20"/>
      <c r="L12" s="55">
        <f t="shared" si="0"/>
        <v>0</v>
      </c>
      <c r="M12" s="48">
        <f t="shared" si="1"/>
        <v>0</v>
      </c>
    </row>
    <row r="13" spans="1:13" ht="16.5" thickBot="1">
      <c r="A13" s="45"/>
      <c r="B13" s="60" t="s">
        <v>22</v>
      </c>
      <c r="C13" s="61"/>
      <c r="D13" s="61"/>
      <c r="E13" s="61"/>
      <c r="F13" s="61">
        <f>SUM(F11:F12)</f>
        <v>0</v>
      </c>
      <c r="G13" s="61">
        <f>SUM(G11:G12)</f>
        <v>0</v>
      </c>
      <c r="H13" s="61"/>
      <c r="I13" s="61"/>
      <c r="J13" s="61">
        <f>SUM(J11:J12)</f>
        <v>0</v>
      </c>
      <c r="K13" s="61"/>
      <c r="L13" s="62">
        <f>SUM(L11:L12)</f>
        <v>0</v>
      </c>
      <c r="M13" s="62">
        <f>SUM(M11:M12)</f>
        <v>0</v>
      </c>
    </row>
    <row r="14" spans="1:13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F11" sqref="F11:M14"/>
    </sheetView>
  </sheetViews>
  <sheetFormatPr defaultRowHeight="15"/>
  <cols>
    <col min="1" max="1" width="4.140625" customWidth="1"/>
    <col min="3" max="3" width="12.85546875" customWidth="1"/>
    <col min="5" max="5" width="22.5703125" customWidth="1"/>
    <col min="6" max="7" width="10.28515625" customWidth="1"/>
    <col min="8" max="9" width="10.5703125" customWidth="1"/>
    <col min="10" max="10" width="10.140625" customWidth="1"/>
    <col min="11" max="11" width="10.28515625" customWidth="1"/>
    <col min="12" max="12" width="13.140625" customWidth="1"/>
    <col min="13" max="13" width="12.28515625" customWidth="1"/>
  </cols>
  <sheetData>
    <row r="1" spans="1:13">
      <c r="A1" s="1" t="s">
        <v>26</v>
      </c>
      <c r="B1" s="1"/>
      <c r="C1" s="2"/>
      <c r="E1" s="2"/>
    </row>
    <row r="2" spans="1:13">
      <c r="A2" s="3" t="s">
        <v>1</v>
      </c>
      <c r="B2" s="2"/>
      <c r="C2" s="4" t="s">
        <v>2</v>
      </c>
      <c r="D2" s="2"/>
      <c r="E2" s="4"/>
      <c r="F2" s="2"/>
      <c r="G2" s="2"/>
      <c r="H2" s="2"/>
      <c r="I2" s="2"/>
      <c r="J2" s="2"/>
      <c r="K2" s="2"/>
      <c r="L2" s="2"/>
      <c r="M2" s="2"/>
    </row>
    <row r="3" spans="1:1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5" t="s">
        <v>3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</row>
    <row r="5" spans="1:13">
      <c r="A5" s="5" t="s">
        <v>28</v>
      </c>
      <c r="B5" s="5"/>
      <c r="C5" s="5"/>
      <c r="D5" s="6"/>
      <c r="E5" s="5"/>
      <c r="F5" s="6"/>
      <c r="G5" s="6"/>
      <c r="H5" s="6"/>
      <c r="I5" s="6"/>
      <c r="J5" s="6"/>
      <c r="K5" s="6"/>
      <c r="L5" s="6"/>
      <c r="M5" s="6"/>
    </row>
    <row r="6" spans="1:13">
      <c r="A6" s="45"/>
      <c r="B6" s="46"/>
      <c r="C6" s="47"/>
      <c r="D6" s="47"/>
      <c r="E6" s="47"/>
      <c r="F6" s="47"/>
      <c r="G6" s="47"/>
      <c r="H6" s="47"/>
      <c r="I6" s="17"/>
      <c r="J6" s="47"/>
      <c r="K6" s="47"/>
      <c r="L6" s="48"/>
      <c r="M6" s="48"/>
    </row>
    <row r="7" spans="1:13">
      <c r="A7" s="49" t="s">
        <v>27</v>
      </c>
      <c r="B7" s="50" t="s">
        <v>24</v>
      </c>
      <c r="C7" s="19" t="s">
        <v>6</v>
      </c>
      <c r="D7" s="51" t="s">
        <v>7</v>
      </c>
      <c r="E7" s="19" t="s">
        <v>8</v>
      </c>
      <c r="F7" s="19" t="s">
        <v>9</v>
      </c>
      <c r="G7" s="19" t="s">
        <v>10</v>
      </c>
      <c r="H7" s="19" t="s">
        <v>11</v>
      </c>
      <c r="I7" s="19" t="s">
        <v>12</v>
      </c>
      <c r="J7" s="19" t="s">
        <v>13</v>
      </c>
      <c r="K7" s="19" t="s">
        <v>14</v>
      </c>
      <c r="L7" s="18" t="s">
        <v>15</v>
      </c>
      <c r="M7" s="18" t="s">
        <v>15</v>
      </c>
    </row>
    <row r="8" spans="1:13">
      <c r="A8" s="45"/>
      <c r="B8" s="52"/>
      <c r="C8" s="47"/>
      <c r="D8" s="19"/>
      <c r="E8" s="19" t="s">
        <v>16</v>
      </c>
      <c r="F8" s="19" t="s">
        <v>17</v>
      </c>
      <c r="G8" s="19" t="s">
        <v>18</v>
      </c>
      <c r="H8" s="19" t="s">
        <v>19</v>
      </c>
      <c r="I8" s="19" t="s">
        <v>20</v>
      </c>
      <c r="J8" s="19"/>
      <c r="K8" s="19" t="s">
        <v>21</v>
      </c>
      <c r="L8" s="18" t="s">
        <v>22</v>
      </c>
      <c r="M8" s="18" t="s">
        <v>22</v>
      </c>
    </row>
    <row r="9" spans="1:13">
      <c r="A9" s="45"/>
      <c r="B9" s="52"/>
      <c r="C9" s="47"/>
      <c r="D9" s="19"/>
      <c r="E9" s="19"/>
      <c r="F9" s="20"/>
      <c r="G9" s="54"/>
      <c r="H9" s="20"/>
      <c r="I9" s="20"/>
      <c r="J9" s="20"/>
      <c r="K9" s="20"/>
      <c r="L9" s="54">
        <v>1</v>
      </c>
      <c r="M9" s="54">
        <v>0.85</v>
      </c>
    </row>
    <row r="10" spans="1:13">
      <c r="A10" s="45"/>
      <c r="B10" s="52"/>
      <c r="C10" s="47"/>
      <c r="D10" s="19"/>
      <c r="E10" s="19"/>
      <c r="F10" s="20"/>
      <c r="G10" s="54"/>
      <c r="H10" s="20"/>
      <c r="I10" s="20"/>
      <c r="J10" s="20"/>
      <c r="K10" s="20"/>
      <c r="L10" s="55"/>
      <c r="M10" s="48"/>
    </row>
    <row r="11" spans="1:13" ht="15" customHeight="1">
      <c r="A11" s="45">
        <v>1</v>
      </c>
      <c r="B11" s="63">
        <v>42194</v>
      </c>
      <c r="C11" s="23" t="s">
        <v>233</v>
      </c>
      <c r="D11" s="23" t="s">
        <v>234</v>
      </c>
      <c r="E11" s="23" t="s">
        <v>235</v>
      </c>
      <c r="F11" s="23">
        <v>3899</v>
      </c>
      <c r="G11" s="83"/>
      <c r="H11" s="83"/>
      <c r="I11" s="83"/>
      <c r="J11" s="68"/>
      <c r="K11" s="68"/>
      <c r="L11" s="84">
        <f>+K11+J11+I11+H11+G11+F11</f>
        <v>3899</v>
      </c>
      <c r="M11" s="84">
        <f>+L11*80/100</f>
        <v>3119.2</v>
      </c>
    </row>
    <row r="12" spans="1:13" ht="15" customHeight="1">
      <c r="A12" s="45">
        <v>2</v>
      </c>
      <c r="B12" s="63" t="s">
        <v>167</v>
      </c>
      <c r="C12" s="23" t="s">
        <v>233</v>
      </c>
      <c r="D12" s="23" t="s">
        <v>234</v>
      </c>
      <c r="E12" s="23" t="s">
        <v>235</v>
      </c>
      <c r="F12" s="23">
        <v>1950</v>
      </c>
      <c r="G12" s="83">
        <v>3899</v>
      </c>
      <c r="H12" s="83"/>
      <c r="I12" s="83">
        <v>354</v>
      </c>
      <c r="J12" s="64"/>
      <c r="K12" s="64"/>
      <c r="L12" s="84">
        <f t="shared" ref="L12:L13" si="0">+K12+J12+I12+H12+G12+F12</f>
        <v>6203</v>
      </c>
      <c r="M12" s="84">
        <f t="shared" ref="M12:M13" si="1">+L12*80/100</f>
        <v>4962.3999999999996</v>
      </c>
    </row>
    <row r="13" spans="1:13">
      <c r="A13" s="45">
        <f>1+A12</f>
        <v>3</v>
      </c>
      <c r="B13" s="56"/>
      <c r="C13" s="57"/>
      <c r="D13" s="57"/>
      <c r="E13" s="57"/>
      <c r="F13" s="57"/>
      <c r="G13" s="85"/>
      <c r="H13" s="86"/>
      <c r="I13" s="86"/>
      <c r="J13" s="64"/>
      <c r="K13" s="64"/>
      <c r="L13" s="84">
        <f t="shared" si="0"/>
        <v>0</v>
      </c>
      <c r="M13" s="84">
        <f t="shared" si="1"/>
        <v>0</v>
      </c>
    </row>
    <row r="14" spans="1:13" ht="16.5" thickBot="1">
      <c r="A14" s="45"/>
      <c r="B14" s="60" t="s">
        <v>22</v>
      </c>
      <c r="C14" s="61"/>
      <c r="D14" s="61"/>
      <c r="E14" s="61"/>
      <c r="F14" s="87">
        <f>SUM(F11:F13)</f>
        <v>5849</v>
      </c>
      <c r="G14" s="87">
        <f>SUM(G11:G13)</f>
        <v>3899</v>
      </c>
      <c r="H14" s="87"/>
      <c r="I14" s="87">
        <f>SUM(I11:I13)</f>
        <v>354</v>
      </c>
      <c r="J14" s="87">
        <f>SUM(J11:J13)</f>
        <v>0</v>
      </c>
      <c r="K14" s="87"/>
      <c r="L14" s="88">
        <f>SUM(L11:L13)</f>
        <v>10102</v>
      </c>
      <c r="M14" s="88">
        <f>SUM(M11:M13)</f>
        <v>8081.5999999999995</v>
      </c>
    </row>
    <row r="15" spans="1:1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0%</vt:lpstr>
      <vt:lpstr>10%</vt:lpstr>
      <vt:lpstr>15%</vt:lpstr>
      <vt:lpstr>20%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2015-09-22T13:01:57Z</dcterms:created>
  <dcterms:modified xsi:type="dcterms:W3CDTF">2015-12-21T08:34:56Z</dcterms:modified>
</cp:coreProperties>
</file>