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m-my.sharepoint.com/personal/elzbieta_materny_matthey_com/Documents/Desktop/Mydocuments/"/>
    </mc:Choice>
  </mc:AlternateContent>
  <xr:revisionPtr revIDLastSave="608" documentId="8_{87726297-C906-4215-AA40-171017822A4E}" xr6:coauthVersionLast="47" xr6:coauthVersionMax="47" xr10:uidLastSave="{A2A49A5E-3F36-4C97-84F7-163647354F2F}"/>
  <bookViews>
    <workbookView xWindow="-23148" yWindow="-108" windowWidth="23256" windowHeight="12576" xr2:uid="{10D4F7E9-69C7-4DC0-9C57-FCF48B96E9F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C42" i="1"/>
  <c r="G34" i="1"/>
  <c r="F34" i="1"/>
  <c r="E34" i="1"/>
  <c r="D34" i="1"/>
  <c r="D33" i="1"/>
  <c r="D29" i="1"/>
  <c r="C12" i="1"/>
  <c r="C11" i="1"/>
  <c r="C10" i="1"/>
  <c r="C9" i="1"/>
  <c r="C8" i="1"/>
  <c r="C7" i="1"/>
  <c r="C6" i="1"/>
  <c r="C5" i="1"/>
  <c r="D15" i="1" s="1"/>
  <c r="C4" i="1"/>
  <c r="C29" i="1" s="1"/>
  <c r="C3" i="1"/>
  <c r="G25" i="1"/>
  <c r="E25" i="1"/>
  <c r="C25" i="1"/>
  <c r="E21" i="1"/>
  <c r="E20" i="1"/>
  <c r="E19" i="1"/>
  <c r="F25" i="1" l="1"/>
  <c r="D25" i="1"/>
</calcChain>
</file>

<file path=xl/sharedStrings.xml><?xml version="1.0" encoding="utf-8"?>
<sst xmlns="http://schemas.openxmlformats.org/spreadsheetml/2006/main" count="82" uniqueCount="71">
  <si>
    <t>No.</t>
  </si>
  <si>
    <t xml:space="preserve">1) Blokowanie komórki </t>
  </si>
  <si>
    <t xml:space="preserve"> F4 - lub znak $</t>
  </si>
  <si>
    <t>2) Tekst na liczby</t>
  </si>
  <si>
    <t>Text to columns</t>
  </si>
  <si>
    <t>Duplicate values</t>
  </si>
  <si>
    <t>Data -&gt; remove duplicates</t>
  </si>
  <si>
    <t>3) Duplikaty + tabela przestawna</t>
  </si>
  <si>
    <t>inna opcja: tabela przestawna (Pivot)
zaznaczamy ctr + t - żeby mieć tabelę, i wtedy pivot</t>
  </si>
  <si>
    <t>4) Blokowanie komórek</t>
  </si>
  <si>
    <t>Freeze panes</t>
  </si>
  <si>
    <t>5) Wyciąganie imienia z nazwiska</t>
  </si>
  <si>
    <t>formuła LEFT(3) - wyciągamy 3 litery</t>
  </si>
  <si>
    <t>Ela Materny</t>
  </si>
  <si>
    <t>formuła automatyczna - wyciągamy aż do spacji
=LEFT(D36;FIND(" ";D36)-1)</t>
  </si>
  <si>
    <t>6) Wyciąganie nazwiska z imienia</t>
  </si>
  <si>
    <t>1. Korzystanie z tabeli filtrowania i sortowania danych</t>
  </si>
  <si>
    <t>2.  Podstawowe formuły</t>
  </si>
  <si>
    <t>3. Formuły warunkowe</t>
  </si>
  <si>
    <t>4. Pivot</t>
  </si>
  <si>
    <t>5. Wykresy</t>
  </si>
  <si>
    <t>6. Drop downs</t>
  </si>
  <si>
    <t>7. Skróty klawiszowe</t>
  </si>
  <si>
    <t>8. Walidacja danych</t>
  </si>
  <si>
    <t>10. VBA</t>
  </si>
  <si>
    <t>9. Power query</t>
  </si>
  <si>
    <t>Comment</t>
  </si>
  <si>
    <t>Excel learning plan</t>
  </si>
  <si>
    <t>Progress</t>
  </si>
  <si>
    <t>Najwazniejsze formuly</t>
  </si>
  <si>
    <t>SUMIFS</t>
  </si>
  <si>
    <t>SUMIF</t>
  </si>
  <si>
    <t>none</t>
  </si>
  <si>
    <t>Hours for learn</t>
  </si>
  <si>
    <t>0.5</t>
  </si>
  <si>
    <t>ongoing</t>
  </si>
  <si>
    <t>1) Hours for tasks "ongoing"</t>
  </si>
  <si>
    <t>(sum :warunek, równy, co sumujemy)</t>
  </si>
  <si>
    <t>2) Hours for task ongoing and 5%</t>
  </si>
  <si>
    <t>sum: co sumujemy, warunek, równy</t>
  </si>
  <si>
    <t>COUNTIF</t>
  </si>
  <si>
    <t>3) Number of tasks ongoing</t>
  </si>
  <si>
    <t>4) Number of tasks ongoing on 5%</t>
  </si>
  <si>
    <t>COUNTIFS</t>
  </si>
  <si>
    <t>5) Average of spend time for ongoing task</t>
  </si>
  <si>
    <t>AVERAGEIF/AVERAGEIFS</t>
  </si>
  <si>
    <t>Task</t>
  </si>
  <si>
    <t>Number of task</t>
  </si>
  <si>
    <t>Percent</t>
  </si>
  <si>
    <t>Formuły AND OR</t>
  </si>
  <si>
    <t>AND</t>
  </si>
  <si>
    <t>1) Podstawowe formuły takes 7h and progress is 5%</t>
  </si>
  <si>
    <t>AND(komórka=5;komórka2=5)
liczby bez ""</t>
  </si>
  <si>
    <t>OR</t>
  </si>
  <si>
    <t>2) Podstawowe formuły takes 3 or 6</t>
  </si>
  <si>
    <t>typ logiczny &lt;&gt; - inne niż</t>
  </si>
  <si>
    <t>Formuła IF</t>
  </si>
  <si>
    <t>IF</t>
  </si>
  <si>
    <t>1) Pivot takes 1h?</t>
  </si>
  <si>
    <t>równy (=)</t>
  </si>
  <si>
    <t>2) Pivot is not taking 6</t>
  </si>
  <si>
    <t>coś innego &lt;&gt;</t>
  </si>
  <si>
    <t>3) Pivot is not BLANK</t>
  </si>
  <si>
    <t>&lt;&gt;</t>
  </si>
  <si>
    <t>4) VBA is blank</t>
  </si>
  <si>
    <t>Formatowanie warunkowe</t>
  </si>
  <si>
    <t>Formula</t>
  </si>
  <si>
    <t>Jeśli PIVOT = 0, to wpisujemy 0</t>
  </si>
  <si>
    <t>Jeśli PIVOT = 0, to 0h, jeśli 1 to 1h</t>
  </si>
  <si>
    <t>Jeśli w jeśli (ifelse)</t>
  </si>
  <si>
    <t>IF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</si>
</sst>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2" fontId="0" fillId="0" borderId="2" xfId="1" applyNumberFormat="1" applyFont="1" applyBorder="1" applyAlignment="1">
      <alignment horizontal="left" vertical="center" wrapText="1"/>
    </xf>
    <xf numFmtId="2" fontId="1" fillId="0" borderId="2" xfId="1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2" fontId="1" fillId="0" borderId="12" xfId="1" applyNumberFormat="1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4" fillId="0" borderId="1" xfId="0" applyNumberFormat="1" applyFont="1" applyBorder="1" applyAlignment="1">
      <alignment horizontal="center"/>
    </xf>
    <xf numFmtId="0" fontId="5" fillId="2" borderId="18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17" xfId="0" applyFont="1" applyFill="1" applyBorder="1" applyAlignment="1">
      <alignment horizontal="left" vertical="center" wrapText="1"/>
    </xf>
    <xf numFmtId="2" fontId="0" fillId="0" borderId="1" xfId="1" applyNumberFormat="1" applyFont="1" applyBorder="1" applyAlignment="1">
      <alignment horizontal="left" vertical="center" wrapText="1"/>
    </xf>
    <xf numFmtId="2" fontId="0" fillId="0" borderId="1" xfId="0" applyNumberFormat="1" applyBorder="1" applyAlignment="1">
      <alignment wrapText="1"/>
    </xf>
    <xf numFmtId="0" fontId="0" fillId="3" borderId="6" xfId="0" applyFill="1" applyBorder="1" applyAlignment="1">
      <alignment wrapText="1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11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0" fillId="0" borderId="6" xfId="0" applyBorder="1"/>
    <xf numFmtId="0" fontId="0" fillId="3" borderId="1" xfId="0" applyFill="1" applyBorder="1"/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2" fontId="9" fillId="3" borderId="1" xfId="0" applyNumberFormat="1" applyFont="1" applyFill="1" applyBorder="1"/>
    <xf numFmtId="0" fontId="9" fillId="3" borderId="16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/>
    <xf numFmtId="0" fontId="9" fillId="3" borderId="1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7" fillId="0" borderId="1" xfId="0" applyFont="1" applyBorder="1" applyAlignment="1">
      <alignment horizontal="center"/>
    </xf>
    <xf numFmtId="0" fontId="4" fillId="0" borderId="0" xfId="0" applyFont="1"/>
    <xf numFmtId="0" fontId="4" fillId="3" borderId="6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/>
    </xf>
    <xf numFmtId="0" fontId="4" fillId="3" borderId="1" xfId="0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center" wrapText="1"/>
    </xf>
    <xf numFmtId="0" fontId="7" fillId="3" borderId="27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harset val="238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harset val="238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6BB447-AD13-4421-B94E-6A8969DC3413}" name="Table1" displayName="Table1" ref="A2:E12" totalsRowShown="0" headerRowDxfId="10" dataDxfId="9" tableBorderDxfId="8">
  <autoFilter ref="A2:E12" xr:uid="{3B6BB447-AD13-4421-B94E-6A8969DC3413}"/>
  <tableColumns count="5">
    <tableColumn id="5" xr3:uid="{032D0671-C21B-4CD7-838D-020D2EA0E94A}" name="No." dataDxfId="7"/>
    <tableColumn id="1" xr3:uid="{B18BE0CC-4178-4947-8509-1DC09EB09150}" name="Task" dataDxfId="6"/>
    <tableColumn id="2" xr3:uid="{29D1E70D-CB3C-47FD-BE2E-2111FF9E3012}" name="Progress" dataDxfId="5" dataCellStyle="Percent">
      <calculatedColumnFormula>SUMIF($A$23:$A$100,"1",$H$23:$H$100)</calculatedColumnFormula>
    </tableColumn>
    <tableColumn id="4" xr3:uid="{6FDFEAB1-FF46-4317-8446-2410EE31B166}" name="Hours for learn" dataDxfId="4" dataCellStyle="Percent"/>
    <tableColumn id="3" xr3:uid="{F3293478-802D-4059-8DA9-60E228D9C5AE}" name="Comment" dataDxfId="3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2EA7-0AFC-4559-9F08-A170E53B3996}">
  <dimension ref="A1:P116"/>
  <sheetViews>
    <sheetView tabSelected="1" zoomScale="90" zoomScaleNormal="90" workbookViewId="0">
      <pane xSplit="1" topLeftCell="B1" activePane="topRight" state="frozen"/>
      <selection pane="topRight" activeCell="I38" sqref="I38"/>
    </sheetView>
  </sheetViews>
  <sheetFormatPr defaultRowHeight="14.4" x14ac:dyDescent="0.3"/>
  <cols>
    <col min="1" max="1" width="13.5546875" customWidth="1"/>
    <col min="2" max="2" width="26.5546875" style="1" customWidth="1"/>
    <col min="3" max="3" width="26.44140625" style="1" customWidth="1"/>
    <col min="4" max="4" width="26" style="1" customWidth="1"/>
    <col min="5" max="5" width="42.33203125" style="1" customWidth="1"/>
    <col min="6" max="6" width="23.21875" style="1" customWidth="1"/>
    <col min="7" max="7" width="13.6640625" customWidth="1"/>
  </cols>
  <sheetData>
    <row r="1" spans="1:15" ht="18" x14ac:dyDescent="0.3">
      <c r="A1" s="68" t="s">
        <v>27</v>
      </c>
      <c r="B1" s="69"/>
      <c r="C1" s="69"/>
      <c r="D1" s="69"/>
      <c r="E1"/>
      <c r="F1"/>
    </row>
    <row r="2" spans="1:15" x14ac:dyDescent="0.3">
      <c r="A2" s="27" t="s">
        <v>0</v>
      </c>
      <c r="B2" s="10" t="s">
        <v>46</v>
      </c>
      <c r="C2" s="9" t="s">
        <v>28</v>
      </c>
      <c r="D2" s="14" t="s">
        <v>33</v>
      </c>
      <c r="E2" s="11" t="s">
        <v>26</v>
      </c>
      <c r="F2"/>
    </row>
    <row r="3" spans="1:15" ht="43.2" x14ac:dyDescent="0.3">
      <c r="A3" s="28">
        <v>1</v>
      </c>
      <c r="B3" s="17" t="s">
        <v>16</v>
      </c>
      <c r="C3" s="31">
        <f>SUMIF($A$23:$A$100,"1",$H$23:$H$100)</f>
        <v>0</v>
      </c>
      <c r="D3" s="18">
        <v>3</v>
      </c>
      <c r="E3" s="16" t="s">
        <v>35</v>
      </c>
      <c r="F3"/>
    </row>
    <row r="4" spans="1:15" x14ac:dyDescent="0.3">
      <c r="A4" s="29">
        <v>2</v>
      </c>
      <c r="B4" s="17" t="s">
        <v>17</v>
      </c>
      <c r="C4" s="31">
        <f>SUMIF($A$23:$A$100,"2",$H$23:$H$100)</f>
        <v>22</v>
      </c>
      <c r="D4" s="19">
        <v>2</v>
      </c>
      <c r="E4" s="16" t="s">
        <v>35</v>
      </c>
      <c r="F4"/>
      <c r="K4" s="2"/>
      <c r="L4" s="2"/>
      <c r="M4" s="2"/>
      <c r="N4" s="2"/>
    </row>
    <row r="5" spans="1:15" x14ac:dyDescent="0.3">
      <c r="A5" s="29">
        <v>3</v>
      </c>
      <c r="B5" s="17" t="s">
        <v>18</v>
      </c>
      <c r="C5" s="31">
        <f>SUMIF($A$23:$A$100,"3",$H$23:$H$100)</f>
        <v>20</v>
      </c>
      <c r="D5" s="19">
        <v>2</v>
      </c>
      <c r="E5" s="16" t="s">
        <v>35</v>
      </c>
      <c r="F5" s="2"/>
      <c r="G5" s="2"/>
      <c r="H5" s="2"/>
    </row>
    <row r="6" spans="1:15" x14ac:dyDescent="0.3">
      <c r="A6" s="29">
        <v>4</v>
      </c>
      <c r="B6" s="17" t="s">
        <v>19</v>
      </c>
      <c r="C6" s="31">
        <f>SUMIF($A$23:$A$100,"4",$H$23:$H$100)</f>
        <v>0</v>
      </c>
      <c r="D6" s="19">
        <v>1</v>
      </c>
      <c r="E6" s="16" t="s">
        <v>32</v>
      </c>
      <c r="F6" s="2"/>
      <c r="G6" s="2"/>
      <c r="H6" s="2"/>
    </row>
    <row r="7" spans="1:15" x14ac:dyDescent="0.3">
      <c r="A7" s="29">
        <v>5</v>
      </c>
      <c r="B7" s="17" t="s">
        <v>20</v>
      </c>
      <c r="C7" s="31">
        <f>SUMIF($A$23:$A$100,"5",$H$23:$H$100)</f>
        <v>0</v>
      </c>
      <c r="D7" s="19">
        <v>1</v>
      </c>
      <c r="E7" s="16" t="s">
        <v>32</v>
      </c>
      <c r="F7" s="2"/>
      <c r="G7" s="2"/>
      <c r="H7" s="2"/>
    </row>
    <row r="8" spans="1:15" x14ac:dyDescent="0.3">
      <c r="A8" s="29">
        <v>6</v>
      </c>
      <c r="B8" s="17" t="s">
        <v>21</v>
      </c>
      <c r="C8" s="31">
        <f>SUMIF($A$23:$A$100,"6",$H$23:$H$100)</f>
        <v>0</v>
      </c>
      <c r="D8" s="19" t="s">
        <v>34</v>
      </c>
      <c r="E8" s="16" t="s">
        <v>32</v>
      </c>
      <c r="F8" s="2"/>
      <c r="G8" s="2"/>
      <c r="H8" s="2"/>
    </row>
    <row r="9" spans="1:15" x14ac:dyDescent="0.3">
      <c r="A9" s="29">
        <v>7</v>
      </c>
      <c r="B9" s="17" t="s">
        <v>22</v>
      </c>
      <c r="C9" s="31">
        <f>SUMIF($A$23:$A$100,"7",$H$23:$H$100)</f>
        <v>0</v>
      </c>
      <c r="D9" s="19" t="s">
        <v>34</v>
      </c>
      <c r="E9" s="20" t="s">
        <v>32</v>
      </c>
      <c r="F9" s="2"/>
      <c r="G9" s="2"/>
      <c r="H9" s="2"/>
      <c r="K9" s="2"/>
      <c r="L9" s="2"/>
      <c r="M9" s="2"/>
      <c r="N9" s="2"/>
    </row>
    <row r="10" spans="1:15" x14ac:dyDescent="0.3">
      <c r="A10" s="29">
        <v>8</v>
      </c>
      <c r="B10" s="17" t="s">
        <v>23</v>
      </c>
      <c r="C10" s="31">
        <f>SUMIF($A$23:$A$100,"8",$H$23:$H$100)</f>
        <v>0</v>
      </c>
      <c r="D10" s="19">
        <v>2</v>
      </c>
      <c r="E10" s="20" t="s">
        <v>32</v>
      </c>
      <c r="F10" s="2"/>
      <c r="G10" s="2"/>
      <c r="H10" s="2"/>
      <c r="K10" s="2"/>
      <c r="L10" s="2"/>
      <c r="M10" s="2"/>
      <c r="N10" s="2"/>
    </row>
    <row r="11" spans="1:15" x14ac:dyDescent="0.3">
      <c r="A11" s="29">
        <v>9</v>
      </c>
      <c r="B11" s="17" t="s">
        <v>25</v>
      </c>
      <c r="C11" s="31">
        <f>SUMIF($A$23:$A$100,"9",$H$23:$H$100)</f>
        <v>0</v>
      </c>
      <c r="D11" s="19">
        <v>3</v>
      </c>
      <c r="E11" s="20" t="s">
        <v>32</v>
      </c>
      <c r="F11" s="2"/>
      <c r="G11" s="2"/>
      <c r="H11" s="2"/>
      <c r="K11" s="2"/>
      <c r="L11" s="2"/>
      <c r="M11" s="2"/>
      <c r="N11" s="2"/>
    </row>
    <row r="12" spans="1:15" ht="15" thickBot="1" x14ac:dyDescent="0.35">
      <c r="A12" s="30">
        <v>10</v>
      </c>
      <c r="B12" s="21" t="s">
        <v>24</v>
      </c>
      <c r="C12" s="31">
        <f>SUMIF($A$23:$A$100,"10",$H$23:$H$100)</f>
        <v>0</v>
      </c>
      <c r="D12" s="22">
        <v>5</v>
      </c>
      <c r="E12" s="23" t="s">
        <v>32</v>
      </c>
      <c r="F12" s="2"/>
      <c r="G12" s="2"/>
      <c r="H12" s="2"/>
      <c r="K12" s="2"/>
      <c r="L12" s="2"/>
      <c r="M12" s="2"/>
      <c r="N12" s="2"/>
    </row>
    <row r="13" spans="1:15" x14ac:dyDescent="0.3">
      <c r="A13" s="3"/>
      <c r="B13" s="15"/>
      <c r="C13" s="3"/>
      <c r="D13" s="3"/>
      <c r="E13" s="3"/>
      <c r="F13" s="3"/>
      <c r="G13" s="2"/>
      <c r="H13" s="2"/>
      <c r="I13" s="2"/>
      <c r="L13" s="2"/>
      <c r="M13" s="2"/>
      <c r="N13" s="2"/>
      <c r="O13" s="2"/>
    </row>
    <row r="14" spans="1:15" ht="15" thickBot="1" x14ac:dyDescent="0.35">
      <c r="A14" s="3"/>
      <c r="B14" s="3"/>
      <c r="C14" s="3"/>
      <c r="D14" s="3"/>
      <c r="E14" s="3"/>
      <c r="F14" s="3"/>
      <c r="L14" s="2"/>
      <c r="M14" s="2"/>
      <c r="N14" s="2"/>
      <c r="O14" s="2"/>
    </row>
    <row r="15" spans="1:15" x14ac:dyDescent="0.3">
      <c r="A15" s="73" t="s">
        <v>1</v>
      </c>
      <c r="B15" s="74"/>
      <c r="C15" s="34" t="s">
        <v>2</v>
      </c>
      <c r="D15" s="35">
        <f>$C$5</f>
        <v>20</v>
      </c>
      <c r="E15" s="36"/>
      <c r="F15" s="3"/>
      <c r="L15" s="2"/>
      <c r="M15" s="2"/>
      <c r="N15" s="2"/>
      <c r="O15" s="2"/>
    </row>
    <row r="16" spans="1:15" x14ac:dyDescent="0.3">
      <c r="A16" s="71" t="s">
        <v>3</v>
      </c>
      <c r="B16" s="72"/>
      <c r="C16" s="5" t="s">
        <v>4</v>
      </c>
      <c r="D16" s="37"/>
      <c r="E16" s="38"/>
      <c r="L16" s="2"/>
      <c r="M16" s="2"/>
      <c r="N16" s="2"/>
      <c r="O16" s="2"/>
    </row>
    <row r="17" spans="1:16" ht="43.2" x14ac:dyDescent="0.3">
      <c r="A17" s="71" t="s">
        <v>7</v>
      </c>
      <c r="B17" s="75"/>
      <c r="C17" s="12" t="s">
        <v>5</v>
      </c>
      <c r="D17" s="12" t="s">
        <v>6</v>
      </c>
      <c r="E17" s="39" t="s">
        <v>8</v>
      </c>
      <c r="F17" s="4"/>
      <c r="L17" s="2"/>
      <c r="M17" s="2"/>
      <c r="N17" s="2"/>
      <c r="O17" s="2"/>
    </row>
    <row r="18" spans="1:16" ht="28.8" customHeight="1" x14ac:dyDescent="0.3">
      <c r="A18" s="76" t="s">
        <v>9</v>
      </c>
      <c r="B18" s="77"/>
      <c r="C18" s="7" t="s">
        <v>10</v>
      </c>
      <c r="D18" s="7"/>
      <c r="E18" s="39"/>
      <c r="F18" s="4"/>
      <c r="L18" s="2"/>
      <c r="M18" s="2"/>
      <c r="N18" s="2"/>
      <c r="O18" s="2"/>
    </row>
    <row r="19" spans="1:16" ht="43.2" customHeight="1" x14ac:dyDescent="0.3">
      <c r="A19" s="76" t="s">
        <v>11</v>
      </c>
      <c r="B19" s="77"/>
      <c r="C19" s="7" t="s">
        <v>12</v>
      </c>
      <c r="D19" s="7" t="s">
        <v>13</v>
      </c>
      <c r="E19" s="39" t="str">
        <f>LEFT(D19,3)</f>
        <v>Ela</v>
      </c>
      <c r="F19" s="4"/>
      <c r="L19" s="2"/>
      <c r="M19" s="2"/>
      <c r="N19" s="2"/>
      <c r="O19" s="2"/>
    </row>
    <row r="20" spans="1:16" ht="43.2" x14ac:dyDescent="0.3">
      <c r="A20" s="71"/>
      <c r="B20" s="75"/>
      <c r="C20" s="8" t="s">
        <v>14</v>
      </c>
      <c r="D20" s="8" t="s">
        <v>13</v>
      </c>
      <c r="E20" s="40" t="str">
        <f>LEFT(D20,FIND(" ",D20)-1)</f>
        <v>Ela</v>
      </c>
      <c r="F20" s="4"/>
      <c r="L20" s="2"/>
      <c r="M20" s="2"/>
      <c r="N20" s="2"/>
      <c r="O20" s="2"/>
    </row>
    <row r="21" spans="1:16" ht="43.2" customHeight="1" thickBot="1" x14ac:dyDescent="0.35">
      <c r="A21" s="78" t="s">
        <v>15</v>
      </c>
      <c r="B21" s="79"/>
      <c r="C21" s="41"/>
      <c r="D21" s="41" t="s">
        <v>13</v>
      </c>
      <c r="E21" s="42" t="str">
        <f>RIGHT(D21,LEN(D21)-FIND(" ",D21))</f>
        <v>Materny</v>
      </c>
      <c r="F21" s="4"/>
      <c r="L21" s="2"/>
      <c r="M21" s="2"/>
      <c r="N21" s="2"/>
      <c r="O21" s="2"/>
    </row>
    <row r="22" spans="1:16" ht="28.8" x14ac:dyDescent="0.3">
      <c r="A22" s="13" t="s">
        <v>47</v>
      </c>
      <c r="B22" s="6"/>
      <c r="C22" s="6"/>
      <c r="D22" s="6"/>
      <c r="E22" s="6"/>
      <c r="F22" s="4"/>
      <c r="L22" s="2"/>
      <c r="M22" s="2"/>
      <c r="N22" s="2"/>
      <c r="O22" s="2"/>
    </row>
    <row r="23" spans="1:16" ht="28.8" x14ac:dyDescent="0.3">
      <c r="A23" s="33"/>
      <c r="B23" s="70" t="s">
        <v>29</v>
      </c>
      <c r="C23" s="24" t="s">
        <v>31</v>
      </c>
      <c r="D23" s="24" t="s">
        <v>30</v>
      </c>
      <c r="E23" s="24" t="s">
        <v>40</v>
      </c>
      <c r="F23" s="24" t="s">
        <v>43</v>
      </c>
      <c r="G23" s="24" t="s">
        <v>45</v>
      </c>
      <c r="H23" s="24" t="s">
        <v>48</v>
      </c>
      <c r="M23" s="2"/>
      <c r="N23" s="2"/>
      <c r="O23" s="2"/>
      <c r="P23" s="2"/>
    </row>
    <row r="24" spans="1:16" ht="43.2" x14ac:dyDescent="0.3">
      <c r="A24" s="54">
        <v>2</v>
      </c>
      <c r="B24" s="70"/>
      <c r="C24" s="7" t="s">
        <v>36</v>
      </c>
      <c r="D24" s="7" t="s">
        <v>38</v>
      </c>
      <c r="E24" s="7" t="s">
        <v>41</v>
      </c>
      <c r="F24" s="7" t="s">
        <v>42</v>
      </c>
      <c r="G24" s="7" t="s">
        <v>44</v>
      </c>
      <c r="H24" s="32">
        <v>10</v>
      </c>
      <c r="M24" s="2"/>
      <c r="N24" s="2"/>
      <c r="O24" s="2"/>
      <c r="P24" s="2"/>
    </row>
    <row r="25" spans="1:16" x14ac:dyDescent="0.3">
      <c r="B25" s="4"/>
      <c r="C25" s="7">
        <f>SUMIF(Table1[Comment],"ongoing",Table1[Hours for learn])</f>
        <v>7</v>
      </c>
      <c r="D25" s="7">
        <f>SUMIFS(Table1[Hours for learn],Table1[Comment],"ongoing",Table1[Progress],"5%")</f>
        <v>0</v>
      </c>
      <c r="E25" s="7">
        <f>COUNTIF(Table1[Comment],"ongoing")</f>
        <v>3</v>
      </c>
      <c r="F25" s="7">
        <f>COUNTIFS(Table1[Comment],"ongoing",Table1[Progress],"5%")</f>
        <v>0</v>
      </c>
      <c r="G25" s="26">
        <f>AVERAGEIF(Table1[Comment],"ongoing",Table1[Hours for learn])</f>
        <v>2.3333333333333335</v>
      </c>
      <c r="H25" s="25"/>
      <c r="M25" s="2"/>
      <c r="N25" s="2"/>
      <c r="O25" s="2"/>
      <c r="P25" s="2"/>
    </row>
    <row r="26" spans="1:16" ht="27.6" x14ac:dyDescent="0.3">
      <c r="B26" s="4"/>
      <c r="C26" s="44" t="s">
        <v>37</v>
      </c>
      <c r="D26" s="44" t="s">
        <v>39</v>
      </c>
      <c r="E26" s="8"/>
      <c r="F26" s="8"/>
      <c r="G26" s="45"/>
      <c r="H26" s="46"/>
      <c r="M26" s="2"/>
      <c r="N26" s="2"/>
      <c r="O26" s="2"/>
      <c r="P26" s="2"/>
    </row>
    <row r="27" spans="1:16" ht="19.8" customHeight="1" x14ac:dyDescent="0.3">
      <c r="A27" s="55"/>
      <c r="B27" s="65" t="s">
        <v>49</v>
      </c>
      <c r="C27" s="51" t="s">
        <v>50</v>
      </c>
      <c r="D27" s="51" t="s">
        <v>53</v>
      </c>
      <c r="E27" s="51"/>
      <c r="F27" s="52"/>
      <c r="G27" s="50"/>
      <c r="H27" s="53"/>
      <c r="L27" s="2"/>
      <c r="M27" s="2"/>
      <c r="N27" s="2"/>
      <c r="O27" s="2"/>
    </row>
    <row r="28" spans="1:16" ht="28.8" x14ac:dyDescent="0.3">
      <c r="A28" s="56">
        <v>2</v>
      </c>
      <c r="B28" s="65"/>
      <c r="C28" s="7" t="s">
        <v>51</v>
      </c>
      <c r="D28" s="7" t="s">
        <v>54</v>
      </c>
      <c r="E28" s="7"/>
      <c r="F28" s="12"/>
      <c r="G28" s="25"/>
      <c r="H28" s="25">
        <v>5</v>
      </c>
      <c r="L28" s="2"/>
    </row>
    <row r="29" spans="1:16" x14ac:dyDescent="0.3">
      <c r="A29" s="6"/>
      <c r="B29" s="4"/>
      <c r="C29" s="7" t="b">
        <f>AND(D4=2,C4=5)</f>
        <v>0</v>
      </c>
      <c r="D29" s="7" t="b">
        <f>OR(D4=3,D4=6)</f>
        <v>0</v>
      </c>
      <c r="E29" s="7"/>
      <c r="F29" s="12"/>
      <c r="G29" s="25"/>
      <c r="H29" s="25"/>
      <c r="L29" s="2"/>
    </row>
    <row r="30" spans="1:16" ht="27.6" x14ac:dyDescent="0.3">
      <c r="A30" s="6"/>
      <c r="B30" s="4"/>
      <c r="C30" s="44" t="s">
        <v>52</v>
      </c>
      <c r="D30" s="8"/>
      <c r="E30" s="8"/>
      <c r="F30" s="57"/>
      <c r="G30" s="46"/>
      <c r="H30" s="46"/>
      <c r="L30" s="2"/>
    </row>
    <row r="31" spans="1:16" x14ac:dyDescent="0.3">
      <c r="A31" s="62"/>
      <c r="B31" s="66" t="s">
        <v>56</v>
      </c>
      <c r="C31" s="48" t="s">
        <v>55</v>
      </c>
      <c r="D31" s="51" t="s">
        <v>57</v>
      </c>
      <c r="E31" s="48"/>
      <c r="F31" s="58"/>
      <c r="G31" s="47"/>
      <c r="H31" s="47"/>
      <c r="L31" s="2"/>
    </row>
    <row r="32" spans="1:16" x14ac:dyDescent="0.3">
      <c r="A32" s="63">
        <v>2</v>
      </c>
      <c r="B32" s="66"/>
      <c r="C32" s="12" t="s">
        <v>63</v>
      </c>
      <c r="D32" s="12" t="s">
        <v>58</v>
      </c>
      <c r="E32" s="12" t="s">
        <v>60</v>
      </c>
      <c r="F32" s="60" t="s">
        <v>62</v>
      </c>
      <c r="G32" s="59" t="s">
        <v>64</v>
      </c>
      <c r="H32" s="59">
        <v>7</v>
      </c>
      <c r="L32" s="2"/>
    </row>
    <row r="33" spans="1:15" x14ac:dyDescent="0.3">
      <c r="A33" s="4"/>
      <c r="B33" s="4"/>
      <c r="C33" s="12"/>
      <c r="D33" s="12" t="b">
        <f>D6=1</f>
        <v>1</v>
      </c>
      <c r="E33" s="12"/>
      <c r="F33" s="12"/>
      <c r="G33" s="59"/>
      <c r="H33" s="59"/>
      <c r="I33" s="61"/>
      <c r="L33" s="2"/>
    </row>
    <row r="34" spans="1:15" x14ac:dyDescent="0.3">
      <c r="A34" s="4"/>
      <c r="B34" s="4"/>
      <c r="C34" s="12"/>
      <c r="D34" s="12" t="str">
        <f>IF(D6=1,"YES","NO")</f>
        <v>YES</v>
      </c>
      <c r="E34" s="12" t="str">
        <f>IF(D6&lt;&gt;6,"YES","NO")</f>
        <v>YES</v>
      </c>
      <c r="F34" s="12">
        <f>IF(D6&lt;&gt;"",1,0)</f>
        <v>1</v>
      </c>
      <c r="G34" s="59" t="str">
        <f>IF(D12="","yes","no")</f>
        <v>no</v>
      </c>
      <c r="H34" s="59"/>
      <c r="I34" s="61"/>
      <c r="L34" s="2"/>
    </row>
    <row r="35" spans="1:15" x14ac:dyDescent="0.3">
      <c r="A35" s="4"/>
      <c r="B35" s="4"/>
      <c r="C35" s="12"/>
      <c r="D35" s="12" t="s">
        <v>59</v>
      </c>
      <c r="E35" s="12" t="s">
        <v>61</v>
      </c>
      <c r="F35" s="12"/>
      <c r="G35" s="59"/>
      <c r="H35" s="59"/>
      <c r="I35" s="61"/>
      <c r="L35" s="2"/>
    </row>
    <row r="36" spans="1:15" x14ac:dyDescent="0.3">
      <c r="A36" s="4"/>
      <c r="B36" s="4"/>
      <c r="C36" s="4"/>
      <c r="D36" s="4"/>
      <c r="E36" s="4"/>
      <c r="F36" s="4"/>
      <c r="G36" s="61"/>
      <c r="H36" s="61"/>
      <c r="I36" s="61"/>
      <c r="L36" s="2"/>
      <c r="M36" s="2"/>
      <c r="N36" s="2"/>
      <c r="O36" s="2"/>
    </row>
    <row r="37" spans="1:15" x14ac:dyDescent="0.3">
      <c r="A37" s="4"/>
      <c r="B37" s="4"/>
      <c r="C37" s="4"/>
      <c r="D37" s="4"/>
      <c r="E37" s="4"/>
      <c r="F37" s="4"/>
      <c r="G37" s="61"/>
      <c r="H37" s="61"/>
      <c r="I37" s="61"/>
      <c r="L37" s="2"/>
      <c r="M37" s="2"/>
      <c r="N37" s="2"/>
      <c r="O37" s="2"/>
    </row>
    <row r="38" spans="1:15" x14ac:dyDescent="0.3">
      <c r="A38" s="4"/>
      <c r="B38" s="4"/>
      <c r="C38" s="4"/>
      <c r="D38" s="4"/>
      <c r="E38" s="4"/>
      <c r="F38" s="4"/>
      <c r="G38" s="61"/>
      <c r="H38" s="61"/>
      <c r="I38" s="61"/>
      <c r="L38" s="2"/>
      <c r="M38" s="2"/>
      <c r="N38" s="2"/>
      <c r="O38" s="2"/>
    </row>
    <row r="39" spans="1:15" x14ac:dyDescent="0.3">
      <c r="A39" s="4"/>
      <c r="B39" s="4"/>
      <c r="C39" s="4"/>
      <c r="D39" s="4"/>
      <c r="E39" s="4"/>
      <c r="F39" s="4"/>
      <c r="G39" s="61"/>
      <c r="H39" s="61"/>
      <c r="I39" s="61"/>
      <c r="L39" s="2"/>
      <c r="M39" s="2"/>
      <c r="N39" s="2"/>
      <c r="O39" s="2"/>
    </row>
    <row r="40" spans="1:15" x14ac:dyDescent="0.3">
      <c r="A40" s="43"/>
      <c r="B40" s="67" t="s">
        <v>65</v>
      </c>
      <c r="C40" s="49" t="s">
        <v>66</v>
      </c>
      <c r="D40" s="52" t="s">
        <v>70</v>
      </c>
      <c r="E40" s="49"/>
      <c r="F40" s="49"/>
      <c r="G40" s="64"/>
      <c r="H40" s="64"/>
      <c r="I40" s="61"/>
      <c r="L40" s="2"/>
    </row>
    <row r="41" spans="1:15" ht="18.600000000000001" customHeight="1" x14ac:dyDescent="0.3">
      <c r="A41" s="43">
        <v>3</v>
      </c>
      <c r="B41" s="67"/>
      <c r="C41" s="80" t="s">
        <v>67</v>
      </c>
      <c r="D41" s="82" t="s">
        <v>68</v>
      </c>
      <c r="E41" s="12"/>
      <c r="F41" s="12"/>
      <c r="G41" s="81"/>
      <c r="H41" s="81">
        <v>20</v>
      </c>
      <c r="J41" s="61"/>
    </row>
    <row r="42" spans="1:15" x14ac:dyDescent="0.3">
      <c r="A42" s="4"/>
      <c r="B42" s="4"/>
      <c r="C42" s="4" t="str">
        <f>IF(D6=0,0,"no")</f>
        <v>no</v>
      </c>
      <c r="D42" s="4" t="str">
        <f>IF(D6=0,"0h",IF(D6=1,"1h","no"))</f>
        <v>1h</v>
      </c>
      <c r="E42" s="4"/>
      <c r="F42" s="4"/>
      <c r="G42" s="61"/>
      <c r="H42" s="61"/>
      <c r="I42" s="61"/>
      <c r="L42" s="2"/>
    </row>
    <row r="43" spans="1:15" x14ac:dyDescent="0.3">
      <c r="A43" s="3"/>
      <c r="B43" s="3"/>
      <c r="C43" s="3"/>
      <c r="D43" s="3" t="s">
        <v>69</v>
      </c>
      <c r="E43" s="3"/>
      <c r="F43" s="3"/>
      <c r="G43" s="2"/>
      <c r="H43" s="2"/>
      <c r="I43" s="2"/>
      <c r="L43" s="2"/>
    </row>
    <row r="44" spans="1:15" x14ac:dyDescent="0.3">
      <c r="A44" s="3"/>
      <c r="B44" s="3"/>
      <c r="C44" s="3"/>
      <c r="D44" s="3"/>
      <c r="E44" s="3"/>
      <c r="F44" s="3"/>
      <c r="G44" s="2"/>
      <c r="H44" s="2"/>
      <c r="I44" s="2"/>
      <c r="L44" s="2"/>
    </row>
    <row r="45" spans="1:15" x14ac:dyDescent="0.3">
      <c r="A45" s="3"/>
      <c r="B45" s="3"/>
      <c r="C45" s="3"/>
      <c r="D45" s="3"/>
      <c r="E45" s="3"/>
      <c r="F45" s="3"/>
      <c r="G45" s="2"/>
      <c r="H45" s="2"/>
      <c r="I45" s="2"/>
      <c r="L45" s="2"/>
    </row>
    <row r="46" spans="1:15" x14ac:dyDescent="0.3">
      <c r="A46" s="3"/>
      <c r="B46" s="3"/>
      <c r="C46" s="3"/>
      <c r="D46" s="3"/>
      <c r="E46" s="3"/>
      <c r="F46" s="3"/>
      <c r="G46" s="2"/>
      <c r="H46" s="2"/>
      <c r="I46" s="2"/>
    </row>
    <row r="47" spans="1:15" x14ac:dyDescent="0.3">
      <c r="A47" s="3"/>
      <c r="B47" s="3"/>
      <c r="C47" s="3"/>
      <c r="D47" s="3"/>
      <c r="E47" s="3"/>
      <c r="F47" s="3"/>
      <c r="G47" s="2"/>
      <c r="H47" s="2"/>
      <c r="I47" s="2"/>
      <c r="L47" s="2"/>
      <c r="M47" s="2"/>
      <c r="N47" s="2"/>
      <c r="O47" s="2"/>
    </row>
    <row r="48" spans="1:15" x14ac:dyDescent="0.3">
      <c r="A48" s="3"/>
      <c r="B48" s="3"/>
      <c r="C48" s="3"/>
      <c r="D48" s="3"/>
      <c r="E48" s="3"/>
      <c r="F48" s="3"/>
      <c r="G48" s="2"/>
      <c r="H48" s="2"/>
      <c r="I48" s="2"/>
      <c r="L48" s="2"/>
    </row>
    <row r="49" spans="1:15" x14ac:dyDescent="0.3">
      <c r="A49" s="3"/>
      <c r="B49" s="3"/>
      <c r="C49" s="3"/>
      <c r="D49" s="3"/>
      <c r="E49" s="3"/>
      <c r="F49" s="3"/>
      <c r="G49" s="2"/>
      <c r="H49" s="2"/>
      <c r="I49" s="2"/>
      <c r="L49" s="2"/>
    </row>
    <row r="50" spans="1:15" x14ac:dyDescent="0.3">
      <c r="A50" s="3"/>
      <c r="B50" s="3"/>
      <c r="C50" s="3"/>
      <c r="D50" s="3"/>
      <c r="E50" s="3"/>
      <c r="F50" s="3"/>
      <c r="G50" s="2"/>
      <c r="H50" s="2"/>
      <c r="I50" s="2"/>
      <c r="L50" s="2"/>
    </row>
    <row r="51" spans="1:15" x14ac:dyDescent="0.3">
      <c r="A51" s="3"/>
      <c r="B51" s="3"/>
      <c r="C51" s="3"/>
      <c r="D51" s="3"/>
      <c r="E51" s="3"/>
      <c r="F51" s="3"/>
      <c r="G51" s="2"/>
      <c r="H51" s="2"/>
      <c r="I51" s="2"/>
      <c r="L51" s="2"/>
    </row>
    <row r="52" spans="1:15" x14ac:dyDescent="0.3">
      <c r="A52" s="3"/>
      <c r="B52" s="3"/>
      <c r="C52" s="3"/>
      <c r="D52" s="3"/>
      <c r="E52" s="3"/>
      <c r="F52" s="3"/>
      <c r="G52" s="2"/>
      <c r="H52" s="2"/>
      <c r="I52" s="2"/>
      <c r="L52" s="2"/>
    </row>
    <row r="53" spans="1:15" x14ac:dyDescent="0.3">
      <c r="A53" s="3"/>
      <c r="B53" s="3"/>
      <c r="C53" s="3"/>
      <c r="D53" s="3"/>
      <c r="E53" s="3"/>
      <c r="F53" s="3"/>
      <c r="G53" s="2"/>
      <c r="H53" s="2"/>
      <c r="I53" s="2"/>
      <c r="L53" s="2"/>
    </row>
    <row r="54" spans="1:15" x14ac:dyDescent="0.3">
      <c r="A54" s="3"/>
      <c r="B54" s="3"/>
      <c r="C54" s="3"/>
      <c r="D54" s="3"/>
      <c r="E54" s="3"/>
      <c r="F54" s="3"/>
      <c r="L54" s="2"/>
    </row>
    <row r="55" spans="1:15" x14ac:dyDescent="0.3">
      <c r="A55" s="3"/>
      <c r="B55" s="3"/>
      <c r="C55" s="3"/>
      <c r="D55" s="3"/>
      <c r="E55" s="3"/>
      <c r="F55" s="3"/>
      <c r="L55" s="2"/>
      <c r="M55" s="2"/>
      <c r="N55" s="2"/>
      <c r="O55" s="2"/>
    </row>
    <row r="56" spans="1:15" x14ac:dyDescent="0.3">
      <c r="A56" s="3"/>
      <c r="B56" s="3"/>
      <c r="C56" s="3"/>
      <c r="D56" s="3"/>
      <c r="E56" s="3"/>
      <c r="F56" s="3"/>
      <c r="L56" s="2"/>
      <c r="M56" s="2"/>
      <c r="N56" s="2"/>
      <c r="O56" s="2"/>
    </row>
    <row r="57" spans="1:15" x14ac:dyDescent="0.3">
      <c r="A57" s="3"/>
      <c r="B57" s="3"/>
      <c r="C57" s="3"/>
      <c r="D57" s="3"/>
      <c r="E57" s="3"/>
      <c r="F57" s="3"/>
      <c r="L57" s="2"/>
      <c r="M57" s="2"/>
      <c r="N57" s="2"/>
      <c r="O57" s="2"/>
    </row>
    <row r="58" spans="1:15" x14ac:dyDescent="0.3">
      <c r="A58" s="3"/>
      <c r="B58" s="3"/>
      <c r="C58" s="3"/>
      <c r="D58" s="3"/>
      <c r="E58" s="3"/>
      <c r="F58" s="3"/>
      <c r="L58" s="2"/>
      <c r="M58" s="2"/>
      <c r="N58" s="2"/>
      <c r="O58" s="2"/>
    </row>
    <row r="59" spans="1:15" x14ac:dyDescent="0.3">
      <c r="A59" s="3"/>
      <c r="B59" s="3"/>
      <c r="C59" s="3"/>
      <c r="D59" s="3"/>
      <c r="E59" s="3"/>
      <c r="F59" s="3"/>
      <c r="L59" s="2"/>
      <c r="M59" s="2"/>
      <c r="N59" s="2"/>
      <c r="O59" s="2"/>
    </row>
    <row r="60" spans="1:15" x14ac:dyDescent="0.3">
      <c r="A60" s="3"/>
      <c r="B60" s="3"/>
      <c r="C60" s="3"/>
      <c r="D60" s="3"/>
      <c r="E60" s="3"/>
      <c r="F60" s="3"/>
      <c r="L60" s="2"/>
      <c r="M60" s="2"/>
      <c r="N60" s="2"/>
      <c r="O60" s="2"/>
    </row>
    <row r="61" spans="1:15" x14ac:dyDescent="0.3">
      <c r="A61" s="3"/>
      <c r="B61" s="3"/>
      <c r="C61" s="3"/>
      <c r="D61" s="3"/>
      <c r="E61" s="3"/>
      <c r="F61" s="3"/>
      <c r="L61" s="2"/>
      <c r="M61" s="2"/>
      <c r="N61" s="2"/>
      <c r="O61" s="2"/>
    </row>
    <row r="62" spans="1:15" x14ac:dyDescent="0.3">
      <c r="A62" s="3"/>
      <c r="B62" s="3"/>
      <c r="C62" s="3"/>
      <c r="D62" s="3"/>
      <c r="E62" s="3"/>
      <c r="F62" s="3"/>
      <c r="L62" s="2"/>
      <c r="M62" s="2"/>
      <c r="N62" s="2"/>
      <c r="O62" s="2"/>
    </row>
    <row r="63" spans="1:15" x14ac:dyDescent="0.3">
      <c r="A63" s="3"/>
      <c r="B63" s="3"/>
      <c r="C63" s="3"/>
      <c r="D63" s="3"/>
      <c r="E63" s="3"/>
      <c r="F63" s="3"/>
      <c r="L63" s="2"/>
    </row>
    <row r="64" spans="1:15" x14ac:dyDescent="0.3">
      <c r="A64" s="3"/>
      <c r="B64" s="3"/>
      <c r="C64" s="3"/>
      <c r="D64" s="3"/>
      <c r="E64" s="3"/>
      <c r="F64" s="3"/>
    </row>
    <row r="65" spans="1:6" x14ac:dyDescent="0.3">
      <c r="A65" s="3"/>
      <c r="B65" s="3"/>
      <c r="C65" s="3"/>
      <c r="D65" s="3"/>
      <c r="E65" s="3"/>
      <c r="F65" s="3"/>
    </row>
    <row r="66" spans="1:6" x14ac:dyDescent="0.3">
      <c r="A66" s="3"/>
      <c r="B66" s="3"/>
      <c r="C66" s="3"/>
      <c r="D66" s="3"/>
      <c r="E66" s="3"/>
      <c r="F66" s="3"/>
    </row>
    <row r="67" spans="1:6" x14ac:dyDescent="0.3">
      <c r="A67" s="3"/>
      <c r="B67" s="3"/>
      <c r="C67" s="3"/>
      <c r="D67" s="3"/>
      <c r="E67" s="3"/>
      <c r="F67" s="3"/>
    </row>
    <row r="68" spans="1:6" x14ac:dyDescent="0.3">
      <c r="A68" s="3"/>
      <c r="B68" s="3"/>
      <c r="C68" s="3"/>
      <c r="D68" s="3"/>
      <c r="E68" s="3"/>
      <c r="F68" s="3"/>
    </row>
    <row r="69" spans="1:6" x14ac:dyDescent="0.3">
      <c r="A69" s="3"/>
      <c r="B69" s="3"/>
      <c r="C69" s="3"/>
      <c r="D69" s="3"/>
      <c r="E69" s="3"/>
      <c r="F69" s="3"/>
    </row>
    <row r="70" spans="1:6" x14ac:dyDescent="0.3">
      <c r="A70" s="3"/>
      <c r="B70" s="3"/>
      <c r="C70" s="3"/>
      <c r="D70" s="3"/>
      <c r="E70" s="3"/>
      <c r="F70" s="3"/>
    </row>
    <row r="71" spans="1:6" x14ac:dyDescent="0.3">
      <c r="A71" s="3"/>
      <c r="B71" s="3"/>
      <c r="C71" s="3"/>
      <c r="D71" s="3"/>
      <c r="E71" s="3"/>
      <c r="F71" s="3"/>
    </row>
    <row r="72" spans="1:6" x14ac:dyDescent="0.3">
      <c r="A72" s="3"/>
      <c r="B72" s="3"/>
      <c r="C72" s="3"/>
      <c r="D72" s="3"/>
      <c r="E72" s="3"/>
      <c r="F72" s="3"/>
    </row>
    <row r="73" spans="1:6" x14ac:dyDescent="0.3">
      <c r="A73" s="3"/>
      <c r="B73" s="3"/>
      <c r="C73" s="3"/>
      <c r="D73" s="3"/>
      <c r="E73" s="3"/>
      <c r="F73" s="3"/>
    </row>
    <row r="74" spans="1:6" x14ac:dyDescent="0.3">
      <c r="A74" s="3"/>
      <c r="B74" s="3"/>
      <c r="C74" s="3"/>
      <c r="D74" s="3"/>
      <c r="E74" s="3"/>
      <c r="F74" s="3"/>
    </row>
    <row r="75" spans="1:6" x14ac:dyDescent="0.3">
      <c r="A75" s="3"/>
      <c r="B75" s="3"/>
      <c r="C75" s="3"/>
      <c r="D75" s="3"/>
      <c r="E75" s="3"/>
      <c r="F75" s="3"/>
    </row>
    <row r="76" spans="1:6" x14ac:dyDescent="0.3">
      <c r="A76" s="3"/>
      <c r="B76" s="3"/>
      <c r="C76" s="3"/>
      <c r="D76" s="3"/>
      <c r="E76" s="3"/>
      <c r="F76" s="3"/>
    </row>
    <row r="77" spans="1:6" x14ac:dyDescent="0.3">
      <c r="A77" s="3"/>
      <c r="B77" s="3"/>
      <c r="C77" s="3"/>
      <c r="D77" s="3"/>
      <c r="E77" s="3"/>
      <c r="F77" s="3"/>
    </row>
    <row r="78" spans="1:6" x14ac:dyDescent="0.3">
      <c r="A78" s="3"/>
      <c r="B78" s="3"/>
      <c r="C78" s="3"/>
      <c r="D78" s="3"/>
      <c r="E78" s="3"/>
      <c r="F78" s="3"/>
    </row>
    <row r="79" spans="1:6" x14ac:dyDescent="0.3">
      <c r="A79" s="3"/>
      <c r="B79" s="3"/>
      <c r="C79" s="3"/>
      <c r="D79" s="3"/>
      <c r="E79" s="3"/>
      <c r="F79" s="3"/>
    </row>
    <row r="80" spans="1:6" x14ac:dyDescent="0.3">
      <c r="A80" s="3"/>
      <c r="B80" s="3"/>
      <c r="C80" s="3"/>
      <c r="D80" s="3"/>
      <c r="E80" s="3"/>
      <c r="F80" s="3"/>
    </row>
    <row r="81" spans="1:6" x14ac:dyDescent="0.3">
      <c r="A81" s="3"/>
      <c r="B81" s="3"/>
      <c r="C81" s="3"/>
      <c r="D81" s="3"/>
      <c r="E81" s="3"/>
      <c r="F81" s="3"/>
    </row>
    <row r="82" spans="1:6" x14ac:dyDescent="0.3">
      <c r="A82" s="3"/>
      <c r="B82" s="3"/>
      <c r="C82" s="3"/>
      <c r="D82" s="3"/>
      <c r="E82" s="3"/>
      <c r="F82" s="3"/>
    </row>
    <row r="83" spans="1:6" x14ac:dyDescent="0.3">
      <c r="A83" s="3"/>
      <c r="B83" s="3"/>
      <c r="C83" s="3"/>
      <c r="D83" s="3"/>
      <c r="E83" s="3"/>
      <c r="F83" s="3"/>
    </row>
    <row r="84" spans="1:6" x14ac:dyDescent="0.3">
      <c r="A84" s="3"/>
      <c r="B84" s="3"/>
      <c r="C84" s="3"/>
      <c r="D84" s="3"/>
      <c r="E84" s="3"/>
      <c r="F84" s="3"/>
    </row>
    <row r="85" spans="1:6" x14ac:dyDescent="0.3">
      <c r="A85" s="3"/>
      <c r="B85" s="3"/>
      <c r="C85" s="3"/>
      <c r="D85" s="3"/>
      <c r="E85" s="3"/>
      <c r="F85" s="3"/>
    </row>
    <row r="86" spans="1:6" x14ac:dyDescent="0.3">
      <c r="A86" s="3"/>
      <c r="B86" s="3"/>
      <c r="C86" s="3"/>
      <c r="D86" s="3"/>
      <c r="E86" s="3"/>
      <c r="F86" s="3"/>
    </row>
    <row r="87" spans="1:6" x14ac:dyDescent="0.3">
      <c r="A87" s="3"/>
      <c r="B87" s="3"/>
      <c r="C87" s="3"/>
      <c r="D87" s="3"/>
      <c r="E87" s="3"/>
      <c r="F87" s="3"/>
    </row>
    <row r="88" spans="1:6" x14ac:dyDescent="0.3">
      <c r="A88" s="3"/>
      <c r="B88" s="3"/>
      <c r="C88" s="3"/>
      <c r="D88" s="3"/>
      <c r="E88" s="3"/>
      <c r="F88" s="3"/>
    </row>
    <row r="89" spans="1:6" x14ac:dyDescent="0.3">
      <c r="A89" s="3"/>
      <c r="B89" s="3"/>
      <c r="C89" s="3"/>
      <c r="D89" s="3"/>
      <c r="E89" s="3"/>
      <c r="F89" s="3"/>
    </row>
    <row r="90" spans="1:6" x14ac:dyDescent="0.3">
      <c r="A90" s="3"/>
      <c r="B90" s="3"/>
      <c r="C90" s="3"/>
      <c r="D90" s="3"/>
      <c r="E90" s="3"/>
      <c r="F90" s="3"/>
    </row>
    <row r="91" spans="1:6" x14ac:dyDescent="0.3">
      <c r="A91" s="3"/>
      <c r="B91" s="3"/>
      <c r="C91" s="3"/>
      <c r="D91" s="3"/>
      <c r="E91" s="3"/>
      <c r="F91" s="3"/>
    </row>
    <row r="92" spans="1:6" x14ac:dyDescent="0.3">
      <c r="A92" s="3"/>
      <c r="B92" s="3"/>
      <c r="C92" s="3"/>
      <c r="D92" s="3"/>
      <c r="E92" s="3"/>
      <c r="F92" s="3"/>
    </row>
    <row r="93" spans="1:6" x14ac:dyDescent="0.3">
      <c r="A93" s="3"/>
      <c r="B93" s="3"/>
      <c r="C93" s="3"/>
      <c r="D93" s="3"/>
      <c r="E93" s="3"/>
      <c r="F93" s="3"/>
    </row>
    <row r="94" spans="1:6" x14ac:dyDescent="0.3">
      <c r="A94" s="3"/>
      <c r="B94" s="3"/>
      <c r="C94" s="3"/>
      <c r="D94" s="3"/>
      <c r="E94" s="3"/>
      <c r="F94" s="3"/>
    </row>
    <row r="95" spans="1:6" x14ac:dyDescent="0.3">
      <c r="A95" s="3"/>
      <c r="B95" s="3"/>
      <c r="C95" s="3"/>
      <c r="D95" s="3"/>
      <c r="E95" s="3"/>
      <c r="F95" s="3"/>
    </row>
    <row r="96" spans="1:6" x14ac:dyDescent="0.3">
      <c r="A96" s="3"/>
      <c r="B96" s="3"/>
      <c r="C96" s="3"/>
      <c r="D96" s="3"/>
      <c r="E96" s="3"/>
      <c r="F96" s="3"/>
    </row>
    <row r="97" spans="1:6" x14ac:dyDescent="0.3">
      <c r="A97" s="3"/>
      <c r="B97" s="3"/>
      <c r="C97" s="3"/>
      <c r="D97" s="3"/>
      <c r="E97" s="3"/>
      <c r="F97" s="3"/>
    </row>
    <row r="98" spans="1:6" x14ac:dyDescent="0.3">
      <c r="A98" s="3"/>
      <c r="B98" s="3"/>
      <c r="C98" s="3"/>
      <c r="D98" s="3"/>
      <c r="E98" s="3"/>
      <c r="F98" s="3"/>
    </row>
    <row r="99" spans="1:6" x14ac:dyDescent="0.3">
      <c r="A99" s="3"/>
      <c r="B99" s="3"/>
      <c r="C99" s="3"/>
      <c r="D99" s="3"/>
      <c r="E99" s="3"/>
      <c r="F99" s="3"/>
    </row>
    <row r="100" spans="1:6" x14ac:dyDescent="0.3">
      <c r="A100" s="3"/>
      <c r="B100" s="3"/>
      <c r="C100" s="3"/>
      <c r="D100" s="3"/>
      <c r="E100" s="3"/>
      <c r="F100" s="3"/>
    </row>
    <row r="101" spans="1:6" x14ac:dyDescent="0.3">
      <c r="A101" s="3"/>
      <c r="B101" s="3"/>
      <c r="C101" s="3"/>
      <c r="D101" s="3"/>
      <c r="E101" s="3"/>
      <c r="F101" s="3"/>
    </row>
    <row r="102" spans="1:6" x14ac:dyDescent="0.3">
      <c r="A102" s="3"/>
      <c r="B102" s="3"/>
      <c r="C102" s="3"/>
      <c r="D102" s="3"/>
      <c r="E102" s="3"/>
      <c r="F102" s="3"/>
    </row>
    <row r="103" spans="1:6" x14ac:dyDescent="0.3">
      <c r="A103" s="3"/>
      <c r="B103" s="3"/>
      <c r="C103" s="3"/>
      <c r="D103" s="3"/>
      <c r="E103" s="3"/>
      <c r="F103" s="3"/>
    </row>
    <row r="104" spans="1:6" x14ac:dyDescent="0.3">
      <c r="A104" s="3"/>
      <c r="B104" s="3"/>
      <c r="C104" s="3"/>
      <c r="D104" s="3"/>
      <c r="E104" s="3"/>
      <c r="F104" s="3"/>
    </row>
    <row r="105" spans="1:6" x14ac:dyDescent="0.3">
      <c r="A105" s="3"/>
      <c r="B105" s="3"/>
      <c r="C105" s="3"/>
      <c r="D105" s="3"/>
      <c r="E105" s="3"/>
      <c r="F105" s="3"/>
    </row>
    <row r="106" spans="1:6" x14ac:dyDescent="0.3">
      <c r="A106" s="3"/>
      <c r="B106" s="3"/>
      <c r="C106" s="3"/>
      <c r="D106" s="3"/>
      <c r="E106" s="3"/>
      <c r="F106" s="3"/>
    </row>
    <row r="107" spans="1:6" x14ac:dyDescent="0.3">
      <c r="A107" s="3"/>
      <c r="B107" s="3"/>
      <c r="C107" s="3"/>
      <c r="D107" s="3"/>
      <c r="E107" s="3"/>
      <c r="F107" s="3"/>
    </row>
    <row r="108" spans="1:6" x14ac:dyDescent="0.3">
      <c r="A108" s="3"/>
      <c r="B108" s="3"/>
      <c r="C108" s="3"/>
      <c r="D108" s="3"/>
      <c r="E108" s="3"/>
      <c r="F108" s="3"/>
    </row>
    <row r="109" spans="1:6" x14ac:dyDescent="0.3">
      <c r="A109" s="3"/>
      <c r="B109" s="3"/>
      <c r="C109" s="3"/>
      <c r="D109" s="3"/>
      <c r="E109" s="3"/>
      <c r="F109" s="3"/>
    </row>
    <row r="110" spans="1:6" x14ac:dyDescent="0.3">
      <c r="A110" s="3"/>
      <c r="B110" s="3"/>
      <c r="C110" s="3"/>
      <c r="D110" s="3"/>
      <c r="E110" s="3"/>
      <c r="F110" s="3"/>
    </row>
    <row r="111" spans="1:6" x14ac:dyDescent="0.3">
      <c r="A111" s="3"/>
      <c r="B111" s="3"/>
      <c r="C111" s="3"/>
      <c r="D111" s="3"/>
      <c r="E111" s="3"/>
      <c r="F111" s="3"/>
    </row>
    <row r="112" spans="1:6" x14ac:dyDescent="0.3">
      <c r="A112" s="3"/>
      <c r="B112" s="3"/>
      <c r="C112" s="3"/>
      <c r="D112" s="3"/>
      <c r="E112" s="3"/>
      <c r="F112" s="3"/>
    </row>
    <row r="113" spans="1:6" x14ac:dyDescent="0.3">
      <c r="A113" s="3"/>
      <c r="B113" s="3"/>
      <c r="C113" s="3"/>
      <c r="D113" s="3"/>
      <c r="E113" s="3"/>
      <c r="F113" s="3"/>
    </row>
    <row r="114" spans="1:6" x14ac:dyDescent="0.3">
      <c r="A114" s="3"/>
      <c r="B114" s="3"/>
      <c r="C114" s="3"/>
      <c r="D114" s="3"/>
      <c r="E114" s="3"/>
      <c r="F114" s="3"/>
    </row>
    <row r="115" spans="1:6" x14ac:dyDescent="0.3">
      <c r="A115" s="3"/>
      <c r="B115" s="3"/>
      <c r="C115" s="3"/>
      <c r="D115" s="3"/>
      <c r="E115" s="3"/>
      <c r="F115" s="3"/>
    </row>
    <row r="116" spans="1:6" x14ac:dyDescent="0.3">
      <c r="A116" s="3"/>
      <c r="B116" s="3"/>
      <c r="C116" s="3"/>
      <c r="D116" s="3"/>
      <c r="E116" s="3"/>
      <c r="F116" s="3"/>
    </row>
  </sheetData>
  <mergeCells count="12">
    <mergeCell ref="B27:B28"/>
    <mergeCell ref="B31:B32"/>
    <mergeCell ref="B40:B41"/>
    <mergeCell ref="A1:D1"/>
    <mergeCell ref="B23:B24"/>
    <mergeCell ref="A16:B16"/>
    <mergeCell ref="A15:B15"/>
    <mergeCell ref="A17:B17"/>
    <mergeCell ref="A18:B18"/>
    <mergeCell ref="A19:B19"/>
    <mergeCell ref="A20:B20"/>
    <mergeCell ref="A21:B21"/>
  </mergeCells>
  <phoneticPr fontId="2" type="noConversion"/>
  <conditionalFormatting sqref="A117:F1048576 A1 A2:F12">
    <cfRule type="cellIs" dxfId="2" priority="2" operator="equal">
      <formula>"SCR"</formula>
    </cfRule>
    <cfRule type="cellIs" dxfId="1" priority="3" operator="equal">
      <formula>"PGM"</formula>
    </cfRule>
  </conditionalFormatting>
  <conditionalFormatting sqref="C2:D12">
    <cfRule type="duplicateValues" dxfId="0" priority="1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Dragan Stojanovski</dc:creator>
  <cp:keywords/>
  <dc:description/>
  <cp:lastModifiedBy>Elzbieta Materny</cp:lastModifiedBy>
  <cp:revision/>
  <dcterms:created xsi:type="dcterms:W3CDTF">2023-07-05T08:52:22Z</dcterms:created>
  <dcterms:modified xsi:type="dcterms:W3CDTF">2023-07-18T09:16:07Z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511531-3b62-4ad0-a3e4-a04202c385ac_Enabled">
    <vt:lpwstr>true</vt:lpwstr>
  </property>
  <property fmtid="{D5CDD505-2E9C-101B-9397-08002B2CF9AE}" pid="3" name="MSIP_Label_4e511531-3b62-4ad0-a3e4-a04202c385ac_SetDate">
    <vt:lpwstr>2023-07-05T08:52:24Z</vt:lpwstr>
  </property>
  <property fmtid="{D5CDD505-2E9C-101B-9397-08002B2CF9AE}" pid="4" name="MSIP_Label_4e511531-3b62-4ad0-a3e4-a04202c385ac_Method">
    <vt:lpwstr>Standard</vt:lpwstr>
  </property>
  <property fmtid="{D5CDD505-2E9C-101B-9397-08002B2CF9AE}" pid="5" name="MSIP_Label_4e511531-3b62-4ad0-a3e4-a04202c385ac_Name">
    <vt:lpwstr>4e511531-3b62-4ad0-a3e4-a04202c385ac</vt:lpwstr>
  </property>
  <property fmtid="{D5CDD505-2E9C-101B-9397-08002B2CF9AE}" pid="6" name="MSIP_Label_4e511531-3b62-4ad0-a3e4-a04202c385ac_SiteId">
    <vt:lpwstr>cc7f83dd-bc5a-4682-9b3e-062a900202a2</vt:lpwstr>
  </property>
  <property fmtid="{D5CDD505-2E9C-101B-9397-08002B2CF9AE}" pid="7" name="MSIP_Label_4e511531-3b62-4ad0-a3e4-a04202c385ac_ActionId">
    <vt:lpwstr>db3d3745-c6cb-4b5b-afdc-bde965414b72</vt:lpwstr>
  </property>
  <property fmtid="{D5CDD505-2E9C-101B-9397-08002B2CF9AE}" pid="8" name="MSIP_Label_4e511531-3b62-4ad0-a3e4-a04202c385ac_ContentBits">
    <vt:lpwstr>0</vt:lpwstr>
  </property>
</Properties>
</file>