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big_boi/scix/ds004515/"/>
    </mc:Choice>
  </mc:AlternateContent>
  <xr:revisionPtr revIDLastSave="0" documentId="13_ncr:1_{01D4118D-7DCF-9E4B-B3B7-0EAF84936174}" xr6:coauthVersionLast="47" xr6:coauthVersionMax="47" xr10:uidLastSave="{00000000-0000-0000-0000-000000000000}"/>
  <bookViews>
    <workbookView xWindow="0" yWindow="0" windowWidth="28800" windowHeight="18000" activeTab="2" xr2:uid="{780A7AAA-F4AA-4641-8071-3381EE995D36}"/>
  </bookViews>
  <sheets>
    <sheet name="cleaned_data" sheetId="1" r:id="rId1"/>
    <sheet name="age" sheetId="2" r:id="rId2"/>
    <sheet name="education" sheetId="3" r:id="rId3"/>
    <sheet name="BDI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3" l="1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31" i="3"/>
  <c r="D3" i="3"/>
  <c r="D4" i="3"/>
  <c r="D5" i="3"/>
  <c r="D6" i="3"/>
  <c r="D7" i="3"/>
  <c r="D8" i="3"/>
  <c r="D9" i="3"/>
  <c r="E9" i="3" s="1"/>
  <c r="D10" i="3"/>
  <c r="E10" i="3" s="1"/>
  <c r="D11" i="3"/>
  <c r="D12" i="3"/>
  <c r="D13" i="3"/>
  <c r="E13" i="3" s="1"/>
  <c r="D14" i="3"/>
  <c r="E14" i="3" s="1"/>
  <c r="D15" i="3"/>
  <c r="D16" i="3"/>
  <c r="D17" i="3"/>
  <c r="D18" i="3"/>
  <c r="E18" i="3" s="1"/>
  <c r="D19" i="3"/>
  <c r="D20" i="3"/>
  <c r="D21" i="3"/>
  <c r="D22" i="3"/>
  <c r="D23" i="3"/>
  <c r="D24" i="3"/>
  <c r="D25" i="3"/>
  <c r="D26" i="3"/>
  <c r="E26" i="3" s="1"/>
  <c r="D2" i="3"/>
  <c r="I4" i="3"/>
  <c r="C3" i="2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" i="4"/>
  <c r="C3" i="4"/>
  <c r="E3" i="4" s="1"/>
  <c r="C4" i="4"/>
  <c r="E4" i="4" s="1"/>
  <c r="C5" i="4"/>
  <c r="E5" i="4" s="1"/>
  <c r="C6" i="4"/>
  <c r="E6" i="4" s="1"/>
  <c r="C7" i="4"/>
  <c r="E7" i="4" s="1"/>
  <c r="C8" i="4"/>
  <c r="E8" i="4" s="1"/>
  <c r="C9" i="4"/>
  <c r="E9" i="4" s="1"/>
  <c r="C10" i="4"/>
  <c r="E10" i="4" s="1"/>
  <c r="C11" i="4"/>
  <c r="E11" i="4" s="1"/>
  <c r="C12" i="4"/>
  <c r="E12" i="4" s="1"/>
  <c r="C13" i="4"/>
  <c r="E13" i="4" s="1"/>
  <c r="C14" i="4"/>
  <c r="E14" i="4" s="1"/>
  <c r="C15" i="4"/>
  <c r="E15" i="4" s="1"/>
  <c r="C16" i="4"/>
  <c r="E16" i="4" s="1"/>
  <c r="C17" i="4"/>
  <c r="E17" i="4" s="1"/>
  <c r="C18" i="4"/>
  <c r="E18" i="4" s="1"/>
  <c r="C19" i="4"/>
  <c r="E19" i="4" s="1"/>
  <c r="C20" i="4"/>
  <c r="E20" i="4" s="1"/>
  <c r="C21" i="4"/>
  <c r="E21" i="4" s="1"/>
  <c r="C22" i="4"/>
  <c r="E22" i="4" s="1"/>
  <c r="C23" i="4"/>
  <c r="E23" i="4" s="1"/>
  <c r="C24" i="4"/>
  <c r="E24" i="4" s="1"/>
  <c r="C25" i="4"/>
  <c r="E25" i="4" s="1"/>
  <c r="C26" i="4"/>
  <c r="E26" i="4" s="1"/>
  <c r="C2" i="4"/>
  <c r="E2" i="4" s="1"/>
  <c r="I3" i="4"/>
  <c r="I2" i="4"/>
  <c r="E6" i="3"/>
  <c r="E22" i="3"/>
  <c r="E5" i="3"/>
  <c r="E17" i="3"/>
  <c r="E21" i="3"/>
  <c r="E25" i="3"/>
  <c r="C3" i="3"/>
  <c r="E3" i="3" s="1"/>
  <c r="C4" i="3"/>
  <c r="E4" i="3" s="1"/>
  <c r="C5" i="3"/>
  <c r="C6" i="3"/>
  <c r="C7" i="3"/>
  <c r="E7" i="3" s="1"/>
  <c r="C8" i="3"/>
  <c r="E8" i="3" s="1"/>
  <c r="C9" i="3"/>
  <c r="C10" i="3"/>
  <c r="C11" i="3"/>
  <c r="E11" i="3" s="1"/>
  <c r="C12" i="3"/>
  <c r="E12" i="3" s="1"/>
  <c r="C13" i="3"/>
  <c r="C14" i="3"/>
  <c r="C15" i="3"/>
  <c r="E15" i="3" s="1"/>
  <c r="C16" i="3"/>
  <c r="E16" i="3" s="1"/>
  <c r="C17" i="3"/>
  <c r="C18" i="3"/>
  <c r="C19" i="3"/>
  <c r="E19" i="3" s="1"/>
  <c r="C20" i="3"/>
  <c r="E20" i="3" s="1"/>
  <c r="C21" i="3"/>
  <c r="C22" i="3"/>
  <c r="C23" i="3"/>
  <c r="E23" i="3" s="1"/>
  <c r="C24" i="3"/>
  <c r="E24" i="3" s="1"/>
  <c r="C25" i="3"/>
  <c r="C26" i="3"/>
  <c r="C2" i="3"/>
  <c r="E2" i="3" s="1"/>
  <c r="I3" i="3"/>
  <c r="I2" i="3"/>
  <c r="E6" i="2"/>
  <c r="E10" i="2"/>
  <c r="E14" i="2"/>
  <c r="E18" i="2"/>
  <c r="E22" i="2"/>
  <c r="E26" i="2"/>
  <c r="D3" i="2"/>
  <c r="E3" i="2" s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  <c r="C4" i="2"/>
  <c r="E4" i="2" s="1"/>
  <c r="C5" i="2"/>
  <c r="E5" i="2" s="1"/>
  <c r="C6" i="2"/>
  <c r="C7" i="2"/>
  <c r="E7" i="2" s="1"/>
  <c r="C8" i="2"/>
  <c r="E8" i="2" s="1"/>
  <c r="C9" i="2"/>
  <c r="E9" i="2" s="1"/>
  <c r="C10" i="2"/>
  <c r="C11" i="2"/>
  <c r="E11" i="2" s="1"/>
  <c r="C12" i="2"/>
  <c r="E12" i="2" s="1"/>
  <c r="C13" i="2"/>
  <c r="E13" i="2" s="1"/>
  <c r="C14" i="2"/>
  <c r="C15" i="2"/>
  <c r="E15" i="2" s="1"/>
  <c r="C16" i="2"/>
  <c r="E16" i="2" s="1"/>
  <c r="C17" i="2"/>
  <c r="E17" i="2" s="1"/>
  <c r="C18" i="2"/>
  <c r="C19" i="2"/>
  <c r="E19" i="2" s="1"/>
  <c r="C20" i="2"/>
  <c r="E20" i="2" s="1"/>
  <c r="C21" i="2"/>
  <c r="E21" i="2" s="1"/>
  <c r="C22" i="2"/>
  <c r="C23" i="2"/>
  <c r="E23" i="2" s="1"/>
  <c r="C24" i="2"/>
  <c r="E24" i="2" s="1"/>
  <c r="C25" i="2"/>
  <c r="E25" i="2" s="1"/>
  <c r="C26" i="2"/>
  <c r="I4" i="2"/>
  <c r="C2" i="2"/>
  <c r="E2" i="2" s="1"/>
  <c r="I3" i="2"/>
  <c r="AJ53" i="1"/>
  <c r="AG53" i="1"/>
  <c r="AK53" i="1" s="1"/>
  <c r="AK6" i="1"/>
  <c r="AK10" i="1"/>
  <c r="AK14" i="1"/>
  <c r="AK18" i="1"/>
  <c r="AK22" i="1"/>
  <c r="AK26" i="1"/>
  <c r="AK33" i="1"/>
  <c r="AK34" i="1"/>
  <c r="AK38" i="1"/>
  <c r="AK39" i="1"/>
  <c r="AK42" i="1"/>
  <c r="AK43" i="1"/>
  <c r="AK46" i="1"/>
  <c r="AK47" i="1"/>
  <c r="AK50" i="1"/>
  <c r="AK51" i="1"/>
  <c r="AJ3" i="1"/>
  <c r="AK3" i="1" s="1"/>
  <c r="AJ4" i="1"/>
  <c r="AJ5" i="1"/>
  <c r="AJ6" i="1"/>
  <c r="AJ7" i="1"/>
  <c r="AK7" i="1" s="1"/>
  <c r="AJ8" i="1"/>
  <c r="AJ9" i="1"/>
  <c r="AJ10" i="1"/>
  <c r="AJ11" i="1"/>
  <c r="AK11" i="1" s="1"/>
  <c r="AJ12" i="1"/>
  <c r="AJ13" i="1"/>
  <c r="AJ14" i="1"/>
  <c r="AJ15" i="1"/>
  <c r="AK15" i="1" s="1"/>
  <c r="AJ16" i="1"/>
  <c r="AJ17" i="1"/>
  <c r="AJ18" i="1"/>
  <c r="AJ19" i="1"/>
  <c r="AK19" i="1" s="1"/>
  <c r="AJ20" i="1"/>
  <c r="AJ21" i="1"/>
  <c r="AJ22" i="1"/>
  <c r="AJ23" i="1"/>
  <c r="AK23" i="1" s="1"/>
  <c r="AJ24" i="1"/>
  <c r="AJ25" i="1"/>
  <c r="AJ26" i="1"/>
  <c r="AJ27" i="1"/>
  <c r="AK27" i="1" s="1"/>
  <c r="AJ31" i="1"/>
  <c r="AJ32" i="1"/>
  <c r="AJ33" i="1"/>
  <c r="AJ34" i="1"/>
  <c r="AJ35" i="1"/>
  <c r="AJ36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2" i="1"/>
  <c r="AG3" i="1"/>
  <c r="AG4" i="1"/>
  <c r="AK4" i="1" s="1"/>
  <c r="AG5" i="1"/>
  <c r="AK5" i="1" s="1"/>
  <c r="AG6" i="1"/>
  <c r="AG7" i="1"/>
  <c r="AG8" i="1"/>
  <c r="AK8" i="1" s="1"/>
  <c r="AG9" i="1"/>
  <c r="AK9" i="1" s="1"/>
  <c r="AG10" i="1"/>
  <c r="AG11" i="1"/>
  <c r="AG12" i="1"/>
  <c r="AK12" i="1" s="1"/>
  <c r="AG13" i="1"/>
  <c r="AK13" i="1" s="1"/>
  <c r="AG14" i="1"/>
  <c r="AG15" i="1"/>
  <c r="AG16" i="1"/>
  <c r="AK16" i="1" s="1"/>
  <c r="AG17" i="1"/>
  <c r="AK17" i="1" s="1"/>
  <c r="AG18" i="1"/>
  <c r="AG19" i="1"/>
  <c r="AG20" i="1"/>
  <c r="AK20" i="1" s="1"/>
  <c r="AG21" i="1"/>
  <c r="AK21" i="1" s="1"/>
  <c r="AG22" i="1"/>
  <c r="AG23" i="1"/>
  <c r="AG24" i="1"/>
  <c r="AK24" i="1" s="1"/>
  <c r="AG25" i="1"/>
  <c r="AK25" i="1" s="1"/>
  <c r="AG26" i="1"/>
  <c r="AG27" i="1"/>
  <c r="AG31" i="1"/>
  <c r="AK31" i="1" s="1"/>
  <c r="AG32" i="1"/>
  <c r="AK32" i="1" s="1"/>
  <c r="AG33" i="1"/>
  <c r="AG34" i="1"/>
  <c r="AG35" i="1"/>
  <c r="AK35" i="1" s="1"/>
  <c r="AG36" i="1"/>
  <c r="AK36" i="1" s="1"/>
  <c r="AG38" i="1"/>
  <c r="AG39" i="1"/>
  <c r="AG40" i="1"/>
  <c r="AK40" i="1" s="1"/>
  <c r="AG41" i="1"/>
  <c r="AK41" i="1" s="1"/>
  <c r="AG42" i="1"/>
  <c r="AG43" i="1"/>
  <c r="AG44" i="1"/>
  <c r="AK44" i="1" s="1"/>
  <c r="AG45" i="1"/>
  <c r="AK45" i="1" s="1"/>
  <c r="AG46" i="1"/>
  <c r="AG47" i="1"/>
  <c r="AG48" i="1"/>
  <c r="AK48" i="1" s="1"/>
  <c r="AG49" i="1"/>
  <c r="AK49" i="1" s="1"/>
  <c r="AG50" i="1"/>
  <c r="AG51" i="1"/>
  <c r="AG52" i="1"/>
  <c r="AK52" i="1" s="1"/>
  <c r="AG2" i="1"/>
  <c r="AK2" i="1" s="1"/>
</calcChain>
</file>

<file path=xl/sharedStrings.xml><?xml version="1.0" encoding="utf-8"?>
<sst xmlns="http://schemas.openxmlformats.org/spreadsheetml/2006/main" count="468" uniqueCount="115">
  <si>
    <t>participant_id</t>
  </si>
  <si>
    <t>Original_ID</t>
  </si>
  <si>
    <t>sex</t>
  </si>
  <si>
    <t>age</t>
  </si>
  <si>
    <t>GROUP</t>
  </si>
  <si>
    <t>BDI</t>
  </si>
  <si>
    <t>AUDIT</t>
  </si>
  <si>
    <t>EDUCATION</t>
  </si>
  <si>
    <t>W_alcohol RewP amplitude</t>
  </si>
  <si>
    <t>W_puppy RewP amplitude</t>
  </si>
  <si>
    <t>W RewP difference</t>
  </si>
  <si>
    <t>L_alcohol RewP amplitude</t>
  </si>
  <si>
    <t>L_puppy RewP amplitude</t>
  </si>
  <si>
    <t>L RewP difference</t>
  </si>
  <si>
    <t>Alcohol-puppy RewP difference</t>
  </si>
  <si>
    <t>sub-001</t>
  </si>
  <si>
    <t>F</t>
  </si>
  <si>
    <t>CTL</t>
  </si>
  <si>
    <t>sub-007</t>
  </si>
  <si>
    <t>M</t>
  </si>
  <si>
    <t>ALC</t>
  </si>
  <si>
    <t>sub-002</t>
  </si>
  <si>
    <t>sub-008</t>
  </si>
  <si>
    <t>sub-003</t>
  </si>
  <si>
    <t>sub-009</t>
  </si>
  <si>
    <t>sub-004</t>
  </si>
  <si>
    <t>sub-010</t>
  </si>
  <si>
    <t>sub-005</t>
  </si>
  <si>
    <t>sub-012</t>
  </si>
  <si>
    <t>sub-006</t>
  </si>
  <si>
    <t>sub-013</t>
  </si>
  <si>
    <t>sub-014</t>
  </si>
  <si>
    <t>sub-016</t>
  </si>
  <si>
    <t>sub-021</t>
  </si>
  <si>
    <t>sub-023</t>
  </si>
  <si>
    <t>sub-011</t>
  </si>
  <si>
    <t>sub-032</t>
  </si>
  <si>
    <t>sub-033</t>
  </si>
  <si>
    <t>sub-034</t>
  </si>
  <si>
    <t>sub-015</t>
  </si>
  <si>
    <t>sub-017</t>
  </si>
  <si>
    <t>sub-018</t>
  </si>
  <si>
    <t>sub-019</t>
  </si>
  <si>
    <t>sub-020</t>
  </si>
  <si>
    <t>sub-022</t>
  </si>
  <si>
    <t>sub-024</t>
  </si>
  <si>
    <t>sub-025</t>
  </si>
  <si>
    <t>sub-026</t>
  </si>
  <si>
    <t>sub-027</t>
  </si>
  <si>
    <t>sub-028</t>
  </si>
  <si>
    <t>sub-029</t>
  </si>
  <si>
    <t>sub-030</t>
  </si>
  <si>
    <t>sub-031</t>
  </si>
  <si>
    <t>sub-035</t>
  </si>
  <si>
    <t>sub-036</t>
  </si>
  <si>
    <t>sub-037</t>
  </si>
  <si>
    <t>sub-038</t>
  </si>
  <si>
    <t>sub-039</t>
  </si>
  <si>
    <t>sub-040</t>
  </si>
  <si>
    <t>sub-041</t>
  </si>
  <si>
    <t>sub-042</t>
  </si>
  <si>
    <t>sub-043</t>
  </si>
  <si>
    <t>sub-044</t>
  </si>
  <si>
    <t>sub-045</t>
  </si>
  <si>
    <t>sub-046</t>
  </si>
  <si>
    <t>sub-047</t>
  </si>
  <si>
    <t>sub-048</t>
  </si>
  <si>
    <t>sub-049</t>
  </si>
  <si>
    <t>sub-050</t>
  </si>
  <si>
    <t>sub-051</t>
  </si>
  <si>
    <t>sub-052</t>
  </si>
  <si>
    <t>sub-053</t>
  </si>
  <si>
    <t>sub-054</t>
  </si>
  <si>
    <t>actual</t>
  </si>
  <si>
    <t>age_centered</t>
  </si>
  <si>
    <t>AUDIT_centered</t>
  </si>
  <si>
    <t>mean age</t>
  </si>
  <si>
    <t>mean AUDIT</t>
  </si>
  <si>
    <t>age x AUDIT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</si>
  <si>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</si>
  <si>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</si>
  <si>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</si>
  <si>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</si>
  <si>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</si>
  <si>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</si>
  <si>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</si>
  <si>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</si>
  <si>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</si>
  <si>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</si>
  <si>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</si>
  <si>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</si>
  <si>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</si>
  <si>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</si>
  <si>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</si>
  <si>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</si>
  <si>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</si>
  <si>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</si>
  <si>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</si>
  <si>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</si>
  <si>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</si>
  <si>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</si>
  <si>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</si>
  <si>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</si>
  <si>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</si>
  <si>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Alcohol-puppy RewP difference</t>
  </si>
  <si>
    <t>Residuals</t>
  </si>
  <si>
    <t>education</t>
  </si>
  <si>
    <t>education_centered</t>
  </si>
  <si>
    <t>mean education</t>
  </si>
  <si>
    <t>BDI_centered</t>
  </si>
  <si>
    <t>mean BDI</t>
  </si>
  <si>
    <t>BDI x AUDIT</t>
  </si>
  <si>
    <t>RewP_centered</t>
  </si>
  <si>
    <t>mean RewP</t>
  </si>
  <si>
    <t>education x RewP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</si>
</sst>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age_centered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Alcohol-puppy RewP difference</c:v>
          </c:tx>
          <c:spPr>
            <a:ln w="38100">
              <a:noFill/>
            </a:ln>
          </c:spPr>
          <c:marker>
            <c:symbol val="x"/>
            <c:size val="3"/>
          </c:marker>
          <c:xVal>
            <c:numRef>
              <c:f>age!$C$2:$C$26</c:f>
              <c:numCache>
                <c:formatCode>General</c:formatCode>
                <c:ptCount val="25"/>
                <c:pt idx="0">
                  <c:v>5.7999999999999972</c:v>
                </c:pt>
                <c:pt idx="1">
                  <c:v>-0.20000000000000284</c:v>
                </c:pt>
                <c:pt idx="2">
                  <c:v>-6.2000000000000028</c:v>
                </c:pt>
                <c:pt idx="3">
                  <c:v>15.799999999999997</c:v>
                </c:pt>
                <c:pt idx="4">
                  <c:v>-1.2000000000000028</c:v>
                </c:pt>
                <c:pt idx="5">
                  <c:v>12.799999999999997</c:v>
                </c:pt>
                <c:pt idx="6">
                  <c:v>3.7999999999999972</c:v>
                </c:pt>
                <c:pt idx="7">
                  <c:v>-5.2000000000000028</c:v>
                </c:pt>
                <c:pt idx="8">
                  <c:v>11.799999999999997</c:v>
                </c:pt>
                <c:pt idx="9">
                  <c:v>-10.200000000000003</c:v>
                </c:pt>
                <c:pt idx="10">
                  <c:v>-2.2000000000000028</c:v>
                </c:pt>
                <c:pt idx="11">
                  <c:v>5.7999999999999972</c:v>
                </c:pt>
                <c:pt idx="12">
                  <c:v>10.799999999999997</c:v>
                </c:pt>
                <c:pt idx="13">
                  <c:v>10.799999999999997</c:v>
                </c:pt>
                <c:pt idx="14">
                  <c:v>-8.2000000000000028</c:v>
                </c:pt>
                <c:pt idx="15">
                  <c:v>-9.2000000000000028</c:v>
                </c:pt>
                <c:pt idx="16">
                  <c:v>5.7999999999999972</c:v>
                </c:pt>
                <c:pt idx="17">
                  <c:v>-10.200000000000003</c:v>
                </c:pt>
                <c:pt idx="18">
                  <c:v>6.7999999999999972</c:v>
                </c:pt>
                <c:pt idx="19">
                  <c:v>-13.200000000000003</c:v>
                </c:pt>
                <c:pt idx="20">
                  <c:v>16.799999999999997</c:v>
                </c:pt>
                <c:pt idx="21">
                  <c:v>-14.200000000000003</c:v>
                </c:pt>
                <c:pt idx="22">
                  <c:v>-4.2000000000000028</c:v>
                </c:pt>
                <c:pt idx="23">
                  <c:v>-8.2000000000000028</c:v>
                </c:pt>
                <c:pt idx="24">
                  <c:v>-14.200000000000003</c:v>
                </c:pt>
              </c:numCache>
            </c:numRef>
          </c:xVal>
          <c:yVal>
            <c:numRef>
              <c:f>age!$F$2:$F$26</c:f>
              <c:numCache>
                <c:formatCode>General</c:formatCode>
                <c:ptCount val="25"/>
                <c:pt idx="0">
                  <c:v>1.2947485700000001</c:v>
                </c:pt>
                <c:pt idx="1">
                  <c:v>2.1380469550000001</c:v>
                </c:pt>
                <c:pt idx="2">
                  <c:v>2.1454867900000001</c:v>
                </c:pt>
                <c:pt idx="3">
                  <c:v>3.5355673300000001</c:v>
                </c:pt>
                <c:pt idx="4">
                  <c:v>-6.1810812000000004</c:v>
                </c:pt>
                <c:pt idx="5">
                  <c:v>-1.895211875</c:v>
                </c:pt>
                <c:pt idx="6">
                  <c:v>-0.65763810499999997</c:v>
                </c:pt>
                <c:pt idx="7">
                  <c:v>-0.52731965000000003</c:v>
                </c:pt>
                <c:pt idx="8">
                  <c:v>-1.220826905</c:v>
                </c:pt>
                <c:pt idx="9">
                  <c:v>0.42959974000000001</c:v>
                </c:pt>
                <c:pt idx="10">
                  <c:v>-2.1460514800000001</c:v>
                </c:pt>
                <c:pt idx="11">
                  <c:v>-0.100306835</c:v>
                </c:pt>
                <c:pt idx="12">
                  <c:v>-2.9447708600000002</c:v>
                </c:pt>
                <c:pt idx="13">
                  <c:v>-0.60603973</c:v>
                </c:pt>
                <c:pt idx="14">
                  <c:v>0.90388082999999997</c:v>
                </c:pt>
                <c:pt idx="15">
                  <c:v>-0.310542975</c:v>
                </c:pt>
                <c:pt idx="16">
                  <c:v>-0.62296260999999997</c:v>
                </c:pt>
                <c:pt idx="17">
                  <c:v>1.7536492299999999</c:v>
                </c:pt>
                <c:pt idx="18">
                  <c:v>0.84381595499999995</c:v>
                </c:pt>
                <c:pt idx="19">
                  <c:v>-1.289498115</c:v>
                </c:pt>
                <c:pt idx="20">
                  <c:v>-1.65432958</c:v>
                </c:pt>
                <c:pt idx="21">
                  <c:v>1.7749401950000001</c:v>
                </c:pt>
                <c:pt idx="22">
                  <c:v>-2.68080951</c:v>
                </c:pt>
                <c:pt idx="23">
                  <c:v>-2.73495818</c:v>
                </c:pt>
                <c:pt idx="24">
                  <c:v>-1.95008786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4A-904F-95BF-6ED78CC15F34}"/>
            </c:ext>
          </c:extLst>
        </c:ser>
        <c:ser>
          <c:idx val="1"/>
          <c:order val="1"/>
          <c:tx>
            <c:v>Predicted Alcohol-puppy RewP difference</c:v>
          </c:tx>
          <c:spPr>
            <a:ln w="38100">
              <a:noFill/>
            </a:ln>
          </c:spPr>
          <c:marker>
            <c:symbol val="x"/>
            <c:size val="3"/>
          </c:marker>
          <c:trendline>
            <c:trendlineType val="linear"/>
            <c:dispRSqr val="0"/>
            <c:dispEq val="1"/>
            <c:trendlineLbl>
              <c:layout>
                <c:manualLayout>
                  <c:x val="6.2201561309167708E-2"/>
                  <c:y val="0.15739834380793402"/>
                </c:manualLayout>
              </c:layout>
              <c:numFmt formatCode="General" sourceLinked="0"/>
            </c:trendlineLbl>
          </c:trendline>
          <c:xVal>
            <c:numRef>
              <c:f>age!$C$2:$C$26</c:f>
              <c:numCache>
                <c:formatCode>General</c:formatCode>
                <c:ptCount val="25"/>
                <c:pt idx="0">
                  <c:v>5.7999999999999972</c:v>
                </c:pt>
                <c:pt idx="1">
                  <c:v>-0.20000000000000284</c:v>
                </c:pt>
                <c:pt idx="2">
                  <c:v>-6.2000000000000028</c:v>
                </c:pt>
                <c:pt idx="3">
                  <c:v>15.799999999999997</c:v>
                </c:pt>
                <c:pt idx="4">
                  <c:v>-1.2000000000000028</c:v>
                </c:pt>
                <c:pt idx="5">
                  <c:v>12.799999999999997</c:v>
                </c:pt>
                <c:pt idx="6">
                  <c:v>3.7999999999999972</c:v>
                </c:pt>
                <c:pt idx="7">
                  <c:v>-5.2000000000000028</c:v>
                </c:pt>
                <c:pt idx="8">
                  <c:v>11.799999999999997</c:v>
                </c:pt>
                <c:pt idx="9">
                  <c:v>-10.200000000000003</c:v>
                </c:pt>
                <c:pt idx="10">
                  <c:v>-2.2000000000000028</c:v>
                </c:pt>
                <c:pt idx="11">
                  <c:v>5.7999999999999972</c:v>
                </c:pt>
                <c:pt idx="12">
                  <c:v>10.799999999999997</c:v>
                </c:pt>
                <c:pt idx="13">
                  <c:v>10.799999999999997</c:v>
                </c:pt>
                <c:pt idx="14">
                  <c:v>-8.2000000000000028</c:v>
                </c:pt>
                <c:pt idx="15">
                  <c:v>-9.2000000000000028</c:v>
                </c:pt>
                <c:pt idx="16">
                  <c:v>5.7999999999999972</c:v>
                </c:pt>
                <c:pt idx="17">
                  <c:v>-10.200000000000003</c:v>
                </c:pt>
                <c:pt idx="18">
                  <c:v>6.7999999999999972</c:v>
                </c:pt>
                <c:pt idx="19">
                  <c:v>-13.200000000000003</c:v>
                </c:pt>
                <c:pt idx="20">
                  <c:v>16.799999999999997</c:v>
                </c:pt>
                <c:pt idx="21">
                  <c:v>-14.200000000000003</c:v>
                </c:pt>
                <c:pt idx="22">
                  <c:v>-4.2000000000000028</c:v>
                </c:pt>
                <c:pt idx="23">
                  <c:v>-8.2000000000000028</c:v>
                </c:pt>
                <c:pt idx="24">
                  <c:v>-14.200000000000003</c:v>
                </c:pt>
              </c:numCache>
            </c:numRef>
          </c:xVal>
          <c:yVal>
            <c:numRef>
              <c:f>age!$I$32:$I$56</c:f>
              <c:numCache>
                <c:formatCode>General</c:formatCode>
                <c:ptCount val="25"/>
                <c:pt idx="0">
                  <c:v>-0.62586996161680986</c:v>
                </c:pt>
                <c:pt idx="1">
                  <c:v>-0.39411235630133223</c:v>
                </c:pt>
                <c:pt idx="2">
                  <c:v>-0.47054578166228345</c:v>
                </c:pt>
                <c:pt idx="3">
                  <c:v>-0.75847070400211558</c:v>
                </c:pt>
                <c:pt idx="4">
                  <c:v>-0.49960049575354859</c:v>
                </c:pt>
                <c:pt idx="5">
                  <c:v>-0.60656539036296309</c:v>
                </c:pt>
                <c:pt idx="6">
                  <c:v>-0.63138555340362312</c:v>
                </c:pt>
                <c:pt idx="7">
                  <c:v>-0.16033095168817524</c:v>
                </c:pt>
                <c:pt idx="8">
                  <c:v>-0.60932318625636983</c:v>
                </c:pt>
                <c:pt idx="9">
                  <c:v>0.31323335537979324</c:v>
                </c:pt>
                <c:pt idx="10">
                  <c:v>-0.57599745802761992</c:v>
                </c:pt>
                <c:pt idx="11">
                  <c:v>-0.58132197241429018</c:v>
                </c:pt>
                <c:pt idx="12">
                  <c:v>-0.76562600004119552</c:v>
                </c:pt>
                <c:pt idx="13">
                  <c:v>-0.40735429162788472</c:v>
                </c:pt>
                <c:pt idx="14">
                  <c:v>-0.42980908860235578</c:v>
                </c:pt>
                <c:pt idx="15">
                  <c:v>-0.73168593950428962</c:v>
                </c:pt>
                <c:pt idx="16">
                  <c:v>-0.67041795081932976</c:v>
                </c:pt>
                <c:pt idx="17">
                  <c:v>-0.24861124535798385</c:v>
                </c:pt>
                <c:pt idx="18">
                  <c:v>-0.62311216572340322</c:v>
                </c:pt>
                <c:pt idx="19">
                  <c:v>-0.85341844741103678</c:v>
                </c:pt>
                <c:pt idx="20">
                  <c:v>-0.42379243425827895</c:v>
                </c:pt>
                <c:pt idx="21">
                  <c:v>-0.40095572693816545</c:v>
                </c:pt>
                <c:pt idx="22">
                  <c:v>-0.19141022160771357</c:v>
                </c:pt>
                <c:pt idx="23">
                  <c:v>-0.48847659248289266</c:v>
                </c:pt>
                <c:pt idx="24">
                  <c:v>-0.86773931451612873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4A-904F-95BF-6ED78CC15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428704"/>
        <c:axId val="757571152"/>
      </c:scatterChart>
      <c:valAx>
        <c:axId val="75742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age_centered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7571152"/>
        <c:crosses val="autoZero"/>
        <c:crossBetween val="midCat"/>
      </c:valAx>
      <c:valAx>
        <c:axId val="757571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Alcohol-puppy RewP difference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74287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AUDIT_centered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Alcohol-puppy RewP difference</c:v>
          </c:tx>
          <c:spPr>
            <a:ln w="38100">
              <a:noFill/>
            </a:ln>
          </c:spPr>
          <c:xVal>
            <c:numRef>
              <c:f>age!$D$2:$D$26</c:f>
              <c:numCache>
                <c:formatCode>General</c:formatCode>
                <c:ptCount val="25"/>
                <c:pt idx="0">
                  <c:v>-3.3599999999999994</c:v>
                </c:pt>
                <c:pt idx="1">
                  <c:v>16.64</c:v>
                </c:pt>
                <c:pt idx="2">
                  <c:v>0.64000000000000057</c:v>
                </c:pt>
                <c:pt idx="3">
                  <c:v>-1.3599999999999994</c:v>
                </c:pt>
                <c:pt idx="4">
                  <c:v>4.6400000000000006</c:v>
                </c:pt>
                <c:pt idx="5">
                  <c:v>-3.3599999999999994</c:v>
                </c:pt>
                <c:pt idx="6">
                  <c:v>-3.3599999999999994</c:v>
                </c:pt>
                <c:pt idx="7">
                  <c:v>8.64</c:v>
                </c:pt>
                <c:pt idx="8">
                  <c:v>-3.3599999999999994</c:v>
                </c:pt>
                <c:pt idx="9">
                  <c:v>10.64</c:v>
                </c:pt>
                <c:pt idx="10">
                  <c:v>-0.35999999999999943</c:v>
                </c:pt>
                <c:pt idx="11">
                  <c:v>-5.3599999999999994</c:v>
                </c:pt>
                <c:pt idx="12">
                  <c:v>-0.35999999999999943</c:v>
                </c:pt>
                <c:pt idx="13">
                  <c:v>-7.3599999999999994</c:v>
                </c:pt>
                <c:pt idx="14">
                  <c:v>0.64000000000000057</c:v>
                </c:pt>
                <c:pt idx="15">
                  <c:v>-4.3599999999999994</c:v>
                </c:pt>
                <c:pt idx="16">
                  <c:v>-1.3599999999999994</c:v>
                </c:pt>
                <c:pt idx="17">
                  <c:v>2.6400000000000006</c:v>
                </c:pt>
                <c:pt idx="18">
                  <c:v>-3.3599999999999994</c:v>
                </c:pt>
                <c:pt idx="19">
                  <c:v>-5.3599999999999994</c:v>
                </c:pt>
                <c:pt idx="20">
                  <c:v>-5.3599999999999994</c:v>
                </c:pt>
                <c:pt idx="21">
                  <c:v>-0.35999999999999943</c:v>
                </c:pt>
                <c:pt idx="22">
                  <c:v>9.64</c:v>
                </c:pt>
                <c:pt idx="23">
                  <c:v>-0.35999999999999943</c:v>
                </c:pt>
                <c:pt idx="24">
                  <c:v>-5.3599999999999994</c:v>
                </c:pt>
              </c:numCache>
            </c:numRef>
          </c:xVal>
          <c:yVal>
            <c:numRef>
              <c:f>age!$F$2:$F$26</c:f>
              <c:numCache>
                <c:formatCode>General</c:formatCode>
                <c:ptCount val="25"/>
                <c:pt idx="0">
                  <c:v>1.2947485700000001</c:v>
                </c:pt>
                <c:pt idx="1">
                  <c:v>2.1380469550000001</c:v>
                </c:pt>
                <c:pt idx="2">
                  <c:v>2.1454867900000001</c:v>
                </c:pt>
                <c:pt idx="3">
                  <c:v>3.5355673300000001</c:v>
                </c:pt>
                <c:pt idx="4">
                  <c:v>-6.1810812000000004</c:v>
                </c:pt>
                <c:pt idx="5">
                  <c:v>-1.895211875</c:v>
                </c:pt>
                <c:pt idx="6">
                  <c:v>-0.65763810499999997</c:v>
                </c:pt>
                <c:pt idx="7">
                  <c:v>-0.52731965000000003</c:v>
                </c:pt>
                <c:pt idx="8">
                  <c:v>-1.220826905</c:v>
                </c:pt>
                <c:pt idx="9">
                  <c:v>0.42959974000000001</c:v>
                </c:pt>
                <c:pt idx="10">
                  <c:v>-2.1460514800000001</c:v>
                </c:pt>
                <c:pt idx="11">
                  <c:v>-0.100306835</c:v>
                </c:pt>
                <c:pt idx="12">
                  <c:v>-2.9447708600000002</c:v>
                </c:pt>
                <c:pt idx="13">
                  <c:v>-0.60603973</c:v>
                </c:pt>
                <c:pt idx="14">
                  <c:v>0.90388082999999997</c:v>
                </c:pt>
                <c:pt idx="15">
                  <c:v>-0.310542975</c:v>
                </c:pt>
                <c:pt idx="16">
                  <c:v>-0.62296260999999997</c:v>
                </c:pt>
                <c:pt idx="17">
                  <c:v>1.7536492299999999</c:v>
                </c:pt>
                <c:pt idx="18">
                  <c:v>0.84381595499999995</c:v>
                </c:pt>
                <c:pt idx="19">
                  <c:v>-1.289498115</c:v>
                </c:pt>
                <c:pt idx="20">
                  <c:v>-1.65432958</c:v>
                </c:pt>
                <c:pt idx="21">
                  <c:v>1.7749401950000001</c:v>
                </c:pt>
                <c:pt idx="22">
                  <c:v>-2.68080951</c:v>
                </c:pt>
                <c:pt idx="23">
                  <c:v>-2.73495818</c:v>
                </c:pt>
                <c:pt idx="24">
                  <c:v>-1.95008786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A8-724C-8272-6B7D1DE3913B}"/>
            </c:ext>
          </c:extLst>
        </c:ser>
        <c:ser>
          <c:idx val="1"/>
          <c:order val="1"/>
          <c:tx>
            <c:v>Predicted Alcohol-puppy RewP difference</c:v>
          </c:tx>
          <c:spPr>
            <a:ln w="38100">
              <a:noFill/>
            </a:ln>
          </c:spPr>
          <c:xVal>
            <c:numRef>
              <c:f>age!$D$2:$D$26</c:f>
              <c:numCache>
                <c:formatCode>General</c:formatCode>
                <c:ptCount val="25"/>
                <c:pt idx="0">
                  <c:v>-3.3599999999999994</c:v>
                </c:pt>
                <c:pt idx="1">
                  <c:v>16.64</c:v>
                </c:pt>
                <c:pt idx="2">
                  <c:v>0.64000000000000057</c:v>
                </c:pt>
                <c:pt idx="3">
                  <c:v>-1.3599999999999994</c:v>
                </c:pt>
                <c:pt idx="4">
                  <c:v>4.6400000000000006</c:v>
                </c:pt>
                <c:pt idx="5">
                  <c:v>-3.3599999999999994</c:v>
                </c:pt>
                <c:pt idx="6">
                  <c:v>-3.3599999999999994</c:v>
                </c:pt>
                <c:pt idx="7">
                  <c:v>8.64</c:v>
                </c:pt>
                <c:pt idx="8">
                  <c:v>-3.3599999999999994</c:v>
                </c:pt>
                <c:pt idx="9">
                  <c:v>10.64</c:v>
                </c:pt>
                <c:pt idx="10">
                  <c:v>-0.35999999999999943</c:v>
                </c:pt>
                <c:pt idx="11">
                  <c:v>-5.3599999999999994</c:v>
                </c:pt>
                <c:pt idx="12">
                  <c:v>-0.35999999999999943</c:v>
                </c:pt>
                <c:pt idx="13">
                  <c:v>-7.3599999999999994</c:v>
                </c:pt>
                <c:pt idx="14">
                  <c:v>0.64000000000000057</c:v>
                </c:pt>
                <c:pt idx="15">
                  <c:v>-4.3599999999999994</c:v>
                </c:pt>
                <c:pt idx="16">
                  <c:v>-1.3599999999999994</c:v>
                </c:pt>
                <c:pt idx="17">
                  <c:v>2.6400000000000006</c:v>
                </c:pt>
                <c:pt idx="18">
                  <c:v>-3.3599999999999994</c:v>
                </c:pt>
                <c:pt idx="19">
                  <c:v>-5.3599999999999994</c:v>
                </c:pt>
                <c:pt idx="20">
                  <c:v>-5.3599999999999994</c:v>
                </c:pt>
                <c:pt idx="21">
                  <c:v>-0.35999999999999943</c:v>
                </c:pt>
                <c:pt idx="22">
                  <c:v>9.64</c:v>
                </c:pt>
                <c:pt idx="23">
                  <c:v>-0.35999999999999943</c:v>
                </c:pt>
                <c:pt idx="24">
                  <c:v>-5.3599999999999994</c:v>
                </c:pt>
              </c:numCache>
            </c:numRef>
          </c:xVal>
          <c:yVal>
            <c:numRef>
              <c:f>age!$I$32:$I$56</c:f>
              <c:numCache>
                <c:formatCode>General</c:formatCode>
                <c:ptCount val="25"/>
                <c:pt idx="0">
                  <c:v>-0.62586996161680986</c:v>
                </c:pt>
                <c:pt idx="1">
                  <c:v>-0.39411235630133223</c:v>
                </c:pt>
                <c:pt idx="2">
                  <c:v>-0.47054578166228345</c:v>
                </c:pt>
                <c:pt idx="3">
                  <c:v>-0.75847070400211558</c:v>
                </c:pt>
                <c:pt idx="4">
                  <c:v>-0.49960049575354859</c:v>
                </c:pt>
                <c:pt idx="5">
                  <c:v>-0.60656539036296309</c:v>
                </c:pt>
                <c:pt idx="6">
                  <c:v>-0.63138555340362312</c:v>
                </c:pt>
                <c:pt idx="7">
                  <c:v>-0.16033095168817524</c:v>
                </c:pt>
                <c:pt idx="8">
                  <c:v>-0.60932318625636983</c:v>
                </c:pt>
                <c:pt idx="9">
                  <c:v>0.31323335537979324</c:v>
                </c:pt>
                <c:pt idx="10">
                  <c:v>-0.57599745802761992</c:v>
                </c:pt>
                <c:pt idx="11">
                  <c:v>-0.58132197241429018</c:v>
                </c:pt>
                <c:pt idx="12">
                  <c:v>-0.76562600004119552</c:v>
                </c:pt>
                <c:pt idx="13">
                  <c:v>-0.40735429162788472</c:v>
                </c:pt>
                <c:pt idx="14">
                  <c:v>-0.42980908860235578</c:v>
                </c:pt>
                <c:pt idx="15">
                  <c:v>-0.73168593950428962</c:v>
                </c:pt>
                <c:pt idx="16">
                  <c:v>-0.67041795081932976</c:v>
                </c:pt>
                <c:pt idx="17">
                  <c:v>-0.24861124535798385</c:v>
                </c:pt>
                <c:pt idx="18">
                  <c:v>-0.62311216572340322</c:v>
                </c:pt>
                <c:pt idx="19">
                  <c:v>-0.85341844741103678</c:v>
                </c:pt>
                <c:pt idx="20">
                  <c:v>-0.42379243425827895</c:v>
                </c:pt>
                <c:pt idx="21">
                  <c:v>-0.40095572693816545</c:v>
                </c:pt>
                <c:pt idx="22">
                  <c:v>-0.19141022160771357</c:v>
                </c:pt>
                <c:pt idx="23">
                  <c:v>-0.48847659248289266</c:v>
                </c:pt>
                <c:pt idx="24">
                  <c:v>-0.86773931451612873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A8-724C-8272-6B7D1DE39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870880"/>
        <c:axId val="804125344"/>
      </c:scatterChart>
      <c:valAx>
        <c:axId val="80387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AUDIT_centered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4125344"/>
        <c:crosses val="autoZero"/>
        <c:crossBetween val="midCat"/>
      </c:valAx>
      <c:valAx>
        <c:axId val="804125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Alcohol-puppy RewP difference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38708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x AUDIT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Alcohol-puppy RewP difference</c:v>
          </c:tx>
          <c:spPr>
            <a:ln w="38100">
              <a:noFill/>
            </a:ln>
          </c:spPr>
          <c:xVal>
            <c:numRef>
              <c:f>age!$E$2:$E$26</c:f>
              <c:numCache>
                <c:formatCode>General</c:formatCode>
                <c:ptCount val="25"/>
                <c:pt idx="0">
                  <c:v>-19.487999999999989</c:v>
                </c:pt>
                <c:pt idx="1">
                  <c:v>-3.3280000000000474</c:v>
                </c:pt>
                <c:pt idx="2">
                  <c:v>-3.9680000000000053</c:v>
                </c:pt>
                <c:pt idx="3">
                  <c:v>-21.487999999999989</c:v>
                </c:pt>
                <c:pt idx="4">
                  <c:v>-5.5680000000000138</c:v>
                </c:pt>
                <c:pt idx="5">
                  <c:v>-43.007999999999981</c:v>
                </c:pt>
                <c:pt idx="6">
                  <c:v>-12.767999999999988</c:v>
                </c:pt>
                <c:pt idx="7">
                  <c:v>-44.928000000000026</c:v>
                </c:pt>
                <c:pt idx="8">
                  <c:v>-39.647999999999982</c:v>
                </c:pt>
                <c:pt idx="9">
                  <c:v>-108.52800000000003</c:v>
                </c:pt>
                <c:pt idx="10">
                  <c:v>0.79199999999999982</c:v>
                </c:pt>
                <c:pt idx="11">
                  <c:v>-31.087999999999983</c:v>
                </c:pt>
                <c:pt idx="12">
                  <c:v>-3.8879999999999928</c:v>
                </c:pt>
                <c:pt idx="13">
                  <c:v>-79.487999999999971</c:v>
                </c:pt>
                <c:pt idx="14">
                  <c:v>-5.2480000000000064</c:v>
                </c:pt>
                <c:pt idx="15">
                  <c:v>40.112000000000009</c:v>
                </c:pt>
                <c:pt idx="16">
                  <c:v>-7.8879999999999928</c:v>
                </c:pt>
                <c:pt idx="17">
                  <c:v>-26.928000000000015</c:v>
                </c:pt>
                <c:pt idx="18">
                  <c:v>-22.847999999999988</c:v>
                </c:pt>
                <c:pt idx="19">
                  <c:v>70.75200000000001</c:v>
                </c:pt>
                <c:pt idx="20">
                  <c:v>-90.047999999999973</c:v>
                </c:pt>
                <c:pt idx="21">
                  <c:v>5.111999999999993</c:v>
                </c:pt>
                <c:pt idx="22">
                  <c:v>-40.488000000000028</c:v>
                </c:pt>
                <c:pt idx="23">
                  <c:v>2.9519999999999964</c:v>
                </c:pt>
                <c:pt idx="24">
                  <c:v>76.112000000000009</c:v>
                </c:pt>
              </c:numCache>
            </c:numRef>
          </c:xVal>
          <c:yVal>
            <c:numRef>
              <c:f>age!$F$2:$F$26</c:f>
              <c:numCache>
                <c:formatCode>General</c:formatCode>
                <c:ptCount val="25"/>
                <c:pt idx="0">
                  <c:v>1.2947485700000001</c:v>
                </c:pt>
                <c:pt idx="1">
                  <c:v>2.1380469550000001</c:v>
                </c:pt>
                <c:pt idx="2">
                  <c:v>2.1454867900000001</c:v>
                </c:pt>
                <c:pt idx="3">
                  <c:v>3.5355673300000001</c:v>
                </c:pt>
                <c:pt idx="4">
                  <c:v>-6.1810812000000004</c:v>
                </c:pt>
                <c:pt idx="5">
                  <c:v>-1.895211875</c:v>
                </c:pt>
                <c:pt idx="6">
                  <c:v>-0.65763810499999997</c:v>
                </c:pt>
                <c:pt idx="7">
                  <c:v>-0.52731965000000003</c:v>
                </c:pt>
                <c:pt idx="8">
                  <c:v>-1.220826905</c:v>
                </c:pt>
                <c:pt idx="9">
                  <c:v>0.42959974000000001</c:v>
                </c:pt>
                <c:pt idx="10">
                  <c:v>-2.1460514800000001</c:v>
                </c:pt>
                <c:pt idx="11">
                  <c:v>-0.100306835</c:v>
                </c:pt>
                <c:pt idx="12">
                  <c:v>-2.9447708600000002</c:v>
                </c:pt>
                <c:pt idx="13">
                  <c:v>-0.60603973</c:v>
                </c:pt>
                <c:pt idx="14">
                  <c:v>0.90388082999999997</c:v>
                </c:pt>
                <c:pt idx="15">
                  <c:v>-0.310542975</c:v>
                </c:pt>
                <c:pt idx="16">
                  <c:v>-0.62296260999999997</c:v>
                </c:pt>
                <c:pt idx="17">
                  <c:v>1.7536492299999999</c:v>
                </c:pt>
                <c:pt idx="18">
                  <c:v>0.84381595499999995</c:v>
                </c:pt>
                <c:pt idx="19">
                  <c:v>-1.289498115</c:v>
                </c:pt>
                <c:pt idx="20">
                  <c:v>-1.65432958</c:v>
                </c:pt>
                <c:pt idx="21">
                  <c:v>1.7749401950000001</c:v>
                </c:pt>
                <c:pt idx="22">
                  <c:v>-2.68080951</c:v>
                </c:pt>
                <c:pt idx="23">
                  <c:v>-2.73495818</c:v>
                </c:pt>
                <c:pt idx="24">
                  <c:v>-1.95008786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5F-2246-8045-D0603EC8B80C}"/>
            </c:ext>
          </c:extLst>
        </c:ser>
        <c:ser>
          <c:idx val="1"/>
          <c:order val="1"/>
          <c:tx>
            <c:v>Predicted Alcohol-puppy RewP difference</c:v>
          </c:tx>
          <c:spPr>
            <a:ln w="38100">
              <a:noFill/>
            </a:ln>
          </c:spPr>
          <c:xVal>
            <c:numRef>
              <c:f>age!$E$2:$E$26</c:f>
              <c:numCache>
                <c:formatCode>General</c:formatCode>
                <c:ptCount val="25"/>
                <c:pt idx="0">
                  <c:v>-19.487999999999989</c:v>
                </c:pt>
                <c:pt idx="1">
                  <c:v>-3.3280000000000474</c:v>
                </c:pt>
                <c:pt idx="2">
                  <c:v>-3.9680000000000053</c:v>
                </c:pt>
                <c:pt idx="3">
                  <c:v>-21.487999999999989</c:v>
                </c:pt>
                <c:pt idx="4">
                  <c:v>-5.5680000000000138</c:v>
                </c:pt>
                <c:pt idx="5">
                  <c:v>-43.007999999999981</c:v>
                </c:pt>
                <c:pt idx="6">
                  <c:v>-12.767999999999988</c:v>
                </c:pt>
                <c:pt idx="7">
                  <c:v>-44.928000000000026</c:v>
                </c:pt>
                <c:pt idx="8">
                  <c:v>-39.647999999999982</c:v>
                </c:pt>
                <c:pt idx="9">
                  <c:v>-108.52800000000003</c:v>
                </c:pt>
                <c:pt idx="10">
                  <c:v>0.79199999999999982</c:v>
                </c:pt>
                <c:pt idx="11">
                  <c:v>-31.087999999999983</c:v>
                </c:pt>
                <c:pt idx="12">
                  <c:v>-3.8879999999999928</c:v>
                </c:pt>
                <c:pt idx="13">
                  <c:v>-79.487999999999971</c:v>
                </c:pt>
                <c:pt idx="14">
                  <c:v>-5.2480000000000064</c:v>
                </c:pt>
                <c:pt idx="15">
                  <c:v>40.112000000000009</c:v>
                </c:pt>
                <c:pt idx="16">
                  <c:v>-7.8879999999999928</c:v>
                </c:pt>
                <c:pt idx="17">
                  <c:v>-26.928000000000015</c:v>
                </c:pt>
                <c:pt idx="18">
                  <c:v>-22.847999999999988</c:v>
                </c:pt>
                <c:pt idx="19">
                  <c:v>70.75200000000001</c:v>
                </c:pt>
                <c:pt idx="20">
                  <c:v>-90.047999999999973</c:v>
                </c:pt>
                <c:pt idx="21">
                  <c:v>5.111999999999993</c:v>
                </c:pt>
                <c:pt idx="22">
                  <c:v>-40.488000000000028</c:v>
                </c:pt>
                <c:pt idx="23">
                  <c:v>2.9519999999999964</c:v>
                </c:pt>
                <c:pt idx="24">
                  <c:v>76.112000000000009</c:v>
                </c:pt>
              </c:numCache>
            </c:numRef>
          </c:xVal>
          <c:yVal>
            <c:numRef>
              <c:f>age!$I$32:$I$56</c:f>
              <c:numCache>
                <c:formatCode>General</c:formatCode>
                <c:ptCount val="25"/>
                <c:pt idx="0">
                  <c:v>-0.62586996161680986</c:v>
                </c:pt>
                <c:pt idx="1">
                  <c:v>-0.39411235630133223</c:v>
                </c:pt>
                <c:pt idx="2">
                  <c:v>-0.47054578166228345</c:v>
                </c:pt>
                <c:pt idx="3">
                  <c:v>-0.75847070400211558</c:v>
                </c:pt>
                <c:pt idx="4">
                  <c:v>-0.49960049575354859</c:v>
                </c:pt>
                <c:pt idx="5">
                  <c:v>-0.60656539036296309</c:v>
                </c:pt>
                <c:pt idx="6">
                  <c:v>-0.63138555340362312</c:v>
                </c:pt>
                <c:pt idx="7">
                  <c:v>-0.16033095168817524</c:v>
                </c:pt>
                <c:pt idx="8">
                  <c:v>-0.60932318625636983</c:v>
                </c:pt>
                <c:pt idx="9">
                  <c:v>0.31323335537979324</c:v>
                </c:pt>
                <c:pt idx="10">
                  <c:v>-0.57599745802761992</c:v>
                </c:pt>
                <c:pt idx="11">
                  <c:v>-0.58132197241429018</c:v>
                </c:pt>
                <c:pt idx="12">
                  <c:v>-0.76562600004119552</c:v>
                </c:pt>
                <c:pt idx="13">
                  <c:v>-0.40735429162788472</c:v>
                </c:pt>
                <c:pt idx="14">
                  <c:v>-0.42980908860235578</c:v>
                </c:pt>
                <c:pt idx="15">
                  <c:v>-0.73168593950428962</c:v>
                </c:pt>
                <c:pt idx="16">
                  <c:v>-0.67041795081932976</c:v>
                </c:pt>
                <c:pt idx="17">
                  <c:v>-0.24861124535798385</c:v>
                </c:pt>
                <c:pt idx="18">
                  <c:v>-0.62311216572340322</c:v>
                </c:pt>
                <c:pt idx="19">
                  <c:v>-0.85341844741103678</c:v>
                </c:pt>
                <c:pt idx="20">
                  <c:v>-0.42379243425827895</c:v>
                </c:pt>
                <c:pt idx="21">
                  <c:v>-0.40095572693816545</c:v>
                </c:pt>
                <c:pt idx="22">
                  <c:v>-0.19141022160771357</c:v>
                </c:pt>
                <c:pt idx="23">
                  <c:v>-0.48847659248289266</c:v>
                </c:pt>
                <c:pt idx="24">
                  <c:v>-0.86773931451612873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5F-2246-8045-D0603EC8B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621072"/>
        <c:axId val="757610416"/>
      </c:scatterChart>
      <c:valAx>
        <c:axId val="75762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x AUDIT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7610416"/>
        <c:crosses val="autoZero"/>
        <c:crossBetween val="midCat"/>
      </c:valAx>
      <c:valAx>
        <c:axId val="757610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Alcohol-puppy RewP difference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76210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education!$D$30</c:f>
              <c:strCache>
                <c:ptCount val="1"/>
                <c:pt idx="0">
                  <c:v>AUDIT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4545931758530182E-2"/>
                  <c:y val="-0.135826771653543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N"/>
                </a:p>
              </c:txPr>
            </c:trendlineLbl>
          </c:trendline>
          <c:xVal>
            <c:numRef>
              <c:f>education!$C$31:$C$55</c:f>
              <c:numCache>
                <c:formatCode>General</c:formatCode>
                <c:ptCount val="25"/>
                <c:pt idx="0">
                  <c:v>1.8028565649999999</c:v>
                </c:pt>
                <c:pt idx="1">
                  <c:v>2.6461549500000001</c:v>
                </c:pt>
                <c:pt idx="2">
                  <c:v>2.6535947850000001</c:v>
                </c:pt>
                <c:pt idx="3">
                  <c:v>4.0436753249999997</c:v>
                </c:pt>
                <c:pt idx="4">
                  <c:v>-5.6729732050000008</c:v>
                </c:pt>
                <c:pt idx="5">
                  <c:v>-1.3871038800000002</c:v>
                </c:pt>
                <c:pt idx="6">
                  <c:v>-0.14953011000000005</c:v>
                </c:pt>
                <c:pt idx="7">
                  <c:v>-1.9211655000000105E-2</c:v>
                </c:pt>
                <c:pt idx="8">
                  <c:v>-0.71271891000000009</c:v>
                </c:pt>
                <c:pt idx="9">
                  <c:v>0.93770773499999993</c:v>
                </c:pt>
                <c:pt idx="10">
                  <c:v>-1.6379434850000001</c:v>
                </c:pt>
                <c:pt idx="11">
                  <c:v>0.40780115999999994</c:v>
                </c:pt>
                <c:pt idx="12">
                  <c:v>-2.4366628650000002</c:v>
                </c:pt>
                <c:pt idx="13">
                  <c:v>-9.7931735000000075E-2</c:v>
                </c:pt>
                <c:pt idx="14">
                  <c:v>1.4119888249999999</c:v>
                </c:pt>
                <c:pt idx="15">
                  <c:v>0.19756501999999992</c:v>
                </c:pt>
                <c:pt idx="16">
                  <c:v>-0.11485461500000005</c:v>
                </c:pt>
                <c:pt idx="17">
                  <c:v>2.2617572249999998</c:v>
                </c:pt>
                <c:pt idx="18">
                  <c:v>1.3519239499999998</c:v>
                </c:pt>
                <c:pt idx="19">
                  <c:v>-0.78139012000000008</c:v>
                </c:pt>
                <c:pt idx="20">
                  <c:v>-1.1462215850000002</c:v>
                </c:pt>
                <c:pt idx="21">
                  <c:v>2.2830481900000001</c:v>
                </c:pt>
                <c:pt idx="22">
                  <c:v>-2.172701515</c:v>
                </c:pt>
                <c:pt idx="23">
                  <c:v>-2.226850185</c:v>
                </c:pt>
                <c:pt idx="24">
                  <c:v>-1.441979865</c:v>
                </c:pt>
              </c:numCache>
            </c:numRef>
          </c:xVal>
          <c:yVal>
            <c:numRef>
              <c:f>education!$D$31:$D$55</c:f>
              <c:numCache>
                <c:formatCode>General</c:formatCode>
                <c:ptCount val="25"/>
                <c:pt idx="0">
                  <c:v>7</c:v>
                </c:pt>
                <c:pt idx="1">
                  <c:v>27</c:v>
                </c:pt>
                <c:pt idx="2">
                  <c:v>11</c:v>
                </c:pt>
                <c:pt idx="3">
                  <c:v>9</c:v>
                </c:pt>
                <c:pt idx="4">
                  <c:v>15</c:v>
                </c:pt>
                <c:pt idx="5">
                  <c:v>7</c:v>
                </c:pt>
                <c:pt idx="6">
                  <c:v>7</c:v>
                </c:pt>
                <c:pt idx="7">
                  <c:v>19</c:v>
                </c:pt>
                <c:pt idx="8">
                  <c:v>7</c:v>
                </c:pt>
                <c:pt idx="9">
                  <c:v>21</c:v>
                </c:pt>
                <c:pt idx="10">
                  <c:v>10</c:v>
                </c:pt>
                <c:pt idx="11">
                  <c:v>5</c:v>
                </c:pt>
                <c:pt idx="12">
                  <c:v>10</c:v>
                </c:pt>
                <c:pt idx="13">
                  <c:v>3</c:v>
                </c:pt>
                <c:pt idx="14">
                  <c:v>11</c:v>
                </c:pt>
                <c:pt idx="15">
                  <c:v>6</c:v>
                </c:pt>
                <c:pt idx="16">
                  <c:v>9</c:v>
                </c:pt>
                <c:pt idx="17">
                  <c:v>13</c:v>
                </c:pt>
                <c:pt idx="18">
                  <c:v>7</c:v>
                </c:pt>
                <c:pt idx="19">
                  <c:v>5</c:v>
                </c:pt>
                <c:pt idx="20">
                  <c:v>5</c:v>
                </c:pt>
                <c:pt idx="21">
                  <c:v>10</c:v>
                </c:pt>
                <c:pt idx="22">
                  <c:v>20</c:v>
                </c:pt>
                <c:pt idx="23">
                  <c:v>10</c:v>
                </c:pt>
                <c:pt idx="2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2C-6449-A21C-CA79EA72D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518943"/>
        <c:axId val="855499839"/>
      </c:scatterChart>
      <c:valAx>
        <c:axId val="89851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55499839"/>
        <c:crosses val="autoZero"/>
        <c:crossBetween val="midCat"/>
      </c:valAx>
      <c:valAx>
        <c:axId val="85549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9851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BDI!$F$1</c:f>
              <c:strCache>
                <c:ptCount val="1"/>
                <c:pt idx="0">
                  <c:v>Alcohol-puppy RewP difference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N"/>
                </a:p>
              </c:txPr>
            </c:trendlineLbl>
          </c:trendline>
          <c:xVal>
            <c:numRef>
              <c:f>BDI!$C$2:$C$26</c:f>
              <c:numCache>
                <c:formatCode>General</c:formatCode>
                <c:ptCount val="25"/>
                <c:pt idx="0">
                  <c:v>-5.6400000000000006</c:v>
                </c:pt>
                <c:pt idx="1">
                  <c:v>31.36</c:v>
                </c:pt>
                <c:pt idx="2">
                  <c:v>-9.64</c:v>
                </c:pt>
                <c:pt idx="3">
                  <c:v>6.3599999999999994</c:v>
                </c:pt>
                <c:pt idx="4">
                  <c:v>-5.6400000000000006</c:v>
                </c:pt>
                <c:pt idx="5">
                  <c:v>-9.64</c:v>
                </c:pt>
                <c:pt idx="6">
                  <c:v>-10.64</c:v>
                </c:pt>
                <c:pt idx="7">
                  <c:v>13.36</c:v>
                </c:pt>
                <c:pt idx="8">
                  <c:v>-10.64</c:v>
                </c:pt>
                <c:pt idx="9">
                  <c:v>29.36</c:v>
                </c:pt>
                <c:pt idx="10">
                  <c:v>-4.6400000000000006</c:v>
                </c:pt>
                <c:pt idx="11">
                  <c:v>-10.64</c:v>
                </c:pt>
                <c:pt idx="12">
                  <c:v>11.36</c:v>
                </c:pt>
                <c:pt idx="13">
                  <c:v>-7.6400000000000006</c:v>
                </c:pt>
                <c:pt idx="14">
                  <c:v>13.36</c:v>
                </c:pt>
                <c:pt idx="15">
                  <c:v>-5.6400000000000006</c:v>
                </c:pt>
                <c:pt idx="16">
                  <c:v>-5.6400000000000006</c:v>
                </c:pt>
                <c:pt idx="17">
                  <c:v>-10.64</c:v>
                </c:pt>
                <c:pt idx="18">
                  <c:v>-2.6400000000000006</c:v>
                </c:pt>
                <c:pt idx="19">
                  <c:v>3.3599999999999994</c:v>
                </c:pt>
                <c:pt idx="20">
                  <c:v>-4.6400000000000006</c:v>
                </c:pt>
                <c:pt idx="21">
                  <c:v>-7.6400000000000006</c:v>
                </c:pt>
                <c:pt idx="22">
                  <c:v>6.3599999999999994</c:v>
                </c:pt>
                <c:pt idx="23">
                  <c:v>-0.64000000000000057</c:v>
                </c:pt>
                <c:pt idx="24">
                  <c:v>-2.6400000000000006</c:v>
                </c:pt>
              </c:numCache>
            </c:numRef>
          </c:xVal>
          <c:yVal>
            <c:numRef>
              <c:f>BDI!$F$2:$F$26</c:f>
              <c:numCache>
                <c:formatCode>General</c:formatCode>
                <c:ptCount val="25"/>
                <c:pt idx="0">
                  <c:v>1.2947485700000001</c:v>
                </c:pt>
                <c:pt idx="1">
                  <c:v>2.1380469550000001</c:v>
                </c:pt>
                <c:pt idx="2">
                  <c:v>2.1454867900000001</c:v>
                </c:pt>
                <c:pt idx="3">
                  <c:v>3.5355673300000001</c:v>
                </c:pt>
                <c:pt idx="4">
                  <c:v>-6.1810812000000004</c:v>
                </c:pt>
                <c:pt idx="5">
                  <c:v>-1.895211875</c:v>
                </c:pt>
                <c:pt idx="6">
                  <c:v>-0.65763810499999997</c:v>
                </c:pt>
                <c:pt idx="7">
                  <c:v>-0.52731965000000003</c:v>
                </c:pt>
                <c:pt idx="8">
                  <c:v>-1.220826905</c:v>
                </c:pt>
                <c:pt idx="9">
                  <c:v>0.42959974000000001</c:v>
                </c:pt>
                <c:pt idx="10">
                  <c:v>-2.1460514800000001</c:v>
                </c:pt>
                <c:pt idx="11">
                  <c:v>-0.100306835</c:v>
                </c:pt>
                <c:pt idx="12">
                  <c:v>-2.9447708600000002</c:v>
                </c:pt>
                <c:pt idx="13">
                  <c:v>-0.60603973</c:v>
                </c:pt>
                <c:pt idx="14">
                  <c:v>0.90388082999999997</c:v>
                </c:pt>
                <c:pt idx="15">
                  <c:v>-0.310542975</c:v>
                </c:pt>
                <c:pt idx="16">
                  <c:v>-0.62296260999999997</c:v>
                </c:pt>
                <c:pt idx="17">
                  <c:v>1.7536492299999999</c:v>
                </c:pt>
                <c:pt idx="18">
                  <c:v>0.84381595499999995</c:v>
                </c:pt>
                <c:pt idx="19">
                  <c:v>-1.289498115</c:v>
                </c:pt>
                <c:pt idx="20">
                  <c:v>-1.65432958</c:v>
                </c:pt>
                <c:pt idx="21">
                  <c:v>1.7749401950000001</c:v>
                </c:pt>
                <c:pt idx="22">
                  <c:v>-2.68080951</c:v>
                </c:pt>
                <c:pt idx="23">
                  <c:v>-2.73495818</c:v>
                </c:pt>
                <c:pt idx="24">
                  <c:v>-1.95008786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58-7241-B771-BA57333B2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035488"/>
        <c:axId val="1150207600"/>
      </c:scatterChart>
      <c:valAx>
        <c:axId val="81403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50207600"/>
        <c:crosses val="autoZero"/>
        <c:crossBetween val="midCat"/>
      </c:valAx>
      <c:valAx>
        <c:axId val="115020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1403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441528</xdr:colOff>
      <xdr:row>7</xdr:row>
      <xdr:rowOff>145374</xdr:rowOff>
    </xdr:from>
    <xdr:to>
      <xdr:col>22</xdr:col>
      <xdr:colOff>441528</xdr:colOff>
      <xdr:row>17</xdr:row>
      <xdr:rowOff>158885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31E98A-4F1D-12B0-9478-BEA1905E6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549612</xdr:colOff>
      <xdr:row>19</xdr:row>
      <xdr:rowOff>104842</xdr:rowOff>
    </xdr:from>
    <xdr:to>
      <xdr:col>22</xdr:col>
      <xdr:colOff>549612</xdr:colOff>
      <xdr:row>29</xdr:row>
      <xdr:rowOff>104842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1619B0-A3E6-256E-EA8E-1BE5C2FBC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536102</xdr:colOff>
      <xdr:row>30</xdr:row>
      <xdr:rowOff>185905</xdr:rowOff>
    </xdr:from>
    <xdr:to>
      <xdr:col>22</xdr:col>
      <xdr:colOff>536102</xdr:colOff>
      <xdr:row>41</xdr:row>
      <xdr:rowOff>24589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398ECBC-5E36-2E4F-18BC-5017F183B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1441450</xdr:colOff>
      <xdr:row>29</xdr:row>
      <xdr:rowOff>146050</xdr:rowOff>
    </xdr:from>
    <xdr:to>
      <xdr:col>9</xdr:col>
      <xdr:colOff>527050</xdr:colOff>
      <xdr:row>43</xdr:row>
      <xdr:rowOff>44450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27D5F3-BC81-54A5-E455-4B0D6E83E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1917700</xdr:colOff>
      <xdr:row>25</xdr:row>
      <xdr:rowOff>120650</xdr:rowOff>
    </xdr:from>
    <xdr:to>
      <xdr:col>11</xdr:col>
      <xdr:colOff>355600</xdr:colOff>
      <xdr:row>39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C9CA13-85B9-A94C-0E63-4BBC036B1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77E06-E3E6-BA44-AA85-30BA969F95AE}">
  <dimension ref="A1:AK55"/>
  <sheetViews>
    <sheetView zoomScale="75" workbookViewId="0">
      <selection activeCell="V66" sqref="V66"/>
    </sheetView>
  </sheetViews>
  <sheetFormatPr baseColWidth="10" defaultRowHeight="16" x14ac:dyDescent="0.2"/>
  <cols>
    <col min="9" max="9" width="23.33203125" bestFit="1" customWidth="1"/>
    <col min="10" max="10" width="22.1640625" bestFit="1" customWidth="1"/>
    <col min="11" max="11" width="16.33203125" bestFit="1" customWidth="1"/>
    <col min="12" max="12" width="22.5" bestFit="1" customWidth="1"/>
    <col min="13" max="13" width="21.1640625" bestFit="1" customWidth="1"/>
    <col min="14" max="14" width="15.33203125" bestFit="1" customWidth="1"/>
    <col min="15" max="15" width="26.33203125" bestFit="1" customWidth="1"/>
    <col min="31" max="31" width="23.33203125" bestFit="1" customWidth="1"/>
    <col min="32" max="32" width="22.1640625" bestFit="1" customWidth="1"/>
    <col min="33" max="33" width="16.33203125" bestFit="1" customWidth="1"/>
    <col min="34" max="34" width="22.5" bestFit="1" customWidth="1"/>
    <col min="35" max="35" width="21.1640625" bestFit="1" customWidth="1"/>
    <col min="36" max="36" width="15.33203125" bestFit="1" customWidth="1"/>
    <col min="37" max="37" width="26.33203125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V1" t="s">
        <v>73</v>
      </c>
      <c r="W1" t="s">
        <v>0</v>
      </c>
      <c r="X1" t="s">
        <v>1</v>
      </c>
      <c r="Y1" t="s">
        <v>2</v>
      </c>
      <c r="Z1" t="s">
        <v>3</v>
      </c>
      <c r="AA1" t="s">
        <v>4</v>
      </c>
      <c r="AB1" t="s">
        <v>5</v>
      </c>
      <c r="AC1" t="s">
        <v>6</v>
      </c>
      <c r="AD1" t="s">
        <v>7</v>
      </c>
      <c r="AE1" t="s">
        <v>8</v>
      </c>
      <c r="AF1" t="s">
        <v>9</v>
      </c>
      <c r="AG1" t="s">
        <v>10</v>
      </c>
      <c r="AH1" t="s">
        <v>11</v>
      </c>
      <c r="AI1" t="s">
        <v>12</v>
      </c>
      <c r="AJ1" t="s">
        <v>13</v>
      </c>
      <c r="AK1" t="s">
        <v>14</v>
      </c>
    </row>
    <row r="2" spans="1:37" x14ac:dyDescent="0.2">
      <c r="A2" t="s">
        <v>15</v>
      </c>
      <c r="B2">
        <v>10600</v>
      </c>
      <c r="C2" t="s">
        <v>16</v>
      </c>
      <c r="D2">
        <v>43</v>
      </c>
      <c r="E2" t="s">
        <v>17</v>
      </c>
      <c r="F2">
        <v>14</v>
      </c>
      <c r="G2">
        <v>1</v>
      </c>
      <c r="H2">
        <v>16</v>
      </c>
      <c r="I2">
        <v>3.54515454</v>
      </c>
      <c r="J2">
        <v>-6.8183059400000001</v>
      </c>
      <c r="K2">
        <v>10.3688412</v>
      </c>
      <c r="L2">
        <v>6.16567621</v>
      </c>
      <c r="M2">
        <v>14.23866273</v>
      </c>
      <c r="W2" t="s">
        <v>15</v>
      </c>
      <c r="X2">
        <v>10600</v>
      </c>
      <c r="Y2" t="s">
        <v>16</v>
      </c>
      <c r="Z2">
        <v>43</v>
      </c>
      <c r="AA2" t="s">
        <v>17</v>
      </c>
      <c r="AB2">
        <v>14</v>
      </c>
      <c r="AC2">
        <v>1</v>
      </c>
      <c r="AD2">
        <v>16</v>
      </c>
      <c r="AE2">
        <v>3.54515454</v>
      </c>
      <c r="AF2">
        <v>-6.8183059400000001</v>
      </c>
      <c r="AG2">
        <f>AE2-AF2</f>
        <v>10.363460480000001</v>
      </c>
      <c r="AH2">
        <v>6.16567621</v>
      </c>
      <c r="AI2">
        <v>14.23866273</v>
      </c>
      <c r="AJ2">
        <f>AH2-AI2</f>
        <v>-8.0729865200000006</v>
      </c>
      <c r="AK2">
        <f>AVERAGE(AG2,AJ2)</f>
        <v>1.14523698</v>
      </c>
    </row>
    <row r="3" spans="1:37" x14ac:dyDescent="0.2">
      <c r="A3" t="s">
        <v>21</v>
      </c>
      <c r="B3">
        <v>10601</v>
      </c>
      <c r="C3" t="s">
        <v>16</v>
      </c>
      <c r="D3">
        <v>50</v>
      </c>
      <c r="E3" t="s">
        <v>17</v>
      </c>
      <c r="F3">
        <v>2</v>
      </c>
      <c r="G3">
        <v>2</v>
      </c>
      <c r="H3">
        <v>16</v>
      </c>
      <c r="I3">
        <v>5.4355211700000003</v>
      </c>
      <c r="J3">
        <v>6.7659757200000001</v>
      </c>
      <c r="L3">
        <v>7.3898989200000003</v>
      </c>
      <c r="M3">
        <v>6.1390795899999997</v>
      </c>
      <c r="W3" t="s">
        <v>21</v>
      </c>
      <c r="X3">
        <v>10601</v>
      </c>
      <c r="Y3" t="s">
        <v>16</v>
      </c>
      <c r="Z3">
        <v>50</v>
      </c>
      <c r="AA3" t="s">
        <v>17</v>
      </c>
      <c r="AB3">
        <v>2</v>
      </c>
      <c r="AC3">
        <v>2</v>
      </c>
      <c r="AD3">
        <v>16</v>
      </c>
      <c r="AE3">
        <v>5.4355211700000003</v>
      </c>
      <c r="AF3">
        <v>6.7659757200000001</v>
      </c>
      <c r="AG3">
        <f t="shared" ref="AG3:AG53" si="0">AE3-AF3</f>
        <v>-1.3304545499999998</v>
      </c>
      <c r="AH3">
        <v>7.3898989200000003</v>
      </c>
      <c r="AI3">
        <v>6.1390795899999997</v>
      </c>
      <c r="AJ3">
        <f t="shared" ref="AJ3:AJ53" si="1">AH3-AI3</f>
        <v>1.2508193300000006</v>
      </c>
      <c r="AK3">
        <f t="shared" ref="AK3:AK53" si="2">AVERAGE(AG3,AJ3)</f>
        <v>-3.9817609999999615E-2</v>
      </c>
    </row>
    <row r="4" spans="1:37" x14ac:dyDescent="0.2">
      <c r="A4" t="s">
        <v>23</v>
      </c>
      <c r="B4">
        <v>10602</v>
      </c>
      <c r="C4" t="s">
        <v>16</v>
      </c>
      <c r="D4">
        <v>22</v>
      </c>
      <c r="E4" t="s">
        <v>17</v>
      </c>
      <c r="F4">
        <v>2</v>
      </c>
      <c r="G4">
        <v>1</v>
      </c>
      <c r="H4">
        <v>18</v>
      </c>
      <c r="I4">
        <v>1.23392831</v>
      </c>
      <c r="J4">
        <v>1.2316540899999999</v>
      </c>
      <c r="L4">
        <v>4.8920067200000004</v>
      </c>
      <c r="M4">
        <v>1.4826301200000001</v>
      </c>
      <c r="W4" t="s">
        <v>23</v>
      </c>
      <c r="X4">
        <v>10602</v>
      </c>
      <c r="Y4" t="s">
        <v>16</v>
      </c>
      <c r="Z4">
        <v>22</v>
      </c>
      <c r="AA4" t="s">
        <v>17</v>
      </c>
      <c r="AB4">
        <v>2</v>
      </c>
      <c r="AC4">
        <v>1</v>
      </c>
      <c r="AD4">
        <v>18</v>
      </c>
      <c r="AE4">
        <v>1.23392831</v>
      </c>
      <c r="AF4">
        <v>1.2316540899999999</v>
      </c>
      <c r="AG4">
        <f t="shared" si="0"/>
        <v>2.2742200000001045E-3</v>
      </c>
      <c r="AH4">
        <v>4.8920067200000004</v>
      </c>
      <c r="AI4">
        <v>1.4826301200000001</v>
      </c>
      <c r="AJ4">
        <f t="shared" si="1"/>
        <v>3.4093766000000003</v>
      </c>
      <c r="AK4">
        <f t="shared" si="2"/>
        <v>1.7058254100000001</v>
      </c>
    </row>
    <row r="5" spans="1:37" x14ac:dyDescent="0.2">
      <c r="A5" t="s">
        <v>25</v>
      </c>
      <c r="B5">
        <v>10603</v>
      </c>
      <c r="C5" t="s">
        <v>16</v>
      </c>
      <c r="D5">
        <v>18</v>
      </c>
      <c r="E5" t="s">
        <v>17</v>
      </c>
      <c r="F5">
        <v>0</v>
      </c>
      <c r="G5">
        <v>1</v>
      </c>
      <c r="H5">
        <v>13</v>
      </c>
      <c r="I5">
        <v>4.9394537300000003</v>
      </c>
      <c r="J5">
        <v>-37.859232120000001</v>
      </c>
      <c r="L5">
        <v>-3.6688509200000001</v>
      </c>
      <c r="M5">
        <v>4.5471704500000003</v>
      </c>
      <c r="W5" t="s">
        <v>25</v>
      </c>
      <c r="X5">
        <v>10603</v>
      </c>
      <c r="Y5" t="s">
        <v>16</v>
      </c>
      <c r="Z5">
        <v>18</v>
      </c>
      <c r="AA5" t="s">
        <v>17</v>
      </c>
      <c r="AB5">
        <v>0</v>
      </c>
      <c r="AC5">
        <v>1</v>
      </c>
      <c r="AD5">
        <v>13</v>
      </c>
      <c r="AE5">
        <v>4.9394537300000003</v>
      </c>
      <c r="AF5">
        <v>-37.859232120000001</v>
      </c>
      <c r="AG5">
        <f t="shared" si="0"/>
        <v>42.798685849999998</v>
      </c>
      <c r="AH5">
        <v>-3.6688509200000001</v>
      </c>
      <c r="AI5">
        <v>4.5471704500000003</v>
      </c>
      <c r="AJ5">
        <f t="shared" si="1"/>
        <v>-8.21602137</v>
      </c>
      <c r="AK5">
        <f t="shared" si="2"/>
        <v>17.291332239999999</v>
      </c>
    </row>
    <row r="6" spans="1:37" x14ac:dyDescent="0.2">
      <c r="A6" t="s">
        <v>27</v>
      </c>
      <c r="B6">
        <v>10604</v>
      </c>
      <c r="C6" t="s">
        <v>19</v>
      </c>
      <c r="D6">
        <v>31</v>
      </c>
      <c r="E6" t="s">
        <v>17</v>
      </c>
      <c r="F6">
        <v>1</v>
      </c>
      <c r="G6">
        <v>1</v>
      </c>
      <c r="H6">
        <v>14</v>
      </c>
      <c r="I6">
        <v>5.29688669</v>
      </c>
      <c r="J6">
        <v>7.7591766199999999</v>
      </c>
      <c r="L6">
        <v>5.31904456</v>
      </c>
      <c r="M6">
        <v>8.0255530799999999</v>
      </c>
      <c r="W6" t="s">
        <v>27</v>
      </c>
      <c r="X6">
        <v>10604</v>
      </c>
      <c r="Y6" t="s">
        <v>19</v>
      </c>
      <c r="Z6">
        <v>31</v>
      </c>
      <c r="AA6" t="s">
        <v>17</v>
      </c>
      <c r="AB6">
        <v>1</v>
      </c>
      <c r="AC6">
        <v>1</v>
      </c>
      <c r="AD6">
        <v>14</v>
      </c>
      <c r="AE6">
        <v>5.29688669</v>
      </c>
      <c r="AF6">
        <v>7.7591766199999999</v>
      </c>
      <c r="AG6">
        <f t="shared" si="0"/>
        <v>-2.4622899299999998</v>
      </c>
      <c r="AH6">
        <v>5.31904456</v>
      </c>
      <c r="AI6">
        <v>8.0255530799999999</v>
      </c>
      <c r="AJ6">
        <f t="shared" si="1"/>
        <v>-2.7065085199999999</v>
      </c>
      <c r="AK6">
        <f t="shared" si="2"/>
        <v>-2.5843992249999999</v>
      </c>
    </row>
    <row r="7" spans="1:37" x14ac:dyDescent="0.2">
      <c r="A7" t="s">
        <v>29</v>
      </c>
      <c r="B7">
        <v>10605</v>
      </c>
      <c r="C7" t="s">
        <v>16</v>
      </c>
      <c r="D7">
        <v>24</v>
      </c>
      <c r="E7" t="s">
        <v>17</v>
      </c>
      <c r="F7">
        <v>8</v>
      </c>
      <c r="G7">
        <v>3</v>
      </c>
      <c r="H7">
        <v>19</v>
      </c>
      <c r="I7">
        <v>12.48402769</v>
      </c>
      <c r="J7">
        <v>12.75558245</v>
      </c>
      <c r="L7">
        <v>9.6944564100000008</v>
      </c>
      <c r="M7">
        <v>12.38773907</v>
      </c>
      <c r="W7" t="s">
        <v>29</v>
      </c>
      <c r="X7">
        <v>10605</v>
      </c>
      <c r="Y7" t="s">
        <v>16</v>
      </c>
      <c r="Z7">
        <v>24</v>
      </c>
      <c r="AA7" t="s">
        <v>17</v>
      </c>
      <c r="AB7">
        <v>8</v>
      </c>
      <c r="AC7">
        <v>3</v>
      </c>
      <c r="AD7">
        <v>19</v>
      </c>
      <c r="AE7">
        <v>12.48402769</v>
      </c>
      <c r="AF7">
        <v>12.75558245</v>
      </c>
      <c r="AG7">
        <f t="shared" si="0"/>
        <v>-0.27155476000000078</v>
      </c>
      <c r="AH7">
        <v>9.6944564100000008</v>
      </c>
      <c r="AI7">
        <v>12.38773907</v>
      </c>
      <c r="AJ7">
        <f t="shared" si="1"/>
        <v>-2.6932826599999995</v>
      </c>
      <c r="AK7">
        <f t="shared" si="2"/>
        <v>-1.4824187100000001</v>
      </c>
    </row>
    <row r="8" spans="1:37" x14ac:dyDescent="0.2">
      <c r="A8" t="s">
        <v>18</v>
      </c>
      <c r="B8">
        <v>10606</v>
      </c>
      <c r="C8" t="s">
        <v>19</v>
      </c>
      <c r="D8">
        <v>44</v>
      </c>
      <c r="E8" t="s">
        <v>20</v>
      </c>
      <c r="F8">
        <v>5</v>
      </c>
      <c r="G8">
        <v>7</v>
      </c>
      <c r="H8">
        <v>16</v>
      </c>
      <c r="I8">
        <v>8.9256816099999998</v>
      </c>
      <c r="J8">
        <v>10.108136</v>
      </c>
      <c r="L8">
        <v>7.0573483599999998</v>
      </c>
      <c r="M8">
        <v>3.2853968299999998</v>
      </c>
      <c r="W8" t="s">
        <v>18</v>
      </c>
      <c r="X8">
        <v>10606</v>
      </c>
      <c r="Y8" t="s">
        <v>19</v>
      </c>
      <c r="Z8">
        <v>44</v>
      </c>
      <c r="AA8" t="s">
        <v>20</v>
      </c>
      <c r="AB8">
        <v>5</v>
      </c>
      <c r="AC8">
        <v>7</v>
      </c>
      <c r="AD8">
        <v>16</v>
      </c>
      <c r="AE8">
        <v>8.9256816099999998</v>
      </c>
      <c r="AF8">
        <v>10.108136</v>
      </c>
      <c r="AG8">
        <f t="shared" si="0"/>
        <v>-1.1824543900000002</v>
      </c>
      <c r="AH8">
        <v>7.0573483599999998</v>
      </c>
      <c r="AI8">
        <v>3.2853968299999998</v>
      </c>
      <c r="AJ8">
        <f t="shared" si="1"/>
        <v>3.7719515299999999</v>
      </c>
      <c r="AK8">
        <f t="shared" si="2"/>
        <v>1.2947485699999999</v>
      </c>
    </row>
    <row r="9" spans="1:37" x14ac:dyDescent="0.2">
      <c r="A9" t="s">
        <v>22</v>
      </c>
      <c r="B9">
        <v>10607</v>
      </c>
      <c r="C9" t="s">
        <v>19</v>
      </c>
      <c r="D9">
        <v>38</v>
      </c>
      <c r="E9" t="s">
        <v>20</v>
      </c>
      <c r="F9">
        <v>42</v>
      </c>
      <c r="G9">
        <v>27</v>
      </c>
      <c r="H9">
        <v>13</v>
      </c>
      <c r="I9">
        <v>12.591872540000001</v>
      </c>
      <c r="J9">
        <v>12.708142759999999</v>
      </c>
      <c r="L9">
        <v>14.868752000000001</v>
      </c>
      <c r="M9">
        <v>10.47638787</v>
      </c>
      <c r="W9" t="s">
        <v>22</v>
      </c>
      <c r="X9">
        <v>10607</v>
      </c>
      <c r="Y9" t="s">
        <v>19</v>
      </c>
      <c r="Z9">
        <v>38</v>
      </c>
      <c r="AA9" t="s">
        <v>20</v>
      </c>
      <c r="AB9">
        <v>42</v>
      </c>
      <c r="AC9">
        <v>27</v>
      </c>
      <c r="AD9">
        <v>13</v>
      </c>
      <c r="AE9">
        <v>12.591872540000001</v>
      </c>
      <c r="AF9">
        <v>12.708142759999999</v>
      </c>
      <c r="AG9">
        <f t="shared" si="0"/>
        <v>-0.11627021999999876</v>
      </c>
      <c r="AH9">
        <v>14.868752000000001</v>
      </c>
      <c r="AI9">
        <v>10.47638787</v>
      </c>
      <c r="AJ9">
        <f t="shared" si="1"/>
        <v>4.3923641300000007</v>
      </c>
      <c r="AK9">
        <f t="shared" si="2"/>
        <v>2.138046955000001</v>
      </c>
    </row>
    <row r="10" spans="1:37" x14ac:dyDescent="0.2">
      <c r="A10" t="s">
        <v>24</v>
      </c>
      <c r="B10">
        <v>10608</v>
      </c>
      <c r="C10" t="s">
        <v>19</v>
      </c>
      <c r="D10">
        <v>32</v>
      </c>
      <c r="E10" t="s">
        <v>20</v>
      </c>
      <c r="F10">
        <v>1</v>
      </c>
      <c r="G10">
        <v>11</v>
      </c>
      <c r="H10">
        <v>16</v>
      </c>
      <c r="I10">
        <v>7.56819285</v>
      </c>
      <c r="J10">
        <v>11.15379418</v>
      </c>
      <c r="L10">
        <v>10.853340210000001</v>
      </c>
      <c r="M10">
        <v>2.9767652999999998</v>
      </c>
      <c r="W10" t="s">
        <v>24</v>
      </c>
      <c r="X10">
        <v>10608</v>
      </c>
      <c r="Y10" t="s">
        <v>19</v>
      </c>
      <c r="Z10">
        <v>32</v>
      </c>
      <c r="AA10" t="s">
        <v>20</v>
      </c>
      <c r="AB10">
        <v>1</v>
      </c>
      <c r="AC10">
        <v>11</v>
      </c>
      <c r="AD10">
        <v>16</v>
      </c>
      <c r="AE10">
        <v>7.56819285</v>
      </c>
      <c r="AF10">
        <v>11.15379418</v>
      </c>
      <c r="AG10">
        <f t="shared" si="0"/>
        <v>-3.5856013300000003</v>
      </c>
      <c r="AH10">
        <v>10.853340210000001</v>
      </c>
      <c r="AI10">
        <v>2.9767652999999998</v>
      </c>
      <c r="AJ10">
        <f t="shared" si="1"/>
        <v>7.8765749100000004</v>
      </c>
      <c r="AK10">
        <f t="shared" si="2"/>
        <v>2.1454867900000001</v>
      </c>
    </row>
    <row r="11" spans="1:37" x14ac:dyDescent="0.2">
      <c r="A11" t="s">
        <v>26</v>
      </c>
      <c r="B11">
        <v>10609</v>
      </c>
      <c r="C11" t="s">
        <v>16</v>
      </c>
      <c r="D11">
        <v>54</v>
      </c>
      <c r="E11" t="s">
        <v>20</v>
      </c>
      <c r="F11">
        <v>17</v>
      </c>
      <c r="G11">
        <v>9</v>
      </c>
      <c r="H11">
        <v>12</v>
      </c>
      <c r="I11">
        <v>5.3391383699999997</v>
      </c>
      <c r="J11">
        <v>4.8615716400000002</v>
      </c>
      <c r="L11">
        <v>13.60336356</v>
      </c>
      <c r="M11">
        <v>7.0097956300000002</v>
      </c>
      <c r="W11" t="s">
        <v>26</v>
      </c>
      <c r="X11">
        <v>10609</v>
      </c>
      <c r="Y11" t="s">
        <v>16</v>
      </c>
      <c r="Z11">
        <v>54</v>
      </c>
      <c r="AA11" t="s">
        <v>20</v>
      </c>
      <c r="AB11">
        <v>17</v>
      </c>
      <c r="AC11">
        <v>9</v>
      </c>
      <c r="AD11">
        <v>12</v>
      </c>
      <c r="AE11">
        <v>5.3391383699999997</v>
      </c>
      <c r="AF11">
        <v>4.8615716400000002</v>
      </c>
      <c r="AG11">
        <f t="shared" si="0"/>
        <v>0.4775667299999995</v>
      </c>
      <c r="AH11">
        <v>13.60336356</v>
      </c>
      <c r="AI11">
        <v>7.0097956300000002</v>
      </c>
      <c r="AJ11">
        <f t="shared" si="1"/>
        <v>6.5935679299999999</v>
      </c>
      <c r="AK11">
        <f t="shared" si="2"/>
        <v>3.5355673299999997</v>
      </c>
    </row>
    <row r="12" spans="1:37" x14ac:dyDescent="0.2">
      <c r="A12" t="s">
        <v>35</v>
      </c>
      <c r="B12">
        <v>10610</v>
      </c>
      <c r="C12" t="s">
        <v>16</v>
      </c>
      <c r="D12">
        <v>37</v>
      </c>
      <c r="E12" t="s">
        <v>20</v>
      </c>
      <c r="F12">
        <v>5</v>
      </c>
      <c r="G12">
        <v>15</v>
      </c>
      <c r="H12">
        <v>18</v>
      </c>
      <c r="I12">
        <v>5.6985152100000001</v>
      </c>
      <c r="J12">
        <v>8.3370805699999995</v>
      </c>
      <c r="L12">
        <v>8.3418747999999994</v>
      </c>
      <c r="M12">
        <v>18.065471840000001</v>
      </c>
      <c r="W12" t="s">
        <v>35</v>
      </c>
      <c r="X12">
        <v>10610</v>
      </c>
      <c r="Y12" t="s">
        <v>16</v>
      </c>
      <c r="Z12">
        <v>37</v>
      </c>
      <c r="AA12" t="s">
        <v>20</v>
      </c>
      <c r="AB12">
        <v>5</v>
      </c>
      <c r="AC12">
        <v>15</v>
      </c>
      <c r="AD12">
        <v>18</v>
      </c>
      <c r="AE12">
        <v>5.6985152100000001</v>
      </c>
      <c r="AF12">
        <v>8.3370805699999995</v>
      </c>
      <c r="AG12">
        <f t="shared" si="0"/>
        <v>-2.6385653599999994</v>
      </c>
      <c r="AH12">
        <v>8.3418747999999994</v>
      </c>
      <c r="AI12">
        <v>18.065471840000001</v>
      </c>
      <c r="AJ12">
        <f t="shared" si="1"/>
        <v>-9.7235970400000014</v>
      </c>
      <c r="AK12">
        <f t="shared" si="2"/>
        <v>-6.1810812000000004</v>
      </c>
    </row>
    <row r="13" spans="1:37" x14ac:dyDescent="0.2">
      <c r="A13" t="s">
        <v>28</v>
      </c>
      <c r="B13">
        <v>10611</v>
      </c>
      <c r="C13" t="s">
        <v>19</v>
      </c>
      <c r="D13">
        <v>51</v>
      </c>
      <c r="E13" t="s">
        <v>20</v>
      </c>
      <c r="F13">
        <v>1</v>
      </c>
      <c r="G13">
        <v>7</v>
      </c>
      <c r="H13">
        <v>16</v>
      </c>
      <c r="I13">
        <v>8.5930653800000005</v>
      </c>
      <c r="J13">
        <v>10.47139905</v>
      </c>
      <c r="L13">
        <v>5.3803618999999996</v>
      </c>
      <c r="M13">
        <v>7.2924519800000001</v>
      </c>
      <c r="W13" t="s">
        <v>28</v>
      </c>
      <c r="X13">
        <v>10611</v>
      </c>
      <c r="Y13" t="s">
        <v>19</v>
      </c>
      <c r="Z13">
        <v>51</v>
      </c>
      <c r="AA13" t="s">
        <v>20</v>
      </c>
      <c r="AB13">
        <v>1</v>
      </c>
      <c r="AC13">
        <v>7</v>
      </c>
      <c r="AD13">
        <v>16</v>
      </c>
      <c r="AE13">
        <v>8.5930653800000005</v>
      </c>
      <c r="AF13">
        <v>10.47139905</v>
      </c>
      <c r="AG13">
        <f t="shared" si="0"/>
        <v>-1.87833367</v>
      </c>
      <c r="AH13">
        <v>5.3803618999999996</v>
      </c>
      <c r="AI13">
        <v>7.2924519800000001</v>
      </c>
      <c r="AJ13">
        <f t="shared" si="1"/>
        <v>-1.9120900800000005</v>
      </c>
      <c r="AK13">
        <f t="shared" si="2"/>
        <v>-1.8952118750000002</v>
      </c>
    </row>
    <row r="14" spans="1:37" x14ac:dyDescent="0.2">
      <c r="A14" t="s">
        <v>30</v>
      </c>
      <c r="B14">
        <v>10612</v>
      </c>
      <c r="C14" t="s">
        <v>16</v>
      </c>
      <c r="D14">
        <v>42</v>
      </c>
      <c r="E14" t="s">
        <v>20</v>
      </c>
      <c r="F14">
        <v>0</v>
      </c>
      <c r="G14">
        <v>7</v>
      </c>
      <c r="H14">
        <v>16</v>
      </c>
      <c r="I14">
        <v>11.50020797</v>
      </c>
      <c r="J14">
        <v>13.78690299</v>
      </c>
      <c r="L14">
        <v>14.9162803</v>
      </c>
      <c r="M14">
        <v>13.944861489999999</v>
      </c>
      <c r="W14" t="s">
        <v>30</v>
      </c>
      <c r="X14">
        <v>10612</v>
      </c>
      <c r="Y14" t="s">
        <v>16</v>
      </c>
      <c r="Z14">
        <v>42</v>
      </c>
      <c r="AA14" t="s">
        <v>20</v>
      </c>
      <c r="AB14">
        <v>0</v>
      </c>
      <c r="AC14">
        <v>7</v>
      </c>
      <c r="AD14">
        <v>16</v>
      </c>
      <c r="AE14">
        <v>11.50020797</v>
      </c>
      <c r="AF14">
        <v>13.78690299</v>
      </c>
      <c r="AG14">
        <f t="shared" si="0"/>
        <v>-2.2866950199999998</v>
      </c>
      <c r="AH14">
        <v>14.9162803</v>
      </c>
      <c r="AI14">
        <v>13.944861489999999</v>
      </c>
      <c r="AJ14">
        <f t="shared" si="1"/>
        <v>0.97141881000000119</v>
      </c>
      <c r="AK14">
        <f t="shared" si="2"/>
        <v>-0.65763810499999931</v>
      </c>
    </row>
    <row r="15" spans="1:37" x14ac:dyDescent="0.2">
      <c r="A15" t="s">
        <v>31</v>
      </c>
      <c r="B15">
        <v>10613</v>
      </c>
      <c r="C15" t="s">
        <v>19</v>
      </c>
      <c r="D15">
        <v>33</v>
      </c>
      <c r="E15" t="s">
        <v>20</v>
      </c>
      <c r="F15">
        <v>24</v>
      </c>
      <c r="G15">
        <v>19</v>
      </c>
      <c r="H15">
        <v>18</v>
      </c>
      <c r="I15">
        <v>9.3650785600000006</v>
      </c>
      <c r="J15">
        <v>8.8180961599999996</v>
      </c>
      <c r="L15">
        <v>9.2712224600000006</v>
      </c>
      <c r="M15">
        <v>10.87284416</v>
      </c>
      <c r="W15" t="s">
        <v>31</v>
      </c>
      <c r="X15">
        <v>10613</v>
      </c>
      <c r="Y15" t="s">
        <v>19</v>
      </c>
      <c r="Z15">
        <v>33</v>
      </c>
      <c r="AA15" t="s">
        <v>20</v>
      </c>
      <c r="AB15">
        <v>24</v>
      </c>
      <c r="AC15">
        <v>19</v>
      </c>
      <c r="AD15">
        <v>18</v>
      </c>
      <c r="AE15">
        <v>9.3650785600000006</v>
      </c>
      <c r="AF15">
        <v>8.8180961599999996</v>
      </c>
      <c r="AG15">
        <f t="shared" si="0"/>
        <v>0.54698240000000098</v>
      </c>
      <c r="AH15">
        <v>9.2712224600000006</v>
      </c>
      <c r="AI15">
        <v>10.87284416</v>
      </c>
      <c r="AJ15">
        <f t="shared" si="1"/>
        <v>-1.601621699999999</v>
      </c>
      <c r="AK15">
        <f t="shared" si="2"/>
        <v>-0.52731964999999903</v>
      </c>
    </row>
    <row r="16" spans="1:37" x14ac:dyDescent="0.2">
      <c r="A16" t="s">
        <v>39</v>
      </c>
      <c r="B16">
        <v>10614</v>
      </c>
      <c r="C16" t="s">
        <v>19</v>
      </c>
      <c r="D16">
        <v>50</v>
      </c>
      <c r="E16" t="s">
        <v>20</v>
      </c>
      <c r="F16">
        <v>0</v>
      </c>
      <c r="G16">
        <v>7</v>
      </c>
      <c r="H16">
        <v>12</v>
      </c>
      <c r="I16">
        <v>2.1274933800000002</v>
      </c>
      <c r="J16">
        <v>7.2503802300000002</v>
      </c>
      <c r="L16">
        <v>6.5654090700000003</v>
      </c>
      <c r="M16">
        <v>3.8841760299999999</v>
      </c>
      <c r="W16" t="s">
        <v>39</v>
      </c>
      <c r="X16">
        <v>10614</v>
      </c>
      <c r="Y16" t="s">
        <v>19</v>
      </c>
      <c r="Z16">
        <v>50</v>
      </c>
      <c r="AA16" t="s">
        <v>20</v>
      </c>
      <c r="AB16">
        <v>0</v>
      </c>
      <c r="AC16">
        <v>7</v>
      </c>
      <c r="AD16">
        <v>12</v>
      </c>
      <c r="AE16">
        <v>2.1274933800000002</v>
      </c>
      <c r="AF16">
        <v>7.2503802300000002</v>
      </c>
      <c r="AG16">
        <f t="shared" si="0"/>
        <v>-5.1228868500000004</v>
      </c>
      <c r="AH16">
        <v>6.5654090700000003</v>
      </c>
      <c r="AI16">
        <v>3.8841760299999999</v>
      </c>
      <c r="AJ16">
        <f t="shared" si="1"/>
        <v>2.6812330400000004</v>
      </c>
      <c r="AK16">
        <f t="shared" si="2"/>
        <v>-1.220826905</v>
      </c>
    </row>
    <row r="17" spans="1:37" x14ac:dyDescent="0.2">
      <c r="A17" t="s">
        <v>32</v>
      </c>
      <c r="B17">
        <v>10615</v>
      </c>
      <c r="C17" t="s">
        <v>19</v>
      </c>
      <c r="D17">
        <v>28</v>
      </c>
      <c r="E17" t="s">
        <v>20</v>
      </c>
      <c r="F17">
        <v>40</v>
      </c>
      <c r="G17">
        <v>21</v>
      </c>
      <c r="H17">
        <v>16</v>
      </c>
      <c r="I17">
        <v>13.08255245</v>
      </c>
      <c r="J17">
        <v>12.25773006</v>
      </c>
      <c r="L17">
        <v>11.542886920000001</v>
      </c>
      <c r="M17">
        <v>11.508509829999999</v>
      </c>
      <c r="W17" t="s">
        <v>32</v>
      </c>
      <c r="X17">
        <v>10615</v>
      </c>
      <c r="Y17" t="s">
        <v>19</v>
      </c>
      <c r="Z17">
        <v>28</v>
      </c>
      <c r="AA17" t="s">
        <v>20</v>
      </c>
      <c r="AB17">
        <v>40</v>
      </c>
      <c r="AC17">
        <v>21</v>
      </c>
      <c r="AD17">
        <v>16</v>
      </c>
      <c r="AE17">
        <v>13.08255245</v>
      </c>
      <c r="AF17">
        <v>12.25773006</v>
      </c>
      <c r="AG17">
        <f t="shared" si="0"/>
        <v>0.82482238999999957</v>
      </c>
      <c r="AH17">
        <v>11.542886920000001</v>
      </c>
      <c r="AI17">
        <v>11.508509829999999</v>
      </c>
      <c r="AJ17">
        <f t="shared" si="1"/>
        <v>3.4377090000001331E-2</v>
      </c>
      <c r="AK17">
        <f t="shared" si="2"/>
        <v>0.42959974000000045</v>
      </c>
    </row>
    <row r="18" spans="1:37" x14ac:dyDescent="0.2">
      <c r="A18" t="s">
        <v>40</v>
      </c>
      <c r="B18">
        <v>10618</v>
      </c>
      <c r="C18" t="s">
        <v>19</v>
      </c>
      <c r="D18">
        <v>36</v>
      </c>
      <c r="E18" t="s">
        <v>20</v>
      </c>
      <c r="F18">
        <v>6</v>
      </c>
      <c r="G18">
        <v>10</v>
      </c>
      <c r="H18">
        <v>17</v>
      </c>
      <c r="I18">
        <v>14.397326209999999</v>
      </c>
      <c r="J18">
        <v>13.32590433</v>
      </c>
      <c r="L18">
        <v>9.4337005699999992</v>
      </c>
      <c r="M18">
        <v>14.797225409999999</v>
      </c>
      <c r="W18" t="s">
        <v>40</v>
      </c>
      <c r="X18">
        <v>10618</v>
      </c>
      <c r="Y18" t="s">
        <v>19</v>
      </c>
      <c r="Z18">
        <v>36</v>
      </c>
      <c r="AA18" t="s">
        <v>20</v>
      </c>
      <c r="AB18">
        <v>6</v>
      </c>
      <c r="AC18">
        <v>10</v>
      </c>
      <c r="AD18">
        <v>17</v>
      </c>
      <c r="AE18">
        <v>14.397326209999999</v>
      </c>
      <c r="AF18">
        <v>13.32590433</v>
      </c>
      <c r="AG18">
        <f t="shared" si="0"/>
        <v>1.071421879999999</v>
      </c>
      <c r="AH18">
        <v>9.4337005699999992</v>
      </c>
      <c r="AI18">
        <v>14.797225409999999</v>
      </c>
      <c r="AJ18">
        <f t="shared" si="1"/>
        <v>-5.3635248400000002</v>
      </c>
      <c r="AK18">
        <f t="shared" si="2"/>
        <v>-2.1460514800000006</v>
      </c>
    </row>
    <row r="19" spans="1:37" x14ac:dyDescent="0.2">
      <c r="A19" t="s">
        <v>41</v>
      </c>
      <c r="B19">
        <v>10619</v>
      </c>
      <c r="C19" t="s">
        <v>16</v>
      </c>
      <c r="D19">
        <v>44</v>
      </c>
      <c r="E19" t="s">
        <v>20</v>
      </c>
      <c r="F19">
        <v>0</v>
      </c>
      <c r="G19">
        <v>5</v>
      </c>
      <c r="H19">
        <v>10</v>
      </c>
      <c r="I19">
        <v>5.0668730699999998</v>
      </c>
      <c r="J19">
        <v>5.7480224299999998</v>
      </c>
      <c r="L19">
        <v>3.8768608499999999</v>
      </c>
      <c r="M19">
        <v>3.39632516</v>
      </c>
      <c r="W19" t="s">
        <v>41</v>
      </c>
      <c r="X19">
        <v>10619</v>
      </c>
      <c r="Y19" t="s">
        <v>16</v>
      </c>
      <c r="Z19">
        <v>44</v>
      </c>
      <c r="AA19" t="s">
        <v>20</v>
      </c>
      <c r="AB19">
        <v>0</v>
      </c>
      <c r="AC19">
        <v>5</v>
      </c>
      <c r="AD19">
        <v>10</v>
      </c>
      <c r="AE19">
        <v>5.0668730699999998</v>
      </c>
      <c r="AF19">
        <v>5.7480224299999998</v>
      </c>
      <c r="AG19">
        <f t="shared" si="0"/>
        <v>-0.68114936000000004</v>
      </c>
      <c r="AH19">
        <v>3.8768608499999999</v>
      </c>
      <c r="AI19">
        <v>3.39632516</v>
      </c>
      <c r="AJ19">
        <f t="shared" si="1"/>
        <v>0.48053568999999996</v>
      </c>
      <c r="AK19">
        <f t="shared" si="2"/>
        <v>-0.10030683500000004</v>
      </c>
    </row>
    <row r="20" spans="1:37" x14ac:dyDescent="0.2">
      <c r="A20" t="s">
        <v>42</v>
      </c>
      <c r="B20">
        <v>10620</v>
      </c>
      <c r="C20" t="s">
        <v>16</v>
      </c>
      <c r="D20">
        <v>27</v>
      </c>
      <c r="E20" t="s">
        <v>17</v>
      </c>
      <c r="F20">
        <v>2</v>
      </c>
      <c r="G20">
        <v>1</v>
      </c>
      <c r="H20">
        <v>18</v>
      </c>
      <c r="I20">
        <v>5.2161677600000003</v>
      </c>
      <c r="J20">
        <v>6.5600988100000004</v>
      </c>
      <c r="L20">
        <v>7.2988982099999999</v>
      </c>
      <c r="M20">
        <v>3.6775506</v>
      </c>
      <c r="W20" t="s">
        <v>42</v>
      </c>
      <c r="X20">
        <v>10620</v>
      </c>
      <c r="Y20" t="s">
        <v>16</v>
      </c>
      <c r="Z20">
        <v>27</v>
      </c>
      <c r="AA20" t="s">
        <v>17</v>
      </c>
      <c r="AB20">
        <v>2</v>
      </c>
      <c r="AC20">
        <v>1</v>
      </c>
      <c r="AD20">
        <v>18</v>
      </c>
      <c r="AE20">
        <v>5.2161677600000003</v>
      </c>
      <c r="AF20">
        <v>6.5600988100000004</v>
      </c>
      <c r="AG20">
        <f t="shared" si="0"/>
        <v>-1.3439310500000001</v>
      </c>
      <c r="AH20">
        <v>7.2988982099999999</v>
      </c>
      <c r="AI20">
        <v>3.6775506</v>
      </c>
      <c r="AJ20">
        <f t="shared" si="1"/>
        <v>3.6213476099999999</v>
      </c>
      <c r="AK20">
        <f t="shared" si="2"/>
        <v>1.1387082799999999</v>
      </c>
    </row>
    <row r="21" spans="1:37" x14ac:dyDescent="0.2">
      <c r="A21" t="s">
        <v>43</v>
      </c>
      <c r="B21">
        <v>10621</v>
      </c>
      <c r="C21" t="s">
        <v>16</v>
      </c>
      <c r="D21">
        <v>34</v>
      </c>
      <c r="E21" t="s">
        <v>17</v>
      </c>
      <c r="F21">
        <v>1</v>
      </c>
      <c r="G21">
        <v>1</v>
      </c>
      <c r="H21">
        <v>16</v>
      </c>
      <c r="I21">
        <v>10.50072516</v>
      </c>
      <c r="J21">
        <v>12.19339402</v>
      </c>
      <c r="L21">
        <v>12.40219291</v>
      </c>
      <c r="M21">
        <v>8.9061505099999998</v>
      </c>
      <c r="W21" t="s">
        <v>43</v>
      </c>
      <c r="X21">
        <v>10621</v>
      </c>
      <c r="Y21" t="s">
        <v>16</v>
      </c>
      <c r="Z21">
        <v>34</v>
      </c>
      <c r="AA21" t="s">
        <v>17</v>
      </c>
      <c r="AB21">
        <v>1</v>
      </c>
      <c r="AC21">
        <v>1</v>
      </c>
      <c r="AD21">
        <v>16</v>
      </c>
      <c r="AE21">
        <v>10.50072516</v>
      </c>
      <c r="AF21">
        <v>12.19339402</v>
      </c>
      <c r="AG21">
        <f t="shared" si="0"/>
        <v>-1.6926688599999995</v>
      </c>
      <c r="AH21">
        <v>12.40219291</v>
      </c>
      <c r="AI21">
        <v>8.9061505099999998</v>
      </c>
      <c r="AJ21">
        <f t="shared" si="1"/>
        <v>3.4960424000000003</v>
      </c>
      <c r="AK21">
        <f t="shared" si="2"/>
        <v>0.90168677000000041</v>
      </c>
    </row>
    <row r="22" spans="1:37" x14ac:dyDescent="0.2">
      <c r="A22" t="s">
        <v>33</v>
      </c>
      <c r="B22">
        <v>10622</v>
      </c>
      <c r="C22" t="s">
        <v>19</v>
      </c>
      <c r="D22">
        <v>49</v>
      </c>
      <c r="E22" t="s">
        <v>20</v>
      </c>
      <c r="F22">
        <v>22</v>
      </c>
      <c r="G22">
        <v>10</v>
      </c>
      <c r="H22">
        <v>16</v>
      </c>
      <c r="I22">
        <v>-0.62370510000000001</v>
      </c>
      <c r="J22">
        <v>4.6873315199999999</v>
      </c>
      <c r="L22">
        <v>4.8300150899999998</v>
      </c>
      <c r="M22">
        <v>5.4085201899999999</v>
      </c>
      <c r="W22" t="s">
        <v>33</v>
      </c>
      <c r="X22">
        <v>10622</v>
      </c>
      <c r="Y22" t="s">
        <v>19</v>
      </c>
      <c r="Z22">
        <v>49</v>
      </c>
      <c r="AA22" t="s">
        <v>20</v>
      </c>
      <c r="AB22">
        <v>22</v>
      </c>
      <c r="AC22">
        <v>10</v>
      </c>
      <c r="AD22">
        <v>16</v>
      </c>
      <c r="AE22">
        <v>-0.62370510000000001</v>
      </c>
      <c r="AF22">
        <v>4.6873315199999999</v>
      </c>
      <c r="AG22">
        <f t="shared" si="0"/>
        <v>-5.3110366199999994</v>
      </c>
      <c r="AH22">
        <v>4.8300150899999998</v>
      </c>
      <c r="AI22">
        <v>5.4085201899999999</v>
      </c>
      <c r="AJ22">
        <f t="shared" si="1"/>
        <v>-0.57850510000000011</v>
      </c>
      <c r="AK22">
        <f t="shared" si="2"/>
        <v>-2.9447708599999998</v>
      </c>
    </row>
    <row r="23" spans="1:37" x14ac:dyDescent="0.2">
      <c r="A23" t="s">
        <v>44</v>
      </c>
      <c r="B23">
        <v>10623</v>
      </c>
      <c r="C23" t="s">
        <v>16</v>
      </c>
      <c r="D23">
        <v>49</v>
      </c>
      <c r="E23" t="s">
        <v>20</v>
      </c>
      <c r="F23">
        <v>3</v>
      </c>
      <c r="G23">
        <v>3</v>
      </c>
      <c r="H23">
        <v>12</v>
      </c>
      <c r="I23">
        <v>8.7287969000000007</v>
      </c>
      <c r="J23">
        <v>7.0844939199999999</v>
      </c>
      <c r="L23">
        <v>4.4654941199999998</v>
      </c>
      <c r="M23">
        <v>7.3218765599999998</v>
      </c>
      <c r="W23" t="s">
        <v>44</v>
      </c>
      <c r="X23">
        <v>10623</v>
      </c>
      <c r="Y23" t="s">
        <v>16</v>
      </c>
      <c r="Z23">
        <v>49</v>
      </c>
      <c r="AA23" t="s">
        <v>20</v>
      </c>
      <c r="AB23">
        <v>3</v>
      </c>
      <c r="AC23">
        <v>3</v>
      </c>
      <c r="AD23">
        <v>12</v>
      </c>
      <c r="AE23">
        <v>8.7287969000000007</v>
      </c>
      <c r="AF23">
        <v>7.0844939199999999</v>
      </c>
      <c r="AG23">
        <f t="shared" si="0"/>
        <v>1.6443029800000009</v>
      </c>
      <c r="AH23">
        <v>4.4654941199999998</v>
      </c>
      <c r="AI23">
        <v>7.3218765599999998</v>
      </c>
      <c r="AJ23">
        <f t="shared" si="1"/>
        <v>-2.85638244</v>
      </c>
      <c r="AK23">
        <f t="shared" si="2"/>
        <v>-0.60603972999999955</v>
      </c>
    </row>
    <row r="24" spans="1:37" x14ac:dyDescent="0.2">
      <c r="A24" t="s">
        <v>34</v>
      </c>
      <c r="B24">
        <v>10624</v>
      </c>
      <c r="C24" t="s">
        <v>16</v>
      </c>
      <c r="D24">
        <v>30</v>
      </c>
      <c r="E24" t="s">
        <v>20</v>
      </c>
      <c r="F24">
        <v>24</v>
      </c>
      <c r="G24">
        <v>11</v>
      </c>
      <c r="H24">
        <v>16</v>
      </c>
      <c r="I24">
        <v>-0.41956170999999998</v>
      </c>
      <c r="J24">
        <v>2.2104899200000001</v>
      </c>
      <c r="L24">
        <v>12.14525566</v>
      </c>
      <c r="M24">
        <v>7.7074423699999999</v>
      </c>
      <c r="W24" t="s">
        <v>34</v>
      </c>
      <c r="X24">
        <v>10624</v>
      </c>
      <c r="Y24" t="s">
        <v>16</v>
      </c>
      <c r="Z24">
        <v>30</v>
      </c>
      <c r="AA24" t="s">
        <v>20</v>
      </c>
      <c r="AB24">
        <v>24</v>
      </c>
      <c r="AC24">
        <v>11</v>
      </c>
      <c r="AD24">
        <v>16</v>
      </c>
      <c r="AE24">
        <v>-0.41956170999999998</v>
      </c>
      <c r="AF24">
        <v>2.2104899200000001</v>
      </c>
      <c r="AG24">
        <f t="shared" si="0"/>
        <v>-2.6300516300000001</v>
      </c>
      <c r="AH24">
        <v>12.14525566</v>
      </c>
      <c r="AI24">
        <v>7.7074423699999999</v>
      </c>
      <c r="AJ24">
        <f t="shared" si="1"/>
        <v>4.4378132900000002</v>
      </c>
      <c r="AK24">
        <f t="shared" si="2"/>
        <v>0.90388083000000008</v>
      </c>
    </row>
    <row r="25" spans="1:37" x14ac:dyDescent="0.2">
      <c r="A25" t="s">
        <v>45</v>
      </c>
      <c r="B25">
        <v>10625</v>
      </c>
      <c r="C25" t="s">
        <v>16</v>
      </c>
      <c r="D25">
        <v>29</v>
      </c>
      <c r="E25" t="s">
        <v>20</v>
      </c>
      <c r="F25">
        <v>5</v>
      </c>
      <c r="G25">
        <v>6</v>
      </c>
      <c r="H25">
        <v>12</v>
      </c>
      <c r="I25">
        <v>2.2006154599999999</v>
      </c>
      <c r="J25">
        <v>7.76216142</v>
      </c>
      <c r="L25">
        <v>7.3287206500000002</v>
      </c>
      <c r="M25">
        <v>2.3882606399999999</v>
      </c>
      <c r="W25" t="s">
        <v>45</v>
      </c>
      <c r="X25">
        <v>10625</v>
      </c>
      <c r="Y25" t="s">
        <v>16</v>
      </c>
      <c r="Z25">
        <v>29</v>
      </c>
      <c r="AA25" t="s">
        <v>20</v>
      </c>
      <c r="AB25">
        <v>5</v>
      </c>
      <c r="AC25">
        <v>6</v>
      </c>
      <c r="AD25">
        <v>12</v>
      </c>
      <c r="AE25">
        <v>2.2006154599999999</v>
      </c>
      <c r="AF25">
        <v>7.76216142</v>
      </c>
      <c r="AG25">
        <f t="shared" si="0"/>
        <v>-5.5615459600000001</v>
      </c>
      <c r="AH25">
        <v>7.3287206500000002</v>
      </c>
      <c r="AI25">
        <v>2.3882606399999999</v>
      </c>
      <c r="AJ25">
        <f t="shared" si="1"/>
        <v>4.9404600100000007</v>
      </c>
      <c r="AK25">
        <f t="shared" si="2"/>
        <v>-0.31054297499999972</v>
      </c>
    </row>
    <row r="26" spans="1:37" x14ac:dyDescent="0.2">
      <c r="A26" t="s">
        <v>46</v>
      </c>
      <c r="B26">
        <v>10626</v>
      </c>
      <c r="C26" t="s">
        <v>19</v>
      </c>
      <c r="D26">
        <v>44</v>
      </c>
      <c r="E26" t="s">
        <v>20</v>
      </c>
      <c r="F26">
        <v>5</v>
      </c>
      <c r="G26">
        <v>9</v>
      </c>
      <c r="H26">
        <v>16</v>
      </c>
      <c r="I26">
        <v>6.4692577499999997</v>
      </c>
      <c r="J26">
        <v>7.5738166700000003</v>
      </c>
      <c r="L26">
        <v>6.9811725100000004</v>
      </c>
      <c r="M26">
        <v>7.12253881</v>
      </c>
      <c r="W26" t="s">
        <v>46</v>
      </c>
      <c r="X26">
        <v>10626</v>
      </c>
      <c r="Y26" t="s">
        <v>19</v>
      </c>
      <c r="Z26">
        <v>44</v>
      </c>
      <c r="AA26" t="s">
        <v>20</v>
      </c>
      <c r="AB26">
        <v>5</v>
      </c>
      <c r="AC26">
        <v>9</v>
      </c>
      <c r="AD26">
        <v>16</v>
      </c>
      <c r="AE26">
        <v>6.4692577499999997</v>
      </c>
      <c r="AF26">
        <v>7.5738166700000003</v>
      </c>
      <c r="AG26">
        <f t="shared" si="0"/>
        <v>-1.1045589200000006</v>
      </c>
      <c r="AH26">
        <v>6.9811725100000004</v>
      </c>
      <c r="AI26">
        <v>7.12253881</v>
      </c>
      <c r="AJ26">
        <f t="shared" si="1"/>
        <v>-0.14136629999999961</v>
      </c>
      <c r="AK26">
        <f t="shared" si="2"/>
        <v>-0.62296261000000008</v>
      </c>
    </row>
    <row r="27" spans="1:37" x14ac:dyDescent="0.2">
      <c r="A27" t="s">
        <v>47</v>
      </c>
      <c r="B27">
        <v>10627</v>
      </c>
      <c r="C27" t="s">
        <v>16</v>
      </c>
      <c r="D27">
        <v>28</v>
      </c>
      <c r="E27" t="s">
        <v>20</v>
      </c>
      <c r="F27">
        <v>0</v>
      </c>
      <c r="G27">
        <v>13</v>
      </c>
      <c r="H27">
        <v>13</v>
      </c>
      <c r="I27">
        <v>13.20820123</v>
      </c>
      <c r="J27">
        <v>12.935520609999999</v>
      </c>
      <c r="L27">
        <v>13.18008796</v>
      </c>
      <c r="M27">
        <v>9.9454701199999995</v>
      </c>
      <c r="W27" t="s">
        <v>47</v>
      </c>
      <c r="X27">
        <v>10627</v>
      </c>
      <c r="Y27" t="s">
        <v>16</v>
      </c>
      <c r="Z27">
        <v>28</v>
      </c>
      <c r="AA27" t="s">
        <v>20</v>
      </c>
      <c r="AB27">
        <v>0</v>
      </c>
      <c r="AC27">
        <v>13</v>
      </c>
      <c r="AD27">
        <v>13</v>
      </c>
      <c r="AE27">
        <v>13.20820123</v>
      </c>
      <c r="AF27">
        <v>12.935520609999999</v>
      </c>
      <c r="AG27">
        <f t="shared" si="0"/>
        <v>0.27268062000000093</v>
      </c>
      <c r="AH27">
        <v>13.18008796</v>
      </c>
      <c r="AI27">
        <v>9.9454701199999995</v>
      </c>
      <c r="AJ27">
        <f t="shared" si="1"/>
        <v>3.2346178400000003</v>
      </c>
      <c r="AK27">
        <f t="shared" si="2"/>
        <v>1.7536492300000006</v>
      </c>
    </row>
    <row r="28" spans="1:37" x14ac:dyDescent="0.2">
      <c r="A28" t="s">
        <v>48</v>
      </c>
      <c r="B28">
        <v>10628</v>
      </c>
      <c r="C28" t="s">
        <v>19</v>
      </c>
      <c r="D28">
        <v>45</v>
      </c>
      <c r="E28" t="s">
        <v>20</v>
      </c>
      <c r="F28">
        <v>34</v>
      </c>
      <c r="G28">
        <v>11</v>
      </c>
      <c r="H28">
        <v>18</v>
      </c>
      <c r="W28" t="s">
        <v>48</v>
      </c>
      <c r="X28">
        <v>10628</v>
      </c>
      <c r="Y28" t="s">
        <v>19</v>
      </c>
      <c r="Z28">
        <v>45</v>
      </c>
      <c r="AA28" t="s">
        <v>20</v>
      </c>
      <c r="AB28">
        <v>34</v>
      </c>
      <c r="AC28">
        <v>11</v>
      </c>
      <c r="AD28">
        <v>18</v>
      </c>
    </row>
    <row r="29" spans="1:37" x14ac:dyDescent="0.2">
      <c r="A29" t="s">
        <v>49</v>
      </c>
      <c r="B29">
        <v>10629</v>
      </c>
      <c r="C29" t="s">
        <v>16</v>
      </c>
      <c r="D29">
        <v>37</v>
      </c>
      <c r="E29" t="s">
        <v>20</v>
      </c>
      <c r="F29">
        <v>4</v>
      </c>
      <c r="G29">
        <v>12</v>
      </c>
      <c r="H29">
        <v>18</v>
      </c>
      <c r="W29" t="s">
        <v>49</v>
      </c>
      <c r="X29">
        <v>10629</v>
      </c>
      <c r="Y29" t="s">
        <v>16</v>
      </c>
      <c r="Z29">
        <v>37</v>
      </c>
      <c r="AA29" t="s">
        <v>20</v>
      </c>
      <c r="AB29">
        <v>4</v>
      </c>
      <c r="AC29">
        <v>12</v>
      </c>
      <c r="AD29">
        <v>18</v>
      </c>
    </row>
    <row r="30" spans="1:37" x14ac:dyDescent="0.2">
      <c r="A30" t="s">
        <v>50</v>
      </c>
      <c r="B30">
        <v>10630</v>
      </c>
      <c r="C30" t="s">
        <v>16</v>
      </c>
      <c r="D30">
        <v>44</v>
      </c>
      <c r="E30" t="s">
        <v>20</v>
      </c>
      <c r="F30">
        <v>5</v>
      </c>
      <c r="G30">
        <v>11</v>
      </c>
      <c r="H30">
        <v>12</v>
      </c>
      <c r="W30" t="s">
        <v>50</v>
      </c>
      <c r="X30">
        <v>10630</v>
      </c>
      <c r="Y30" t="s">
        <v>16</v>
      </c>
      <c r="Z30">
        <v>44</v>
      </c>
      <c r="AA30" t="s">
        <v>20</v>
      </c>
      <c r="AB30">
        <v>5</v>
      </c>
      <c r="AC30">
        <v>11</v>
      </c>
      <c r="AD30">
        <v>12</v>
      </c>
    </row>
    <row r="31" spans="1:37" x14ac:dyDescent="0.2">
      <c r="A31" t="s">
        <v>51</v>
      </c>
      <c r="B31">
        <v>10631</v>
      </c>
      <c r="C31" t="s">
        <v>16</v>
      </c>
      <c r="D31">
        <v>45</v>
      </c>
      <c r="E31" t="s">
        <v>20</v>
      </c>
      <c r="F31">
        <v>8</v>
      </c>
      <c r="G31">
        <v>7</v>
      </c>
      <c r="H31">
        <v>17</v>
      </c>
      <c r="I31">
        <v>3.9072617200000002</v>
      </c>
      <c r="J31">
        <v>4.5074354699999999</v>
      </c>
      <c r="L31">
        <v>3.3265141300000001</v>
      </c>
      <c r="M31">
        <v>1.03870847</v>
      </c>
      <c r="W31" t="s">
        <v>51</v>
      </c>
      <c r="X31">
        <v>10631</v>
      </c>
      <c r="Y31" t="s">
        <v>16</v>
      </c>
      <c r="Z31">
        <v>45</v>
      </c>
      <c r="AA31" t="s">
        <v>20</v>
      </c>
      <c r="AB31">
        <v>8</v>
      </c>
      <c r="AC31">
        <v>7</v>
      </c>
      <c r="AD31">
        <v>17</v>
      </c>
      <c r="AE31">
        <v>3.9072617200000002</v>
      </c>
      <c r="AF31">
        <v>4.5074354699999999</v>
      </c>
      <c r="AG31">
        <f t="shared" si="0"/>
        <v>-0.60017374999999973</v>
      </c>
      <c r="AH31">
        <v>3.3265141300000001</v>
      </c>
      <c r="AI31">
        <v>1.03870847</v>
      </c>
      <c r="AJ31">
        <f t="shared" si="1"/>
        <v>2.2878056600000001</v>
      </c>
      <c r="AK31">
        <f t="shared" si="2"/>
        <v>0.84381595500000017</v>
      </c>
    </row>
    <row r="32" spans="1:37" x14ac:dyDescent="0.2">
      <c r="A32" t="s">
        <v>52</v>
      </c>
      <c r="B32">
        <v>10632</v>
      </c>
      <c r="C32" t="s">
        <v>16</v>
      </c>
      <c r="D32">
        <v>25</v>
      </c>
      <c r="E32" t="s">
        <v>20</v>
      </c>
      <c r="F32">
        <v>14</v>
      </c>
      <c r="G32">
        <v>5</v>
      </c>
      <c r="H32">
        <v>15</v>
      </c>
      <c r="I32">
        <v>6.5130463699999996</v>
      </c>
      <c r="J32">
        <v>8.3741601600000006</v>
      </c>
      <c r="L32">
        <v>5.4720156800000002</v>
      </c>
      <c r="M32">
        <v>6.1898981199999996</v>
      </c>
      <c r="W32" t="s">
        <v>52</v>
      </c>
      <c r="X32">
        <v>10632</v>
      </c>
      <c r="Y32" t="s">
        <v>16</v>
      </c>
      <c r="Z32">
        <v>25</v>
      </c>
      <c r="AA32" t="s">
        <v>20</v>
      </c>
      <c r="AB32">
        <v>14</v>
      </c>
      <c r="AC32">
        <v>5</v>
      </c>
      <c r="AD32">
        <v>15</v>
      </c>
      <c r="AE32">
        <v>6.5130463699999996</v>
      </c>
      <c r="AF32">
        <v>8.3741601600000006</v>
      </c>
      <c r="AG32">
        <f t="shared" si="0"/>
        <v>-1.861113790000001</v>
      </c>
      <c r="AH32">
        <v>5.4720156800000002</v>
      </c>
      <c r="AI32">
        <v>6.1898981199999996</v>
      </c>
      <c r="AJ32">
        <f t="shared" si="1"/>
        <v>-0.71788243999999946</v>
      </c>
      <c r="AK32">
        <f t="shared" si="2"/>
        <v>-1.2894981150000002</v>
      </c>
    </row>
    <row r="33" spans="1:37" x14ac:dyDescent="0.2">
      <c r="A33" t="s">
        <v>36</v>
      </c>
      <c r="B33">
        <v>10633</v>
      </c>
      <c r="C33" t="s">
        <v>16</v>
      </c>
      <c r="D33">
        <v>55</v>
      </c>
      <c r="E33" t="s">
        <v>20</v>
      </c>
      <c r="F33">
        <v>6</v>
      </c>
      <c r="G33">
        <v>5</v>
      </c>
      <c r="H33">
        <v>12</v>
      </c>
      <c r="I33">
        <v>13.18834625</v>
      </c>
      <c r="J33">
        <v>13.839362319999999</v>
      </c>
      <c r="L33">
        <v>11.458699230000001</v>
      </c>
      <c r="M33">
        <v>14.116342319999999</v>
      </c>
      <c r="W33" t="s">
        <v>36</v>
      </c>
      <c r="X33">
        <v>10633</v>
      </c>
      <c r="Y33" t="s">
        <v>16</v>
      </c>
      <c r="Z33">
        <v>55</v>
      </c>
      <c r="AA33" t="s">
        <v>20</v>
      </c>
      <c r="AB33">
        <v>6</v>
      </c>
      <c r="AC33">
        <v>5</v>
      </c>
      <c r="AD33">
        <v>12</v>
      </c>
      <c r="AE33">
        <v>13.18834625</v>
      </c>
      <c r="AF33">
        <v>13.839362319999999</v>
      </c>
      <c r="AG33">
        <f t="shared" si="0"/>
        <v>-0.65101606999999895</v>
      </c>
      <c r="AH33">
        <v>11.458699230000001</v>
      </c>
      <c r="AI33">
        <v>14.116342319999999</v>
      </c>
      <c r="AJ33">
        <f t="shared" si="1"/>
        <v>-2.6576430899999988</v>
      </c>
      <c r="AK33">
        <f t="shared" si="2"/>
        <v>-1.6543295799999989</v>
      </c>
    </row>
    <row r="34" spans="1:37" x14ac:dyDescent="0.2">
      <c r="A34" t="s">
        <v>37</v>
      </c>
      <c r="B34">
        <v>10634</v>
      </c>
      <c r="C34" t="s">
        <v>16</v>
      </c>
      <c r="D34">
        <v>24</v>
      </c>
      <c r="E34" t="s">
        <v>20</v>
      </c>
      <c r="F34">
        <v>3</v>
      </c>
      <c r="G34">
        <v>10</v>
      </c>
      <c r="H34">
        <v>16</v>
      </c>
      <c r="I34">
        <v>16.454802130000001</v>
      </c>
      <c r="J34">
        <v>16.15994967</v>
      </c>
      <c r="L34">
        <v>13.89318697</v>
      </c>
      <c r="M34">
        <v>10.63815904</v>
      </c>
      <c r="W34" t="s">
        <v>37</v>
      </c>
      <c r="X34">
        <v>10634</v>
      </c>
      <c r="Y34" t="s">
        <v>16</v>
      </c>
      <c r="Z34">
        <v>24</v>
      </c>
      <c r="AA34" t="s">
        <v>20</v>
      </c>
      <c r="AB34">
        <v>3</v>
      </c>
      <c r="AC34">
        <v>10</v>
      </c>
      <c r="AD34">
        <v>16</v>
      </c>
      <c r="AE34">
        <v>16.454802130000001</v>
      </c>
      <c r="AF34">
        <v>16.15994967</v>
      </c>
      <c r="AG34">
        <f t="shared" si="0"/>
        <v>0.29485246000000132</v>
      </c>
      <c r="AH34">
        <v>13.89318697</v>
      </c>
      <c r="AI34">
        <v>10.63815904</v>
      </c>
      <c r="AJ34">
        <f t="shared" si="1"/>
        <v>3.2550279300000007</v>
      </c>
      <c r="AK34">
        <f t="shared" si="2"/>
        <v>1.774940195000001</v>
      </c>
    </row>
    <row r="35" spans="1:37" x14ac:dyDescent="0.2">
      <c r="A35" t="s">
        <v>38</v>
      </c>
      <c r="B35">
        <v>10635</v>
      </c>
      <c r="C35" t="s">
        <v>16</v>
      </c>
      <c r="D35">
        <v>34</v>
      </c>
      <c r="E35" t="s">
        <v>20</v>
      </c>
      <c r="F35">
        <v>17</v>
      </c>
      <c r="G35">
        <v>20</v>
      </c>
      <c r="H35">
        <v>16</v>
      </c>
      <c r="I35">
        <v>4.3748903500000003</v>
      </c>
      <c r="J35">
        <v>8.3301563000000005</v>
      </c>
      <c r="L35">
        <v>0.34687006999999997</v>
      </c>
      <c r="M35">
        <v>1.75322314</v>
      </c>
      <c r="W35" t="s">
        <v>38</v>
      </c>
      <c r="X35">
        <v>10635</v>
      </c>
      <c r="Y35" t="s">
        <v>16</v>
      </c>
      <c r="Z35">
        <v>34</v>
      </c>
      <c r="AA35" t="s">
        <v>20</v>
      </c>
      <c r="AB35">
        <v>17</v>
      </c>
      <c r="AC35">
        <v>20</v>
      </c>
      <c r="AD35">
        <v>16</v>
      </c>
      <c r="AE35">
        <v>4.3748903500000003</v>
      </c>
      <c r="AF35">
        <v>8.3301563000000005</v>
      </c>
      <c r="AG35">
        <f t="shared" si="0"/>
        <v>-3.9552659500000003</v>
      </c>
      <c r="AH35">
        <v>0.34687006999999997</v>
      </c>
      <c r="AI35">
        <v>1.75322314</v>
      </c>
      <c r="AJ35">
        <f t="shared" si="1"/>
        <v>-1.40635307</v>
      </c>
      <c r="AK35">
        <f t="shared" si="2"/>
        <v>-2.68080951</v>
      </c>
    </row>
    <row r="36" spans="1:37" x14ac:dyDescent="0.2">
      <c r="A36" t="s">
        <v>53</v>
      </c>
      <c r="B36">
        <v>10636</v>
      </c>
      <c r="C36" t="s">
        <v>19</v>
      </c>
      <c r="D36">
        <v>30</v>
      </c>
      <c r="E36" t="s">
        <v>20</v>
      </c>
      <c r="F36">
        <v>10</v>
      </c>
      <c r="G36">
        <v>10</v>
      </c>
      <c r="H36">
        <v>16</v>
      </c>
      <c r="I36">
        <v>12.706776870000001</v>
      </c>
      <c r="J36">
        <v>13.99951583</v>
      </c>
      <c r="L36">
        <v>11.01018255</v>
      </c>
      <c r="M36">
        <v>15.187359949999999</v>
      </c>
      <c r="W36" t="s">
        <v>53</v>
      </c>
      <c r="X36">
        <v>10636</v>
      </c>
      <c r="Y36" t="s">
        <v>19</v>
      </c>
      <c r="Z36">
        <v>30</v>
      </c>
      <c r="AA36" t="s">
        <v>20</v>
      </c>
      <c r="AB36">
        <v>10</v>
      </c>
      <c r="AC36">
        <v>10</v>
      </c>
      <c r="AD36">
        <v>16</v>
      </c>
      <c r="AE36">
        <v>12.706776870000001</v>
      </c>
      <c r="AF36">
        <v>13.99951583</v>
      </c>
      <c r="AG36">
        <f t="shared" si="0"/>
        <v>-1.2927389599999994</v>
      </c>
      <c r="AH36">
        <v>11.01018255</v>
      </c>
      <c r="AI36">
        <v>15.187359949999999</v>
      </c>
      <c r="AJ36">
        <f t="shared" si="1"/>
        <v>-4.1771773999999997</v>
      </c>
      <c r="AK36">
        <f t="shared" si="2"/>
        <v>-2.7349581799999996</v>
      </c>
    </row>
    <row r="37" spans="1:37" x14ac:dyDescent="0.2">
      <c r="A37" t="s">
        <v>54</v>
      </c>
      <c r="B37">
        <v>10637</v>
      </c>
      <c r="C37" t="s">
        <v>16</v>
      </c>
      <c r="D37">
        <v>31</v>
      </c>
      <c r="E37" t="s">
        <v>17</v>
      </c>
      <c r="F37">
        <v>4</v>
      </c>
      <c r="G37">
        <v>1</v>
      </c>
      <c r="H37">
        <v>22</v>
      </c>
      <c r="I37">
        <v>-8.9805365899999998</v>
      </c>
      <c r="J37">
        <v>36.195427760000001</v>
      </c>
      <c r="L37">
        <v>-19.810706360000001</v>
      </c>
      <c r="M37">
        <v>32.196436050000003</v>
      </c>
      <c r="W37" t="s">
        <v>54</v>
      </c>
    </row>
    <row r="38" spans="1:37" x14ac:dyDescent="0.2">
      <c r="A38" t="s">
        <v>55</v>
      </c>
      <c r="B38">
        <v>10638</v>
      </c>
      <c r="C38" t="s">
        <v>16</v>
      </c>
      <c r="D38">
        <v>34</v>
      </c>
      <c r="E38" t="s">
        <v>17</v>
      </c>
      <c r="F38">
        <v>3</v>
      </c>
      <c r="G38">
        <v>0</v>
      </c>
      <c r="H38">
        <v>13</v>
      </c>
      <c r="I38">
        <v>3.6452294900000002</v>
      </c>
      <c r="J38">
        <v>1.89736595</v>
      </c>
      <c r="L38">
        <v>8.0205523000000003</v>
      </c>
      <c r="M38">
        <v>4.5679435599999998</v>
      </c>
      <c r="W38" t="s">
        <v>55</v>
      </c>
      <c r="X38">
        <v>10638</v>
      </c>
      <c r="Y38" t="s">
        <v>16</v>
      </c>
      <c r="Z38">
        <v>34</v>
      </c>
      <c r="AA38" t="s">
        <v>17</v>
      </c>
      <c r="AB38">
        <v>3</v>
      </c>
      <c r="AC38">
        <v>0</v>
      </c>
      <c r="AD38">
        <v>13</v>
      </c>
      <c r="AE38">
        <v>3.6452294900000002</v>
      </c>
      <c r="AF38">
        <v>1.89736595</v>
      </c>
      <c r="AG38">
        <f t="shared" si="0"/>
        <v>1.7478635400000002</v>
      </c>
      <c r="AH38">
        <v>8.0205523000000003</v>
      </c>
      <c r="AI38">
        <v>4.5679435599999998</v>
      </c>
      <c r="AJ38">
        <f t="shared" si="1"/>
        <v>3.4526087400000005</v>
      </c>
      <c r="AK38">
        <f t="shared" si="2"/>
        <v>2.6002361400000003</v>
      </c>
    </row>
    <row r="39" spans="1:37" x14ac:dyDescent="0.2">
      <c r="A39" t="s">
        <v>56</v>
      </c>
      <c r="B39">
        <v>10639</v>
      </c>
      <c r="C39" t="s">
        <v>16</v>
      </c>
      <c r="D39">
        <v>24</v>
      </c>
      <c r="E39" t="s">
        <v>20</v>
      </c>
      <c r="F39">
        <v>8</v>
      </c>
      <c r="G39">
        <v>5</v>
      </c>
      <c r="H39">
        <v>16</v>
      </c>
      <c r="I39">
        <v>5.9873142000000001</v>
      </c>
      <c r="J39">
        <v>5.5771424100000004</v>
      </c>
      <c r="L39">
        <v>0.53611010999999997</v>
      </c>
      <c r="M39">
        <v>4.8464576199999998</v>
      </c>
      <c r="W39" t="s">
        <v>56</v>
      </c>
      <c r="X39">
        <v>10639</v>
      </c>
      <c r="Y39" t="s">
        <v>16</v>
      </c>
      <c r="Z39">
        <v>24</v>
      </c>
      <c r="AA39" t="s">
        <v>20</v>
      </c>
      <c r="AB39">
        <v>8</v>
      </c>
      <c r="AC39">
        <v>5</v>
      </c>
      <c r="AD39">
        <v>16</v>
      </c>
      <c r="AE39">
        <v>5.9873142000000001</v>
      </c>
      <c r="AF39">
        <v>5.5771424100000004</v>
      </c>
      <c r="AG39">
        <f t="shared" si="0"/>
        <v>0.4101717899999997</v>
      </c>
      <c r="AH39">
        <v>0.53611010999999997</v>
      </c>
      <c r="AI39">
        <v>4.8464576199999998</v>
      </c>
      <c r="AJ39">
        <f t="shared" si="1"/>
        <v>-4.3103475099999997</v>
      </c>
      <c r="AK39">
        <f t="shared" si="2"/>
        <v>-1.95008786</v>
      </c>
    </row>
    <row r="40" spans="1:37" x14ac:dyDescent="0.2">
      <c r="A40" t="s">
        <v>57</v>
      </c>
      <c r="B40">
        <v>10640</v>
      </c>
      <c r="C40" t="s">
        <v>19</v>
      </c>
      <c r="D40">
        <v>22</v>
      </c>
      <c r="E40" t="s">
        <v>17</v>
      </c>
      <c r="F40">
        <v>0</v>
      </c>
      <c r="G40">
        <v>3</v>
      </c>
      <c r="H40">
        <v>12</v>
      </c>
      <c r="I40">
        <v>11.36363811</v>
      </c>
      <c r="J40">
        <v>9.4456682900000004</v>
      </c>
      <c r="L40">
        <v>11.591868079999999</v>
      </c>
      <c r="M40">
        <v>5.3406286999999999</v>
      </c>
      <c r="W40" t="s">
        <v>57</v>
      </c>
      <c r="X40">
        <v>10640</v>
      </c>
      <c r="Y40" t="s">
        <v>19</v>
      </c>
      <c r="Z40">
        <v>22</v>
      </c>
      <c r="AA40" t="s">
        <v>17</v>
      </c>
      <c r="AB40">
        <v>0</v>
      </c>
      <c r="AC40">
        <v>3</v>
      </c>
      <c r="AD40">
        <v>12</v>
      </c>
      <c r="AE40">
        <v>11.36363811</v>
      </c>
      <c r="AF40">
        <v>9.4456682900000004</v>
      </c>
      <c r="AG40">
        <f t="shared" si="0"/>
        <v>1.9179698199999997</v>
      </c>
      <c r="AH40">
        <v>11.591868079999999</v>
      </c>
      <c r="AI40">
        <v>5.3406286999999999</v>
      </c>
      <c r="AJ40">
        <f t="shared" si="1"/>
        <v>6.2512393799999995</v>
      </c>
      <c r="AK40">
        <f t="shared" si="2"/>
        <v>4.0846045999999996</v>
      </c>
    </row>
    <row r="41" spans="1:37" x14ac:dyDescent="0.2">
      <c r="A41" t="s">
        <v>58</v>
      </c>
      <c r="B41">
        <v>10642</v>
      </c>
      <c r="C41" t="s">
        <v>16</v>
      </c>
      <c r="D41">
        <v>27</v>
      </c>
      <c r="E41" t="s">
        <v>17</v>
      </c>
      <c r="F41">
        <v>2</v>
      </c>
      <c r="G41">
        <v>0</v>
      </c>
      <c r="H41">
        <v>17</v>
      </c>
      <c r="I41">
        <v>3.6435213100000001</v>
      </c>
      <c r="J41">
        <v>10.259962140000001</v>
      </c>
      <c r="L41">
        <v>8.8848628999999999</v>
      </c>
      <c r="M41">
        <v>9.0555780600000002</v>
      </c>
      <c r="W41" t="s">
        <v>58</v>
      </c>
      <c r="X41">
        <v>10642</v>
      </c>
      <c r="Y41" t="s">
        <v>16</v>
      </c>
      <c r="Z41">
        <v>27</v>
      </c>
      <c r="AA41" t="s">
        <v>17</v>
      </c>
      <c r="AB41">
        <v>2</v>
      </c>
      <c r="AC41">
        <v>0</v>
      </c>
      <c r="AD41">
        <v>17</v>
      </c>
      <c r="AE41">
        <v>3.6435213100000001</v>
      </c>
      <c r="AF41">
        <v>10.259962140000001</v>
      </c>
      <c r="AG41">
        <f t="shared" si="0"/>
        <v>-6.6164408300000002</v>
      </c>
      <c r="AH41">
        <v>8.8848628999999999</v>
      </c>
      <c r="AI41">
        <v>9.0555780600000002</v>
      </c>
      <c r="AJ41">
        <f t="shared" si="1"/>
        <v>-0.17071516000000031</v>
      </c>
      <c r="AK41">
        <f t="shared" si="2"/>
        <v>-3.3935779950000002</v>
      </c>
    </row>
    <row r="42" spans="1:37" x14ac:dyDescent="0.2">
      <c r="A42" t="s">
        <v>59</v>
      </c>
      <c r="B42">
        <v>10643</v>
      </c>
      <c r="C42" t="s">
        <v>19</v>
      </c>
      <c r="D42">
        <v>33</v>
      </c>
      <c r="E42" t="s">
        <v>17</v>
      </c>
      <c r="F42">
        <v>8</v>
      </c>
      <c r="G42">
        <v>0</v>
      </c>
      <c r="H42">
        <v>15</v>
      </c>
      <c r="I42">
        <v>14.50315258</v>
      </c>
      <c r="J42">
        <v>14.7762406</v>
      </c>
      <c r="L42">
        <v>16.286691520000002</v>
      </c>
      <c r="M42">
        <v>12.94665419</v>
      </c>
      <c r="W42" t="s">
        <v>59</v>
      </c>
      <c r="X42">
        <v>10643</v>
      </c>
      <c r="Y42" t="s">
        <v>19</v>
      </c>
      <c r="Z42">
        <v>33</v>
      </c>
      <c r="AA42" t="s">
        <v>17</v>
      </c>
      <c r="AB42">
        <v>8</v>
      </c>
      <c r="AC42">
        <v>0</v>
      </c>
      <c r="AD42">
        <v>15</v>
      </c>
      <c r="AE42">
        <v>14.50315258</v>
      </c>
      <c r="AF42">
        <v>14.7762406</v>
      </c>
      <c r="AG42">
        <f t="shared" si="0"/>
        <v>-0.27308801999999943</v>
      </c>
      <c r="AH42">
        <v>16.286691520000002</v>
      </c>
      <c r="AI42">
        <v>12.94665419</v>
      </c>
      <c r="AJ42">
        <f t="shared" si="1"/>
        <v>3.3400373300000012</v>
      </c>
      <c r="AK42">
        <f t="shared" si="2"/>
        <v>1.5334746550000009</v>
      </c>
    </row>
    <row r="43" spans="1:37" x14ac:dyDescent="0.2">
      <c r="A43" t="s">
        <v>60</v>
      </c>
      <c r="B43">
        <v>10644</v>
      </c>
      <c r="C43" t="s">
        <v>16</v>
      </c>
      <c r="D43">
        <v>26</v>
      </c>
      <c r="E43" t="s">
        <v>17</v>
      </c>
      <c r="F43">
        <v>0</v>
      </c>
      <c r="G43">
        <v>1</v>
      </c>
      <c r="H43">
        <v>21</v>
      </c>
      <c r="I43">
        <v>3.4655742900000002</v>
      </c>
      <c r="J43">
        <v>-6.4232236699999996</v>
      </c>
      <c r="L43">
        <v>3.4462153799999999</v>
      </c>
      <c r="M43">
        <v>14.78853297</v>
      </c>
      <c r="W43" t="s">
        <v>60</v>
      </c>
      <c r="X43">
        <v>10644</v>
      </c>
      <c r="Y43" t="s">
        <v>16</v>
      </c>
      <c r="Z43">
        <v>26</v>
      </c>
      <c r="AA43" t="s">
        <v>17</v>
      </c>
      <c r="AB43">
        <v>0</v>
      </c>
      <c r="AC43">
        <v>1</v>
      </c>
      <c r="AD43">
        <v>21</v>
      </c>
      <c r="AE43">
        <v>3.4655742900000002</v>
      </c>
      <c r="AF43">
        <v>-6.4232236699999996</v>
      </c>
      <c r="AG43">
        <f t="shared" si="0"/>
        <v>9.8887979599999998</v>
      </c>
      <c r="AH43">
        <v>3.4462153799999999</v>
      </c>
      <c r="AI43">
        <v>14.78853297</v>
      </c>
      <c r="AJ43">
        <f t="shared" si="1"/>
        <v>-11.34231759</v>
      </c>
      <c r="AK43">
        <f t="shared" si="2"/>
        <v>-0.72675981500000031</v>
      </c>
    </row>
    <row r="44" spans="1:37" x14ac:dyDescent="0.2">
      <c r="A44" t="s">
        <v>61</v>
      </c>
      <c r="B44">
        <v>10645</v>
      </c>
      <c r="C44" t="s">
        <v>16</v>
      </c>
      <c r="D44">
        <v>50</v>
      </c>
      <c r="E44" t="s">
        <v>17</v>
      </c>
      <c r="F44">
        <v>37</v>
      </c>
      <c r="G44">
        <v>2</v>
      </c>
      <c r="H44">
        <v>16</v>
      </c>
      <c r="I44">
        <v>5.7699781400000001</v>
      </c>
      <c r="J44">
        <v>12.159802190000001</v>
      </c>
      <c r="L44">
        <v>3.6773422899999999</v>
      </c>
      <c r="M44">
        <v>2.2318690800000001</v>
      </c>
      <c r="W44" t="s">
        <v>61</v>
      </c>
      <c r="X44">
        <v>10645</v>
      </c>
      <c r="Y44" t="s">
        <v>16</v>
      </c>
      <c r="Z44">
        <v>50</v>
      </c>
      <c r="AA44" t="s">
        <v>17</v>
      </c>
      <c r="AB44">
        <v>37</v>
      </c>
      <c r="AC44">
        <v>2</v>
      </c>
      <c r="AD44">
        <v>16</v>
      </c>
      <c r="AE44">
        <v>5.7699781400000001</v>
      </c>
      <c r="AF44">
        <v>12.159802190000001</v>
      </c>
      <c r="AG44">
        <f t="shared" si="0"/>
        <v>-6.3898240500000005</v>
      </c>
      <c r="AH44">
        <v>3.6773422899999999</v>
      </c>
      <c r="AI44">
        <v>2.2318690800000001</v>
      </c>
      <c r="AJ44">
        <f t="shared" si="1"/>
        <v>1.4454732099999998</v>
      </c>
      <c r="AK44">
        <f t="shared" si="2"/>
        <v>-2.4721754200000001</v>
      </c>
    </row>
    <row r="45" spans="1:37" x14ac:dyDescent="0.2">
      <c r="A45" t="s">
        <v>62</v>
      </c>
      <c r="B45">
        <v>10646</v>
      </c>
      <c r="C45" t="s">
        <v>16</v>
      </c>
      <c r="D45">
        <v>32</v>
      </c>
      <c r="E45" t="s">
        <v>17</v>
      </c>
      <c r="F45">
        <v>0</v>
      </c>
      <c r="G45">
        <v>1</v>
      </c>
      <c r="H45">
        <v>14</v>
      </c>
      <c r="I45">
        <v>9.0477473800000006</v>
      </c>
      <c r="J45">
        <v>10.454072289999999</v>
      </c>
      <c r="L45">
        <v>4.5378297300000003</v>
      </c>
      <c r="M45">
        <v>9.7679421000000008</v>
      </c>
      <c r="W45" t="s">
        <v>62</v>
      </c>
      <c r="X45">
        <v>10646</v>
      </c>
      <c r="Y45" t="s">
        <v>16</v>
      </c>
      <c r="Z45">
        <v>32</v>
      </c>
      <c r="AA45" t="s">
        <v>17</v>
      </c>
      <c r="AB45">
        <v>0</v>
      </c>
      <c r="AC45">
        <v>1</v>
      </c>
      <c r="AD45">
        <v>14</v>
      </c>
      <c r="AE45">
        <v>9.0477473800000006</v>
      </c>
      <c r="AF45">
        <v>10.454072289999999</v>
      </c>
      <c r="AG45">
        <f t="shared" si="0"/>
        <v>-1.4063249099999986</v>
      </c>
      <c r="AH45">
        <v>4.5378297300000003</v>
      </c>
      <c r="AI45">
        <v>9.7679421000000008</v>
      </c>
      <c r="AJ45">
        <f t="shared" si="1"/>
        <v>-5.2301123700000005</v>
      </c>
      <c r="AK45">
        <f t="shared" si="2"/>
        <v>-3.3182186399999996</v>
      </c>
    </row>
    <row r="46" spans="1:37" x14ac:dyDescent="0.2">
      <c r="A46" t="s">
        <v>63</v>
      </c>
      <c r="B46">
        <v>10647</v>
      </c>
      <c r="C46" t="s">
        <v>19</v>
      </c>
      <c r="D46">
        <v>47</v>
      </c>
      <c r="E46" t="s">
        <v>17</v>
      </c>
      <c r="F46">
        <v>2</v>
      </c>
      <c r="G46">
        <v>3</v>
      </c>
      <c r="H46">
        <v>16</v>
      </c>
      <c r="I46">
        <v>-12.04017052</v>
      </c>
      <c r="J46">
        <v>10.458779440000001</v>
      </c>
      <c r="L46">
        <v>6.9009408700000003</v>
      </c>
      <c r="M46">
        <v>11.569624320000001</v>
      </c>
      <c r="W46" t="s">
        <v>63</v>
      </c>
      <c r="X46">
        <v>10647</v>
      </c>
      <c r="Y46" t="s">
        <v>19</v>
      </c>
      <c r="Z46">
        <v>47</v>
      </c>
      <c r="AA46" t="s">
        <v>17</v>
      </c>
      <c r="AB46">
        <v>2</v>
      </c>
      <c r="AC46">
        <v>3</v>
      </c>
      <c r="AD46">
        <v>16</v>
      </c>
      <c r="AE46">
        <v>-12.04017052</v>
      </c>
      <c r="AF46">
        <v>10.458779440000001</v>
      </c>
      <c r="AG46">
        <f t="shared" si="0"/>
        <v>-22.498949960000001</v>
      </c>
      <c r="AH46">
        <v>6.9009408700000003</v>
      </c>
      <c r="AI46">
        <v>11.569624320000001</v>
      </c>
      <c r="AJ46">
        <f t="shared" si="1"/>
        <v>-4.6686834500000005</v>
      </c>
      <c r="AK46">
        <f t="shared" si="2"/>
        <v>-13.583816705</v>
      </c>
    </row>
    <row r="47" spans="1:37" x14ac:dyDescent="0.2">
      <c r="A47" t="s">
        <v>64</v>
      </c>
      <c r="B47">
        <v>10648</v>
      </c>
      <c r="C47" t="s">
        <v>19</v>
      </c>
      <c r="D47">
        <v>40</v>
      </c>
      <c r="E47" t="s">
        <v>17</v>
      </c>
      <c r="F47">
        <v>2</v>
      </c>
      <c r="G47">
        <v>0</v>
      </c>
      <c r="H47">
        <v>16</v>
      </c>
      <c r="I47">
        <v>18.577692689999999</v>
      </c>
      <c r="J47">
        <v>12.004182350000001</v>
      </c>
      <c r="L47">
        <v>7.73915826</v>
      </c>
      <c r="M47">
        <v>14.62729317</v>
      </c>
      <c r="W47" t="s">
        <v>64</v>
      </c>
      <c r="X47">
        <v>10648</v>
      </c>
      <c r="Y47" t="s">
        <v>19</v>
      </c>
      <c r="Z47">
        <v>40</v>
      </c>
      <c r="AA47" t="s">
        <v>17</v>
      </c>
      <c r="AB47">
        <v>2</v>
      </c>
      <c r="AC47">
        <v>0</v>
      </c>
      <c r="AD47">
        <v>16</v>
      </c>
      <c r="AE47">
        <v>18.577692689999999</v>
      </c>
      <c r="AF47">
        <v>12.004182350000001</v>
      </c>
      <c r="AG47">
        <f t="shared" si="0"/>
        <v>6.5735103399999986</v>
      </c>
      <c r="AH47">
        <v>7.73915826</v>
      </c>
      <c r="AI47">
        <v>14.62729317</v>
      </c>
      <c r="AJ47">
        <f t="shared" si="1"/>
        <v>-6.8881349099999998</v>
      </c>
      <c r="AK47">
        <f t="shared" si="2"/>
        <v>-0.15731228500000061</v>
      </c>
    </row>
    <row r="48" spans="1:37" x14ac:dyDescent="0.2">
      <c r="A48" t="s">
        <v>65</v>
      </c>
      <c r="B48">
        <v>10649</v>
      </c>
      <c r="C48" t="s">
        <v>16</v>
      </c>
      <c r="D48">
        <v>42</v>
      </c>
      <c r="E48" t="s">
        <v>17</v>
      </c>
      <c r="F48">
        <v>0</v>
      </c>
      <c r="G48">
        <v>0</v>
      </c>
      <c r="H48">
        <v>23</v>
      </c>
      <c r="I48">
        <v>2.1614300499999999</v>
      </c>
      <c r="J48">
        <v>1.66515791</v>
      </c>
      <c r="L48">
        <v>2.3547743799999998</v>
      </c>
      <c r="M48">
        <v>-0.15271868999999999</v>
      </c>
      <c r="W48" t="s">
        <v>65</v>
      </c>
      <c r="X48">
        <v>10649</v>
      </c>
      <c r="Y48" t="s">
        <v>16</v>
      </c>
      <c r="Z48">
        <v>42</v>
      </c>
      <c r="AA48" t="s">
        <v>17</v>
      </c>
      <c r="AB48">
        <v>0</v>
      </c>
      <c r="AC48">
        <v>0</v>
      </c>
      <c r="AD48">
        <v>23</v>
      </c>
      <c r="AE48">
        <v>2.1614300499999999</v>
      </c>
      <c r="AF48">
        <v>1.66515791</v>
      </c>
      <c r="AG48">
        <f t="shared" si="0"/>
        <v>0.49627213999999986</v>
      </c>
      <c r="AH48">
        <v>2.3547743799999998</v>
      </c>
      <c r="AI48">
        <v>-0.15271868999999999</v>
      </c>
      <c r="AJ48">
        <f t="shared" si="1"/>
        <v>2.5074930699999998</v>
      </c>
      <c r="AK48">
        <f t="shared" si="2"/>
        <v>1.5018826049999998</v>
      </c>
    </row>
    <row r="49" spans="1:37" x14ac:dyDescent="0.2">
      <c r="A49" t="s">
        <v>66</v>
      </c>
      <c r="B49">
        <v>10650</v>
      </c>
      <c r="C49" t="s">
        <v>19</v>
      </c>
      <c r="D49">
        <v>48</v>
      </c>
      <c r="E49" t="s">
        <v>17</v>
      </c>
      <c r="F49">
        <v>2</v>
      </c>
      <c r="G49">
        <v>1</v>
      </c>
      <c r="H49">
        <v>16</v>
      </c>
      <c r="I49">
        <v>9.0242023499999995</v>
      </c>
      <c r="J49">
        <v>9.8046407099999993</v>
      </c>
      <c r="L49">
        <v>5.4400233</v>
      </c>
      <c r="M49">
        <v>5.6643013</v>
      </c>
      <c r="W49" t="s">
        <v>66</v>
      </c>
      <c r="X49">
        <v>10650</v>
      </c>
      <c r="Y49" t="s">
        <v>19</v>
      </c>
      <c r="Z49">
        <v>48</v>
      </c>
      <c r="AA49" t="s">
        <v>17</v>
      </c>
      <c r="AB49">
        <v>2</v>
      </c>
      <c r="AC49">
        <v>1</v>
      </c>
      <c r="AD49">
        <v>16</v>
      </c>
      <c r="AE49">
        <v>9.0242023499999995</v>
      </c>
      <c r="AF49">
        <v>9.8046407099999993</v>
      </c>
      <c r="AG49">
        <f t="shared" si="0"/>
        <v>-0.78043835999999978</v>
      </c>
      <c r="AH49">
        <v>5.4400233</v>
      </c>
      <c r="AI49">
        <v>5.6643013</v>
      </c>
      <c r="AJ49">
        <f t="shared" si="1"/>
        <v>-0.22427799999999998</v>
      </c>
      <c r="AK49">
        <f t="shared" si="2"/>
        <v>-0.50235817999999988</v>
      </c>
    </row>
    <row r="50" spans="1:37" x14ac:dyDescent="0.2">
      <c r="A50" t="s">
        <v>67</v>
      </c>
      <c r="B50">
        <v>10651</v>
      </c>
      <c r="C50" t="s">
        <v>16</v>
      </c>
      <c r="D50">
        <v>50</v>
      </c>
      <c r="E50" t="s">
        <v>17</v>
      </c>
      <c r="F50">
        <v>5</v>
      </c>
      <c r="G50">
        <v>2</v>
      </c>
      <c r="H50">
        <v>16</v>
      </c>
      <c r="I50">
        <v>10.410786720000001</v>
      </c>
      <c r="J50">
        <v>11.74952133</v>
      </c>
      <c r="L50">
        <v>4.1095014299999999</v>
      </c>
      <c r="M50">
        <v>5.3929515500000003</v>
      </c>
      <c r="W50" t="s">
        <v>67</v>
      </c>
      <c r="X50">
        <v>10651</v>
      </c>
      <c r="Y50" t="s">
        <v>16</v>
      </c>
      <c r="Z50">
        <v>50</v>
      </c>
      <c r="AA50" t="s">
        <v>17</v>
      </c>
      <c r="AB50">
        <v>5</v>
      </c>
      <c r="AC50">
        <v>2</v>
      </c>
      <c r="AD50">
        <v>16</v>
      </c>
      <c r="AE50">
        <v>10.410786720000001</v>
      </c>
      <c r="AF50">
        <v>11.74952133</v>
      </c>
      <c r="AG50">
        <f t="shared" si="0"/>
        <v>-1.3387346099999995</v>
      </c>
      <c r="AH50">
        <v>4.1095014299999999</v>
      </c>
      <c r="AI50">
        <v>5.3929515500000003</v>
      </c>
      <c r="AJ50">
        <f t="shared" si="1"/>
        <v>-1.2834501200000004</v>
      </c>
      <c r="AK50">
        <f t="shared" si="2"/>
        <v>-1.3110923649999999</v>
      </c>
    </row>
    <row r="51" spans="1:37" x14ac:dyDescent="0.2">
      <c r="A51" t="s">
        <v>68</v>
      </c>
      <c r="B51">
        <v>10652</v>
      </c>
      <c r="C51" t="s">
        <v>19</v>
      </c>
      <c r="D51">
        <v>43</v>
      </c>
      <c r="E51" t="s">
        <v>17</v>
      </c>
      <c r="F51">
        <v>0</v>
      </c>
      <c r="G51">
        <v>2</v>
      </c>
      <c r="H51">
        <v>18</v>
      </c>
      <c r="I51">
        <v>9.0119465099999996</v>
      </c>
      <c r="J51">
        <v>9.9855226199999993</v>
      </c>
      <c r="L51">
        <v>8.8081874300000003</v>
      </c>
      <c r="M51">
        <v>8.4213453600000001</v>
      </c>
      <c r="W51" t="s">
        <v>68</v>
      </c>
      <c r="X51">
        <v>10652</v>
      </c>
      <c r="Y51" t="s">
        <v>19</v>
      </c>
      <c r="Z51">
        <v>43</v>
      </c>
      <c r="AA51" t="s">
        <v>17</v>
      </c>
      <c r="AB51">
        <v>0</v>
      </c>
      <c r="AC51">
        <v>2</v>
      </c>
      <c r="AD51">
        <v>18</v>
      </c>
      <c r="AE51">
        <v>9.0119465099999996</v>
      </c>
      <c r="AF51">
        <v>9.9855226199999993</v>
      </c>
      <c r="AG51">
        <f t="shared" si="0"/>
        <v>-0.97357610999999977</v>
      </c>
      <c r="AH51">
        <v>8.8081874300000003</v>
      </c>
      <c r="AI51">
        <v>8.4213453600000001</v>
      </c>
      <c r="AJ51">
        <f t="shared" si="1"/>
        <v>0.38684207000000015</v>
      </c>
      <c r="AK51">
        <f t="shared" si="2"/>
        <v>-0.29336701999999981</v>
      </c>
    </row>
    <row r="52" spans="1:37" x14ac:dyDescent="0.2">
      <c r="A52" t="s">
        <v>69</v>
      </c>
      <c r="B52">
        <v>10653</v>
      </c>
      <c r="C52" t="s">
        <v>16</v>
      </c>
      <c r="D52">
        <v>53</v>
      </c>
      <c r="E52" t="s">
        <v>17</v>
      </c>
      <c r="F52">
        <v>0</v>
      </c>
      <c r="G52">
        <v>2</v>
      </c>
      <c r="H52">
        <v>18</v>
      </c>
      <c r="I52">
        <v>2.9708011000000001</v>
      </c>
      <c r="J52">
        <v>3.3043753599999999</v>
      </c>
      <c r="L52">
        <v>-0.31237009999999998</v>
      </c>
      <c r="M52">
        <v>1.1102659100000001</v>
      </c>
      <c r="W52" t="s">
        <v>69</v>
      </c>
      <c r="X52">
        <v>10653</v>
      </c>
      <c r="Y52" t="s">
        <v>16</v>
      </c>
      <c r="Z52">
        <v>53</v>
      </c>
      <c r="AA52" t="s">
        <v>17</v>
      </c>
      <c r="AB52">
        <v>0</v>
      </c>
      <c r="AC52">
        <v>2</v>
      </c>
      <c r="AD52">
        <v>18</v>
      </c>
      <c r="AE52">
        <v>2.9708011000000001</v>
      </c>
      <c r="AF52">
        <v>3.3043753599999999</v>
      </c>
      <c r="AG52">
        <f t="shared" si="0"/>
        <v>-0.33357425999999979</v>
      </c>
      <c r="AH52">
        <v>-0.31237009999999998</v>
      </c>
      <c r="AI52">
        <v>1.1102659100000001</v>
      </c>
      <c r="AJ52">
        <f t="shared" si="1"/>
        <v>-1.4226360100000002</v>
      </c>
      <c r="AK52">
        <f t="shared" si="2"/>
        <v>-0.87810513499999998</v>
      </c>
    </row>
    <row r="53" spans="1:37" x14ac:dyDescent="0.2">
      <c r="A53" t="s">
        <v>70</v>
      </c>
      <c r="B53">
        <v>10656</v>
      </c>
      <c r="C53" t="s">
        <v>19</v>
      </c>
      <c r="D53">
        <v>44</v>
      </c>
      <c r="E53" t="s">
        <v>17</v>
      </c>
      <c r="F53">
        <v>7</v>
      </c>
      <c r="G53">
        <v>0</v>
      </c>
      <c r="H53">
        <v>12</v>
      </c>
      <c r="I53">
        <v>6.3282963299999997</v>
      </c>
      <c r="J53">
        <v>6.7845678600000001</v>
      </c>
      <c r="L53">
        <v>8.86561983</v>
      </c>
      <c r="M53">
        <v>5.27506524</v>
      </c>
      <c r="W53" t="s">
        <v>70</v>
      </c>
      <c r="X53">
        <v>10656</v>
      </c>
      <c r="Y53" t="s">
        <v>19</v>
      </c>
      <c r="Z53">
        <v>44</v>
      </c>
      <c r="AA53" t="s">
        <v>17</v>
      </c>
      <c r="AB53">
        <v>7</v>
      </c>
      <c r="AC53">
        <v>0</v>
      </c>
      <c r="AD53">
        <v>12</v>
      </c>
      <c r="AE53">
        <v>6.3282963299999997</v>
      </c>
      <c r="AF53">
        <v>6.7845678600000001</v>
      </c>
      <c r="AG53">
        <f t="shared" si="0"/>
        <v>-0.45627153000000042</v>
      </c>
      <c r="AH53">
        <v>8.86561983</v>
      </c>
      <c r="AI53">
        <v>5.27506524</v>
      </c>
      <c r="AJ53">
        <f t="shared" si="1"/>
        <v>3.59055459</v>
      </c>
      <c r="AK53">
        <f t="shared" si="2"/>
        <v>1.5671415299999998</v>
      </c>
    </row>
    <row r="54" spans="1:37" x14ac:dyDescent="0.2">
      <c r="A54" t="s">
        <v>71</v>
      </c>
      <c r="B54">
        <v>10657</v>
      </c>
      <c r="C54" t="s">
        <v>19</v>
      </c>
      <c r="D54">
        <v>47</v>
      </c>
      <c r="E54" t="s">
        <v>17</v>
      </c>
      <c r="F54">
        <v>16</v>
      </c>
      <c r="G54">
        <v>2</v>
      </c>
      <c r="H54">
        <v>12</v>
      </c>
      <c r="I54">
        <v>8.4669642899999999</v>
      </c>
      <c r="J54">
        <v>11.202199200000001</v>
      </c>
      <c r="L54">
        <v>3.91199203</v>
      </c>
      <c r="M54">
        <v>11.20254343</v>
      </c>
      <c r="W54" t="s">
        <v>71</v>
      </c>
      <c r="X54">
        <v>10657</v>
      </c>
      <c r="Y54" t="s">
        <v>19</v>
      </c>
      <c r="Z54">
        <v>47</v>
      </c>
      <c r="AA54" t="s">
        <v>17</v>
      </c>
      <c r="AB54">
        <v>16</v>
      </c>
      <c r="AC54">
        <v>2</v>
      </c>
      <c r="AD54">
        <v>12</v>
      </c>
    </row>
    <row r="55" spans="1:37" x14ac:dyDescent="0.2">
      <c r="A55" t="s">
        <v>72</v>
      </c>
      <c r="B55">
        <v>10658</v>
      </c>
      <c r="C55" t="s">
        <v>19</v>
      </c>
      <c r="D55">
        <v>52</v>
      </c>
      <c r="E55" t="s">
        <v>17</v>
      </c>
      <c r="F55">
        <v>1</v>
      </c>
      <c r="G55">
        <v>2</v>
      </c>
      <c r="H55">
        <v>12</v>
      </c>
      <c r="I55">
        <v>8.1094928300000007</v>
      </c>
      <c r="J55">
        <v>9.1668158399999999</v>
      </c>
      <c r="L55">
        <v>3.7074888000000001</v>
      </c>
      <c r="M55">
        <v>5.0177338999999996</v>
      </c>
      <c r="W55" t="s">
        <v>72</v>
      </c>
      <c r="X55">
        <v>10658</v>
      </c>
      <c r="Y55" t="s">
        <v>19</v>
      </c>
      <c r="Z55">
        <v>52</v>
      </c>
      <c r="AA55" t="s">
        <v>17</v>
      </c>
      <c r="AB55">
        <v>1</v>
      </c>
      <c r="AC55">
        <v>2</v>
      </c>
      <c r="AD55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579DE-A24A-BF42-8743-B2BF3AE69B7E}">
  <dimension ref="A1:P57"/>
  <sheetViews>
    <sheetView workbookViewId="0">
      <selection activeCell="L25" sqref="L25"/>
    </sheetView>
  </sheetViews>
  <sheetFormatPr baseColWidth="10" defaultRowHeight="16" x14ac:dyDescent="0.2"/>
  <cols>
    <col min="2" max="3" width="12.1640625" bestFit="1" customWidth="1"/>
    <col min="4" max="4" width="14.1640625" bestFit="1" customWidth="1"/>
    <col min="5" max="5" width="14.1640625" customWidth="1"/>
    <col min="6" max="6" width="26.33203125" bestFit="1" customWidth="1"/>
  </cols>
  <sheetData>
    <row r="1" spans="1:13" x14ac:dyDescent="0.2">
      <c r="A1" t="s">
        <v>3</v>
      </c>
      <c r="B1" t="s">
        <v>6</v>
      </c>
      <c r="C1" t="s">
        <v>74</v>
      </c>
      <c r="D1" t="s">
        <v>75</v>
      </c>
      <c r="E1" t="s">
        <v>78</v>
      </c>
      <c r="F1" t="s">
        <v>14</v>
      </c>
    </row>
    <row r="2" spans="1:13" x14ac:dyDescent="0.2">
      <c r="A2">
        <v>44</v>
      </c>
      <c r="B2">
        <v>7</v>
      </c>
      <c r="C2">
        <f>A2-38.2</f>
        <v>5.7999999999999972</v>
      </c>
      <c r="D2">
        <f>B2-10.36</f>
        <v>-3.3599999999999994</v>
      </c>
      <c r="E2">
        <f>C2*D2</f>
        <v>-19.487999999999989</v>
      </c>
      <c r="F2">
        <v>1.2947485700000001</v>
      </c>
    </row>
    <row r="3" spans="1:13" x14ac:dyDescent="0.2">
      <c r="A3">
        <v>38</v>
      </c>
      <c r="B3">
        <v>27</v>
      </c>
      <c r="C3">
        <f>A3-38.2</f>
        <v>-0.20000000000000284</v>
      </c>
      <c r="D3">
        <f t="shared" ref="D3:D26" si="0">B3-10.36</f>
        <v>16.64</v>
      </c>
      <c r="E3">
        <f t="shared" ref="E3:E26" si="1">C3*D3</f>
        <v>-3.3280000000000474</v>
      </c>
      <c r="F3">
        <v>2.1380469550000001</v>
      </c>
      <c r="H3" t="s">
        <v>76</v>
      </c>
      <c r="I3">
        <f>AVERAGE(A2:A26)</f>
        <v>38.200000000000003</v>
      </c>
    </row>
    <row r="4" spans="1:13" x14ac:dyDescent="0.2">
      <c r="A4">
        <v>32</v>
      </c>
      <c r="B4">
        <v>11</v>
      </c>
      <c r="C4">
        <f t="shared" ref="C4:C26" si="2">A4-38.2</f>
        <v>-6.2000000000000028</v>
      </c>
      <c r="D4">
        <f t="shared" si="0"/>
        <v>0.64000000000000057</v>
      </c>
      <c r="E4">
        <f t="shared" si="1"/>
        <v>-3.9680000000000053</v>
      </c>
      <c r="F4">
        <v>2.1454867900000001</v>
      </c>
      <c r="H4" t="s">
        <v>77</v>
      </c>
      <c r="I4">
        <f>AVERAGE(B2:B26)</f>
        <v>10.36</v>
      </c>
    </row>
    <row r="5" spans="1:13" x14ac:dyDescent="0.2">
      <c r="A5">
        <v>54</v>
      </c>
      <c r="B5">
        <v>9</v>
      </c>
      <c r="C5">
        <f t="shared" si="2"/>
        <v>15.799999999999997</v>
      </c>
      <c r="D5">
        <f t="shared" si="0"/>
        <v>-1.3599999999999994</v>
      </c>
      <c r="E5">
        <f t="shared" si="1"/>
        <v>-21.487999999999989</v>
      </c>
      <c r="F5">
        <v>3.5355673300000001</v>
      </c>
    </row>
    <row r="6" spans="1:13" x14ac:dyDescent="0.2">
      <c r="A6">
        <v>37</v>
      </c>
      <c r="B6">
        <v>15</v>
      </c>
      <c r="C6">
        <f t="shared" si="2"/>
        <v>-1.2000000000000028</v>
      </c>
      <c r="D6">
        <f t="shared" si="0"/>
        <v>4.6400000000000006</v>
      </c>
      <c r="E6">
        <f t="shared" si="1"/>
        <v>-5.5680000000000138</v>
      </c>
      <c r="F6">
        <v>-6.1810812000000004</v>
      </c>
      <c r="H6" t="s">
        <v>79</v>
      </c>
    </row>
    <row r="7" spans="1:13" ht="17" thickBot="1" x14ac:dyDescent="0.25">
      <c r="A7">
        <v>51</v>
      </c>
      <c r="B7">
        <v>7</v>
      </c>
      <c r="C7">
        <f t="shared" si="2"/>
        <v>12.799999999999997</v>
      </c>
      <c r="D7">
        <f t="shared" si="0"/>
        <v>-3.3599999999999994</v>
      </c>
      <c r="E7">
        <f t="shared" si="1"/>
        <v>-43.007999999999981</v>
      </c>
      <c r="F7">
        <v>-1.895211875</v>
      </c>
    </row>
    <row r="8" spans="1:13" x14ac:dyDescent="0.2">
      <c r="A8">
        <v>42</v>
      </c>
      <c r="B8">
        <v>7</v>
      </c>
      <c r="C8">
        <f t="shared" si="2"/>
        <v>3.7999999999999972</v>
      </c>
      <c r="D8">
        <f t="shared" si="0"/>
        <v>-3.3599999999999994</v>
      </c>
      <c r="E8">
        <f t="shared" si="1"/>
        <v>-12.767999999999988</v>
      </c>
      <c r="F8">
        <v>-0.65763810499999997</v>
      </c>
      <c r="H8" s="3" t="s">
        <v>80</v>
      </c>
      <c r="I8" s="3"/>
    </row>
    <row r="9" spans="1:13" x14ac:dyDescent="0.2">
      <c r="A9">
        <v>33</v>
      </c>
      <c r="B9">
        <v>19</v>
      </c>
      <c r="C9">
        <f t="shared" si="2"/>
        <v>-5.2000000000000028</v>
      </c>
      <c r="D9">
        <f t="shared" si="0"/>
        <v>8.64</v>
      </c>
      <c r="E9">
        <f t="shared" si="1"/>
        <v>-44.928000000000026</v>
      </c>
      <c r="F9">
        <v>-0.52731965000000003</v>
      </c>
      <c r="H9" t="s">
        <v>81</v>
      </c>
      <c r="I9">
        <v>0.12058470465644223</v>
      </c>
    </row>
    <row r="10" spans="1:13" x14ac:dyDescent="0.2">
      <c r="A10">
        <v>50</v>
      </c>
      <c r="B10">
        <v>7</v>
      </c>
      <c r="C10">
        <f t="shared" si="2"/>
        <v>11.799999999999997</v>
      </c>
      <c r="D10">
        <f t="shared" si="0"/>
        <v>-3.3599999999999994</v>
      </c>
      <c r="E10">
        <f t="shared" si="1"/>
        <v>-39.647999999999982</v>
      </c>
      <c r="F10">
        <v>-1.220826905</v>
      </c>
      <c r="H10" t="s">
        <v>82</v>
      </c>
      <c r="I10">
        <v>1.4540670997081402E-2</v>
      </c>
    </row>
    <row r="11" spans="1:13" x14ac:dyDescent="0.2">
      <c r="A11">
        <v>28</v>
      </c>
      <c r="B11">
        <v>21</v>
      </c>
      <c r="C11">
        <f t="shared" si="2"/>
        <v>-10.200000000000003</v>
      </c>
      <c r="D11">
        <f t="shared" si="0"/>
        <v>10.64</v>
      </c>
      <c r="E11">
        <f t="shared" si="1"/>
        <v>-108.52800000000003</v>
      </c>
      <c r="F11">
        <v>0.42959974000000001</v>
      </c>
      <c r="H11" t="s">
        <v>83</v>
      </c>
      <c r="I11">
        <v>-0.1262392331461927</v>
      </c>
    </row>
    <row r="12" spans="1:13" x14ac:dyDescent="0.2">
      <c r="A12">
        <v>36</v>
      </c>
      <c r="B12">
        <v>10</v>
      </c>
      <c r="C12">
        <f t="shared" si="2"/>
        <v>-2.2000000000000028</v>
      </c>
      <c r="D12">
        <f t="shared" si="0"/>
        <v>-0.35999999999999943</v>
      </c>
      <c r="E12">
        <f t="shared" si="1"/>
        <v>0.79199999999999982</v>
      </c>
      <c r="F12">
        <v>-2.1460514800000001</v>
      </c>
      <c r="H12" t="s">
        <v>84</v>
      </c>
      <c r="I12">
        <v>2.2286416280471362</v>
      </c>
    </row>
    <row r="13" spans="1:13" ht="17" thickBot="1" x14ac:dyDescent="0.25">
      <c r="A13">
        <v>44</v>
      </c>
      <c r="B13">
        <v>5</v>
      </c>
      <c r="C13">
        <f t="shared" si="2"/>
        <v>5.7999999999999972</v>
      </c>
      <c r="D13">
        <f t="shared" si="0"/>
        <v>-5.3599999999999994</v>
      </c>
      <c r="E13">
        <f t="shared" si="1"/>
        <v>-31.087999999999983</v>
      </c>
      <c r="F13">
        <v>-0.100306835</v>
      </c>
      <c r="H13" s="1" t="s">
        <v>85</v>
      </c>
      <c r="I13" s="1">
        <v>25</v>
      </c>
    </row>
    <row r="14" spans="1:13" x14ac:dyDescent="0.2">
      <c r="A14">
        <v>49</v>
      </c>
      <c r="B14">
        <v>10</v>
      </c>
      <c r="C14">
        <f t="shared" si="2"/>
        <v>10.799999999999997</v>
      </c>
      <c r="D14">
        <f t="shared" si="0"/>
        <v>-0.35999999999999943</v>
      </c>
      <c r="E14">
        <f t="shared" si="1"/>
        <v>-3.8879999999999928</v>
      </c>
      <c r="F14">
        <v>-2.9447708600000002</v>
      </c>
    </row>
    <row r="15" spans="1:13" ht="17" thickBot="1" x14ac:dyDescent="0.25">
      <c r="A15">
        <v>49</v>
      </c>
      <c r="B15">
        <v>3</v>
      </c>
      <c r="C15">
        <f t="shared" si="2"/>
        <v>10.799999999999997</v>
      </c>
      <c r="D15">
        <f t="shared" si="0"/>
        <v>-7.3599999999999994</v>
      </c>
      <c r="E15">
        <f t="shared" si="1"/>
        <v>-79.487999999999971</v>
      </c>
      <c r="F15">
        <v>-0.60603973</v>
      </c>
      <c r="H15" t="s">
        <v>86</v>
      </c>
    </row>
    <row r="16" spans="1:13" x14ac:dyDescent="0.2">
      <c r="A16">
        <v>30</v>
      </c>
      <c r="B16">
        <v>11</v>
      </c>
      <c r="C16">
        <f t="shared" si="2"/>
        <v>-8.2000000000000028</v>
      </c>
      <c r="D16">
        <f t="shared" si="0"/>
        <v>0.64000000000000057</v>
      </c>
      <c r="E16">
        <f t="shared" si="1"/>
        <v>-5.2480000000000064</v>
      </c>
      <c r="F16">
        <v>0.90388082999999997</v>
      </c>
      <c r="H16" s="2"/>
      <c r="I16" s="2" t="s">
        <v>91</v>
      </c>
      <c r="J16" s="2" t="s">
        <v>92</v>
      </c>
      <c r="K16" s="2" t="s">
        <v>93</v>
      </c>
      <c r="L16" s="2" t="s">
        <v>16</v>
      </c>
      <c r="M16" s="2" t="s">
        <v>94</v>
      </c>
    </row>
    <row r="17" spans="1:16" x14ac:dyDescent="0.2">
      <c r="A17">
        <v>29</v>
      </c>
      <c r="B17">
        <v>6</v>
      </c>
      <c r="C17">
        <f t="shared" si="2"/>
        <v>-9.2000000000000028</v>
      </c>
      <c r="D17">
        <f t="shared" si="0"/>
        <v>-4.3599999999999994</v>
      </c>
      <c r="E17">
        <f t="shared" si="1"/>
        <v>40.112000000000009</v>
      </c>
      <c r="F17">
        <v>-0.310542975</v>
      </c>
      <c r="H17" t="s">
        <v>87</v>
      </c>
      <c r="I17">
        <v>3</v>
      </c>
      <c r="J17">
        <v>1.5390244316067196</v>
      </c>
      <c r="K17">
        <v>0.51300814386890659</v>
      </c>
      <c r="L17">
        <v>0.1032865527617004</v>
      </c>
      <c r="M17">
        <v>0.95722736174720247</v>
      </c>
    </row>
    <row r="18" spans="1:16" x14ac:dyDescent="0.2">
      <c r="A18">
        <v>44</v>
      </c>
      <c r="B18">
        <v>9</v>
      </c>
      <c r="C18">
        <f t="shared" si="2"/>
        <v>5.7999999999999972</v>
      </c>
      <c r="D18">
        <f t="shared" si="0"/>
        <v>-1.3599999999999994</v>
      </c>
      <c r="E18">
        <f t="shared" si="1"/>
        <v>-7.8879999999999928</v>
      </c>
      <c r="F18">
        <v>-0.62296260999999997</v>
      </c>
      <c r="H18" t="s">
        <v>88</v>
      </c>
      <c r="I18">
        <v>21</v>
      </c>
      <c r="J18">
        <v>104.30371363155639</v>
      </c>
      <c r="K18">
        <v>4.9668435062645901</v>
      </c>
    </row>
    <row r="19" spans="1:16" ht="17" thickBot="1" x14ac:dyDescent="0.25">
      <c r="A19">
        <v>28</v>
      </c>
      <c r="B19">
        <v>13</v>
      </c>
      <c r="C19">
        <f t="shared" si="2"/>
        <v>-10.200000000000003</v>
      </c>
      <c r="D19">
        <f t="shared" si="0"/>
        <v>2.6400000000000006</v>
      </c>
      <c r="E19">
        <f t="shared" si="1"/>
        <v>-26.928000000000015</v>
      </c>
      <c r="F19">
        <v>1.7536492299999999</v>
      </c>
      <c r="H19" s="1" t="s">
        <v>89</v>
      </c>
      <c r="I19" s="1">
        <v>24</v>
      </c>
      <c r="J19" s="1">
        <v>105.84273806316311</v>
      </c>
      <c r="K19" s="1"/>
      <c r="L19" s="1"/>
      <c r="M19" s="1"/>
    </row>
    <row r="20" spans="1:16" ht="17" thickBot="1" x14ac:dyDescent="0.25">
      <c r="A20">
        <v>45</v>
      </c>
      <c r="B20">
        <v>7</v>
      </c>
      <c r="C20">
        <f t="shared" si="2"/>
        <v>6.7999999999999972</v>
      </c>
      <c r="D20">
        <f t="shared" si="0"/>
        <v>-3.3599999999999994</v>
      </c>
      <c r="E20">
        <f t="shared" si="1"/>
        <v>-22.847999999999988</v>
      </c>
      <c r="F20">
        <v>0.84381595499999995</v>
      </c>
    </row>
    <row r="21" spans="1:16" x14ac:dyDescent="0.2">
      <c r="A21">
        <v>25</v>
      </c>
      <c r="B21">
        <v>5</v>
      </c>
      <c r="C21">
        <f t="shared" si="2"/>
        <v>-13.200000000000003</v>
      </c>
      <c r="D21">
        <f t="shared" si="0"/>
        <v>-5.3599999999999994</v>
      </c>
      <c r="E21">
        <f t="shared" si="1"/>
        <v>70.75200000000001</v>
      </c>
      <c r="F21">
        <v>-1.289498115</v>
      </c>
      <c r="H21" s="2"/>
      <c r="I21" s="2" t="s">
        <v>95</v>
      </c>
      <c r="J21" s="2" t="s">
        <v>84</v>
      </c>
      <c r="K21" s="2" t="s">
        <v>96</v>
      </c>
      <c r="L21" s="2" t="s">
        <v>97</v>
      </c>
      <c r="M21" s="2" t="s">
        <v>98</v>
      </c>
      <c r="N21" s="2" t="s">
        <v>99</v>
      </c>
      <c r="O21" s="2" t="s">
        <v>100</v>
      </c>
      <c r="P21" s="2" t="s">
        <v>101</v>
      </c>
    </row>
    <row r="22" spans="1:16" x14ac:dyDescent="0.2">
      <c r="A22">
        <v>55</v>
      </c>
      <c r="B22">
        <v>5</v>
      </c>
      <c r="C22">
        <f t="shared" si="2"/>
        <v>16.799999999999997</v>
      </c>
      <c r="D22">
        <f t="shared" si="0"/>
        <v>-5.3599999999999994</v>
      </c>
      <c r="E22">
        <f t="shared" si="1"/>
        <v>-90.047999999999973</v>
      </c>
      <c r="F22">
        <v>-1.65432958</v>
      </c>
      <c r="H22" t="s">
        <v>90</v>
      </c>
      <c r="I22">
        <v>-0.60403523377214074</v>
      </c>
      <c r="J22">
        <v>0.50251389561973114</v>
      </c>
      <c r="K22">
        <v>-1.2020269270906574</v>
      </c>
      <c r="L22">
        <v>0.24273305455637045</v>
      </c>
      <c r="M22">
        <v>-1.6490700882709737</v>
      </c>
      <c r="N22">
        <v>0.4409996207266923</v>
      </c>
      <c r="O22">
        <v>-1.6490700882709737</v>
      </c>
      <c r="P22">
        <v>0.4409996207266923</v>
      </c>
    </row>
    <row r="23" spans="1:16" x14ac:dyDescent="0.2">
      <c r="A23">
        <v>24</v>
      </c>
      <c r="B23">
        <v>10</v>
      </c>
      <c r="C23">
        <f t="shared" si="2"/>
        <v>-14.200000000000003</v>
      </c>
      <c r="D23">
        <f t="shared" si="0"/>
        <v>-0.35999999999999943</v>
      </c>
      <c r="E23">
        <f t="shared" si="1"/>
        <v>5.111999999999993</v>
      </c>
      <c r="F23">
        <v>1.7749401950000001</v>
      </c>
      <c r="H23" t="s">
        <v>74</v>
      </c>
      <c r="I23">
        <v>-1.6668163742224545E-2</v>
      </c>
      <c r="J23">
        <v>6.0888281587958233E-2</v>
      </c>
      <c r="K23">
        <v>-0.27374994510472406</v>
      </c>
      <c r="L23">
        <v>0.78695126387547354</v>
      </c>
      <c r="M23">
        <v>-0.14329227711421996</v>
      </c>
      <c r="N23">
        <v>0.10995594962977087</v>
      </c>
      <c r="O23">
        <v>-0.14329227711421996</v>
      </c>
      <c r="P23">
        <v>0.10995594962977087</v>
      </c>
    </row>
    <row r="24" spans="1:16" x14ac:dyDescent="0.2">
      <c r="A24">
        <v>34</v>
      </c>
      <c r="B24">
        <v>20</v>
      </c>
      <c r="C24">
        <f t="shared" si="2"/>
        <v>-4.2000000000000028</v>
      </c>
      <c r="D24">
        <f t="shared" si="0"/>
        <v>9.64</v>
      </c>
      <c r="E24">
        <f t="shared" si="1"/>
        <v>-40.488000000000028</v>
      </c>
      <c r="F24">
        <v>-2.68080951</v>
      </c>
      <c r="H24" t="s">
        <v>75</v>
      </c>
      <c r="I24">
        <v>1.1258911912627343E-2</v>
      </c>
      <c r="J24">
        <v>9.0282161499379593E-2</v>
      </c>
      <c r="K24">
        <v>0.12470804559441916</v>
      </c>
      <c r="L24">
        <v>0.90194075406555063</v>
      </c>
      <c r="M24">
        <v>-0.17649312107342277</v>
      </c>
      <c r="N24">
        <v>0.19901094489867746</v>
      </c>
      <c r="O24">
        <v>-0.17649312107342277</v>
      </c>
      <c r="P24">
        <v>0.19901094489867746</v>
      </c>
    </row>
    <row r="25" spans="1:16" ht="17" thickBot="1" x14ac:dyDescent="0.25">
      <c r="A25">
        <v>30</v>
      </c>
      <c r="B25">
        <v>10</v>
      </c>
      <c r="C25">
        <f t="shared" si="2"/>
        <v>-8.2000000000000028</v>
      </c>
      <c r="D25">
        <f t="shared" si="0"/>
        <v>-0.35999999999999943</v>
      </c>
      <c r="E25">
        <f t="shared" si="1"/>
        <v>2.9519999999999964</v>
      </c>
      <c r="F25">
        <v>-2.73495818</v>
      </c>
      <c r="H25" s="1" t="s">
        <v>78</v>
      </c>
      <c r="I25" s="1">
        <v>-5.7815356058426252E-3</v>
      </c>
      <c r="J25" s="1">
        <v>1.3985561266364376E-2</v>
      </c>
      <c r="K25" s="1">
        <v>-0.41339317712957024</v>
      </c>
      <c r="L25" s="1">
        <v>0.683509534447301</v>
      </c>
      <c r="M25" s="1">
        <v>-3.4866102441661162E-2</v>
      </c>
      <c r="N25" s="1">
        <v>2.3303031229975915E-2</v>
      </c>
      <c r="O25" s="1">
        <v>-3.4866102441661162E-2</v>
      </c>
      <c r="P25" s="1">
        <v>2.3303031229975915E-2</v>
      </c>
    </row>
    <row r="26" spans="1:16" x14ac:dyDescent="0.2">
      <c r="A26">
        <v>24</v>
      </c>
      <c r="B26">
        <v>5</v>
      </c>
      <c r="C26">
        <f t="shared" si="2"/>
        <v>-14.200000000000003</v>
      </c>
      <c r="D26">
        <f t="shared" si="0"/>
        <v>-5.3599999999999994</v>
      </c>
      <c r="E26">
        <f t="shared" si="1"/>
        <v>76.112000000000009</v>
      </c>
      <c r="F26">
        <v>-1.95008786</v>
      </c>
    </row>
    <row r="29" spans="1:16" x14ac:dyDescent="0.2">
      <c r="H29" t="s">
        <v>102</v>
      </c>
    </row>
    <row r="30" spans="1:16" ht="17" thickBot="1" x14ac:dyDescent="0.25"/>
    <row r="31" spans="1:16" x14ac:dyDescent="0.2">
      <c r="H31" s="2" t="s">
        <v>103</v>
      </c>
      <c r="I31" s="2" t="s">
        <v>104</v>
      </c>
      <c r="J31" s="2" t="s">
        <v>105</v>
      </c>
    </row>
    <row r="32" spans="1:16" x14ac:dyDescent="0.2">
      <c r="H32">
        <v>1</v>
      </c>
      <c r="I32">
        <v>-0.62586996161680986</v>
      </c>
      <c r="J32">
        <v>1.9206185316168098</v>
      </c>
    </row>
    <row r="33" spans="8:10" x14ac:dyDescent="0.2">
      <c r="H33">
        <v>2</v>
      </c>
      <c r="I33">
        <v>-0.39411235630133223</v>
      </c>
      <c r="J33">
        <v>2.5321593113013323</v>
      </c>
    </row>
    <row r="34" spans="8:10" x14ac:dyDescent="0.2">
      <c r="H34">
        <v>3</v>
      </c>
      <c r="I34">
        <v>-0.47054578166228345</v>
      </c>
      <c r="J34">
        <v>2.6160325716622834</v>
      </c>
    </row>
    <row r="35" spans="8:10" x14ac:dyDescent="0.2">
      <c r="H35">
        <v>4</v>
      </c>
      <c r="I35">
        <v>-0.75847070400211558</v>
      </c>
      <c r="J35">
        <v>4.2940380340021154</v>
      </c>
    </row>
    <row r="36" spans="8:10" x14ac:dyDescent="0.2">
      <c r="H36">
        <v>5</v>
      </c>
      <c r="I36">
        <v>-0.49960049575354859</v>
      </c>
      <c r="J36">
        <v>-5.6814807042464519</v>
      </c>
    </row>
    <row r="37" spans="8:10" x14ac:dyDescent="0.2">
      <c r="H37">
        <v>6</v>
      </c>
      <c r="I37">
        <v>-0.60656539036296309</v>
      </c>
      <c r="J37">
        <v>-1.2886464846370369</v>
      </c>
    </row>
    <row r="38" spans="8:10" x14ac:dyDescent="0.2">
      <c r="H38">
        <v>7</v>
      </c>
      <c r="I38">
        <v>-0.63138555340362312</v>
      </c>
      <c r="J38">
        <v>-2.625255159637685E-2</v>
      </c>
    </row>
    <row r="39" spans="8:10" x14ac:dyDescent="0.2">
      <c r="H39">
        <v>8</v>
      </c>
      <c r="I39">
        <v>-0.16033095168817524</v>
      </c>
      <c r="J39">
        <v>-0.36698869831182479</v>
      </c>
    </row>
    <row r="40" spans="8:10" x14ac:dyDescent="0.2">
      <c r="H40">
        <v>9</v>
      </c>
      <c r="I40">
        <v>-0.60932318625636983</v>
      </c>
      <c r="J40">
        <v>-0.61150371874363019</v>
      </c>
    </row>
    <row r="41" spans="8:10" x14ac:dyDescent="0.2">
      <c r="H41">
        <v>10</v>
      </c>
      <c r="I41">
        <v>0.31323335537979324</v>
      </c>
      <c r="J41">
        <v>0.11636638462020676</v>
      </c>
    </row>
    <row r="42" spans="8:10" x14ac:dyDescent="0.2">
      <c r="H42">
        <v>11</v>
      </c>
      <c r="I42">
        <v>-0.57599745802761992</v>
      </c>
      <c r="J42">
        <v>-1.5700540219723802</v>
      </c>
    </row>
    <row r="43" spans="8:10" x14ac:dyDescent="0.2">
      <c r="H43">
        <v>12</v>
      </c>
      <c r="I43">
        <v>-0.58132197241429018</v>
      </c>
      <c r="J43">
        <v>0.48101513741429019</v>
      </c>
    </row>
    <row r="44" spans="8:10" x14ac:dyDescent="0.2">
      <c r="H44">
        <v>13</v>
      </c>
      <c r="I44">
        <v>-0.76562600004119552</v>
      </c>
      <c r="J44">
        <v>-2.1791448599588046</v>
      </c>
    </row>
    <row r="45" spans="8:10" x14ac:dyDescent="0.2">
      <c r="H45">
        <v>14</v>
      </c>
      <c r="I45">
        <v>-0.40735429162788472</v>
      </c>
      <c r="J45">
        <v>-0.19868543837211528</v>
      </c>
    </row>
    <row r="46" spans="8:10" x14ac:dyDescent="0.2">
      <c r="H46">
        <v>15</v>
      </c>
      <c r="I46">
        <v>-0.42980908860235578</v>
      </c>
      <c r="J46">
        <v>1.3336899186023556</v>
      </c>
    </row>
    <row r="47" spans="8:10" x14ac:dyDescent="0.2">
      <c r="H47">
        <v>16</v>
      </c>
      <c r="I47">
        <v>-0.73168593950428962</v>
      </c>
      <c r="J47">
        <v>0.42114296450428962</v>
      </c>
    </row>
    <row r="48" spans="8:10" x14ac:dyDescent="0.2">
      <c r="H48">
        <v>17</v>
      </c>
      <c r="I48">
        <v>-0.67041795081932976</v>
      </c>
      <c r="J48">
        <v>4.7455340819329783E-2</v>
      </c>
    </row>
    <row r="49" spans="8:10" x14ac:dyDescent="0.2">
      <c r="H49">
        <v>18</v>
      </c>
      <c r="I49">
        <v>-0.24861124535798385</v>
      </c>
      <c r="J49">
        <v>2.0022604753579838</v>
      </c>
    </row>
    <row r="50" spans="8:10" x14ac:dyDescent="0.2">
      <c r="H50">
        <v>19</v>
      </c>
      <c r="I50">
        <v>-0.62311216572340322</v>
      </c>
      <c r="J50">
        <v>1.4669281207234031</v>
      </c>
    </row>
    <row r="51" spans="8:10" x14ac:dyDescent="0.2">
      <c r="H51">
        <v>20</v>
      </c>
      <c r="I51">
        <v>-0.85341844741103678</v>
      </c>
      <c r="J51">
        <v>-0.43607966758896322</v>
      </c>
    </row>
    <row r="52" spans="8:10" x14ac:dyDescent="0.2">
      <c r="H52">
        <v>21</v>
      </c>
      <c r="I52">
        <v>-0.42379243425827895</v>
      </c>
      <c r="J52">
        <v>-1.2305371457417209</v>
      </c>
    </row>
    <row r="53" spans="8:10" x14ac:dyDescent="0.2">
      <c r="H53">
        <v>22</v>
      </c>
      <c r="I53">
        <v>-0.40095572693816545</v>
      </c>
      <c r="J53">
        <v>2.1758959219381655</v>
      </c>
    </row>
    <row r="54" spans="8:10" x14ac:dyDescent="0.2">
      <c r="H54">
        <v>23</v>
      </c>
      <c r="I54">
        <v>-0.19141022160771357</v>
      </c>
      <c r="J54">
        <v>-2.4893992883922866</v>
      </c>
    </row>
    <row r="55" spans="8:10" x14ac:dyDescent="0.2">
      <c r="H55">
        <v>24</v>
      </c>
      <c r="I55">
        <v>-0.48847659248289266</v>
      </c>
      <c r="J55">
        <v>-2.2464815875171071</v>
      </c>
    </row>
    <row r="56" spans="8:10" ht="17" thickBot="1" x14ac:dyDescent="0.25">
      <c r="H56" s="1">
        <v>25</v>
      </c>
      <c r="I56" s="1">
        <v>-0.86773931451612873</v>
      </c>
      <c r="J56" s="1">
        <v>-1.0823485454838713</v>
      </c>
    </row>
    <row r="57" spans="8:10" ht="17" thickBot="1" x14ac:dyDescent="0.25">
      <c r="H57" s="1"/>
      <c r="I57" s="1"/>
      <c r="J57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7BBBB-2C09-8747-B340-D24363BCF692}">
  <dimension ref="A1:P55"/>
  <sheetViews>
    <sheetView tabSelected="1" zoomScale="125" workbookViewId="0">
      <selection activeCell="F29" sqref="F29"/>
    </sheetView>
  </sheetViews>
  <sheetFormatPr baseColWidth="10" defaultRowHeight="16" x14ac:dyDescent="0.2"/>
  <cols>
    <col min="3" max="3" width="17.6640625" bestFit="1" customWidth="1"/>
    <col min="4" max="4" width="14.1640625" bestFit="1" customWidth="1"/>
    <col min="5" max="5" width="15.6640625" bestFit="1" customWidth="1"/>
    <col min="6" max="6" width="26.33203125" bestFit="1" customWidth="1"/>
    <col min="7" max="7" width="13.83203125" bestFit="1" customWidth="1"/>
    <col min="8" max="8" width="17.6640625" bestFit="1" customWidth="1"/>
    <col min="9" max="9" width="14.1640625" bestFit="1" customWidth="1"/>
    <col min="10" max="10" width="13.33203125" bestFit="1" customWidth="1"/>
    <col min="11" max="11" width="12.83203125" bestFit="1" customWidth="1"/>
    <col min="12" max="12" width="12.1640625" bestFit="1" customWidth="1"/>
  </cols>
  <sheetData>
    <row r="1" spans="1:13" x14ac:dyDescent="0.2">
      <c r="A1" t="s">
        <v>106</v>
      </c>
      <c r="B1" t="s">
        <v>6</v>
      </c>
      <c r="C1" t="s">
        <v>107</v>
      </c>
      <c r="D1" t="s">
        <v>112</v>
      </c>
      <c r="E1" t="s">
        <v>114</v>
      </c>
      <c r="F1" t="s">
        <v>14</v>
      </c>
    </row>
    <row r="2" spans="1:13" x14ac:dyDescent="0.2">
      <c r="A2">
        <v>16</v>
      </c>
      <c r="B2">
        <v>7</v>
      </c>
      <c r="C2">
        <f>A2-14.92</f>
        <v>1.08</v>
      </c>
      <c r="D2">
        <f t="shared" ref="D2:D26" si="0">F2-$I$4</f>
        <v>1.8028565649999999</v>
      </c>
      <c r="E2">
        <f>C2*D2</f>
        <v>1.9470850902000001</v>
      </c>
      <c r="F2">
        <v>1.2947485700000001</v>
      </c>
      <c r="H2" t="s">
        <v>108</v>
      </c>
      <c r="I2" s="4">
        <f>AVERAGE(A2:A26)</f>
        <v>14.92</v>
      </c>
    </row>
    <row r="3" spans="1:13" x14ac:dyDescent="0.2">
      <c r="A3">
        <v>13</v>
      </c>
      <c r="B3">
        <v>27</v>
      </c>
      <c r="C3">
        <f t="shared" ref="C3:C26" si="1">A3-14.92</f>
        <v>-1.92</v>
      </c>
      <c r="D3">
        <f t="shared" si="0"/>
        <v>2.6461549500000001</v>
      </c>
      <c r="E3">
        <f t="shared" ref="E3:E26" si="2">C3*D3</f>
        <v>-5.0806175040000001</v>
      </c>
      <c r="F3">
        <v>2.1380469550000001</v>
      </c>
      <c r="H3" t="s">
        <v>77</v>
      </c>
      <c r="I3">
        <f>AVERAGE(B2:B26)</f>
        <v>10.36</v>
      </c>
    </row>
    <row r="4" spans="1:13" x14ac:dyDescent="0.2">
      <c r="A4">
        <v>16</v>
      </c>
      <c r="B4">
        <v>11</v>
      </c>
      <c r="C4">
        <f t="shared" si="1"/>
        <v>1.08</v>
      </c>
      <c r="D4">
        <f t="shared" si="0"/>
        <v>2.6535947850000001</v>
      </c>
      <c r="E4">
        <f t="shared" si="2"/>
        <v>2.8658823678000003</v>
      </c>
      <c r="F4">
        <v>2.1454867900000001</v>
      </c>
      <c r="H4" t="s">
        <v>113</v>
      </c>
      <c r="I4">
        <f>AVERAGE(F2:F26)</f>
        <v>-0.50810799499999992</v>
      </c>
    </row>
    <row r="5" spans="1:13" x14ac:dyDescent="0.2">
      <c r="A5">
        <v>12</v>
      </c>
      <c r="B5">
        <v>9</v>
      </c>
      <c r="C5">
        <f t="shared" si="1"/>
        <v>-2.92</v>
      </c>
      <c r="D5">
        <f t="shared" si="0"/>
        <v>4.0436753249999997</v>
      </c>
      <c r="E5">
        <f t="shared" si="2"/>
        <v>-11.807531948999999</v>
      </c>
      <c r="F5">
        <v>3.5355673300000001</v>
      </c>
    </row>
    <row r="6" spans="1:13" x14ac:dyDescent="0.2">
      <c r="A6">
        <v>18</v>
      </c>
      <c r="B6">
        <v>15</v>
      </c>
      <c r="C6">
        <f t="shared" si="1"/>
        <v>3.08</v>
      </c>
      <c r="D6">
        <f t="shared" si="0"/>
        <v>-5.6729732050000008</v>
      </c>
      <c r="E6">
        <f t="shared" si="2"/>
        <v>-17.472757471400001</v>
      </c>
      <c r="F6">
        <v>-6.1810812000000004</v>
      </c>
      <c r="H6" t="s">
        <v>79</v>
      </c>
    </row>
    <row r="7" spans="1:13" ht="17" thickBot="1" x14ac:dyDescent="0.25">
      <c r="A7">
        <v>16</v>
      </c>
      <c r="B7">
        <v>7</v>
      </c>
      <c r="C7">
        <f t="shared" si="1"/>
        <v>1.08</v>
      </c>
      <c r="D7">
        <f t="shared" si="0"/>
        <v>-1.3871038800000002</v>
      </c>
      <c r="E7">
        <f t="shared" si="2"/>
        <v>-1.4980721904000003</v>
      </c>
      <c r="F7">
        <v>-1.895211875</v>
      </c>
    </row>
    <row r="8" spans="1:13" x14ac:dyDescent="0.2">
      <c r="A8">
        <v>16</v>
      </c>
      <c r="B8">
        <v>7</v>
      </c>
      <c r="C8">
        <f t="shared" si="1"/>
        <v>1.08</v>
      </c>
      <c r="D8">
        <f t="shared" si="0"/>
        <v>-0.14953011000000005</v>
      </c>
      <c r="E8">
        <f t="shared" si="2"/>
        <v>-0.16149251880000007</v>
      </c>
      <c r="F8">
        <v>-0.65763810499999997</v>
      </c>
      <c r="H8" s="3" t="s">
        <v>80</v>
      </c>
      <c r="I8" s="3"/>
    </row>
    <row r="9" spans="1:13" x14ac:dyDescent="0.2">
      <c r="A9">
        <v>18</v>
      </c>
      <c r="B9">
        <v>19</v>
      </c>
      <c r="C9">
        <f t="shared" si="1"/>
        <v>3.08</v>
      </c>
      <c r="D9">
        <f t="shared" si="0"/>
        <v>-1.9211655000000105E-2</v>
      </c>
      <c r="E9">
        <f t="shared" si="2"/>
        <v>-5.9171897400000326E-2</v>
      </c>
      <c r="F9">
        <v>-0.52731965000000003</v>
      </c>
      <c r="H9" t="s">
        <v>81</v>
      </c>
      <c r="I9">
        <v>0.48833263170021168</v>
      </c>
    </row>
    <row r="10" spans="1:13" x14ac:dyDescent="0.2">
      <c r="A10">
        <v>12</v>
      </c>
      <c r="B10">
        <v>7</v>
      </c>
      <c r="C10">
        <f t="shared" si="1"/>
        <v>-2.92</v>
      </c>
      <c r="D10">
        <f t="shared" si="0"/>
        <v>-0.71271891000000009</v>
      </c>
      <c r="E10">
        <f t="shared" si="2"/>
        <v>2.0811392172000001</v>
      </c>
      <c r="F10">
        <v>-1.220826905</v>
      </c>
      <c r="H10" t="s">
        <v>82</v>
      </c>
      <c r="I10">
        <v>0.23846875918325461</v>
      </c>
    </row>
    <row r="11" spans="1:13" x14ac:dyDescent="0.2">
      <c r="A11">
        <v>16</v>
      </c>
      <c r="B11">
        <v>21</v>
      </c>
      <c r="C11">
        <f t="shared" si="1"/>
        <v>1.08</v>
      </c>
      <c r="D11">
        <f t="shared" si="0"/>
        <v>0.93770773499999993</v>
      </c>
      <c r="E11">
        <f t="shared" si="2"/>
        <v>1.0127243537999999</v>
      </c>
      <c r="F11">
        <v>0.42959974000000001</v>
      </c>
      <c r="H11" t="s">
        <v>83</v>
      </c>
      <c r="I11">
        <v>0.12967858192371956</v>
      </c>
    </row>
    <row r="12" spans="1:13" x14ac:dyDescent="0.2">
      <c r="A12">
        <v>17</v>
      </c>
      <c r="B12">
        <v>10</v>
      </c>
      <c r="C12">
        <f t="shared" si="1"/>
        <v>2.08</v>
      </c>
      <c r="D12">
        <f t="shared" si="0"/>
        <v>-1.6379434850000001</v>
      </c>
      <c r="E12">
        <f t="shared" si="2"/>
        <v>-3.4069224488000005</v>
      </c>
      <c r="F12">
        <v>-2.1460514800000001</v>
      </c>
      <c r="H12" t="s">
        <v>84</v>
      </c>
      <c r="I12">
        <v>5.5052241415595127</v>
      </c>
    </row>
    <row r="13" spans="1:13" ht="17" thickBot="1" x14ac:dyDescent="0.25">
      <c r="A13">
        <v>10</v>
      </c>
      <c r="B13">
        <v>5</v>
      </c>
      <c r="C13">
        <f t="shared" si="1"/>
        <v>-4.92</v>
      </c>
      <c r="D13">
        <f t="shared" si="0"/>
        <v>0.40780115999999994</v>
      </c>
      <c r="E13">
        <f t="shared" si="2"/>
        <v>-2.0063817071999996</v>
      </c>
      <c r="F13">
        <v>-0.100306835</v>
      </c>
      <c r="H13" s="1" t="s">
        <v>85</v>
      </c>
      <c r="I13" s="1">
        <v>25</v>
      </c>
    </row>
    <row r="14" spans="1:13" x14ac:dyDescent="0.2">
      <c r="A14">
        <v>16</v>
      </c>
      <c r="B14">
        <v>10</v>
      </c>
      <c r="C14">
        <f t="shared" si="1"/>
        <v>1.08</v>
      </c>
      <c r="D14">
        <f t="shared" si="0"/>
        <v>-2.4366628650000002</v>
      </c>
      <c r="E14">
        <f t="shared" si="2"/>
        <v>-2.6315958942000002</v>
      </c>
      <c r="F14">
        <v>-2.9447708600000002</v>
      </c>
    </row>
    <row r="15" spans="1:13" ht="17" thickBot="1" x14ac:dyDescent="0.25">
      <c r="A15">
        <v>12</v>
      </c>
      <c r="B15">
        <v>3</v>
      </c>
      <c r="C15">
        <f t="shared" si="1"/>
        <v>-2.92</v>
      </c>
      <c r="D15">
        <f t="shared" si="0"/>
        <v>-9.7931735000000075E-2</v>
      </c>
      <c r="E15">
        <f t="shared" si="2"/>
        <v>0.28596066620000021</v>
      </c>
      <c r="F15">
        <v>-0.60603973</v>
      </c>
      <c r="H15" t="s">
        <v>86</v>
      </c>
    </row>
    <row r="16" spans="1:13" x14ac:dyDescent="0.2">
      <c r="A16">
        <v>16</v>
      </c>
      <c r="B16">
        <v>11</v>
      </c>
      <c r="C16">
        <f t="shared" si="1"/>
        <v>1.08</v>
      </c>
      <c r="D16">
        <f t="shared" si="0"/>
        <v>1.4119888249999999</v>
      </c>
      <c r="E16">
        <f t="shared" si="2"/>
        <v>1.524947931</v>
      </c>
      <c r="F16">
        <v>0.90388082999999997</v>
      </c>
      <c r="H16" s="2"/>
      <c r="I16" s="2" t="s">
        <v>91</v>
      </c>
      <c r="J16" s="2" t="s">
        <v>92</v>
      </c>
      <c r="K16" s="2" t="s">
        <v>93</v>
      </c>
      <c r="L16" s="2" t="s">
        <v>16</v>
      </c>
      <c r="M16" s="2" t="s">
        <v>94</v>
      </c>
    </row>
    <row r="17" spans="1:16" x14ac:dyDescent="0.2">
      <c r="A17">
        <v>12</v>
      </c>
      <c r="B17">
        <v>6</v>
      </c>
      <c r="C17">
        <f t="shared" si="1"/>
        <v>-2.92</v>
      </c>
      <c r="D17">
        <f t="shared" si="0"/>
        <v>0.19756501999999992</v>
      </c>
      <c r="E17">
        <f t="shared" si="2"/>
        <v>-0.57688985839999973</v>
      </c>
      <c r="F17">
        <v>-0.310542975</v>
      </c>
      <c r="H17" t="s">
        <v>87</v>
      </c>
      <c r="I17">
        <v>3</v>
      </c>
      <c r="J17">
        <v>199.30265017499687</v>
      </c>
      <c r="K17">
        <v>66.434216724998961</v>
      </c>
      <c r="L17">
        <v>2.1920063482785963</v>
      </c>
      <c r="M17">
        <v>0.11906839257037818</v>
      </c>
    </row>
    <row r="18" spans="1:16" x14ac:dyDescent="0.2">
      <c r="A18">
        <v>16</v>
      </c>
      <c r="B18">
        <v>9</v>
      </c>
      <c r="C18">
        <f t="shared" si="1"/>
        <v>1.08</v>
      </c>
      <c r="D18">
        <f t="shared" si="0"/>
        <v>-0.11485461500000005</v>
      </c>
      <c r="E18">
        <f t="shared" si="2"/>
        <v>-0.12404298420000007</v>
      </c>
      <c r="F18">
        <v>-0.62296260999999997</v>
      </c>
      <c r="H18" t="s">
        <v>88</v>
      </c>
      <c r="I18">
        <v>21</v>
      </c>
      <c r="J18">
        <v>636.45734982500312</v>
      </c>
      <c r="K18">
        <v>30.307492848809673</v>
      </c>
    </row>
    <row r="19" spans="1:16" ht="17" thickBot="1" x14ac:dyDescent="0.25">
      <c r="A19">
        <v>13</v>
      </c>
      <c r="B19">
        <v>13</v>
      </c>
      <c r="C19">
        <f t="shared" si="1"/>
        <v>-1.92</v>
      </c>
      <c r="D19">
        <f t="shared" si="0"/>
        <v>2.2617572249999998</v>
      </c>
      <c r="E19">
        <f t="shared" si="2"/>
        <v>-4.3425738719999991</v>
      </c>
      <c r="F19">
        <v>1.7536492299999999</v>
      </c>
      <c r="H19" s="1" t="s">
        <v>89</v>
      </c>
      <c r="I19" s="1">
        <v>24</v>
      </c>
      <c r="J19" s="1">
        <v>835.76</v>
      </c>
      <c r="K19" s="1"/>
      <c r="L19" s="1"/>
      <c r="M19" s="1"/>
    </row>
    <row r="20" spans="1:16" x14ac:dyDescent="0.2">
      <c r="A20">
        <v>17</v>
      </c>
      <c r="B20">
        <v>7</v>
      </c>
      <c r="C20">
        <f t="shared" si="1"/>
        <v>2.08</v>
      </c>
      <c r="D20">
        <f t="shared" si="0"/>
        <v>1.3519239499999998</v>
      </c>
      <c r="E20">
        <f t="shared" si="2"/>
        <v>2.8120018159999995</v>
      </c>
      <c r="F20">
        <v>0.84381595499999995</v>
      </c>
    </row>
    <row r="21" spans="1:16" x14ac:dyDescent="0.2">
      <c r="A21">
        <v>15</v>
      </c>
      <c r="B21">
        <v>5</v>
      </c>
      <c r="C21">
        <f t="shared" si="1"/>
        <v>8.0000000000000071E-2</v>
      </c>
      <c r="D21">
        <f t="shared" si="0"/>
        <v>-0.78139012000000008</v>
      </c>
      <c r="E21">
        <f t="shared" si="2"/>
        <v>-6.2511209600000062E-2</v>
      </c>
      <c r="F21">
        <v>-1.289498115</v>
      </c>
      <c r="I21" t="s">
        <v>95</v>
      </c>
      <c r="J21" t="s">
        <v>84</v>
      </c>
      <c r="K21" t="s">
        <v>96</v>
      </c>
      <c r="L21" t="s">
        <v>97</v>
      </c>
      <c r="M21" t="s">
        <v>98</v>
      </c>
      <c r="N21" t="s">
        <v>99</v>
      </c>
      <c r="O21" t="s">
        <v>100</v>
      </c>
      <c r="P21" t="s">
        <v>101</v>
      </c>
    </row>
    <row r="22" spans="1:16" x14ac:dyDescent="0.2">
      <c r="A22">
        <v>12</v>
      </c>
      <c r="B22">
        <v>5</v>
      </c>
      <c r="C22">
        <f t="shared" si="1"/>
        <v>-2.92</v>
      </c>
      <c r="D22">
        <f t="shared" si="0"/>
        <v>-1.1462215850000002</v>
      </c>
      <c r="E22">
        <f t="shared" si="2"/>
        <v>3.3469670282000004</v>
      </c>
      <c r="F22">
        <v>-1.65432958</v>
      </c>
      <c r="H22" t="s">
        <v>90</v>
      </c>
      <c r="I22">
        <v>9.6699761128922646</v>
      </c>
      <c r="J22">
        <v>1.1646254131105027</v>
      </c>
      <c r="K22">
        <v>8.3030784010332699</v>
      </c>
      <c r="L22">
        <v>4.5139301855299292E-8</v>
      </c>
      <c r="M22">
        <v>7.2480049798659696</v>
      </c>
      <c r="N22">
        <v>12.09194724591856</v>
      </c>
      <c r="O22">
        <v>7.2480049798659696</v>
      </c>
      <c r="P22">
        <v>12.09194724591856</v>
      </c>
    </row>
    <row r="23" spans="1:16" x14ac:dyDescent="0.2">
      <c r="A23">
        <v>16</v>
      </c>
      <c r="B23">
        <v>10</v>
      </c>
      <c r="C23">
        <f t="shared" si="1"/>
        <v>1.08</v>
      </c>
      <c r="D23">
        <f t="shared" si="0"/>
        <v>2.2830481900000001</v>
      </c>
      <c r="E23">
        <f t="shared" si="2"/>
        <v>2.4656920452000004</v>
      </c>
      <c r="F23">
        <v>1.7749401950000001</v>
      </c>
      <c r="H23" t="s">
        <v>107</v>
      </c>
      <c r="I23">
        <v>1.0300252341725584</v>
      </c>
      <c r="J23">
        <v>0.54462779307284548</v>
      </c>
      <c r="K23">
        <v>1.8912461818392541</v>
      </c>
      <c r="L23">
        <v>7.2466606709737799E-2</v>
      </c>
      <c r="M23">
        <v>-0.10259026452521303</v>
      </c>
      <c r="N23">
        <v>2.1626407328703299</v>
      </c>
      <c r="O23">
        <v>-0.10259026452521303</v>
      </c>
      <c r="P23">
        <v>2.1626407328703299</v>
      </c>
    </row>
    <row r="24" spans="1:16" x14ac:dyDescent="0.2">
      <c r="A24">
        <v>16</v>
      </c>
      <c r="B24">
        <v>20</v>
      </c>
      <c r="C24">
        <f t="shared" si="1"/>
        <v>1.08</v>
      </c>
      <c r="D24">
        <f t="shared" si="0"/>
        <v>-2.172701515</v>
      </c>
      <c r="E24">
        <f t="shared" si="2"/>
        <v>-2.3465176362000002</v>
      </c>
      <c r="F24">
        <v>-2.68080951</v>
      </c>
      <c r="H24" t="s">
        <v>112</v>
      </c>
      <c r="I24">
        <v>0.90517614431018112</v>
      </c>
      <c r="J24">
        <v>0.59869556189938899</v>
      </c>
      <c r="K24">
        <v>1.5119139040190452</v>
      </c>
      <c r="L24">
        <v>0.14545931784145855</v>
      </c>
      <c r="M24">
        <v>-0.33987943499280604</v>
      </c>
      <c r="N24">
        <v>2.1502317236131683</v>
      </c>
      <c r="O24">
        <v>-0.33987943499280604</v>
      </c>
      <c r="P24">
        <v>2.1502317236131683</v>
      </c>
    </row>
    <row r="25" spans="1:16" x14ac:dyDescent="0.2">
      <c r="A25">
        <v>16</v>
      </c>
      <c r="B25">
        <v>10</v>
      </c>
      <c r="C25">
        <f t="shared" si="1"/>
        <v>1.08</v>
      </c>
      <c r="D25">
        <f t="shared" si="0"/>
        <v>-2.226850185</v>
      </c>
      <c r="E25">
        <f t="shared" si="2"/>
        <v>-2.4049981998000001</v>
      </c>
      <c r="F25">
        <v>-2.73495818</v>
      </c>
      <c r="H25" t="s">
        <v>114</v>
      </c>
      <c r="I25">
        <v>-0.46376294282195374</v>
      </c>
      <c r="J25">
        <v>0.25508946747544087</v>
      </c>
      <c r="K25">
        <v>-1.8180403425186624</v>
      </c>
      <c r="L25">
        <v>8.3352959539988766E-2</v>
      </c>
      <c r="M25">
        <v>-0.9942505310280918</v>
      </c>
      <c r="N25">
        <v>6.6724645384184322E-2</v>
      </c>
      <c r="O25">
        <v>-0.9942505310280918</v>
      </c>
      <c r="P25">
        <v>6.6724645384184322E-2</v>
      </c>
    </row>
    <row r="26" spans="1:16" x14ac:dyDescent="0.2">
      <c r="A26">
        <v>16</v>
      </c>
      <c r="B26">
        <v>5</v>
      </c>
      <c r="C26">
        <f t="shared" si="1"/>
        <v>1.08</v>
      </c>
      <c r="D26">
        <f t="shared" si="0"/>
        <v>-1.441979865</v>
      </c>
      <c r="E26">
        <f t="shared" si="2"/>
        <v>-1.5573382542</v>
      </c>
      <c r="F26">
        <v>-1.95008786</v>
      </c>
    </row>
    <row r="30" spans="1:16" x14ac:dyDescent="0.2">
      <c r="C30" t="s">
        <v>112</v>
      </c>
      <c r="D30" t="s">
        <v>6</v>
      </c>
    </row>
    <row r="31" spans="1:16" x14ac:dyDescent="0.2">
      <c r="C31">
        <f>F2-$I$4</f>
        <v>1.8028565649999999</v>
      </c>
      <c r="D31">
        <v>7</v>
      </c>
    </row>
    <row r="32" spans="1:16" x14ac:dyDescent="0.2">
      <c r="C32">
        <f t="shared" ref="C32:C55" si="3">F3-$I$4</f>
        <v>2.6461549500000001</v>
      </c>
      <c r="D32">
        <v>27</v>
      </c>
    </row>
    <row r="33" spans="3:4" x14ac:dyDescent="0.2">
      <c r="C33">
        <f t="shared" si="3"/>
        <v>2.6535947850000001</v>
      </c>
      <c r="D33">
        <v>11</v>
      </c>
    </row>
    <row r="34" spans="3:4" x14ac:dyDescent="0.2">
      <c r="C34">
        <f t="shared" si="3"/>
        <v>4.0436753249999997</v>
      </c>
      <c r="D34">
        <v>9</v>
      </c>
    </row>
    <row r="35" spans="3:4" x14ac:dyDescent="0.2">
      <c r="C35">
        <f t="shared" si="3"/>
        <v>-5.6729732050000008</v>
      </c>
      <c r="D35">
        <v>15</v>
      </c>
    </row>
    <row r="36" spans="3:4" x14ac:dyDescent="0.2">
      <c r="C36">
        <f t="shared" si="3"/>
        <v>-1.3871038800000002</v>
      </c>
      <c r="D36">
        <v>7</v>
      </c>
    </row>
    <row r="37" spans="3:4" x14ac:dyDescent="0.2">
      <c r="C37">
        <f t="shared" si="3"/>
        <v>-0.14953011000000005</v>
      </c>
      <c r="D37">
        <v>7</v>
      </c>
    </row>
    <row r="38" spans="3:4" x14ac:dyDescent="0.2">
      <c r="C38">
        <f t="shared" si="3"/>
        <v>-1.9211655000000105E-2</v>
      </c>
      <c r="D38">
        <v>19</v>
      </c>
    </row>
    <row r="39" spans="3:4" x14ac:dyDescent="0.2">
      <c r="C39">
        <f t="shared" si="3"/>
        <v>-0.71271891000000009</v>
      </c>
      <c r="D39">
        <v>7</v>
      </c>
    </row>
    <row r="40" spans="3:4" x14ac:dyDescent="0.2">
      <c r="C40">
        <f t="shared" si="3"/>
        <v>0.93770773499999993</v>
      </c>
      <c r="D40">
        <v>21</v>
      </c>
    </row>
    <row r="41" spans="3:4" x14ac:dyDescent="0.2">
      <c r="C41">
        <f t="shared" si="3"/>
        <v>-1.6379434850000001</v>
      </c>
      <c r="D41">
        <v>10</v>
      </c>
    </row>
    <row r="42" spans="3:4" x14ac:dyDescent="0.2">
      <c r="C42">
        <f t="shared" si="3"/>
        <v>0.40780115999999994</v>
      </c>
      <c r="D42">
        <v>5</v>
      </c>
    </row>
    <row r="43" spans="3:4" x14ac:dyDescent="0.2">
      <c r="C43">
        <f t="shared" si="3"/>
        <v>-2.4366628650000002</v>
      </c>
      <c r="D43">
        <v>10</v>
      </c>
    </row>
    <row r="44" spans="3:4" x14ac:dyDescent="0.2">
      <c r="C44">
        <f t="shared" si="3"/>
        <v>-9.7931735000000075E-2</v>
      </c>
      <c r="D44">
        <v>3</v>
      </c>
    </row>
    <row r="45" spans="3:4" x14ac:dyDescent="0.2">
      <c r="C45">
        <f t="shared" si="3"/>
        <v>1.4119888249999999</v>
      </c>
      <c r="D45">
        <v>11</v>
      </c>
    </row>
    <row r="46" spans="3:4" x14ac:dyDescent="0.2">
      <c r="C46">
        <f t="shared" si="3"/>
        <v>0.19756501999999992</v>
      </c>
      <c r="D46">
        <v>6</v>
      </c>
    </row>
    <row r="47" spans="3:4" x14ac:dyDescent="0.2">
      <c r="C47">
        <f t="shared" si="3"/>
        <v>-0.11485461500000005</v>
      </c>
      <c r="D47">
        <v>9</v>
      </c>
    </row>
    <row r="48" spans="3:4" x14ac:dyDescent="0.2">
      <c r="C48">
        <f t="shared" si="3"/>
        <v>2.2617572249999998</v>
      </c>
      <c r="D48">
        <v>13</v>
      </c>
    </row>
    <row r="49" spans="3:4" x14ac:dyDescent="0.2">
      <c r="C49">
        <f t="shared" si="3"/>
        <v>1.3519239499999998</v>
      </c>
      <c r="D49">
        <v>7</v>
      </c>
    </row>
    <row r="50" spans="3:4" x14ac:dyDescent="0.2">
      <c r="C50">
        <f t="shared" si="3"/>
        <v>-0.78139012000000008</v>
      </c>
      <c r="D50">
        <v>5</v>
      </c>
    </row>
    <row r="51" spans="3:4" x14ac:dyDescent="0.2">
      <c r="C51">
        <f t="shared" si="3"/>
        <v>-1.1462215850000002</v>
      </c>
      <c r="D51">
        <v>5</v>
      </c>
    </row>
    <row r="52" spans="3:4" x14ac:dyDescent="0.2">
      <c r="C52">
        <f t="shared" si="3"/>
        <v>2.2830481900000001</v>
      </c>
      <c r="D52">
        <v>10</v>
      </c>
    </row>
    <row r="53" spans="3:4" x14ac:dyDescent="0.2">
      <c r="C53">
        <f t="shared" si="3"/>
        <v>-2.172701515</v>
      </c>
      <c r="D53">
        <v>20</v>
      </c>
    </row>
    <row r="54" spans="3:4" x14ac:dyDescent="0.2">
      <c r="C54">
        <f t="shared" si="3"/>
        <v>-2.226850185</v>
      </c>
      <c r="D54">
        <v>10</v>
      </c>
    </row>
    <row r="55" spans="3:4" x14ac:dyDescent="0.2">
      <c r="C55">
        <f t="shared" si="3"/>
        <v>-1.441979865</v>
      </c>
      <c r="D55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CDC3-6048-584B-814E-9A920069DC28}">
  <dimension ref="A1:P26"/>
  <sheetViews>
    <sheetView zoomScale="89" workbookViewId="0">
      <selection activeCell="E30" sqref="E30"/>
    </sheetView>
  </sheetViews>
  <sheetFormatPr baseColWidth="10" defaultRowHeight="16" x14ac:dyDescent="0.2"/>
  <cols>
    <col min="2" max="3" width="12.33203125" bestFit="1" customWidth="1"/>
    <col min="4" max="4" width="14.1640625" bestFit="1" customWidth="1"/>
    <col min="5" max="5" width="14.1640625" customWidth="1"/>
    <col min="6" max="6" width="26.33203125" bestFit="1" customWidth="1"/>
  </cols>
  <sheetData>
    <row r="1" spans="1:13" x14ac:dyDescent="0.2">
      <c r="A1" t="s">
        <v>5</v>
      </c>
      <c r="B1" t="s">
        <v>6</v>
      </c>
      <c r="C1" t="s">
        <v>109</v>
      </c>
      <c r="D1" t="s">
        <v>75</v>
      </c>
      <c r="E1" t="s">
        <v>111</v>
      </c>
      <c r="F1" t="s">
        <v>14</v>
      </c>
    </row>
    <row r="2" spans="1:13" x14ac:dyDescent="0.2">
      <c r="A2">
        <v>5</v>
      </c>
      <c r="B2">
        <v>7</v>
      </c>
      <c r="C2">
        <f>A2-10.64</f>
        <v>-5.6400000000000006</v>
      </c>
      <c r="D2">
        <f>B2-10.36</f>
        <v>-3.3599999999999994</v>
      </c>
      <c r="E2">
        <f>C2*D2</f>
        <v>18.950399999999998</v>
      </c>
      <c r="F2">
        <v>1.2947485700000001</v>
      </c>
      <c r="H2" t="s">
        <v>110</v>
      </c>
      <c r="I2">
        <f>AVERAGE(A2:A26)</f>
        <v>10.64</v>
      </c>
    </row>
    <row r="3" spans="1:13" x14ac:dyDescent="0.2">
      <c r="A3">
        <v>42</v>
      </c>
      <c r="B3">
        <v>27</v>
      </c>
      <c r="C3">
        <f t="shared" ref="C3:C26" si="0">A3-10.64</f>
        <v>31.36</v>
      </c>
      <c r="D3">
        <f t="shared" ref="D3:D26" si="1">B3-10.36</f>
        <v>16.64</v>
      </c>
      <c r="E3">
        <f t="shared" ref="E3:E26" si="2">C3*D3</f>
        <v>521.83040000000005</v>
      </c>
      <c r="F3">
        <v>2.1380469550000001</v>
      </c>
      <c r="H3" t="s">
        <v>77</v>
      </c>
      <c r="I3">
        <f>AVERAGE(B2:B26)</f>
        <v>10.36</v>
      </c>
    </row>
    <row r="4" spans="1:13" x14ac:dyDescent="0.2">
      <c r="A4">
        <v>1</v>
      </c>
      <c r="B4">
        <v>11</v>
      </c>
      <c r="C4">
        <f t="shared" si="0"/>
        <v>-9.64</v>
      </c>
      <c r="D4">
        <f t="shared" si="1"/>
        <v>0.64000000000000057</v>
      </c>
      <c r="E4">
        <f t="shared" si="2"/>
        <v>-6.1696000000000062</v>
      </c>
      <c r="F4">
        <v>2.1454867900000001</v>
      </c>
    </row>
    <row r="5" spans="1:13" x14ac:dyDescent="0.2">
      <c r="A5">
        <v>17</v>
      </c>
      <c r="B5">
        <v>9</v>
      </c>
      <c r="C5">
        <f t="shared" si="0"/>
        <v>6.3599999999999994</v>
      </c>
      <c r="D5">
        <f t="shared" si="1"/>
        <v>-1.3599999999999994</v>
      </c>
      <c r="E5">
        <f t="shared" si="2"/>
        <v>-8.649599999999996</v>
      </c>
      <c r="F5">
        <v>3.5355673300000001</v>
      </c>
      <c r="H5" t="s">
        <v>79</v>
      </c>
    </row>
    <row r="6" spans="1:13" ht="17" thickBot="1" x14ac:dyDescent="0.25">
      <c r="A6">
        <v>5</v>
      </c>
      <c r="B6">
        <v>15</v>
      </c>
      <c r="C6">
        <f t="shared" si="0"/>
        <v>-5.6400000000000006</v>
      </c>
      <c r="D6">
        <f t="shared" si="1"/>
        <v>4.6400000000000006</v>
      </c>
      <c r="E6">
        <f t="shared" si="2"/>
        <v>-26.169600000000006</v>
      </c>
      <c r="F6">
        <v>-6.1810812000000004</v>
      </c>
    </row>
    <row r="7" spans="1:13" x14ac:dyDescent="0.2">
      <c r="A7">
        <v>1</v>
      </c>
      <c r="B7">
        <v>7</v>
      </c>
      <c r="C7">
        <f t="shared" si="0"/>
        <v>-9.64</v>
      </c>
      <c r="D7">
        <f t="shared" si="1"/>
        <v>-3.3599999999999994</v>
      </c>
      <c r="E7">
        <f t="shared" si="2"/>
        <v>32.3904</v>
      </c>
      <c r="F7">
        <v>-1.895211875</v>
      </c>
      <c r="H7" s="3" t="s">
        <v>80</v>
      </c>
      <c r="I7" s="3"/>
    </row>
    <row r="8" spans="1:13" x14ac:dyDescent="0.2">
      <c r="A8">
        <v>0</v>
      </c>
      <c r="B8">
        <v>7</v>
      </c>
      <c r="C8">
        <f t="shared" si="0"/>
        <v>-10.64</v>
      </c>
      <c r="D8">
        <f t="shared" si="1"/>
        <v>-3.3599999999999994</v>
      </c>
      <c r="E8">
        <f t="shared" si="2"/>
        <v>35.750399999999999</v>
      </c>
      <c r="F8">
        <v>-0.65763810499999997</v>
      </c>
      <c r="H8" t="s">
        <v>81</v>
      </c>
      <c r="I8">
        <v>0.30107250569958133</v>
      </c>
    </row>
    <row r="9" spans="1:13" x14ac:dyDescent="0.2">
      <c r="A9">
        <v>24</v>
      </c>
      <c r="B9">
        <v>19</v>
      </c>
      <c r="C9">
        <f t="shared" si="0"/>
        <v>13.36</v>
      </c>
      <c r="D9">
        <f t="shared" si="1"/>
        <v>8.64</v>
      </c>
      <c r="E9">
        <f t="shared" si="2"/>
        <v>115.43040000000001</v>
      </c>
      <c r="F9">
        <v>-0.52731965000000003</v>
      </c>
      <c r="H9" t="s">
        <v>82</v>
      </c>
      <c r="I9">
        <v>9.0644653688224441E-2</v>
      </c>
    </row>
    <row r="10" spans="1:13" x14ac:dyDescent="0.2">
      <c r="A10">
        <v>0</v>
      </c>
      <c r="B10">
        <v>7</v>
      </c>
      <c r="C10">
        <f t="shared" si="0"/>
        <v>-10.64</v>
      </c>
      <c r="D10">
        <f t="shared" si="1"/>
        <v>-3.3599999999999994</v>
      </c>
      <c r="E10">
        <f t="shared" si="2"/>
        <v>35.750399999999999</v>
      </c>
      <c r="F10">
        <v>-1.220826905</v>
      </c>
      <c r="H10" t="s">
        <v>83</v>
      </c>
      <c r="I10">
        <v>-3.9263252927743499E-2</v>
      </c>
    </row>
    <row r="11" spans="1:13" x14ac:dyDescent="0.2">
      <c r="A11">
        <v>40</v>
      </c>
      <c r="B11">
        <v>21</v>
      </c>
      <c r="C11">
        <f t="shared" si="0"/>
        <v>29.36</v>
      </c>
      <c r="D11">
        <f t="shared" si="1"/>
        <v>10.64</v>
      </c>
      <c r="E11">
        <f t="shared" si="2"/>
        <v>312.3904</v>
      </c>
      <c r="F11">
        <v>0.42959974000000001</v>
      </c>
      <c r="H11" t="s">
        <v>84</v>
      </c>
      <c r="I11">
        <v>2.1408571906511145</v>
      </c>
    </row>
    <row r="12" spans="1:13" ht="17" thickBot="1" x14ac:dyDescent="0.25">
      <c r="A12">
        <v>6</v>
      </c>
      <c r="B12">
        <v>10</v>
      </c>
      <c r="C12">
        <f t="shared" si="0"/>
        <v>-4.6400000000000006</v>
      </c>
      <c r="D12">
        <f t="shared" si="1"/>
        <v>-0.35999999999999943</v>
      </c>
      <c r="E12">
        <f t="shared" si="2"/>
        <v>1.6703999999999977</v>
      </c>
      <c r="F12">
        <v>-2.1460514800000001</v>
      </c>
      <c r="H12" s="1" t="s">
        <v>85</v>
      </c>
      <c r="I12" s="1">
        <v>25</v>
      </c>
    </row>
    <row r="13" spans="1:13" x14ac:dyDescent="0.2">
      <c r="A13">
        <v>0</v>
      </c>
      <c r="B13">
        <v>5</v>
      </c>
      <c r="C13">
        <f t="shared" si="0"/>
        <v>-10.64</v>
      </c>
      <c r="D13">
        <f t="shared" si="1"/>
        <v>-5.3599999999999994</v>
      </c>
      <c r="E13">
        <f t="shared" si="2"/>
        <v>57.0304</v>
      </c>
      <c r="F13">
        <v>-0.100306835</v>
      </c>
    </row>
    <row r="14" spans="1:13" ht="17" thickBot="1" x14ac:dyDescent="0.25">
      <c r="A14">
        <v>22</v>
      </c>
      <c r="B14">
        <v>10</v>
      </c>
      <c r="C14">
        <f t="shared" si="0"/>
        <v>11.36</v>
      </c>
      <c r="D14">
        <f t="shared" si="1"/>
        <v>-0.35999999999999943</v>
      </c>
      <c r="E14">
        <f t="shared" si="2"/>
        <v>-4.0895999999999937</v>
      </c>
      <c r="F14">
        <v>-2.9447708600000002</v>
      </c>
      <c r="H14" t="s">
        <v>86</v>
      </c>
    </row>
    <row r="15" spans="1:13" x14ac:dyDescent="0.2">
      <c r="A15">
        <v>3</v>
      </c>
      <c r="B15">
        <v>3</v>
      </c>
      <c r="C15">
        <f t="shared" si="0"/>
        <v>-7.6400000000000006</v>
      </c>
      <c r="D15">
        <f t="shared" si="1"/>
        <v>-7.3599999999999994</v>
      </c>
      <c r="E15">
        <f t="shared" si="2"/>
        <v>56.230400000000003</v>
      </c>
      <c r="F15">
        <v>-0.60603973</v>
      </c>
      <c r="H15" s="2"/>
      <c r="I15" s="2" t="s">
        <v>91</v>
      </c>
      <c r="J15" s="2" t="s">
        <v>92</v>
      </c>
      <c r="K15" s="2" t="s">
        <v>93</v>
      </c>
      <c r="L15" s="2" t="s">
        <v>16</v>
      </c>
      <c r="M15" s="2" t="s">
        <v>94</v>
      </c>
    </row>
    <row r="16" spans="1:13" x14ac:dyDescent="0.2">
      <c r="A16">
        <v>24</v>
      </c>
      <c r="B16">
        <v>11</v>
      </c>
      <c r="C16">
        <f t="shared" si="0"/>
        <v>13.36</v>
      </c>
      <c r="D16">
        <f t="shared" si="1"/>
        <v>0.64000000000000057</v>
      </c>
      <c r="E16">
        <f t="shared" si="2"/>
        <v>8.5504000000000069</v>
      </c>
      <c r="F16">
        <v>0.90388082999999997</v>
      </c>
      <c r="H16" t="s">
        <v>87</v>
      </c>
      <c r="I16">
        <v>3</v>
      </c>
      <c r="J16">
        <v>9.594078337148872</v>
      </c>
      <c r="K16">
        <v>3.1980261123829572</v>
      </c>
      <c r="L16">
        <v>0.69776086806007109</v>
      </c>
      <c r="M16">
        <v>0.5638134929478178</v>
      </c>
    </row>
    <row r="17" spans="1:16" x14ac:dyDescent="0.2">
      <c r="A17">
        <v>5</v>
      </c>
      <c r="B17">
        <v>6</v>
      </c>
      <c r="C17">
        <f t="shared" si="0"/>
        <v>-5.6400000000000006</v>
      </c>
      <c r="D17">
        <f t="shared" si="1"/>
        <v>-4.3599999999999994</v>
      </c>
      <c r="E17">
        <f t="shared" si="2"/>
        <v>24.590399999999999</v>
      </c>
      <c r="F17">
        <v>-0.310542975</v>
      </c>
      <c r="H17" t="s">
        <v>88</v>
      </c>
      <c r="I17">
        <v>21</v>
      </c>
      <c r="J17">
        <v>96.248659726014239</v>
      </c>
      <c r="K17">
        <v>4.5832695107625829</v>
      </c>
    </row>
    <row r="18" spans="1:16" ht="17" thickBot="1" x14ac:dyDescent="0.25">
      <c r="A18">
        <v>5</v>
      </c>
      <c r="B18">
        <v>9</v>
      </c>
      <c r="C18">
        <f t="shared" si="0"/>
        <v>-5.6400000000000006</v>
      </c>
      <c r="D18">
        <f t="shared" si="1"/>
        <v>-1.3599999999999994</v>
      </c>
      <c r="E18">
        <f t="shared" si="2"/>
        <v>7.6703999999999972</v>
      </c>
      <c r="F18">
        <v>-0.62296260999999997</v>
      </c>
      <c r="H18" s="1" t="s">
        <v>89</v>
      </c>
      <c r="I18" s="1">
        <v>24</v>
      </c>
      <c r="J18" s="1">
        <v>105.84273806316311</v>
      </c>
      <c r="K18" s="1"/>
      <c r="L18" s="1"/>
      <c r="M18" s="1"/>
    </row>
    <row r="19" spans="1:16" ht="17" thickBot="1" x14ac:dyDescent="0.25">
      <c r="A19">
        <v>0</v>
      </c>
      <c r="B19">
        <v>13</v>
      </c>
      <c r="C19">
        <f t="shared" si="0"/>
        <v>-10.64</v>
      </c>
      <c r="D19">
        <f t="shared" si="1"/>
        <v>2.6400000000000006</v>
      </c>
      <c r="E19">
        <f t="shared" si="2"/>
        <v>-28.089600000000008</v>
      </c>
      <c r="F19">
        <v>1.7536492299999999</v>
      </c>
    </row>
    <row r="20" spans="1:16" x14ac:dyDescent="0.2">
      <c r="A20">
        <v>8</v>
      </c>
      <c r="B20">
        <v>7</v>
      </c>
      <c r="C20">
        <f t="shared" si="0"/>
        <v>-2.6400000000000006</v>
      </c>
      <c r="D20">
        <f t="shared" si="1"/>
        <v>-3.3599999999999994</v>
      </c>
      <c r="E20">
        <f t="shared" si="2"/>
        <v>8.8704000000000001</v>
      </c>
      <c r="F20">
        <v>0.84381595499999995</v>
      </c>
      <c r="H20" s="2"/>
      <c r="I20" s="2" t="s">
        <v>95</v>
      </c>
      <c r="J20" s="2" t="s">
        <v>84</v>
      </c>
      <c r="K20" s="2" t="s">
        <v>96</v>
      </c>
      <c r="L20" s="2" t="s">
        <v>97</v>
      </c>
      <c r="M20" s="2" t="s">
        <v>98</v>
      </c>
      <c r="N20" s="2" t="s">
        <v>99</v>
      </c>
      <c r="O20" s="2" t="s">
        <v>100</v>
      </c>
      <c r="P20" s="2" t="s">
        <v>101</v>
      </c>
    </row>
    <row r="21" spans="1:16" x14ac:dyDescent="0.2">
      <c r="A21">
        <v>14</v>
      </c>
      <c r="B21">
        <v>5</v>
      </c>
      <c r="C21">
        <f t="shared" si="0"/>
        <v>3.3599999999999994</v>
      </c>
      <c r="D21">
        <f t="shared" si="1"/>
        <v>-5.3599999999999994</v>
      </c>
      <c r="E21">
        <f t="shared" si="2"/>
        <v>-18.009599999999995</v>
      </c>
      <c r="F21">
        <v>-1.289498115</v>
      </c>
      <c r="H21" t="s">
        <v>90</v>
      </c>
      <c r="I21">
        <v>-0.85609020592087381</v>
      </c>
      <c r="J21">
        <v>0.52127866868608219</v>
      </c>
      <c r="K21">
        <v>-1.6422889662427709</v>
      </c>
      <c r="L21">
        <v>0.11542149042441312</v>
      </c>
      <c r="M21">
        <v>-1.9401485422816638</v>
      </c>
      <c r="N21">
        <v>0.22796813043991604</v>
      </c>
      <c r="O21">
        <v>-1.9401485422816638</v>
      </c>
      <c r="P21">
        <v>0.22796813043991604</v>
      </c>
    </row>
    <row r="22" spans="1:16" x14ac:dyDescent="0.2">
      <c r="A22">
        <v>6</v>
      </c>
      <c r="B22">
        <v>5</v>
      </c>
      <c r="C22">
        <f t="shared" si="0"/>
        <v>-4.6400000000000006</v>
      </c>
      <c r="D22">
        <f t="shared" si="1"/>
        <v>-5.3599999999999994</v>
      </c>
      <c r="E22">
        <f t="shared" si="2"/>
        <v>24.8704</v>
      </c>
      <c r="F22">
        <v>-1.65432958</v>
      </c>
      <c r="H22" t="s">
        <v>109</v>
      </c>
      <c r="I22">
        <v>7.6911033058953658E-3</v>
      </c>
      <c r="J22">
        <v>6.2594574744441148E-2</v>
      </c>
      <c r="K22">
        <v>0.12287172390412943</v>
      </c>
      <c r="L22">
        <v>0.90337702312614265</v>
      </c>
      <c r="M22">
        <v>-0.12248144093748603</v>
      </c>
      <c r="N22">
        <v>0.13786364754927677</v>
      </c>
      <c r="O22">
        <v>-0.12248144093748603</v>
      </c>
      <c r="P22">
        <v>0.13786364754927677</v>
      </c>
    </row>
    <row r="23" spans="1:16" x14ac:dyDescent="0.2">
      <c r="A23">
        <v>3</v>
      </c>
      <c r="B23">
        <v>10</v>
      </c>
      <c r="C23">
        <f t="shared" si="0"/>
        <v>-7.6400000000000006</v>
      </c>
      <c r="D23">
        <f t="shared" si="1"/>
        <v>-0.35999999999999943</v>
      </c>
      <c r="E23">
        <f t="shared" si="2"/>
        <v>2.750399999999996</v>
      </c>
      <c r="F23">
        <v>1.7749401950000001</v>
      </c>
      <c r="H23" t="s">
        <v>75</v>
      </c>
      <c r="I23">
        <v>-8.3006294528411489E-2</v>
      </c>
      <c r="J23">
        <v>0.11865593561281246</v>
      </c>
      <c r="K23">
        <v>-0.69955450690027243</v>
      </c>
      <c r="L23">
        <v>0.49188251909613556</v>
      </c>
      <c r="M23">
        <v>-0.32976482098793247</v>
      </c>
      <c r="N23">
        <v>0.16375223193110947</v>
      </c>
      <c r="O23">
        <v>-0.32976482098793247</v>
      </c>
      <c r="P23">
        <v>0.16375223193110947</v>
      </c>
    </row>
    <row r="24" spans="1:16" ht="17" thickBot="1" x14ac:dyDescent="0.25">
      <c r="A24">
        <v>17</v>
      </c>
      <c r="B24">
        <v>20</v>
      </c>
      <c r="C24">
        <f t="shared" si="0"/>
        <v>6.3599999999999994</v>
      </c>
      <c r="D24">
        <f t="shared" si="1"/>
        <v>9.64</v>
      </c>
      <c r="E24">
        <f t="shared" si="2"/>
        <v>61.310400000000001</v>
      </c>
      <c r="F24">
        <v>-2.68080951</v>
      </c>
      <c r="H24" s="1" t="s">
        <v>111</v>
      </c>
      <c r="I24" s="1">
        <v>6.9638782563973683E-3</v>
      </c>
      <c r="J24" s="1">
        <v>5.9500676744560577E-3</v>
      </c>
      <c r="K24" s="1">
        <v>1.170386395148689</v>
      </c>
      <c r="L24" s="1">
        <v>0.25495661240216094</v>
      </c>
      <c r="M24" s="1">
        <v>-5.4099648564680802E-3</v>
      </c>
      <c r="N24" s="1">
        <v>1.9337721369262817E-2</v>
      </c>
      <c r="O24" s="1">
        <v>-5.4099648564680802E-3</v>
      </c>
      <c r="P24" s="1">
        <v>1.9337721369262817E-2</v>
      </c>
    </row>
    <row r="25" spans="1:16" x14ac:dyDescent="0.2">
      <c r="A25">
        <v>10</v>
      </c>
      <c r="B25">
        <v>10</v>
      </c>
      <c r="C25">
        <f t="shared" si="0"/>
        <v>-0.64000000000000057</v>
      </c>
      <c r="D25">
        <f t="shared" si="1"/>
        <v>-0.35999999999999943</v>
      </c>
      <c r="E25">
        <f t="shared" si="2"/>
        <v>0.23039999999999983</v>
      </c>
      <c r="F25">
        <v>-2.73495818</v>
      </c>
    </row>
    <row r="26" spans="1:16" x14ac:dyDescent="0.2">
      <c r="A26">
        <v>8</v>
      </c>
      <c r="B26">
        <v>5</v>
      </c>
      <c r="C26">
        <f t="shared" si="0"/>
        <v>-2.6400000000000006</v>
      </c>
      <c r="D26">
        <f t="shared" si="1"/>
        <v>-5.3599999999999994</v>
      </c>
      <c r="E26">
        <f t="shared" si="2"/>
        <v>14.150400000000001</v>
      </c>
      <c r="F26">
        <v>-1.95008786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cleaned_data</vt:lpstr>
      <vt:lpstr>age</vt:lpstr>
      <vt:lpstr>education</vt:lpstr>
      <vt:lpstr>BDI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Zhang (Year 12)</dc:creator>
  <cp:lastModifiedBy>Elena Zhang (Year 12)</cp:lastModifiedBy>
  <dcterms:created xsi:type="dcterms:W3CDTF">2024-06-22T06:18:14Z</dcterms:created>
  <dcterms:modified xsi:type="dcterms:W3CDTF">2024-07-22T11:20:08Z</dcterms:modified>
</cp:coreProperties>
</file>