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variainc-my.sharepoint.com/personal/felix_reta_aspect_com/Documents/Documents/"/>
    </mc:Choice>
  </mc:AlternateContent>
  <xr:revisionPtr revIDLastSave="825" documentId="13_ncr:1_{89E7F892-5412-43AB-8E7B-766597FCEE9A}" xr6:coauthVersionLast="47" xr6:coauthVersionMax="47" xr10:uidLastSave="{C561C7AE-1E1E-4219-9E36-CC051F8B889B}"/>
  <bookViews>
    <workbookView xWindow="2340" yWindow="1260" windowWidth="25740" windowHeight="12810" activeTab="4" xr2:uid="{00000000-000D-0000-FFFF-FFFF00000000}"/>
  </bookViews>
  <sheets>
    <sheet name="Sheet1" sheetId="17" r:id="rId1"/>
    <sheet name="Timesheet" sheetId="2" r:id="rId2"/>
    <sheet name="Closed" sheetId="15" r:id="rId3"/>
    <sheet name="©" sheetId="13" r:id="rId4"/>
    <sheet name="Timesheet (2)" sheetId="18" r:id="rId5"/>
  </sheets>
  <definedNames>
    <definedName name="_xlnm.Print_Area" localSheetId="1">Timesheet!$C$1:$BT$87</definedName>
    <definedName name="_xlnm.Print_Area" localSheetId="4">'Timesheet (2)'!$C$1:$BU$87</definedName>
    <definedName name="valuevx">42.314159</definedName>
    <definedName name="vertex42_copyright" hidden="1">"© 2016-2019 Vertex42 LLC"</definedName>
    <definedName name="vertex42_id" hidden="1">"monthly-timesheet.xlsx"</definedName>
    <definedName name="vertex42_title" hidden="1">"Monthly Timesheet Template"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8" l="1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26" i="18"/>
  <c r="F27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12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N49" i="18"/>
  <c r="N78" i="18" s="1"/>
  <c r="M49" i="18"/>
  <c r="M78" i="18" s="1"/>
  <c r="L49" i="18"/>
  <c r="L78" i="18" s="1"/>
  <c r="K49" i="18"/>
  <c r="K78" i="18" s="1"/>
  <c r="J49" i="18"/>
  <c r="J78" i="18" s="1"/>
  <c r="U49" i="18"/>
  <c r="U78" i="18" s="1"/>
  <c r="T49" i="18"/>
  <c r="T78" i="18" s="1"/>
  <c r="S49" i="18"/>
  <c r="S78" i="18" s="1"/>
  <c r="R49" i="18"/>
  <c r="R78" i="18" s="1"/>
  <c r="Q49" i="18"/>
  <c r="Q78" i="18" s="1"/>
  <c r="BU80" i="18"/>
  <c r="BU79" i="18"/>
  <c r="BM78" i="18"/>
  <c r="BL78" i="18"/>
  <c r="BF78" i="18"/>
  <c r="BE78" i="18"/>
  <c r="AY78" i="18"/>
  <c r="AX78" i="18"/>
  <c r="AR78" i="18"/>
  <c r="AQ78" i="18"/>
  <c r="AK78" i="18"/>
  <c r="AJ78" i="18"/>
  <c r="AH78" i="18"/>
  <c r="AD78" i="18"/>
  <c r="AC78" i="18"/>
  <c r="W78" i="18"/>
  <c r="V78" i="18"/>
  <c r="P78" i="18"/>
  <c r="O78" i="18"/>
  <c r="I78" i="18"/>
  <c r="E78" i="18"/>
  <c r="BU77" i="18"/>
  <c r="BU76" i="18"/>
  <c r="BU75" i="18"/>
  <c r="BU74" i="18"/>
  <c r="BU73" i="18"/>
  <c r="BU72" i="18"/>
  <c r="BU71" i="18"/>
  <c r="BU70" i="18"/>
  <c r="BU69" i="18"/>
  <c r="BU68" i="18"/>
  <c r="BR49" i="18"/>
  <c r="BR78" i="18" s="1"/>
  <c r="BQ49" i="18"/>
  <c r="BQ78" i="18" s="1"/>
  <c r="BP49" i="18"/>
  <c r="BP78" i="18" s="1"/>
  <c r="BO49" i="18"/>
  <c r="BO78" i="18" s="1"/>
  <c r="BN49" i="18"/>
  <c r="BN78" i="18" s="1"/>
  <c r="BK49" i="18"/>
  <c r="BK78" i="18" s="1"/>
  <c r="BJ49" i="18"/>
  <c r="BJ78" i="18" s="1"/>
  <c r="BI49" i="18"/>
  <c r="BI78" i="18" s="1"/>
  <c r="BH49" i="18"/>
  <c r="BH78" i="18" s="1"/>
  <c r="BG49" i="18"/>
  <c r="BG78" i="18" s="1"/>
  <c r="BD49" i="18"/>
  <c r="BD78" i="18" s="1"/>
  <c r="BC49" i="18"/>
  <c r="BC78" i="18" s="1"/>
  <c r="BB49" i="18"/>
  <c r="BB78" i="18" s="1"/>
  <c r="BA49" i="18"/>
  <c r="BA78" i="18" s="1"/>
  <c r="AZ49" i="18"/>
  <c r="AZ78" i="18" s="1"/>
  <c r="AW49" i="18"/>
  <c r="AW78" i="18" s="1"/>
  <c r="AV49" i="18"/>
  <c r="AV78" i="18" s="1"/>
  <c r="AU49" i="18"/>
  <c r="AU78" i="18" s="1"/>
  <c r="AT49" i="18"/>
  <c r="AT78" i="18" s="1"/>
  <c r="AS49" i="18"/>
  <c r="AS78" i="18" s="1"/>
  <c r="AP49" i="18"/>
  <c r="AP78" i="18" s="1"/>
  <c r="AO49" i="18"/>
  <c r="AO78" i="18" s="1"/>
  <c r="AN49" i="18"/>
  <c r="AN78" i="18" s="1"/>
  <c r="AM49" i="18"/>
  <c r="AM78" i="18" s="1"/>
  <c r="AL49" i="18"/>
  <c r="AL78" i="18" s="1"/>
  <c r="AI49" i="18"/>
  <c r="AI78" i="18" s="1"/>
  <c r="AH49" i="18"/>
  <c r="AG49" i="18"/>
  <c r="AG78" i="18" s="1"/>
  <c r="AF49" i="18"/>
  <c r="AF78" i="18" s="1"/>
  <c r="AE49" i="18"/>
  <c r="AE78" i="18" s="1"/>
  <c r="AB49" i="18"/>
  <c r="AB78" i="18" s="1"/>
  <c r="AA49" i="18"/>
  <c r="AA78" i="18" s="1"/>
  <c r="Z49" i="18"/>
  <c r="Z78" i="18" s="1"/>
  <c r="Y49" i="18"/>
  <c r="Y78" i="18" s="1"/>
  <c r="X49" i="18"/>
  <c r="BU48" i="18"/>
  <c r="BU47" i="18"/>
  <c r="BU46" i="18"/>
  <c r="BU45" i="18"/>
  <c r="BU44" i="18"/>
  <c r="BU43" i="18"/>
  <c r="BU42" i="18"/>
  <c r="BU41" i="18"/>
  <c r="BU40" i="18"/>
  <c r="BU39" i="18"/>
  <c r="BU38" i="18"/>
  <c r="BU37" i="18"/>
  <c r="BU36" i="18"/>
  <c r="BU35" i="18"/>
  <c r="BU34" i="18"/>
  <c r="BU33" i="18"/>
  <c r="BU32" i="18"/>
  <c r="BU31" i="18"/>
  <c r="BU30" i="18"/>
  <c r="BU29" i="18"/>
  <c r="BU28" i="18"/>
  <c r="BU25" i="18"/>
  <c r="BU24" i="18"/>
  <c r="BU23" i="18"/>
  <c r="BU22" i="18"/>
  <c r="BU21" i="18"/>
  <c r="BU20" i="18"/>
  <c r="BU19" i="18"/>
  <c r="BU18" i="18"/>
  <c r="BU17" i="18"/>
  <c r="BU16" i="18"/>
  <c r="BU15" i="18"/>
  <c r="BU14" i="18"/>
  <c r="BU13" i="18"/>
  <c r="BU12" i="18"/>
  <c r="I7" i="18"/>
  <c r="I10" i="18" s="1"/>
  <c r="F17" i="15"/>
  <c r="BR17" i="15"/>
  <c r="BR16" i="15"/>
  <c r="F16" i="15"/>
  <c r="F15" i="15"/>
  <c r="F38" i="2"/>
  <c r="F39" i="2"/>
  <c r="F40" i="2"/>
  <c r="F41" i="2"/>
  <c r="F42" i="2"/>
  <c r="F25" i="2"/>
  <c r="F49" i="18" l="1"/>
  <c r="I9" i="18"/>
  <c r="I8" i="18"/>
  <c r="J10" i="18"/>
  <c r="I11" i="18"/>
  <c r="BU49" i="18"/>
  <c r="X78" i="18"/>
  <c r="BU78" i="18" s="1"/>
  <c r="BR14" i="15"/>
  <c r="F14" i="15"/>
  <c r="BR13" i="15"/>
  <c r="F13" i="15"/>
  <c r="H7" i="15"/>
  <c r="H10" i="15" s="1"/>
  <c r="F34" i="2"/>
  <c r="F35" i="2"/>
  <c r="F36" i="2"/>
  <c r="F37" i="2"/>
  <c r="K10" i="18" l="1"/>
  <c r="J8" i="18"/>
  <c r="J11" i="18"/>
  <c r="J9" i="18"/>
  <c r="I10" i="15"/>
  <c r="H11" i="15"/>
  <c r="H8" i="15"/>
  <c r="I9" i="15"/>
  <c r="H9" i="15"/>
  <c r="L10" i="18" l="1"/>
  <c r="K11" i="18"/>
  <c r="K8" i="18"/>
  <c r="K9" i="18"/>
  <c r="J10" i="15"/>
  <c r="I11" i="15"/>
  <c r="J9" i="15"/>
  <c r="I8" i="15"/>
  <c r="M10" i="18" l="1"/>
  <c r="L11" i="18"/>
  <c r="L8" i="18"/>
  <c r="L9" i="18"/>
  <c r="K10" i="15"/>
  <c r="K9" i="15" s="1"/>
  <c r="J8" i="15"/>
  <c r="J11" i="15"/>
  <c r="M11" i="18" l="1"/>
  <c r="N10" i="18"/>
  <c r="M8" i="18"/>
  <c r="M9" i="18"/>
  <c r="L10" i="15"/>
  <c r="L9" i="15" s="1"/>
  <c r="K8" i="15"/>
  <c r="K11" i="15"/>
  <c r="N11" i="18" l="1"/>
  <c r="N8" i="18"/>
  <c r="O10" i="18"/>
  <c r="N9" i="18"/>
  <c r="M10" i="15"/>
  <c r="M9" i="15"/>
  <c r="L11" i="15"/>
  <c r="L8" i="15"/>
  <c r="O11" i="18" l="1"/>
  <c r="O8" i="18"/>
  <c r="P10" i="18"/>
  <c r="O9" i="18"/>
  <c r="N10" i="15"/>
  <c r="M8" i="15"/>
  <c r="M11" i="15"/>
  <c r="N9" i="15"/>
  <c r="P8" i="18" l="1"/>
  <c r="Q10" i="18"/>
  <c r="Q9" i="18" s="1"/>
  <c r="P11" i="18"/>
  <c r="P9" i="18"/>
  <c r="O10" i="15"/>
  <c r="N8" i="15"/>
  <c r="N11" i="15"/>
  <c r="O9" i="15"/>
  <c r="Q8" i="18" l="1"/>
  <c r="R10" i="18"/>
  <c r="R9" i="18" s="1"/>
  <c r="Q11" i="18"/>
  <c r="P10" i="15"/>
  <c r="O8" i="15"/>
  <c r="O11" i="15"/>
  <c r="P9" i="15"/>
  <c r="S10" i="18" l="1"/>
  <c r="S9" i="18"/>
  <c r="R11" i="18"/>
  <c r="R8" i="18"/>
  <c r="Q10" i="15"/>
  <c r="P11" i="15"/>
  <c r="P8" i="15"/>
  <c r="Q9" i="15"/>
  <c r="T10" i="18" l="1"/>
  <c r="S11" i="18"/>
  <c r="S8" i="18"/>
  <c r="R10" i="15"/>
  <c r="R9" i="15" s="1"/>
  <c r="Q11" i="15"/>
  <c r="Q8" i="15"/>
  <c r="U10" i="18" l="1"/>
  <c r="T11" i="18"/>
  <c r="T8" i="18"/>
  <c r="T9" i="18"/>
  <c r="S10" i="15"/>
  <c r="S9" i="15" s="1"/>
  <c r="R8" i="15"/>
  <c r="R11" i="15"/>
  <c r="U11" i="18" l="1"/>
  <c r="U8" i="18"/>
  <c r="V10" i="18"/>
  <c r="U9" i="18"/>
  <c r="T10" i="15"/>
  <c r="T9" i="15"/>
  <c r="S8" i="15"/>
  <c r="S11" i="15"/>
  <c r="V11" i="18" l="1"/>
  <c r="V8" i="18"/>
  <c r="W10" i="18"/>
  <c r="V9" i="18"/>
  <c r="U10" i="15"/>
  <c r="U9" i="15"/>
  <c r="T11" i="15"/>
  <c r="T8" i="15"/>
  <c r="W11" i="18" l="1"/>
  <c r="W8" i="18"/>
  <c r="X10" i="18"/>
  <c r="X9" i="18" s="1"/>
  <c r="W9" i="18"/>
  <c r="V10" i="15"/>
  <c r="U8" i="15"/>
  <c r="U11" i="15"/>
  <c r="V9" i="15"/>
  <c r="BT16" i="2"/>
  <c r="BT17" i="2"/>
  <c r="BT18" i="2"/>
  <c r="BT19" i="2"/>
  <c r="BT20" i="2"/>
  <c r="BT21" i="2"/>
  <c r="BT22" i="2"/>
  <c r="BT23" i="2"/>
  <c r="BT24" i="2"/>
  <c r="BT25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R12" i="15"/>
  <c r="F12" i="15"/>
  <c r="X8" i="18" l="1"/>
  <c r="X11" i="18"/>
  <c r="Y10" i="18"/>
  <c r="Y9" i="18" s="1"/>
  <c r="W10" i="15"/>
  <c r="V8" i="15"/>
  <c r="V11" i="15"/>
  <c r="W9" i="15"/>
  <c r="F19" i="2"/>
  <c r="F20" i="2"/>
  <c r="F21" i="2"/>
  <c r="F22" i="2"/>
  <c r="F23" i="2"/>
  <c r="F24" i="2"/>
  <c r="Z10" i="18" l="1"/>
  <c r="Y8" i="18"/>
  <c r="Y11" i="18"/>
  <c r="X10" i="15"/>
  <c r="W8" i="15"/>
  <c r="W11" i="15"/>
  <c r="X9" i="15"/>
  <c r="F13" i="2"/>
  <c r="F14" i="2"/>
  <c r="F15" i="2"/>
  <c r="F16" i="2"/>
  <c r="F17" i="2"/>
  <c r="F18" i="2"/>
  <c r="F28" i="2"/>
  <c r="F29" i="2"/>
  <c r="F30" i="2"/>
  <c r="F31" i="2"/>
  <c r="F32" i="2"/>
  <c r="F33" i="2"/>
  <c r="F12" i="2"/>
  <c r="AA10" i="18" l="1"/>
  <c r="AA9" i="18" s="1"/>
  <c r="Z8" i="18"/>
  <c r="Z11" i="18"/>
  <c r="Z9" i="18"/>
  <c r="Y10" i="15"/>
  <c r="X11" i="15"/>
  <c r="X8" i="15"/>
  <c r="Y9" i="15"/>
  <c r="BQ49" i="2"/>
  <c r="BQ78" i="2" s="1"/>
  <c r="BP49" i="2"/>
  <c r="BP78" i="2" s="1"/>
  <c r="BO49" i="2"/>
  <c r="BO78" i="2" s="1"/>
  <c r="BN49" i="2"/>
  <c r="BN78" i="2" s="1"/>
  <c r="BM49" i="2"/>
  <c r="BM78" i="2" s="1"/>
  <c r="BJ49" i="2"/>
  <c r="BJ78" i="2" s="1"/>
  <c r="BI49" i="2"/>
  <c r="BI78" i="2" s="1"/>
  <c r="BH49" i="2"/>
  <c r="BH78" i="2" s="1"/>
  <c r="BG49" i="2"/>
  <c r="BG78" i="2" s="1"/>
  <c r="BF49" i="2"/>
  <c r="BF78" i="2" s="1"/>
  <c r="BC49" i="2"/>
  <c r="BC78" i="2" s="1"/>
  <c r="BB49" i="2"/>
  <c r="BB78" i="2" s="1"/>
  <c r="BA49" i="2"/>
  <c r="BA78" i="2" s="1"/>
  <c r="AZ49" i="2"/>
  <c r="AZ78" i="2" s="1"/>
  <c r="AY49" i="2"/>
  <c r="AY78" i="2" s="1"/>
  <c r="AV49" i="2"/>
  <c r="AV78" i="2" s="1"/>
  <c r="AU49" i="2"/>
  <c r="AU78" i="2" s="1"/>
  <c r="AT49" i="2"/>
  <c r="AT78" i="2" s="1"/>
  <c r="AS49" i="2"/>
  <c r="AS78" i="2" s="1"/>
  <c r="AR49" i="2"/>
  <c r="AR78" i="2" s="1"/>
  <c r="AO49" i="2"/>
  <c r="AN49" i="2"/>
  <c r="AM49" i="2"/>
  <c r="AL49" i="2"/>
  <c r="AK49" i="2"/>
  <c r="AH49" i="2"/>
  <c r="AG49" i="2"/>
  <c r="AF49" i="2"/>
  <c r="AE49" i="2"/>
  <c r="AD49" i="2"/>
  <c r="X49" i="2"/>
  <c r="Y49" i="2"/>
  <c r="Z49" i="2"/>
  <c r="AA49" i="2"/>
  <c r="W49" i="2"/>
  <c r="AQ78" i="2"/>
  <c r="AW78" i="2"/>
  <c r="AX78" i="2"/>
  <c r="BD78" i="2"/>
  <c r="BE78" i="2"/>
  <c r="BK78" i="2"/>
  <c r="BL78" i="2"/>
  <c r="E78" i="2"/>
  <c r="H7" i="2"/>
  <c r="H10" i="2" s="1"/>
  <c r="H8" i="2" s="1"/>
  <c r="AB10" i="18" l="1"/>
  <c r="AA11" i="18"/>
  <c r="AA8" i="18"/>
  <c r="AB9" i="18"/>
  <c r="Z10" i="15"/>
  <c r="Y11" i="15"/>
  <c r="Z9" i="15"/>
  <c r="Y8" i="15"/>
  <c r="F49" i="2"/>
  <c r="BT80" i="2"/>
  <c r="BT79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H78" i="2"/>
  <c r="AC10" i="18" l="1"/>
  <c r="AC9" i="18" s="1"/>
  <c r="AB11" i="18"/>
  <c r="AB8" i="18"/>
  <c r="AA10" i="15"/>
  <c r="Z11" i="15"/>
  <c r="AA9" i="15"/>
  <c r="Z8" i="15"/>
  <c r="BT78" i="2"/>
  <c r="AC11" i="18" l="1"/>
  <c r="AC8" i="18"/>
  <c r="AD10" i="18"/>
  <c r="AB10" i="15"/>
  <c r="AB9" i="15"/>
  <c r="AA8" i="15"/>
  <c r="AA11" i="15"/>
  <c r="H9" i="2"/>
  <c r="I10" i="2"/>
  <c r="H11" i="2"/>
  <c r="AD11" i="18" l="1"/>
  <c r="AD8" i="18"/>
  <c r="AE10" i="18"/>
  <c r="AD9" i="18"/>
  <c r="AC10" i="15"/>
  <c r="AB11" i="15"/>
  <c r="AC9" i="15"/>
  <c r="AB8" i="15"/>
  <c r="I9" i="2"/>
  <c r="I8" i="2"/>
  <c r="I11" i="2"/>
  <c r="J10" i="2"/>
  <c r="J8" i="2" s="1"/>
  <c r="AE11" i="18" l="1"/>
  <c r="AE8" i="18"/>
  <c r="AF10" i="18"/>
  <c r="AE9" i="18"/>
  <c r="AD10" i="15"/>
  <c r="AC11" i="15"/>
  <c r="AC8" i="15"/>
  <c r="AD9" i="15"/>
  <c r="K10" i="2"/>
  <c r="J9" i="2"/>
  <c r="J11" i="2"/>
  <c r="AF8" i="18" l="1"/>
  <c r="AF11" i="18"/>
  <c r="AG10" i="18"/>
  <c r="AF9" i="18"/>
  <c r="AE10" i="15"/>
  <c r="AD8" i="15"/>
  <c r="AD11" i="15"/>
  <c r="AE9" i="15"/>
  <c r="K11" i="2"/>
  <c r="K8" i="2"/>
  <c r="K9" i="2"/>
  <c r="L10" i="2"/>
  <c r="AH10" i="18" l="1"/>
  <c r="AG11" i="18"/>
  <c r="AG8" i="18"/>
  <c r="AG9" i="18"/>
  <c r="AF10" i="15"/>
  <c r="AE8" i="15"/>
  <c r="AE11" i="15"/>
  <c r="AF9" i="15"/>
  <c r="M10" i="2"/>
  <c r="M8" i="2" s="1"/>
  <c r="L8" i="2"/>
  <c r="L9" i="2"/>
  <c r="L11" i="2"/>
  <c r="AI10" i="18" l="1"/>
  <c r="AI9" i="18"/>
  <c r="AH8" i="18"/>
  <c r="AH11" i="18"/>
  <c r="AH9" i="18"/>
  <c r="N10" i="2"/>
  <c r="O10" i="2" s="1"/>
  <c r="M9" i="2"/>
  <c r="AG10" i="15"/>
  <c r="AG9" i="15" s="1"/>
  <c r="AF11" i="15"/>
  <c r="AF8" i="15"/>
  <c r="M11" i="2"/>
  <c r="AJ10" i="18" l="1"/>
  <c r="AI11" i="18"/>
  <c r="AI8" i="18"/>
  <c r="N11" i="2"/>
  <c r="N8" i="2"/>
  <c r="N9" i="2"/>
  <c r="AH10" i="15"/>
  <c r="AG11" i="15"/>
  <c r="AH9" i="15"/>
  <c r="AG8" i="15"/>
  <c r="O9" i="2"/>
  <c r="O8" i="2"/>
  <c r="O11" i="2"/>
  <c r="P10" i="2"/>
  <c r="AK10" i="18" l="1"/>
  <c r="AJ11" i="18"/>
  <c r="AJ8" i="18"/>
  <c r="AJ9" i="18"/>
  <c r="AI10" i="15"/>
  <c r="AI9" i="15" s="1"/>
  <c r="AH11" i="15"/>
  <c r="AH8" i="15"/>
  <c r="P9" i="2"/>
  <c r="P8" i="2"/>
  <c r="P11" i="2"/>
  <c r="Q10" i="2"/>
  <c r="AK11" i="18" l="1"/>
  <c r="AL10" i="18"/>
  <c r="AK8" i="18"/>
  <c r="AL9" i="18"/>
  <c r="AK9" i="18"/>
  <c r="AJ10" i="15"/>
  <c r="AJ9" i="15" s="1"/>
  <c r="AI8" i="15"/>
  <c r="AI11" i="15"/>
  <c r="Q9" i="2"/>
  <c r="Q8" i="2"/>
  <c r="Q11" i="2"/>
  <c r="R10" i="2"/>
  <c r="AL11" i="18" l="1"/>
  <c r="AL8" i="18"/>
  <c r="AM10" i="18"/>
  <c r="AK10" i="15"/>
  <c r="AJ11" i="15"/>
  <c r="AJ8" i="15"/>
  <c r="AK9" i="15"/>
  <c r="R9" i="2"/>
  <c r="R8" i="2"/>
  <c r="R11" i="2"/>
  <c r="S10" i="2"/>
  <c r="AM11" i="18" l="1"/>
  <c r="AM8" i="18"/>
  <c r="AN10" i="18"/>
  <c r="AM9" i="18"/>
  <c r="AL10" i="15"/>
  <c r="AK11" i="15"/>
  <c r="AL9" i="15"/>
  <c r="AK8" i="15"/>
  <c r="S9" i="2"/>
  <c r="S8" i="2"/>
  <c r="S11" i="2"/>
  <c r="T10" i="2"/>
  <c r="AN8" i="18" l="1"/>
  <c r="AO10" i="18"/>
  <c r="AN11" i="18"/>
  <c r="AN9" i="18"/>
  <c r="AM10" i="15"/>
  <c r="AL8" i="15"/>
  <c r="AL11" i="15"/>
  <c r="AM9" i="15"/>
  <c r="T9" i="2"/>
  <c r="T8" i="2"/>
  <c r="T11" i="2"/>
  <c r="U10" i="2"/>
  <c r="AO8" i="18" l="1"/>
  <c r="AP10" i="18"/>
  <c r="AO11" i="18"/>
  <c r="AO9" i="18"/>
  <c r="AN10" i="15"/>
  <c r="AM8" i="15"/>
  <c r="AM11" i="15"/>
  <c r="AN9" i="15"/>
  <c r="U9" i="2"/>
  <c r="U8" i="2"/>
  <c r="U11" i="2"/>
  <c r="V10" i="2"/>
  <c r="V8" i="2" s="1"/>
  <c r="BT49" i="2"/>
  <c r="BT12" i="2"/>
  <c r="BT13" i="2"/>
  <c r="BT14" i="2"/>
  <c r="BT15" i="2"/>
  <c r="BT68" i="2"/>
  <c r="BT69" i="2"/>
  <c r="BT70" i="2"/>
  <c r="BT71" i="2"/>
  <c r="BT72" i="2"/>
  <c r="BT73" i="2"/>
  <c r="BT74" i="2"/>
  <c r="BT75" i="2"/>
  <c r="BT76" i="2"/>
  <c r="BT77" i="2"/>
  <c r="AQ10" i="18" l="1"/>
  <c r="AQ9" i="18"/>
  <c r="AP11" i="18"/>
  <c r="AP8" i="18"/>
  <c r="AP9" i="18"/>
  <c r="AO10" i="15"/>
  <c r="AN11" i="15"/>
  <c r="AN8" i="15"/>
  <c r="AO9" i="15"/>
  <c r="V9" i="2"/>
  <c r="V11" i="2"/>
  <c r="W10" i="2"/>
  <c r="AR10" i="18" l="1"/>
  <c r="AQ11" i="18"/>
  <c r="AQ8" i="18"/>
  <c r="AP10" i="15"/>
  <c r="AP9" i="15" s="1"/>
  <c r="AO11" i="15"/>
  <c r="AO8" i="15"/>
  <c r="W9" i="2"/>
  <c r="W8" i="2"/>
  <c r="W11" i="2"/>
  <c r="X10" i="2"/>
  <c r="AS10" i="18" l="1"/>
  <c r="AR11" i="18"/>
  <c r="AR8" i="18"/>
  <c r="AQ10" i="15"/>
  <c r="AP11" i="15"/>
  <c r="AP8" i="15"/>
  <c r="X9" i="2"/>
  <c r="X8" i="2"/>
  <c r="X11" i="2"/>
  <c r="Y10" i="2"/>
  <c r="AS11" i="18" l="1"/>
  <c r="AS8" i="18"/>
  <c r="AT10" i="18"/>
  <c r="AR10" i="15"/>
  <c r="AQ8" i="15"/>
  <c r="AQ11" i="15"/>
  <c r="Y9" i="2"/>
  <c r="Y8" i="2"/>
  <c r="Y11" i="2"/>
  <c r="Z10" i="2"/>
  <c r="AT11" i="18" l="1"/>
  <c r="AT8" i="18"/>
  <c r="AU10" i="18"/>
  <c r="AS10" i="15"/>
  <c r="AR11" i="15"/>
  <c r="AR8" i="15"/>
  <c r="Z9" i="2"/>
  <c r="Z8" i="2"/>
  <c r="Z11" i="2"/>
  <c r="AA10" i="2"/>
  <c r="AU11" i="18" l="1"/>
  <c r="AU8" i="18"/>
  <c r="AV10" i="18"/>
  <c r="AT10" i="15"/>
  <c r="AS8" i="15"/>
  <c r="AS11" i="15"/>
  <c r="AA9" i="2"/>
  <c r="AA8" i="2"/>
  <c r="AA11" i="2"/>
  <c r="AB10" i="2"/>
  <c r="AV8" i="18" l="1"/>
  <c r="AV11" i="18"/>
  <c r="AW10" i="18"/>
  <c r="AU10" i="15"/>
  <c r="AT8" i="15"/>
  <c r="AT11" i="15"/>
  <c r="AB9" i="2"/>
  <c r="AB8" i="2"/>
  <c r="AB11" i="2"/>
  <c r="AC10" i="2"/>
  <c r="AC8" i="2" s="1"/>
  <c r="AW8" i="18" l="1"/>
  <c r="AX10" i="18"/>
  <c r="AW11" i="18"/>
  <c r="AV10" i="15"/>
  <c r="AU8" i="15"/>
  <c r="AU11" i="15"/>
  <c r="AC9" i="2"/>
  <c r="AC11" i="2"/>
  <c r="AD10" i="2"/>
  <c r="AY10" i="18" l="1"/>
  <c r="AX8" i="18"/>
  <c r="AX11" i="18"/>
  <c r="AW10" i="15"/>
  <c r="AV11" i="15"/>
  <c r="AV8" i="15"/>
  <c r="AD9" i="2"/>
  <c r="AD8" i="2"/>
  <c r="AD11" i="2"/>
  <c r="AE10" i="2"/>
  <c r="AZ10" i="18" l="1"/>
  <c r="AY11" i="18"/>
  <c r="AY8" i="18"/>
  <c r="AX10" i="15"/>
  <c r="AW11" i="15"/>
  <c r="AW8" i="15"/>
  <c r="AE9" i="2"/>
  <c r="AE8" i="2"/>
  <c r="AE11" i="2"/>
  <c r="AF10" i="2"/>
  <c r="BA10" i="18" l="1"/>
  <c r="AZ11" i="18"/>
  <c r="AZ8" i="18"/>
  <c r="AY10" i="15"/>
  <c r="AX8" i="15"/>
  <c r="AX11" i="15"/>
  <c r="AF9" i="2"/>
  <c r="AF8" i="2"/>
  <c r="AF11" i="2"/>
  <c r="AG10" i="2"/>
  <c r="BB10" i="18" l="1"/>
  <c r="BA11" i="18"/>
  <c r="BA8" i="18"/>
  <c r="AZ10" i="15"/>
  <c r="AY8" i="15"/>
  <c r="AY11" i="15"/>
  <c r="AG9" i="2"/>
  <c r="AG8" i="2"/>
  <c r="AG11" i="2"/>
  <c r="AH10" i="2"/>
  <c r="BB11" i="18" l="1"/>
  <c r="BB8" i="18"/>
  <c r="BC10" i="18"/>
  <c r="BA10" i="15"/>
  <c r="AZ11" i="15"/>
  <c r="AZ8" i="15"/>
  <c r="AH9" i="2"/>
  <c r="AH8" i="2"/>
  <c r="AH11" i="2"/>
  <c r="AI10" i="2"/>
  <c r="BC11" i="18" l="1"/>
  <c r="BC8" i="18"/>
  <c r="BD10" i="18"/>
  <c r="BB10" i="15"/>
  <c r="BA8" i="15"/>
  <c r="BA11" i="15"/>
  <c r="AI9" i="2"/>
  <c r="AI8" i="2"/>
  <c r="AI11" i="2"/>
  <c r="AJ10" i="2"/>
  <c r="BD8" i="18" l="1"/>
  <c r="BE10" i="18"/>
  <c r="BD11" i="18"/>
  <c r="BC10" i="15"/>
  <c r="BB8" i="15"/>
  <c r="BB11" i="15"/>
  <c r="AJ9" i="2"/>
  <c r="AJ8" i="2"/>
  <c r="AJ11" i="2"/>
  <c r="AK10" i="2"/>
  <c r="BF10" i="18" l="1"/>
  <c r="BE8" i="18"/>
  <c r="BE11" i="18"/>
  <c r="BD10" i="15"/>
  <c r="BC8" i="15"/>
  <c r="BC11" i="15"/>
  <c r="AK9" i="2"/>
  <c r="AK8" i="2"/>
  <c r="AK11" i="2"/>
  <c r="AL10" i="2"/>
  <c r="BG10" i="18" l="1"/>
  <c r="BF8" i="18"/>
  <c r="BF11" i="18"/>
  <c r="BE10" i="15"/>
  <c r="BD11" i="15"/>
  <c r="BD8" i="15"/>
  <c r="AL9" i="2"/>
  <c r="AL8" i="2"/>
  <c r="AL11" i="2"/>
  <c r="AM10" i="2"/>
  <c r="BH10" i="18" l="1"/>
  <c r="BG11" i="18"/>
  <c r="BG8" i="18"/>
  <c r="BF10" i="15"/>
  <c r="BE11" i="15"/>
  <c r="BE8" i="15"/>
  <c r="AM9" i="2"/>
  <c r="AM8" i="2"/>
  <c r="AM11" i="2"/>
  <c r="AN10" i="2"/>
  <c r="BI10" i="18" l="1"/>
  <c r="BH11" i="18"/>
  <c r="BH8" i="18"/>
  <c r="BG10" i="15"/>
  <c r="BF8" i="15"/>
  <c r="BF11" i="15"/>
  <c r="AN9" i="2"/>
  <c r="AN8" i="2"/>
  <c r="AN11" i="2"/>
  <c r="AO10" i="2"/>
  <c r="BI11" i="18" l="1"/>
  <c r="BI8" i="18"/>
  <c r="BJ10" i="18"/>
  <c r="BH10" i="15"/>
  <c r="BG8" i="15"/>
  <c r="BG11" i="15"/>
  <c r="AO9" i="2"/>
  <c r="AO8" i="2"/>
  <c r="AO11" i="2"/>
  <c r="AP10" i="2"/>
  <c r="AP8" i="2" s="1"/>
  <c r="BJ11" i="18" l="1"/>
  <c r="BJ8" i="18"/>
  <c r="BK10" i="18"/>
  <c r="BI10" i="15"/>
  <c r="BH11" i="15"/>
  <c r="BH8" i="15"/>
  <c r="AP9" i="2"/>
  <c r="AQ10" i="2"/>
  <c r="AQ8" i="2" s="1"/>
  <c r="AP11" i="2"/>
  <c r="BK11" i="18" l="1"/>
  <c r="BK8" i="18"/>
  <c r="BL10" i="18"/>
  <c r="BJ10" i="15"/>
  <c r="BI11" i="15"/>
  <c r="BI8" i="15"/>
  <c r="AQ11" i="2"/>
  <c r="AR10" i="2"/>
  <c r="AR8" i="2" s="1"/>
  <c r="BL8" i="18" l="1"/>
  <c r="BM10" i="18"/>
  <c r="BL11" i="18"/>
  <c r="BK10" i="15"/>
  <c r="BJ8" i="15"/>
  <c r="BJ11" i="15"/>
  <c r="AS10" i="2"/>
  <c r="AS8" i="2" s="1"/>
  <c r="AR11" i="2"/>
  <c r="BN10" i="18" l="1"/>
  <c r="BM11" i="18"/>
  <c r="BM8" i="18"/>
  <c r="BL10" i="15"/>
  <c r="BK8" i="15"/>
  <c r="BK11" i="15"/>
  <c r="AT10" i="2"/>
  <c r="AT8" i="2" s="1"/>
  <c r="AS11" i="2"/>
  <c r="BO10" i="18" l="1"/>
  <c r="BN11" i="18"/>
  <c r="BN8" i="18"/>
  <c r="BN9" i="18"/>
  <c r="BM10" i="15"/>
  <c r="BL11" i="15"/>
  <c r="BL8" i="15"/>
  <c r="AU10" i="2"/>
  <c r="AU8" i="2" s="1"/>
  <c r="AT11" i="2"/>
  <c r="BP10" i="18" l="1"/>
  <c r="BO11" i="18"/>
  <c r="BO8" i="18"/>
  <c r="BN10" i="15"/>
  <c r="BM11" i="15"/>
  <c r="BM8" i="15"/>
  <c r="BM9" i="15"/>
  <c r="AV10" i="2"/>
  <c r="AV8" i="2" s="1"/>
  <c r="AU11" i="2"/>
  <c r="BQ10" i="18" l="1"/>
  <c r="BP11" i="18"/>
  <c r="BP8" i="18"/>
  <c r="BO10" i="15"/>
  <c r="BN11" i="15"/>
  <c r="BN8" i="15"/>
  <c r="AV11" i="2"/>
  <c r="AW10" i="2"/>
  <c r="AW8" i="2" s="1"/>
  <c r="BQ11" i="18" l="1"/>
  <c r="BQ8" i="18"/>
  <c r="BR10" i="18"/>
  <c r="BP10" i="15"/>
  <c r="BO8" i="15"/>
  <c r="BO11" i="15"/>
  <c r="AW11" i="2"/>
  <c r="AX10" i="2"/>
  <c r="AX8" i="2" s="1"/>
  <c r="BR11" i="18" l="1"/>
  <c r="BR8" i="18"/>
  <c r="BR9" i="18"/>
  <c r="BQ10" i="15"/>
  <c r="BP11" i="15"/>
  <c r="BP8" i="15"/>
  <c r="AY10" i="2"/>
  <c r="AY8" i="2" s="1"/>
  <c r="AX11" i="2"/>
  <c r="BQ8" i="15" l="1"/>
  <c r="BQ11" i="15"/>
  <c r="BQ9" i="15"/>
  <c r="AZ10" i="2"/>
  <c r="AZ8" i="2" s="1"/>
  <c r="AY11" i="2"/>
  <c r="BA10" i="2" l="1"/>
  <c r="BA8" i="2" s="1"/>
  <c r="AZ11" i="2"/>
  <c r="BB10" i="2" l="1"/>
  <c r="BB8" i="2" s="1"/>
  <c r="BA11" i="2"/>
  <c r="BB11" i="2" l="1"/>
  <c r="BC10" i="2"/>
  <c r="BD10" i="2" l="1"/>
  <c r="BD8" i="2" s="1"/>
  <c r="BC8" i="2"/>
  <c r="BC11" i="2"/>
  <c r="BD11" i="2" l="1"/>
  <c r="BE10" i="2"/>
  <c r="BE8" i="2" s="1"/>
  <c r="BE11" i="2" l="1"/>
  <c r="BF10" i="2"/>
  <c r="BF8" i="2" s="1"/>
  <c r="BF11" i="2" l="1"/>
  <c r="BG10" i="2"/>
  <c r="BG8" i="2" s="1"/>
  <c r="BH10" i="2"/>
  <c r="BH8" i="2" s="1"/>
  <c r="BG11" i="2"/>
  <c r="BH11" i="2" l="1"/>
  <c r="BI10" i="2"/>
  <c r="BI8" i="2" s="1"/>
  <c r="BJ10" i="2" l="1"/>
  <c r="BJ8" i="2" s="1"/>
  <c r="BI11" i="2"/>
  <c r="BJ11" i="2" l="1"/>
  <c r="BK10" i="2"/>
  <c r="BK8" i="2" s="1"/>
  <c r="BL10" i="2" l="1"/>
  <c r="BL8" i="2" s="1"/>
  <c r="BK11" i="2"/>
  <c r="BL11" i="2" l="1"/>
  <c r="BM10" i="2"/>
  <c r="BM8" i="2" s="1"/>
  <c r="BN10" i="2" l="1"/>
  <c r="BN8" i="2" s="1"/>
  <c r="BM11" i="2"/>
  <c r="BM9" i="2"/>
  <c r="BO10" i="2" l="1"/>
  <c r="BO8" i="2" s="1"/>
  <c r="BN11" i="2"/>
  <c r="BP10" i="2" l="1"/>
  <c r="BP8" i="2" s="1"/>
  <c r="BO11" i="2"/>
  <c r="BP11" i="2" l="1"/>
  <c r="BQ10" i="2"/>
  <c r="BQ8" i="2" s="1"/>
  <c r="BQ11" i="2" l="1"/>
  <c r="BQ9" i="2"/>
</calcChain>
</file>

<file path=xl/sharedStrings.xml><?xml version="1.0" encoding="utf-8"?>
<sst xmlns="http://schemas.openxmlformats.org/spreadsheetml/2006/main" count="458" uniqueCount="130">
  <si>
    <t>Date</t>
  </si>
  <si>
    <t>Employee Signature</t>
  </si>
  <si>
    <t>Total
Hrs</t>
  </si>
  <si>
    <t>[Address 1]</t>
  </si>
  <si>
    <t>[City, State  ZIP]</t>
  </si>
  <si>
    <t>[Phone]</t>
  </si>
  <si>
    <t>PROJECT</t>
  </si>
  <si>
    <t>Supervisor Signature</t>
  </si>
  <si>
    <t>[Fax]</t>
  </si>
  <si>
    <t>Holiday</t>
  </si>
  <si>
    <t>Vacation</t>
  </si>
  <si>
    <t>Sick Leave</t>
  </si>
  <si>
    <t>Personal Leave</t>
  </si>
  <si>
    <t>Note: Use increments of 0.25 (15 minutes) when recording hours.</t>
  </si>
  <si>
    <t>Supervisor Name: [Name]</t>
  </si>
  <si>
    <t>Department</t>
  </si>
  <si>
    <t>Employee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</si>
  <si>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</si>
  <si>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</si>
  <si>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</si>
  <si>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Monthly Timesheet</t>
  </si>
  <si>
    <t>OT Hours:</t>
  </si>
  <si>
    <t>Code</t>
  </si>
  <si>
    <t>Regular Hours:</t>
  </si>
  <si>
    <t>Total Hours:</t>
  </si>
  <si>
    <t>Week Ending</t>
  </si>
  <si>
    <t>Start Week Containing</t>
  </si>
  <si>
    <t>Monthly Timesheet Template</t>
  </si>
  <si>
    <t>https://www.vertex42.com/ExcelTemplates/monthly-timesheet.html</t>
  </si>
  <si>
    <t>https://www.vertex42.com/licensing/EULA_privateuse.html</t>
  </si>
  <si>
    <t>License Agreement</t>
  </si>
  <si>
    <t>Do not delete this worksheet.</t>
  </si>
  <si>
    <t>© 2016-2019 Vertex42 LLC</t>
  </si>
  <si>
    <t>This spreadsheet, including all worksheets and associated content is a copyrighted work under the United States and other copyright laws.</t>
  </si>
  <si>
    <t>► More Timesheet Templates</t>
  </si>
  <si>
    <t>► Business Templates</t>
  </si>
  <si>
    <t>Felix Reta</t>
  </si>
  <si>
    <t>Alvaria-Waterfield-Oaktree</t>
  </si>
  <si>
    <t>Professional Services</t>
  </si>
  <si>
    <t>PA504133 HGS USA (Felix Reta - PM)</t>
  </si>
  <si>
    <t>ACCSR-24</t>
  </si>
  <si>
    <t>PA505017 Camis (Felix Reta - PM)</t>
  </si>
  <si>
    <t>ACCSR-26</t>
  </si>
  <si>
    <t>PA505453 United Biosurce LLC (Felix Reta - PM)</t>
  </si>
  <si>
    <t>ACCSR-28</t>
  </si>
  <si>
    <t>PA505898 Computershare Inc (Felix Reta - PM)</t>
  </si>
  <si>
    <t>ACCSR-23</t>
  </si>
  <si>
    <t>PA505909 M&amp;T Bank (Felix Reta - PM)</t>
  </si>
  <si>
    <t>ACCSR-31</t>
  </si>
  <si>
    <t>PA505921 PNC</t>
  </si>
  <si>
    <t>Training-Onboarding</t>
  </si>
  <si>
    <t>WTT-1</t>
  </si>
  <si>
    <t>Alvaria Baseline</t>
  </si>
  <si>
    <t>Saturday</t>
  </si>
  <si>
    <t xml:space="preserve"> ☢</t>
  </si>
  <si>
    <t>Resource</t>
  </si>
  <si>
    <t>505926 AFNI Workforce expansion</t>
  </si>
  <si>
    <t>505845 -Credit Acceptance Corp. - WFM/APM and AQM Upgrade to V21</t>
  </si>
  <si>
    <t>505563 -Jet Blue - Premise APM Upgrade to V.21</t>
  </si>
  <si>
    <t>Burn</t>
  </si>
  <si>
    <t>George Rucker</t>
  </si>
  <si>
    <t>Bruce Rusk</t>
  </si>
  <si>
    <t>Goutham Srinivasan</t>
  </si>
  <si>
    <t>Daniel Upton</t>
  </si>
  <si>
    <t>Deborah Hutcherson</t>
  </si>
  <si>
    <t>April Bock</t>
  </si>
  <si>
    <t>Aswath Srinivas</t>
  </si>
  <si>
    <t>Sandeep Chauhan</t>
  </si>
  <si>
    <t>Transitioned</t>
  </si>
  <si>
    <t>Prakash Arockiaraj</t>
  </si>
  <si>
    <t>505909 M&amp;T Bank : 505909 M&amp;T - Case 01212743- UIP Certs Expiring - PS Only</t>
  </si>
  <si>
    <t>Grand Total</t>
  </si>
  <si>
    <t>Sum of Burn</t>
  </si>
  <si>
    <t>505742 Consumer Cellular - Via WFM Training Lab</t>
  </si>
  <si>
    <t>505936 Accenture Dell</t>
  </si>
  <si>
    <t>505955-Rushmore screen pop migration</t>
  </si>
  <si>
    <t>505967 JetBlue - PS-Secure Agent</t>
  </si>
  <si>
    <t>505971 Assurant</t>
  </si>
  <si>
    <t xml:space="preserve">505978 Rushmore New AQM Server </t>
  </si>
  <si>
    <t>ACCSR-36</t>
  </si>
  <si>
    <t>ACCSR-37</t>
  </si>
  <si>
    <t>ACCSR-44</t>
  </si>
  <si>
    <t>ACCSR-45</t>
  </si>
  <si>
    <t>ACCSR-46</t>
  </si>
  <si>
    <t>ACCSR-50</t>
  </si>
  <si>
    <t>ACCSR-51</t>
  </si>
  <si>
    <t>ACCSR-53</t>
  </si>
  <si>
    <t>ACCSR-52</t>
  </si>
  <si>
    <t>ACCSR-59</t>
  </si>
  <si>
    <t>505898</t>
  </si>
  <si>
    <t>505907</t>
  </si>
  <si>
    <t>504133</t>
  </si>
  <si>
    <t>505017</t>
  </si>
  <si>
    <t>505909</t>
  </si>
  <si>
    <t>505921</t>
  </si>
  <si>
    <t>505845</t>
  </si>
  <si>
    <t>505926</t>
  </si>
  <si>
    <t>505563</t>
  </si>
  <si>
    <t>505742</t>
  </si>
  <si>
    <t>505936</t>
  </si>
  <si>
    <t>505955</t>
  </si>
  <si>
    <t>505967</t>
  </si>
  <si>
    <t>505971</t>
  </si>
  <si>
    <t>505978</t>
  </si>
  <si>
    <t>ID</t>
  </si>
  <si>
    <t>505453</t>
  </si>
  <si>
    <t>(blank)</t>
  </si>
  <si>
    <t>AFNI Inc : 505926  AFNI - 3 ACD Streams - APS</t>
  </si>
  <si>
    <t>JetBlue Airways Corp : 505563 -Jet Blue - Premise APM Upgrade to V.21</t>
  </si>
  <si>
    <t>Brent Culver</t>
  </si>
  <si>
    <t>Consumer Cellular, Incorporated : 505742 Consumer Cellular - Via WFM Training Lab</t>
  </si>
  <si>
    <t>David A Kirubanithi</t>
  </si>
  <si>
    <t>PA505898 Computershare Inc</t>
  </si>
  <si>
    <t>Y</t>
  </si>
  <si>
    <t>505983</t>
  </si>
  <si>
    <t>505983 TD Auto Finance - AQM Certs 2022</t>
  </si>
  <si>
    <t>ACCSR-62</t>
  </si>
  <si>
    <t>JetBlue Airways Corp : 505967 JetBlue - PS, Secure Agent</t>
  </si>
  <si>
    <t>Rushmore Loan Management Services Llc : 505955-Rushmore Loan Management -  Screen Scrapper Upgrade &amp; Director 7 Integration</t>
  </si>
  <si>
    <t>TD SYNNEX Corporation : 505936 -Synnex - Dell - Accenture - WFM Upgrade V19-  V21.1</t>
  </si>
  <si>
    <t>Muhammed Shanoob</t>
  </si>
  <si>
    <t>Prabhakar Alla</t>
  </si>
  <si>
    <t>Alvaria</t>
  </si>
  <si>
    <t>100010 Aspect Int US : ACC Admin</t>
  </si>
  <si>
    <t>100010</t>
  </si>
  <si>
    <t>200006 Aspect Int US : 200006 - AMER Internal Productive</t>
  </si>
  <si>
    <t>200006</t>
  </si>
  <si>
    <t>ACCSR-65</t>
  </si>
  <si>
    <t>Carry from</t>
  </si>
  <si>
    <t>Sum of Alvaria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</si>
</sst>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d"/>
    <numFmt numFmtId="166" formatCode="mmm"/>
    <numFmt numFmtId="167" formatCode="0.0"/>
  </numFmts>
  <fonts count="69" x14ac:knownFonts="1">
    <font>
      <sz val="10"/>
      <name val="Trebuchet M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12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b/>
      <sz val="20"/>
      <color theme="4"/>
      <name val="Cambria"/>
      <family val="1"/>
      <scheme val="major"/>
    </font>
    <font>
      <sz val="10"/>
      <color theme="0"/>
      <name val="Cambria"/>
      <family val="1"/>
      <scheme val="major"/>
    </font>
    <font>
      <sz val="11"/>
      <name val="Arial"/>
      <family val="2"/>
    </font>
    <font>
      <sz val="10"/>
      <color theme="0"/>
      <name val="Arial"/>
      <family val="2"/>
    </font>
    <font>
      <sz val="9"/>
      <name val="Arial Narrow"/>
      <family val="2"/>
    </font>
    <font>
      <b/>
      <sz val="11"/>
      <color theme="0"/>
      <name val="Cambria"/>
      <family val="1"/>
      <scheme val="major"/>
    </font>
    <font>
      <sz val="10"/>
      <color theme="0" tint="-4.9989318521683403E-2"/>
      <name val="Calibri"/>
      <family val="2"/>
      <scheme val="minor"/>
    </font>
    <font>
      <sz val="12"/>
      <color theme="1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b/>
      <sz val="10"/>
      <color rgb="FF00B0F0"/>
      <name val="Cambria"/>
      <family val="1"/>
      <scheme val="major"/>
    </font>
    <font>
      <sz val="10"/>
      <color theme="2"/>
      <name val="Calibri"/>
      <family val="2"/>
      <scheme val="minor"/>
    </font>
    <font>
      <sz val="10"/>
      <color theme="2"/>
      <name val="Trebuchet MS"/>
      <family val="2"/>
    </font>
    <font>
      <sz val="8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CFBB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rgb="FF3464AB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8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18" fillId="0" borderId="0"/>
    <xf numFmtId="0" fontId="2" fillId="0" borderId="0"/>
    <xf numFmtId="0" fontId="2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 applyNumberFormat="0" applyFill="0" applyBorder="0" applyAlignment="0" applyProtection="0"/>
    <xf numFmtId="0" fontId="52" fillId="0" borderId="21" applyNumberFormat="0" applyFill="0" applyAlignment="0" applyProtection="0"/>
    <xf numFmtId="0" fontId="53" fillId="0" borderId="22" applyNumberFormat="0" applyFill="0" applyAlignment="0" applyProtection="0"/>
    <xf numFmtId="0" fontId="54" fillId="0" borderId="23" applyNumberFormat="0" applyFill="0" applyAlignment="0" applyProtection="0"/>
    <xf numFmtId="0" fontId="54" fillId="0" borderId="0" applyNumberFormat="0" applyFill="0" applyBorder="0" applyAlignment="0" applyProtection="0"/>
    <xf numFmtId="0" fontId="55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58" fillId="33" borderId="24" applyNumberFormat="0" applyAlignment="0" applyProtection="0"/>
    <xf numFmtId="0" fontId="59" fillId="34" borderId="25" applyNumberFormat="0" applyAlignment="0" applyProtection="0"/>
    <xf numFmtId="0" fontId="60" fillId="34" borderId="24" applyNumberFormat="0" applyAlignment="0" applyProtection="0"/>
    <xf numFmtId="0" fontId="61" fillId="0" borderId="26" applyNumberFormat="0" applyFill="0" applyAlignment="0" applyProtection="0"/>
    <xf numFmtId="0" fontId="62" fillId="35" borderId="27" applyNumberFormat="0" applyAlignment="0" applyProtection="0"/>
    <xf numFmtId="0" fontId="63" fillId="0" borderId="0" applyNumberFormat="0" applyFill="0" applyBorder="0" applyAlignment="0" applyProtection="0"/>
    <xf numFmtId="0" fontId="1" fillId="36" borderId="28" applyNumberFormat="0" applyFont="0" applyAlignment="0" applyProtection="0"/>
    <xf numFmtId="0" fontId="64" fillId="0" borderId="0" applyNumberFormat="0" applyFill="0" applyBorder="0" applyAlignment="0" applyProtection="0"/>
    <xf numFmtId="0" fontId="65" fillId="0" borderId="29" applyNumberFormat="0" applyFill="0" applyAlignment="0" applyProtection="0"/>
    <xf numFmtId="0" fontId="66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66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</cellStyleXfs>
  <cellXfs count="106">
    <xf numFmtId="0" fontId="0" fillId="0" borderId="0" xfId="0"/>
    <xf numFmtId="0" fontId="4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vertical="center"/>
    </xf>
    <xf numFmtId="0" fontId="26" fillId="0" borderId="0" xfId="0" applyFont="1" applyAlignment="1" applyProtection="1"/>
    <xf numFmtId="0" fontId="28" fillId="0" borderId="0" xfId="0" applyFont="1" applyFill="1" applyAlignment="1" applyProtection="1">
      <alignment vertical="center"/>
    </xf>
    <xf numFmtId="0" fontId="29" fillId="0" borderId="0" xfId="0" applyFont="1" applyAlignment="1" applyProtection="1"/>
    <xf numFmtId="0" fontId="29" fillId="0" borderId="0" xfId="0" applyFont="1" applyBorder="1" applyAlignment="1" applyProtection="1"/>
    <xf numFmtId="0" fontId="29" fillId="0" borderId="0" xfId="0" applyFont="1" applyAlignment="1" applyProtection="1">
      <alignment horizontal="left"/>
    </xf>
    <xf numFmtId="164" fontId="29" fillId="0" borderId="0" xfId="0" applyNumberFormat="1" applyFont="1" applyFill="1" applyBorder="1" applyAlignment="1" applyProtection="1">
      <alignment horizontal="left" vertical="top"/>
    </xf>
    <xf numFmtId="164" fontId="33" fillId="0" borderId="0" xfId="0" applyNumberFormat="1" applyFont="1" applyFill="1" applyBorder="1" applyAlignment="1" applyProtection="1">
      <alignment horizontal="left" vertical="top"/>
    </xf>
    <xf numFmtId="0" fontId="29" fillId="0" borderId="10" xfId="0" applyFont="1" applyBorder="1" applyAlignment="1" applyProtection="1">
      <alignment horizontal="left"/>
    </xf>
    <xf numFmtId="0" fontId="35" fillId="0" borderId="0" xfId="0" applyFont="1" applyAlignment="1" applyProtection="1">
      <alignment horizontal="right" vertical="center" indent="1"/>
    </xf>
    <xf numFmtId="0" fontId="36" fillId="0" borderId="0" xfId="0" applyFont="1" applyAlignment="1" applyProtection="1">
      <alignment horizontal="right" indent="1"/>
    </xf>
    <xf numFmtId="0" fontId="37" fillId="0" borderId="0" xfId="0" applyFont="1" applyFill="1" applyAlignment="1" applyProtection="1">
      <alignment vertical="center"/>
    </xf>
    <xf numFmtId="0" fontId="2" fillId="0" borderId="0" xfId="0" applyFont="1"/>
    <xf numFmtId="0" fontId="29" fillId="0" borderId="0" xfId="0" applyFont="1" applyAlignment="1" applyProtection="1">
      <alignment horizontal="left"/>
    </xf>
    <xf numFmtId="164" fontId="33" fillId="0" borderId="0" xfId="0" applyNumberFormat="1" applyFont="1" applyFill="1" applyBorder="1" applyAlignment="1" applyProtection="1">
      <alignment horizontal="left" vertical="top"/>
    </xf>
    <xf numFmtId="0" fontId="3" fillId="0" borderId="0" xfId="34" applyAlignment="1" applyProtection="1"/>
    <xf numFmtId="0" fontId="29" fillId="0" borderId="7" xfId="0" applyFont="1" applyBorder="1" applyAlignment="1" applyProtection="1"/>
    <xf numFmtId="0" fontId="29" fillId="20" borderId="0" xfId="0" applyFont="1" applyFill="1" applyAlignment="1" applyProtection="1"/>
    <xf numFmtId="165" fontId="34" fillId="20" borderId="0" xfId="0" applyNumberFormat="1" applyFont="1" applyFill="1" applyAlignment="1" applyProtection="1">
      <alignment horizontal="center"/>
    </xf>
    <xf numFmtId="0" fontId="34" fillId="20" borderId="0" xfId="0" applyFont="1" applyFill="1" applyAlignment="1" applyProtection="1">
      <alignment horizontal="center"/>
    </xf>
    <xf numFmtId="0" fontId="38" fillId="21" borderId="0" xfId="0" applyFont="1" applyFill="1" applyBorder="1" applyAlignment="1" applyProtection="1">
      <alignment horizontal="center" vertical="center" wrapText="1"/>
    </xf>
    <xf numFmtId="0" fontId="29" fillId="0" borderId="16" xfId="39" applyNumberFormat="1" applyFont="1" applyFill="1" applyBorder="1" applyAlignment="1" applyProtection="1">
      <alignment horizontal="left" vertical="center"/>
      <protection locked="0"/>
    </xf>
    <xf numFmtId="0" fontId="29" fillId="0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16" xfId="39" applyNumberFormat="1" applyFont="1" applyFill="1" applyBorder="1" applyAlignment="1" applyProtection="1">
      <alignment horizontal="center" vertical="center"/>
      <protection locked="0"/>
    </xf>
    <xf numFmtId="0" fontId="32" fillId="0" borderId="16" xfId="0" applyNumberFormat="1" applyFont="1" applyFill="1" applyBorder="1" applyAlignment="1" applyProtection="1">
      <alignment horizontal="left" vertical="center"/>
      <protection locked="0"/>
    </xf>
    <xf numFmtId="0" fontId="31" fillId="23" borderId="0" xfId="0" applyFont="1" applyFill="1" applyBorder="1" applyAlignment="1" applyProtection="1">
      <alignment horizontal="right" vertical="center"/>
    </xf>
    <xf numFmtId="0" fontId="41" fillId="0" borderId="18" xfId="39" applyNumberFormat="1" applyFont="1" applyFill="1" applyBorder="1" applyAlignment="1" applyProtection="1">
      <alignment horizontal="center" vertical="center"/>
      <protection locked="0"/>
    </xf>
    <xf numFmtId="0" fontId="38" fillId="21" borderId="17" xfId="0" applyFont="1" applyFill="1" applyBorder="1" applyAlignment="1" applyProtection="1">
      <alignment horizontal="center" vertical="center" wrapText="1"/>
    </xf>
    <xf numFmtId="0" fontId="29" fillId="0" borderId="0" xfId="0" applyFont="1" applyAlignment="1" applyProtection="1">
      <alignment horizontal="right"/>
      <protection locked="0"/>
    </xf>
    <xf numFmtId="166" fontId="42" fillId="21" borderId="15" xfId="0" applyNumberFormat="1" applyFont="1" applyFill="1" applyBorder="1" applyAlignment="1" applyProtection="1">
      <alignment horizontal="center" vertical="center" shrinkToFit="1"/>
    </xf>
    <xf numFmtId="0" fontId="41" fillId="23" borderId="0" xfId="0" applyNumberFormat="1" applyFont="1" applyFill="1" applyAlignment="1" applyProtection="1">
      <alignment horizontal="center" vertical="center"/>
    </xf>
    <xf numFmtId="4" fontId="41" fillId="23" borderId="0" xfId="0" applyNumberFormat="1" applyFont="1" applyFill="1" applyAlignment="1" applyProtection="1">
      <alignment horizontal="center" vertical="center"/>
    </xf>
    <xf numFmtId="4" fontId="41" fillId="22" borderId="0" xfId="0" applyNumberFormat="1" applyFont="1" applyFill="1" applyAlignment="1" applyProtection="1">
      <alignment horizontal="center" vertical="center"/>
    </xf>
    <xf numFmtId="0" fontId="37" fillId="0" borderId="0" xfId="0" applyFont="1" applyFill="1" applyAlignment="1" applyProtection="1">
      <alignment horizontal="right" vertical="center"/>
    </xf>
    <xf numFmtId="0" fontId="43" fillId="0" borderId="0" xfId="0" applyFont="1" applyAlignment="1" applyProtection="1">
      <alignment horizontal="center"/>
    </xf>
    <xf numFmtId="0" fontId="29" fillId="0" borderId="0" xfId="0" applyFont="1" applyAlignment="1" applyProtection="1">
      <alignment horizontal="left"/>
    </xf>
    <xf numFmtId="0" fontId="29" fillId="0" borderId="14" xfId="0" applyFont="1" applyBorder="1" applyAlignment="1" applyProtection="1">
      <alignment horizontal="left"/>
    </xf>
    <xf numFmtId="0" fontId="31" fillId="23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0" fontId="45" fillId="24" borderId="19" xfId="0" applyFont="1" applyFill="1" applyBorder="1" applyAlignment="1">
      <alignment horizontal="left" vertical="center" indent="1"/>
    </xf>
    <xf numFmtId="0" fontId="45" fillId="24" borderId="19" xfId="0" applyFont="1" applyFill="1" applyBorder="1" applyAlignment="1">
      <alignment horizontal="left" vertical="center"/>
    </xf>
    <xf numFmtId="0" fontId="46" fillId="24" borderId="19" xfId="0" applyFont="1" applyFill="1" applyBorder="1" applyAlignment="1">
      <alignment vertical="center"/>
    </xf>
    <xf numFmtId="0" fontId="2" fillId="25" borderId="20" xfId="0" applyFont="1" applyFill="1" applyBorder="1"/>
    <xf numFmtId="0" fontId="23" fillId="25" borderId="20" xfId="0" applyFont="1" applyFill="1" applyBorder="1" applyAlignment="1">
      <alignment horizontal="left" wrapText="1" indent="1"/>
    </xf>
    <xf numFmtId="0" fontId="0" fillId="25" borderId="20" xfId="0" applyFill="1" applyBorder="1"/>
    <xf numFmtId="0" fontId="2" fillId="25" borderId="0" xfId="0" applyFont="1" applyFill="1" applyBorder="1"/>
    <xf numFmtId="0" fontId="39" fillId="25" borderId="0" xfId="0" applyFont="1" applyFill="1" applyBorder="1"/>
    <xf numFmtId="0" fontId="0" fillId="25" borderId="0" xfId="0" applyFill="1" applyBorder="1"/>
    <xf numFmtId="0" fontId="0" fillId="0" borderId="0" xfId="0" applyBorder="1"/>
    <xf numFmtId="0" fontId="3" fillId="25" borderId="0" xfId="34" applyFont="1" applyFill="1" applyBorder="1" applyAlignment="1" applyProtection="1">
      <alignment horizontal="left" wrapText="1"/>
    </xf>
    <xf numFmtId="0" fontId="23" fillId="25" borderId="0" xfId="0" applyFont="1" applyFill="1" applyBorder="1" applyAlignment="1">
      <alignment horizontal="left" wrapText="1"/>
    </xf>
    <xf numFmtId="0" fontId="24" fillId="25" borderId="0" xfId="0" applyFont="1" applyFill="1" applyBorder="1" applyAlignment="1">
      <alignment horizontal="left" wrapText="1"/>
    </xf>
    <xf numFmtId="0" fontId="25" fillId="25" borderId="0" xfId="34" applyFont="1" applyFill="1" applyBorder="1" applyAlignment="1" applyProtection="1">
      <alignment horizontal="left" wrapText="1"/>
    </xf>
    <xf numFmtId="0" fontId="23" fillId="25" borderId="0" xfId="0" applyFont="1" applyFill="1" applyBorder="1" applyAlignment="1">
      <alignment horizontal="left"/>
    </xf>
    <xf numFmtId="0" fontId="44" fillId="25" borderId="0" xfId="0" applyFont="1" applyFill="1" applyBorder="1" applyAlignment="1">
      <alignment horizontal="left" wrapText="1"/>
    </xf>
    <xf numFmtId="0" fontId="40" fillId="25" borderId="0" xfId="0" applyFont="1" applyFill="1" applyBorder="1" applyAlignment="1">
      <alignment horizontal="left"/>
    </xf>
    <xf numFmtId="0" fontId="2" fillId="0" borderId="0" xfId="0" applyFont="1" applyBorder="1"/>
    <xf numFmtId="0" fontId="3" fillId="0" borderId="0" xfId="34" applyAlignment="1" applyProtection="1">
      <alignment vertical="center"/>
    </xf>
    <xf numFmtId="0" fontId="30" fillId="0" borderId="10" xfId="0" applyFont="1" applyBorder="1" applyAlignment="1" applyProtection="1">
      <alignment vertical="center"/>
      <protection locked="0"/>
    </xf>
    <xf numFmtId="0" fontId="29" fillId="0" borderId="0" xfId="0" applyFont="1" applyAlignment="1" applyProtection="1">
      <alignment horizontal="left"/>
    </xf>
    <xf numFmtId="164" fontId="33" fillId="0" borderId="0" xfId="0" applyNumberFormat="1" applyFont="1" applyFill="1" applyBorder="1" applyAlignment="1" applyProtection="1">
      <alignment horizontal="left" vertical="top"/>
    </xf>
    <xf numFmtId="0" fontId="29" fillId="0" borderId="0" xfId="0" applyFont="1" applyBorder="1" applyAlignment="1" applyProtection="1">
      <alignment horizontal="left"/>
    </xf>
    <xf numFmtId="0" fontId="29" fillId="26" borderId="16" xfId="39" applyNumberFormat="1" applyFont="1" applyFill="1" applyBorder="1" applyAlignment="1" applyProtection="1">
      <alignment horizontal="center" vertical="center"/>
      <protection locked="0"/>
    </xf>
    <xf numFmtId="0" fontId="47" fillId="27" borderId="0" xfId="0" applyFont="1" applyFill="1" applyBorder="1" applyAlignment="1" applyProtection="1">
      <alignment horizontal="center" vertical="center" wrapText="1"/>
    </xf>
    <xf numFmtId="0" fontId="29" fillId="28" borderId="16" xfId="39" applyNumberFormat="1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vertical="center"/>
    </xf>
    <xf numFmtId="0" fontId="49" fillId="0" borderId="0" xfId="0" applyFont="1" applyAlignment="1" applyProtection="1">
      <alignment vertical="center"/>
    </xf>
    <xf numFmtId="0" fontId="29" fillId="0" borderId="0" xfId="0" applyFont="1" applyAlignment="1" applyProtection="1">
      <alignment horizontal="left"/>
    </xf>
    <xf numFmtId="0" fontId="29" fillId="0" borderId="14" xfId="0" applyFont="1" applyBorder="1" applyAlignment="1" applyProtection="1">
      <alignment horizontal="left"/>
    </xf>
    <xf numFmtId="0" fontId="31" fillId="23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0" fontId="0" fillId="0" borderId="0" xfId="0" applyFill="1" applyBorder="1" applyAlignment="1" applyProtection="1"/>
    <xf numFmtId="0" fontId="29" fillId="0" borderId="0" xfId="0" applyFont="1" applyAlignment="1" applyProtection="1">
      <alignment horizontal="left"/>
    </xf>
    <xf numFmtId="0" fontId="29" fillId="0" borderId="14" xfId="0" applyFont="1" applyBorder="1" applyAlignment="1" applyProtection="1">
      <alignment horizontal="left"/>
    </xf>
    <xf numFmtId="0" fontId="31" fillId="23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0" fontId="29" fillId="29" borderId="16" xfId="39" applyNumberFormat="1" applyFont="1" applyFill="1" applyBorder="1" applyAlignment="1" applyProtection="1">
      <alignment horizontal="left" vertical="center"/>
      <protection locked="0"/>
    </xf>
    <xf numFmtId="0" fontId="0" fillId="0" borderId="0" xfId="0" pivotButton="1"/>
    <xf numFmtId="0" fontId="0" fillId="0" borderId="0" xfId="0" applyNumberFormat="1"/>
    <xf numFmtId="0" fontId="29" fillId="0" borderId="0" xfId="0" applyFont="1" applyAlignment="1" applyProtection="1">
      <alignment horizontal="left"/>
    </xf>
    <xf numFmtId="49" fontId="0" fillId="0" borderId="0" xfId="0" applyNumberFormat="1" applyFill="1" applyBorder="1" applyAlignment="1" applyProtection="1"/>
    <xf numFmtId="0" fontId="67" fillId="61" borderId="30" xfId="0" applyFont="1" applyFill="1" applyBorder="1" applyAlignment="1"/>
    <xf numFmtId="49" fontId="67" fillId="61" borderId="31" xfId="0" applyNumberFormat="1" applyFont="1" applyFill="1" applyBorder="1" applyAlignment="1"/>
    <xf numFmtId="0" fontId="68" fillId="61" borderId="16" xfId="0" applyNumberFormat="1" applyFont="1" applyFill="1" applyBorder="1" applyAlignment="1">
      <alignment horizontal="left" vertical="center"/>
    </xf>
    <xf numFmtId="0" fontId="68" fillId="61" borderId="16" xfId="0" applyNumberFormat="1" applyFont="1" applyFill="1" applyBorder="1" applyAlignment="1">
      <alignment horizontal="center" vertical="center"/>
    </xf>
    <xf numFmtId="0" fontId="68" fillId="28" borderId="16" xfId="0" applyNumberFormat="1" applyFont="1" applyFill="1" applyBorder="1" applyAlignment="1">
      <alignment horizontal="center" vertical="center"/>
    </xf>
    <xf numFmtId="49" fontId="0" fillId="0" borderId="0" xfId="0" quotePrefix="1" applyNumberFormat="1" applyFill="1" applyBorder="1" applyAlignment="1" applyProtection="1"/>
    <xf numFmtId="0" fontId="41" fillId="62" borderId="16" xfId="39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left"/>
    </xf>
    <xf numFmtId="0" fontId="29" fillId="0" borderId="14" xfId="0" applyFont="1" applyBorder="1" applyAlignment="1" applyProtection="1">
      <alignment horizontal="left"/>
    </xf>
    <xf numFmtId="0" fontId="31" fillId="23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167" fontId="29" fillId="29" borderId="16" xfId="39" applyNumberFormat="1" applyFont="1" applyFill="1" applyBorder="1" applyAlignment="1" applyProtection="1">
      <alignment horizontal="left" vertical="center"/>
      <protection locked="0"/>
    </xf>
    <xf numFmtId="166" fontId="42" fillId="21" borderId="0" xfId="0" applyNumberFormat="1" applyFont="1" applyFill="1" applyBorder="1" applyAlignment="1" applyProtection="1">
      <alignment horizontal="center" vertical="center" shrinkToFit="1"/>
    </xf>
    <xf numFmtId="4" fontId="29" fillId="28" borderId="16" xfId="39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left"/>
    </xf>
    <xf numFmtId="14" fontId="31" fillId="0" borderId="11" xfId="0" applyNumberFormat="1" applyFont="1" applyBorder="1" applyAlignment="1" applyProtection="1">
      <alignment horizontal="left"/>
      <protection locked="0"/>
    </xf>
    <xf numFmtId="14" fontId="31" fillId="0" borderId="12" xfId="0" applyNumberFormat="1" applyFont="1" applyBorder="1" applyAlignment="1" applyProtection="1">
      <alignment horizontal="left"/>
      <protection locked="0"/>
    </xf>
    <xf numFmtId="14" fontId="31" fillId="0" borderId="13" xfId="0" applyNumberFormat="1" applyFont="1" applyBorder="1" applyAlignment="1" applyProtection="1">
      <alignment horizontal="left"/>
      <protection locked="0"/>
    </xf>
    <xf numFmtId="0" fontId="29" fillId="0" borderId="14" xfId="0" applyFont="1" applyBorder="1" applyAlignment="1" applyProtection="1">
      <alignment horizontal="left"/>
    </xf>
    <xf numFmtId="0" fontId="31" fillId="23" borderId="0" xfId="0" applyFont="1" applyFill="1" applyBorder="1" applyAlignment="1" applyProtection="1">
      <alignment horizontal="right" vertical="center"/>
    </xf>
    <xf numFmtId="164" fontId="33" fillId="0" borderId="0" xfId="0" applyNumberFormat="1" applyFont="1" applyFill="1" applyBorder="1" applyAlignment="1" applyProtection="1">
      <alignment horizontal="left" vertical="top"/>
    </xf>
    <xf numFmtId="14" fontId="29" fillId="0" borderId="0" xfId="0" applyNumberFormat="1" applyFont="1" applyBorder="1" applyAlignment="1" applyProtection="1">
      <alignment horizontal="left"/>
      <protection locked="0"/>
    </xf>
  </cellXfs>
  <cellStyles count="88">
    <cellStyle name="20% - Accent1" xfId="1" builtinId="30" customBuiltin="1"/>
    <cellStyle name="20% - Accent1 2" xfId="65" xr:uid="{BEDDF010-DABC-450E-83E3-A3CE0B03EDC3}"/>
    <cellStyle name="20% - Accent2" xfId="2" builtinId="34" customBuiltin="1"/>
    <cellStyle name="20% - Accent2 2" xfId="69" xr:uid="{1AA54353-F926-46B2-8816-8F543A861574}"/>
    <cellStyle name="20% - Accent3" xfId="3" builtinId="38" customBuiltin="1"/>
    <cellStyle name="20% - Accent3 2" xfId="73" xr:uid="{19DDE707-CCB5-411B-91DA-81515731C9FF}"/>
    <cellStyle name="20% - Accent4" xfId="4" builtinId="42" customBuiltin="1"/>
    <cellStyle name="20% - Accent4 2" xfId="77" xr:uid="{5A88F996-D65E-4434-9F64-903DD6C7C40B}"/>
    <cellStyle name="20% - Accent5" xfId="5" builtinId="46" customBuiltin="1"/>
    <cellStyle name="20% - Accent5 2" xfId="81" xr:uid="{341B1B81-CB78-406B-8B94-CF51CDDE4794}"/>
    <cellStyle name="20% - Accent6" xfId="6" builtinId="50" customBuiltin="1"/>
    <cellStyle name="20% - Accent6 2" xfId="85" xr:uid="{9644F49B-685C-461C-947D-EAB27BEA3721}"/>
    <cellStyle name="40% - Accent1" xfId="7" builtinId="31" customBuiltin="1"/>
    <cellStyle name="40% - Accent1 2" xfId="66" xr:uid="{B2B29FCB-0BFF-4A9E-A903-2BAB60417683}"/>
    <cellStyle name="40% - Accent2" xfId="8" builtinId="35" customBuiltin="1"/>
    <cellStyle name="40% - Accent2 2" xfId="70" xr:uid="{8D39D02C-AB9C-48DB-9E60-353CB8F6DBBB}"/>
    <cellStyle name="40% - Accent3" xfId="9" builtinId="39" customBuiltin="1"/>
    <cellStyle name="40% - Accent3 2" xfId="74" xr:uid="{261BECF3-E141-4FDF-951E-6CD2E9B6F7E7}"/>
    <cellStyle name="40% - Accent4" xfId="10" builtinId="43" customBuiltin="1"/>
    <cellStyle name="40% - Accent4 2" xfId="78" xr:uid="{B7F582E7-6925-4EE6-833C-27E50ED604AB}"/>
    <cellStyle name="40% - Accent5" xfId="11" builtinId="47" customBuiltin="1"/>
    <cellStyle name="40% - Accent5 2" xfId="82" xr:uid="{39E3F398-FE0C-4FF8-8216-78229D8EC4E4}"/>
    <cellStyle name="40% - Accent6" xfId="12" builtinId="51" customBuiltin="1"/>
    <cellStyle name="40% - Accent6 2" xfId="86" xr:uid="{F967ACB7-DAFF-4E80-B969-F89442CF6C7E}"/>
    <cellStyle name="60% - Accent1" xfId="13" builtinId="32" customBuiltin="1"/>
    <cellStyle name="60% - Accent1 2" xfId="67" xr:uid="{FC5CED56-984C-4913-9B0D-43F1A613ABB1}"/>
    <cellStyle name="60% - Accent2" xfId="14" builtinId="36" customBuiltin="1"/>
    <cellStyle name="60% - Accent2 2" xfId="71" xr:uid="{3224B531-4718-4D9C-AB05-E203F252C4AA}"/>
    <cellStyle name="60% - Accent3" xfId="15" builtinId="40" customBuiltin="1"/>
    <cellStyle name="60% - Accent3 2" xfId="75" xr:uid="{41D3A403-D89D-4B42-8CA9-3CF9501B5BFD}"/>
    <cellStyle name="60% - Accent4" xfId="16" builtinId="44" customBuiltin="1"/>
    <cellStyle name="60% - Accent4 2" xfId="79" xr:uid="{1B7613AC-12D2-4426-B718-EBDF1B7CC2BC}"/>
    <cellStyle name="60% - Accent5" xfId="17" builtinId="48" customBuiltin="1"/>
    <cellStyle name="60% - Accent5 2" xfId="83" xr:uid="{361C5674-89B2-4D10-BFDB-C5A027211CC1}"/>
    <cellStyle name="60% - Accent6" xfId="18" builtinId="52" customBuiltin="1"/>
    <cellStyle name="60% - Accent6 2" xfId="87" xr:uid="{0B181B6E-C6CA-4AE7-8FA1-7D23E3A3B1FF}"/>
    <cellStyle name="Accent1" xfId="19" builtinId="29" customBuiltin="1"/>
    <cellStyle name="Accent1 2" xfId="64" xr:uid="{B0778372-FD42-4852-A250-27F6E93245A4}"/>
    <cellStyle name="Accent2" xfId="20" builtinId="33" customBuiltin="1"/>
    <cellStyle name="Accent2 2" xfId="68" xr:uid="{5AD06F60-BEF3-46CB-BDFA-83169DEDFF5A}"/>
    <cellStyle name="Accent3" xfId="21" builtinId="37" customBuiltin="1"/>
    <cellStyle name="Accent3 2" xfId="72" xr:uid="{1390355C-0C47-4BF1-9828-5A21F9EC7945}"/>
    <cellStyle name="Accent4" xfId="22" builtinId="41" customBuiltin="1"/>
    <cellStyle name="Accent4 2" xfId="76" xr:uid="{9D4ACA64-0782-485D-AAF1-72E62F5C4EA3}"/>
    <cellStyle name="Accent5" xfId="23" builtinId="45" customBuiltin="1"/>
    <cellStyle name="Accent5 2" xfId="80" xr:uid="{42D230CE-51A8-4548-8321-11CB79FC3F4F}"/>
    <cellStyle name="Accent6" xfId="24" builtinId="49" customBuiltin="1"/>
    <cellStyle name="Accent6 2" xfId="84" xr:uid="{01B200FE-D010-42B9-A19C-98DB684DA19E}"/>
    <cellStyle name="Bad" xfId="25" builtinId="27" customBuiltin="1"/>
    <cellStyle name="Bad 2" xfId="53" xr:uid="{24B88FA6-9993-4AFA-B959-03880A80545F}"/>
    <cellStyle name="Calculation" xfId="26" builtinId="22" customBuiltin="1"/>
    <cellStyle name="Calculation 2" xfId="57" xr:uid="{9C386BC0-D0B1-40B2-9A0A-707916115BDB}"/>
    <cellStyle name="Check Cell" xfId="27" builtinId="23" customBuiltin="1"/>
    <cellStyle name="Check Cell 2" xfId="59" xr:uid="{64750D37-56ED-4A76-82B9-A3BDF6B341F8}"/>
    <cellStyle name="Explanatory Text" xfId="28" builtinId="53" customBuiltin="1"/>
    <cellStyle name="Explanatory Text 2" xfId="62" xr:uid="{457860B2-FCAA-4A84-9E19-A4172D5D3D3D}"/>
    <cellStyle name="Good" xfId="29" builtinId="26" customBuiltin="1"/>
    <cellStyle name="Good 2" xfId="52" xr:uid="{30B0D31C-CFD8-46B6-9F21-00260C571D3C}"/>
    <cellStyle name="Heading 1" xfId="30" builtinId="16" customBuiltin="1"/>
    <cellStyle name="Heading 1 2" xfId="48" xr:uid="{E91EEC48-558A-4B52-8D9B-B45B061A3897}"/>
    <cellStyle name="Heading 2" xfId="31" builtinId="17" customBuiltin="1"/>
    <cellStyle name="Heading 2 2" xfId="49" xr:uid="{B3AB04BD-8DBC-4D7D-97B6-3312C49A4EA0}"/>
    <cellStyle name="Heading 3" xfId="32" builtinId="18" customBuiltin="1"/>
    <cellStyle name="Heading 3 2" xfId="50" xr:uid="{4325BA10-926C-4091-B20E-71377E60FD91}"/>
    <cellStyle name="Heading 4" xfId="33" builtinId="19" customBuiltin="1"/>
    <cellStyle name="Heading 4 2" xfId="51" xr:uid="{1F577CB2-75C5-492A-8AE2-0EDF74F68EEB}"/>
    <cellStyle name="Hyperlink" xfId="34" builtinId="8"/>
    <cellStyle name="Hyperlink 2" xfId="45" xr:uid="{00000000-0005-0000-0000-000022000000}"/>
    <cellStyle name="Input" xfId="35" builtinId="20" customBuiltin="1"/>
    <cellStyle name="Input 2" xfId="55" xr:uid="{21A9137A-515B-4CD6-A596-BCAAFC2DBA3A}"/>
    <cellStyle name="Linked Cell" xfId="36" builtinId="24" customBuiltin="1"/>
    <cellStyle name="Linked Cell 2" xfId="58" xr:uid="{16E20AF1-098B-421F-A834-951427C0CF31}"/>
    <cellStyle name="Neutral" xfId="37" builtinId="28" customBuiltin="1"/>
    <cellStyle name="Neutral 2" xfId="54" xr:uid="{032491EF-2875-426F-B70A-940070575BEA}"/>
    <cellStyle name="Normal" xfId="0" builtinId="0"/>
    <cellStyle name="Normal 2" xfId="38" xr:uid="{00000000-0005-0000-0000-000027000000}"/>
    <cellStyle name="Normal 3" xfId="46" xr:uid="{570D44BB-EC11-41F7-9DB1-C375A7C4D0BF}"/>
    <cellStyle name="Normal_Sheet1" xfId="39" xr:uid="{00000000-0005-0000-0000-000028000000}"/>
    <cellStyle name="Note" xfId="40" builtinId="10" customBuiltin="1"/>
    <cellStyle name="Note 2" xfId="61" xr:uid="{E86CC4C7-7D78-44BA-987D-6B4E61BCB640}"/>
    <cellStyle name="Output" xfId="41" builtinId="21" customBuiltin="1"/>
    <cellStyle name="Output 2" xfId="56" xr:uid="{A66F8A13-6C78-4E51-A3B3-07E2FB732FEB}"/>
    <cellStyle name="Title" xfId="42" builtinId="15" customBuiltin="1"/>
    <cellStyle name="Title 2" xfId="47" xr:uid="{0ED45E06-452E-46D9-BFFE-B043305FC07D}"/>
    <cellStyle name="Total" xfId="43" builtinId="25" customBuiltin="1"/>
    <cellStyle name="Total 2" xfId="63" xr:uid="{72716FD6-22B3-4E93-8DBE-A5A3A3DE8E48}"/>
    <cellStyle name="Warning Text" xfId="44" builtinId="11" customBuiltin="1"/>
    <cellStyle name="Warning Text 2" xfId="60" xr:uid="{61926404-B8F1-4A4F-B885-4410DE9AFF59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000000"/>
          <bgColor rgb="FFBCFBB9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Cambria"/>
        <family val="1"/>
        <scheme val="maj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CFF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CFF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BCFBB9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Cambria"/>
        <family val="1"/>
        <scheme val="maj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CFF"/>
        </patternFill>
      </fill>
    </dxf>
    <dxf>
      <border>
        <left style="thin">
          <color auto="1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  <mruColors>
      <color rgb="FFFFCCFF"/>
      <color rgb="FFCCFFFF"/>
      <color rgb="FFBCFB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55620</xdr:colOff>
      <xdr:row>0</xdr:row>
      <xdr:rowOff>0</xdr:rowOff>
    </xdr:from>
    <xdr:to>
      <xdr:col>3</xdr:col>
      <xdr:colOff>19050</xdr:colOff>
      <xdr:row>1</xdr:row>
      <xdr:rowOff>56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63B65-5B82-4E20-9873-A36D913C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Reta" refreshedDate="44687.614164699073" createdVersion="7" refreshedVersion="7" minRefreshableVersion="3" recordCount="37" xr:uid="{4C50F7EF-4FA1-405B-B982-87B390CB31E5}">
  <cacheSource type="worksheet">
    <worksheetSource name="Table1"/>
  </cacheSource>
  <cacheFields count="7">
    <cacheField name="Resource" numFmtId="0">
      <sharedItems containsBlank="1" count="20">
        <s v="Felix Reta"/>
        <s v="George Rucker"/>
        <s v="Goutham Srinivasan"/>
        <s v="Deborah Hutcherson"/>
        <s v="April Bock"/>
        <s v="Aswath Srinivas"/>
        <s v="Sandeep Chauhan"/>
        <s v="Brent Culver"/>
        <s v="David A Kirubanithi"/>
        <s v="Prabhakar Alla"/>
        <s v="Bruce Rusk"/>
        <s v="Muhammed Shanoob"/>
        <s v="Daniel Upton"/>
        <m/>
        <s v="Shanoob, Muhammed" u="1"/>
        <s v="Rusk, Bruce" u="1"/>
        <s v="Upton, Daniel C" u="1"/>
        <s v="Rucker, George" u="1"/>
        <s v="Alla, Prabhakar" u="1"/>
        <s v="Srinivas, Aswath" u="1"/>
      </sharedItems>
    </cacheField>
    <cacheField name="ID" numFmtId="0">
      <sharedItems containsBlank="1" containsMixedTypes="1" containsNumber="1" containsInteger="1" minValue="505845" maxValue="505921" count="20">
        <s v="504133"/>
        <s v="505017"/>
        <s v="505453"/>
        <s v="505898"/>
        <s v="505926"/>
        <s v="505845"/>
        <s v="505563"/>
        <s v="505742"/>
        <s v="505936"/>
        <s v="505955"/>
        <s v="505967"/>
        <s v="505971"/>
        <s v="505978"/>
        <s v="505983"/>
        <s v="100010"/>
        <s v="200006"/>
        <n v="505898"/>
        <n v="505845"/>
        <m/>
        <n v="505921" u="1"/>
      </sharedItems>
    </cacheField>
    <cacheField name="PROJECT" numFmtId="0">
      <sharedItems containsBlank="1" count="26">
        <s v="PA504133 HGS USA (Felix Reta - PM)"/>
        <s v="PA505017 Camis (Felix Reta - PM)"/>
        <s v="PA505453 United Biosurce LLC (Felix Reta - PM)"/>
        <s v="PA505898 Computershare Inc (Felix Reta - PM)"/>
        <s v="505926 AFNI Workforce expansion"/>
        <s v="505845 -Credit Acceptance Corp. - WFM/APM and AQM Upgrade to V21"/>
        <s v="505563 -Jet Blue - Premise APM Upgrade to V.21"/>
        <s v="505742 Consumer Cellular - Via WFM Training Lab"/>
        <s v="505936 Accenture Dell"/>
        <s v="505955-Rushmore screen pop migration"/>
        <s v="505967 JetBlue - PS-Secure Agent"/>
        <s v="505971 Assurant"/>
        <s v="505978 Rushmore New AQM Server "/>
        <s v="505983 TD Auto Finance - AQM Certs 2022"/>
        <s v="100010 Aspect Int US : ACC Admin"/>
        <s v="200006 Aspect Int US : 200006 - AMER Internal Productive"/>
        <s v="PA505898 Computershare Inc"/>
        <s v="AFNI Inc : 505926  AFNI - 3 ACD Streams - APS"/>
        <s v="JetBlue Airways Corp : 505563 -Jet Blue - Premise APM Upgrade to V.21"/>
        <s v="Consumer Cellular, Incorporated : 505742 Consumer Cellular - Via WFM Training Lab"/>
        <s v="JetBlue Airways Corp : 505967 JetBlue - PS, Secure Agent"/>
        <s v="Rushmore Loan Management Services Llc : 505955-Rushmore Loan Management -  Screen Scrapper Upgrade &amp; Director 7 Integration"/>
        <s v="TD SYNNEX Corporation : 505936 -Synnex - Dell - Accenture - WFM Upgrade V19-  V21.1"/>
        <m/>
        <s v="PA505921 PNC" u="1"/>
        <s v="Credit Acceptance Corp : 505845 -Credit Acceptance Corp. - WFM/APM and AQM Upgrade to V21" u="1"/>
      </sharedItems>
    </cacheField>
    <cacheField name="Code" numFmtId="0">
      <sharedItems containsBlank="1"/>
    </cacheField>
    <cacheField name="Alvaria Baseline" numFmtId="0">
      <sharedItems containsString="0" containsBlank="1" containsNumber="1" minValue="0" maxValue="376"/>
    </cacheField>
    <cacheField name="Burn" numFmtId="0">
      <sharedItems containsString="0" containsBlank="1" containsNumber="1" minValue="0" maxValue="105"/>
    </cacheField>
    <cacheField name="Transitioned" numFmtId="0">
      <sharedItems containsBlank="1" containsMixedTypes="1" containsNumber="1" minValue="0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s v="ACCSR-24"/>
    <n v="0"/>
    <n v="2.5"/>
    <s v="Y"/>
  </r>
  <r>
    <x v="0"/>
    <x v="1"/>
    <x v="1"/>
    <s v="ACCSR-26"/>
    <n v="0"/>
    <n v="1"/>
    <s v="Y"/>
  </r>
  <r>
    <x v="0"/>
    <x v="2"/>
    <x v="2"/>
    <s v="ACCSR-28"/>
    <n v="8"/>
    <n v="3"/>
    <s v="Y"/>
  </r>
  <r>
    <x v="0"/>
    <x v="3"/>
    <x v="3"/>
    <s v="ACCSR-23"/>
    <n v="16"/>
    <n v="10.75"/>
    <m/>
  </r>
  <r>
    <x v="0"/>
    <x v="4"/>
    <x v="4"/>
    <s v="ACCSR-37"/>
    <n v="6"/>
    <n v="5.5"/>
    <m/>
  </r>
  <r>
    <x v="0"/>
    <x v="5"/>
    <x v="5"/>
    <s v="ACCSR-44"/>
    <n v="78"/>
    <n v="18"/>
    <s v="Y"/>
  </r>
  <r>
    <x v="0"/>
    <x v="6"/>
    <x v="6"/>
    <s v="ACCSR-45"/>
    <n v="93"/>
    <n v="14"/>
    <s v="Y"/>
  </r>
  <r>
    <x v="0"/>
    <x v="7"/>
    <x v="7"/>
    <s v="ACCSR-53"/>
    <n v="12.5"/>
    <n v="5"/>
    <s v="Y"/>
  </r>
  <r>
    <x v="0"/>
    <x v="8"/>
    <x v="8"/>
    <s v="ACCSR-46"/>
    <n v="15"/>
    <n v="11.5"/>
    <m/>
  </r>
  <r>
    <x v="0"/>
    <x v="9"/>
    <x v="9"/>
    <s v="ACCSR-50"/>
    <n v="6"/>
    <n v="3"/>
    <m/>
  </r>
  <r>
    <x v="0"/>
    <x v="10"/>
    <x v="10"/>
    <s v="ACCSR-51"/>
    <n v="12"/>
    <n v="1.5"/>
    <m/>
  </r>
  <r>
    <x v="0"/>
    <x v="11"/>
    <x v="11"/>
    <s v="ACCSR-52"/>
    <n v="4"/>
    <n v="4.5"/>
    <m/>
  </r>
  <r>
    <x v="0"/>
    <x v="12"/>
    <x v="12"/>
    <s v="ACCSR-59"/>
    <n v="6"/>
    <n v="5"/>
    <m/>
  </r>
  <r>
    <x v="0"/>
    <x v="13"/>
    <x v="13"/>
    <s v="ACCSR-62"/>
    <n v="4"/>
    <n v="1"/>
    <m/>
  </r>
  <r>
    <x v="0"/>
    <x v="14"/>
    <x v="14"/>
    <s v="ACCSR-65"/>
    <m/>
    <m/>
    <m/>
  </r>
  <r>
    <x v="0"/>
    <x v="15"/>
    <x v="15"/>
    <s v="ACCSR-65"/>
    <m/>
    <m/>
    <m/>
  </r>
  <r>
    <x v="1"/>
    <x v="3"/>
    <x v="16"/>
    <s v="Alvaria"/>
    <n v="40"/>
    <n v="7"/>
    <m/>
  </r>
  <r>
    <x v="2"/>
    <x v="16"/>
    <x v="16"/>
    <s v="Alvaria"/>
    <n v="3"/>
    <n v="3"/>
    <m/>
  </r>
  <r>
    <x v="3"/>
    <x v="17"/>
    <x v="5"/>
    <s v="Alvaria"/>
    <n v="115"/>
    <n v="84"/>
    <n v="84"/>
  </r>
  <r>
    <x v="4"/>
    <x v="17"/>
    <x v="5"/>
    <s v="Alvaria"/>
    <n v="42.5"/>
    <n v="25.5"/>
    <n v="25.5"/>
  </r>
  <r>
    <x v="5"/>
    <x v="17"/>
    <x v="5"/>
    <s v="Alvaria"/>
    <n v="117"/>
    <n v="105"/>
    <n v="29"/>
  </r>
  <r>
    <x v="6"/>
    <x v="17"/>
    <x v="5"/>
    <s v="Alvaria"/>
    <n v="210"/>
    <n v="60"/>
    <n v="0"/>
  </r>
  <r>
    <x v="4"/>
    <x v="4"/>
    <x v="17"/>
    <s v="Alvaria"/>
    <n v="6"/>
    <n v="0"/>
    <m/>
  </r>
  <r>
    <x v="7"/>
    <x v="6"/>
    <x v="18"/>
    <s v="Alvaria"/>
    <n v="376"/>
    <n v="14.5"/>
    <m/>
  </r>
  <r>
    <x v="8"/>
    <x v="7"/>
    <x v="19"/>
    <s v="Alvaria"/>
    <n v="7"/>
    <n v="0"/>
    <m/>
  </r>
  <r>
    <x v="5"/>
    <x v="4"/>
    <x v="17"/>
    <s v="Alvaria"/>
    <n v="5"/>
    <n v="1"/>
    <m/>
  </r>
  <r>
    <x v="9"/>
    <x v="10"/>
    <x v="20"/>
    <s v="Alvaria"/>
    <n v="60"/>
    <n v="20"/>
    <m/>
  </r>
  <r>
    <x v="1"/>
    <x v="9"/>
    <x v="21"/>
    <s v="Alvaria"/>
    <n v="24"/>
    <n v="1"/>
    <m/>
  </r>
  <r>
    <x v="10"/>
    <x v="6"/>
    <x v="18"/>
    <s v="Alvaria"/>
    <n v="52"/>
    <n v="4.5"/>
    <m/>
  </r>
  <r>
    <x v="11"/>
    <x v="17"/>
    <x v="5"/>
    <s v="Alvaria"/>
    <n v="114"/>
    <n v="20"/>
    <m/>
  </r>
  <r>
    <x v="12"/>
    <x v="8"/>
    <x v="22"/>
    <s v="Alvaria"/>
    <n v="6"/>
    <n v="1"/>
    <m/>
  </r>
  <r>
    <x v="13"/>
    <x v="18"/>
    <x v="23"/>
    <m/>
    <m/>
    <m/>
    <m/>
  </r>
  <r>
    <x v="13"/>
    <x v="18"/>
    <x v="23"/>
    <m/>
    <m/>
    <m/>
    <m/>
  </r>
  <r>
    <x v="13"/>
    <x v="18"/>
    <x v="23"/>
    <m/>
    <m/>
    <m/>
    <m/>
  </r>
  <r>
    <x v="13"/>
    <x v="18"/>
    <x v="23"/>
    <m/>
    <m/>
    <m/>
    <m/>
  </r>
  <r>
    <x v="13"/>
    <x v="18"/>
    <x v="23"/>
    <m/>
    <m/>
    <m/>
    <m/>
  </r>
  <r>
    <x v="13"/>
    <x v="18"/>
    <x v="2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3BDCC-D98A-4B28-BA34-F3413CB75C8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E36" firstHeaderRow="0" firstDataRow="1" firstDataCol="3"/>
  <pivotFields count="7">
    <pivotField axis="axisRow" compact="0" outline="0" showAll="0" defaultSubtotal="0">
      <items count="20">
        <item m="1" x="18"/>
        <item x="4"/>
        <item x="5"/>
        <item x="7"/>
        <item x="10"/>
        <item x="12"/>
        <item x="8"/>
        <item x="3"/>
        <item x="0"/>
        <item x="1"/>
        <item x="2"/>
        <item m="1" x="17"/>
        <item m="1" x="15"/>
        <item x="6"/>
        <item m="1" x="14"/>
        <item m="1" x="19"/>
        <item m="1" x="16"/>
        <item x="13"/>
        <item x="11"/>
        <item x="9"/>
      </items>
    </pivotField>
    <pivotField axis="axisRow" compact="0" outline="0" showAll="0" defaultSubtotal="0">
      <items count="20">
        <item x="17"/>
        <item x="16"/>
        <item m="1" x="19"/>
        <item x="0"/>
        <item x="1"/>
        <item x="2"/>
        <item x="6"/>
        <item x="7"/>
        <item x="5"/>
        <item x="3"/>
        <item x="4"/>
        <item x="8"/>
        <item x="9"/>
        <item x="10"/>
        <item x="11"/>
        <item x="12"/>
        <item x="13"/>
        <item x="18"/>
        <item x="14"/>
        <item x="15"/>
      </items>
    </pivotField>
    <pivotField axis="axisRow" compact="0" outline="0" showAll="0" defaultSubtotal="0">
      <items count="26">
        <item x="6"/>
        <item x="7"/>
        <item x="5"/>
        <item x="4"/>
        <item x="8"/>
        <item x="9"/>
        <item x="10"/>
        <item x="11"/>
        <item x="12"/>
        <item x="13"/>
        <item x="17"/>
        <item x="19"/>
        <item m="1" x="25"/>
        <item x="18"/>
        <item x="20"/>
        <item x="0"/>
        <item x="1"/>
        <item x="2"/>
        <item x="16"/>
        <item x="3"/>
        <item m="1" x="24"/>
        <item x="21"/>
        <item x="22"/>
        <item x="23"/>
        <item x="14"/>
        <item x="1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</pivotFields>
  <rowFields count="3">
    <field x="1"/>
    <field x="2"/>
    <field x="0"/>
  </rowFields>
  <rowItems count="33">
    <i>
      <x/>
      <x v="2"/>
      <x v="1"/>
    </i>
    <i r="2">
      <x v="2"/>
    </i>
    <i r="2">
      <x v="7"/>
    </i>
    <i r="2">
      <x v="13"/>
    </i>
    <i r="2">
      <x v="18"/>
    </i>
    <i>
      <x v="1"/>
      <x v="18"/>
      <x v="10"/>
    </i>
    <i>
      <x v="3"/>
      <x v="15"/>
      <x v="8"/>
    </i>
    <i>
      <x v="4"/>
      <x v="16"/>
      <x v="8"/>
    </i>
    <i>
      <x v="5"/>
      <x v="17"/>
      <x v="8"/>
    </i>
    <i>
      <x v="6"/>
      <x/>
      <x v="8"/>
    </i>
    <i r="1">
      <x v="13"/>
      <x v="3"/>
    </i>
    <i r="2">
      <x v="4"/>
    </i>
    <i>
      <x v="7"/>
      <x v="1"/>
      <x v="8"/>
    </i>
    <i r="1">
      <x v="11"/>
      <x v="6"/>
    </i>
    <i>
      <x v="8"/>
      <x v="2"/>
      <x v="8"/>
    </i>
    <i>
      <x v="9"/>
      <x v="18"/>
      <x v="9"/>
    </i>
    <i r="1">
      <x v="19"/>
      <x v="8"/>
    </i>
    <i>
      <x v="10"/>
      <x v="3"/>
      <x v="8"/>
    </i>
    <i r="1">
      <x v="10"/>
      <x v="1"/>
    </i>
    <i r="2">
      <x v="2"/>
    </i>
    <i>
      <x v="11"/>
      <x v="4"/>
      <x v="8"/>
    </i>
    <i r="1">
      <x v="22"/>
      <x v="5"/>
    </i>
    <i>
      <x v="12"/>
      <x v="5"/>
      <x v="8"/>
    </i>
    <i r="1">
      <x v="21"/>
      <x v="9"/>
    </i>
    <i>
      <x v="13"/>
      <x v="6"/>
      <x v="8"/>
    </i>
    <i r="1">
      <x v="14"/>
      <x v="19"/>
    </i>
    <i>
      <x v="14"/>
      <x v="7"/>
      <x v="8"/>
    </i>
    <i>
      <x v="15"/>
      <x v="8"/>
      <x v="8"/>
    </i>
    <i>
      <x v="16"/>
      <x v="9"/>
      <x v="8"/>
    </i>
    <i>
      <x v="17"/>
      <x v="23"/>
      <x v="17"/>
    </i>
    <i>
      <x v="18"/>
      <x v="24"/>
      <x v="8"/>
    </i>
    <i>
      <x v="19"/>
      <x v="25"/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lvaria Baseline" fld="4" baseField="0" baseItem="0"/>
    <dataField name="Sum of Bur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58F1B-4F71-4984-AE32-029CA7A76868}" name="Table1" displayName="Table1" ref="A11:G48" totalsRowShown="0" headerRowDxfId="33" dataDxfId="32" dataCellStyle="Normal_Sheet1">
  <autoFilter ref="A11:G48" xr:uid="{9FE58F1B-4F71-4984-AE32-029CA7A76868}"/>
  <tableColumns count="7">
    <tableColumn id="1" xr3:uid="{21AC1BD7-8460-4880-9C07-EC9DD95536B4}" name="Resource" dataDxfId="31"/>
    <tableColumn id="2" xr3:uid="{AC3FC25E-7DCC-4897-AFD4-620C5140DA85}" name="ID" dataDxfId="30"/>
    <tableColumn id="3" xr3:uid="{D8D81558-11E0-45BC-93EE-E4C11FDB7A5B}" name="PROJECT" dataDxfId="29" dataCellStyle="Normal_Sheet1"/>
    <tableColumn id="4" xr3:uid="{9F2E42C6-F4B4-45AC-93A8-B66BACF604A4}" name="Code" dataDxfId="28" dataCellStyle="Normal_Sheet1"/>
    <tableColumn id="5" xr3:uid="{462E7ECA-0D31-4EB7-8A9A-D2990C23F2C6}" name="Alvaria Baseline" dataDxfId="27" dataCellStyle="Normal_Sheet1"/>
    <tableColumn id="6" xr3:uid="{4C46770D-2D4F-4E11-88D7-5744A0835CA3}" name="Burn" dataDxfId="26" dataCellStyle="Normal_Sheet1"/>
    <tableColumn id="7" xr3:uid="{56BB1E6A-75FA-4E36-9C9F-677B9896E4BF}" name="Transitioned" dataDxfId="25" dataCellStyle="Normal_Sheet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7484E4-15BB-459E-A0E3-E498BAF7CBED}" name="Table13" displayName="Table13" ref="A11:H48" totalsRowShown="0" headerRowDxfId="9" dataDxfId="8" dataCellStyle="Normal_Sheet1">
  <autoFilter ref="A11:H48" xr:uid="{9FE58F1B-4F71-4984-AE32-029CA7A76868}"/>
  <tableColumns count="8">
    <tableColumn id="1" xr3:uid="{9FF8AAD3-5BA3-460E-B2FB-E032D8DBB2D4}" name="Resource" dataDxfId="7"/>
    <tableColumn id="2" xr3:uid="{07751971-63B1-44C0-A3E0-F7BEE8E6E929}" name="ID" dataDxfId="6"/>
    <tableColumn id="3" xr3:uid="{2B11CFFC-B5C2-409E-823E-07FFA1052599}" name="PROJECT" dataDxfId="5" dataCellStyle="Normal_Sheet1"/>
    <tableColumn id="4" xr3:uid="{FA97BC61-2D32-4B8F-933E-D73D8F6E40D0}" name="Code" dataDxfId="4" dataCellStyle="Normal_Sheet1"/>
    <tableColumn id="5" xr3:uid="{08AEFE20-9995-4274-B166-605C03B0843F}" name="Alvaria Baseline" dataDxfId="3" dataCellStyle="Normal_Sheet1"/>
    <tableColumn id="6" xr3:uid="{129062DF-09C6-4944-A6C1-14C65EFC73BF}" name="Burn" dataDxfId="2" dataCellStyle="Normal_Sheet1"/>
    <tableColumn id="8" xr3:uid="{5B0A89E3-A409-4367-9B96-12F25361D620}" name="Carry from" dataDxfId="1" dataCellStyle="Normal_Sheet1">
      <calculatedColumnFormula>Timesheet!BT12</calculatedColumnFormula>
    </tableColumn>
    <tableColumn id="7" xr3:uid="{CAE8808A-9B98-4C1D-A910-D58BA48C5971}" name="Transitioned" dataDxfId="0" dataCellStyle="Normal_Sheet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business-templates.html" TargetMode="External"/><Relationship Id="rId2" Type="http://schemas.openxmlformats.org/officeDocument/2006/relationships/hyperlink" Target="https://www.vertex42.com/ExcelTemplates/timesheets.html" TargetMode="External"/><Relationship Id="rId1" Type="http://schemas.openxmlformats.org/officeDocument/2006/relationships/hyperlink" Target="https://www.vertex42.com/ExcelTemplates/monthly-timesheet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monthly-timesheet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business-templates.html" TargetMode="External"/><Relationship Id="rId2" Type="http://schemas.openxmlformats.org/officeDocument/2006/relationships/hyperlink" Target="https://www.vertex42.com/ExcelTemplates/timesheets.html" TargetMode="External"/><Relationship Id="rId1" Type="http://schemas.openxmlformats.org/officeDocument/2006/relationships/hyperlink" Target="https://www.vertex42.com/ExcelTemplates/monthly-timesheet.html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6642-DDA8-40B3-B943-AFD44325EB34}">
  <sheetPr codeName="Sheet3"/>
  <dimension ref="A3:E36"/>
  <sheetViews>
    <sheetView workbookViewId="0">
      <selection activeCell="B13" sqref="B13"/>
    </sheetView>
  </sheetViews>
  <sheetFormatPr defaultRowHeight="15" x14ac:dyDescent="0.3"/>
  <cols>
    <col min="1" max="1" width="13.85546875" customWidth="1"/>
    <col min="2" max="2" width="38" customWidth="1"/>
    <col min="3" max="3" width="18.42578125" bestFit="1" customWidth="1"/>
    <col min="4" max="4" width="22" bestFit="1" customWidth="1"/>
    <col min="5" max="5" width="11.85546875" bestFit="1" customWidth="1"/>
  </cols>
  <sheetData>
    <row r="3" spans="1:5" x14ac:dyDescent="0.3">
      <c r="A3" s="80" t="s">
        <v>104</v>
      </c>
      <c r="B3" s="80" t="s">
        <v>6</v>
      </c>
      <c r="C3" s="80" t="s">
        <v>55</v>
      </c>
      <c r="D3" t="s">
        <v>129</v>
      </c>
      <c r="E3" t="s">
        <v>72</v>
      </c>
    </row>
    <row r="4" spans="1:5" x14ac:dyDescent="0.3">
      <c r="A4">
        <v>505845</v>
      </c>
      <c r="B4" t="s">
        <v>57</v>
      </c>
      <c r="C4" t="s">
        <v>65</v>
      </c>
      <c r="D4" s="81">
        <v>42.5</v>
      </c>
      <c r="E4" s="81">
        <v>25.5</v>
      </c>
    </row>
    <row r="5" spans="1:5" x14ac:dyDescent="0.3">
      <c r="C5" t="s">
        <v>66</v>
      </c>
      <c r="D5" s="81">
        <v>117</v>
      </c>
      <c r="E5" s="81">
        <v>105</v>
      </c>
    </row>
    <row r="6" spans="1:5" x14ac:dyDescent="0.3">
      <c r="C6" t="s">
        <v>64</v>
      </c>
      <c r="D6" s="81">
        <v>115</v>
      </c>
      <c r="E6" s="81">
        <v>84</v>
      </c>
    </row>
    <row r="7" spans="1:5" x14ac:dyDescent="0.3">
      <c r="C7" t="s">
        <v>67</v>
      </c>
      <c r="D7" s="81">
        <v>210</v>
      </c>
      <c r="E7" s="81">
        <v>60</v>
      </c>
    </row>
    <row r="8" spans="1:5" x14ac:dyDescent="0.3">
      <c r="C8" t="s">
        <v>120</v>
      </c>
      <c r="D8" s="81">
        <v>114</v>
      </c>
      <c r="E8" s="81">
        <v>20</v>
      </c>
    </row>
    <row r="9" spans="1:5" x14ac:dyDescent="0.3">
      <c r="A9">
        <v>505898</v>
      </c>
      <c r="B9" t="s">
        <v>112</v>
      </c>
      <c r="C9" t="s">
        <v>62</v>
      </c>
      <c r="D9" s="81">
        <v>3</v>
      </c>
      <c r="E9" s="81">
        <v>3</v>
      </c>
    </row>
    <row r="10" spans="1:5" x14ac:dyDescent="0.3">
      <c r="A10" t="s">
        <v>91</v>
      </c>
      <c r="B10" t="s">
        <v>39</v>
      </c>
      <c r="C10" t="s">
        <v>36</v>
      </c>
      <c r="D10" s="81">
        <v>0</v>
      </c>
      <c r="E10" s="81">
        <v>2.5</v>
      </c>
    </row>
    <row r="11" spans="1:5" x14ac:dyDescent="0.3">
      <c r="A11" t="s">
        <v>92</v>
      </c>
      <c r="B11" t="s">
        <v>41</v>
      </c>
      <c r="C11" t="s">
        <v>36</v>
      </c>
      <c r="D11" s="81">
        <v>0</v>
      </c>
      <c r="E11" s="81">
        <v>1</v>
      </c>
    </row>
    <row r="12" spans="1:5" x14ac:dyDescent="0.3">
      <c r="A12" t="s">
        <v>105</v>
      </c>
      <c r="B12" t="s">
        <v>43</v>
      </c>
      <c r="C12" t="s">
        <v>36</v>
      </c>
      <c r="D12" s="81">
        <v>8</v>
      </c>
      <c r="E12" s="81">
        <v>3</v>
      </c>
    </row>
    <row r="13" spans="1:5" x14ac:dyDescent="0.3">
      <c r="A13" t="s">
        <v>97</v>
      </c>
      <c r="B13" t="s">
        <v>58</v>
      </c>
      <c r="C13" t="s">
        <v>36</v>
      </c>
      <c r="D13" s="81">
        <v>93</v>
      </c>
      <c r="E13" s="81">
        <v>14</v>
      </c>
    </row>
    <row r="14" spans="1:5" x14ac:dyDescent="0.3">
      <c r="B14" t="s">
        <v>108</v>
      </c>
      <c r="C14" t="s">
        <v>109</v>
      </c>
      <c r="D14" s="81">
        <v>376</v>
      </c>
      <c r="E14" s="81">
        <v>14.5</v>
      </c>
    </row>
    <row r="15" spans="1:5" x14ac:dyDescent="0.3">
      <c r="C15" t="s">
        <v>61</v>
      </c>
      <c r="D15" s="81">
        <v>52</v>
      </c>
      <c r="E15" s="81">
        <v>4.5</v>
      </c>
    </row>
    <row r="16" spans="1:5" x14ac:dyDescent="0.3">
      <c r="A16" t="s">
        <v>98</v>
      </c>
      <c r="B16" t="s">
        <v>73</v>
      </c>
      <c r="C16" t="s">
        <v>36</v>
      </c>
      <c r="D16" s="81">
        <v>12.5</v>
      </c>
      <c r="E16" s="81">
        <v>5</v>
      </c>
    </row>
    <row r="17" spans="1:5" x14ac:dyDescent="0.3">
      <c r="B17" t="s">
        <v>110</v>
      </c>
      <c r="C17" t="s">
        <v>111</v>
      </c>
      <c r="D17" s="81">
        <v>7</v>
      </c>
      <c r="E17" s="81">
        <v>0</v>
      </c>
    </row>
    <row r="18" spans="1:5" x14ac:dyDescent="0.3">
      <c r="A18" t="s">
        <v>95</v>
      </c>
      <c r="B18" t="s">
        <v>57</v>
      </c>
      <c r="C18" t="s">
        <v>36</v>
      </c>
      <c r="D18" s="81">
        <v>78</v>
      </c>
      <c r="E18" s="81">
        <v>18</v>
      </c>
    </row>
    <row r="19" spans="1:5" x14ac:dyDescent="0.3">
      <c r="A19" t="s">
        <v>89</v>
      </c>
      <c r="B19" t="s">
        <v>112</v>
      </c>
      <c r="C19" t="s">
        <v>60</v>
      </c>
      <c r="D19" s="81">
        <v>40</v>
      </c>
      <c r="E19" s="81">
        <v>7</v>
      </c>
    </row>
    <row r="20" spans="1:5" x14ac:dyDescent="0.3">
      <c r="B20" t="s">
        <v>45</v>
      </c>
      <c r="C20" t="s">
        <v>36</v>
      </c>
      <c r="D20" s="81">
        <v>16</v>
      </c>
      <c r="E20" s="81">
        <v>10.75</v>
      </c>
    </row>
    <row r="21" spans="1:5" x14ac:dyDescent="0.3">
      <c r="A21" t="s">
        <v>96</v>
      </c>
      <c r="B21" t="s">
        <v>56</v>
      </c>
      <c r="C21" t="s">
        <v>36</v>
      </c>
      <c r="D21" s="81">
        <v>6</v>
      </c>
      <c r="E21" s="81">
        <v>5.5</v>
      </c>
    </row>
    <row r="22" spans="1:5" x14ac:dyDescent="0.3">
      <c r="B22" t="s">
        <v>107</v>
      </c>
      <c r="C22" t="s">
        <v>65</v>
      </c>
      <c r="D22" s="81">
        <v>6</v>
      </c>
      <c r="E22" s="81">
        <v>0</v>
      </c>
    </row>
    <row r="23" spans="1:5" x14ac:dyDescent="0.3">
      <c r="C23" t="s">
        <v>66</v>
      </c>
      <c r="D23" s="81">
        <v>5</v>
      </c>
      <c r="E23" s="81">
        <v>1</v>
      </c>
    </row>
    <row r="24" spans="1:5" x14ac:dyDescent="0.3">
      <c r="A24" t="s">
        <v>99</v>
      </c>
      <c r="B24" t="s">
        <v>74</v>
      </c>
      <c r="C24" t="s">
        <v>36</v>
      </c>
      <c r="D24" s="81">
        <v>15</v>
      </c>
      <c r="E24" s="81">
        <v>11.5</v>
      </c>
    </row>
    <row r="25" spans="1:5" x14ac:dyDescent="0.3">
      <c r="B25" t="s">
        <v>119</v>
      </c>
      <c r="C25" t="s">
        <v>63</v>
      </c>
      <c r="D25" s="81">
        <v>6</v>
      </c>
      <c r="E25" s="81">
        <v>1</v>
      </c>
    </row>
    <row r="26" spans="1:5" x14ac:dyDescent="0.3">
      <c r="A26" t="s">
        <v>100</v>
      </c>
      <c r="B26" t="s">
        <v>75</v>
      </c>
      <c r="C26" t="s">
        <v>36</v>
      </c>
      <c r="D26" s="81">
        <v>6</v>
      </c>
      <c r="E26" s="81">
        <v>3</v>
      </c>
    </row>
    <row r="27" spans="1:5" x14ac:dyDescent="0.3">
      <c r="B27" t="s">
        <v>118</v>
      </c>
      <c r="C27" t="s">
        <v>60</v>
      </c>
      <c r="D27" s="81">
        <v>24</v>
      </c>
      <c r="E27" s="81">
        <v>1</v>
      </c>
    </row>
    <row r="28" spans="1:5" x14ac:dyDescent="0.3">
      <c r="A28" t="s">
        <v>101</v>
      </c>
      <c r="B28" t="s">
        <v>76</v>
      </c>
      <c r="C28" t="s">
        <v>36</v>
      </c>
      <c r="D28" s="81">
        <v>12</v>
      </c>
      <c r="E28" s="81">
        <v>1.5</v>
      </c>
    </row>
    <row r="29" spans="1:5" x14ac:dyDescent="0.3">
      <c r="B29" t="s">
        <v>117</v>
      </c>
      <c r="C29" t="s">
        <v>121</v>
      </c>
      <c r="D29" s="81">
        <v>60</v>
      </c>
      <c r="E29" s="81">
        <v>20</v>
      </c>
    </row>
    <row r="30" spans="1:5" x14ac:dyDescent="0.3">
      <c r="A30" t="s">
        <v>102</v>
      </c>
      <c r="B30" t="s">
        <v>77</v>
      </c>
      <c r="C30" t="s">
        <v>36</v>
      </c>
      <c r="D30" s="81">
        <v>4</v>
      </c>
      <c r="E30" s="81">
        <v>4.5</v>
      </c>
    </row>
    <row r="31" spans="1:5" x14ac:dyDescent="0.3">
      <c r="A31" t="s">
        <v>103</v>
      </c>
      <c r="B31" t="s">
        <v>78</v>
      </c>
      <c r="C31" t="s">
        <v>36</v>
      </c>
      <c r="D31" s="81">
        <v>6</v>
      </c>
      <c r="E31" s="81">
        <v>5</v>
      </c>
    </row>
    <row r="32" spans="1:5" x14ac:dyDescent="0.3">
      <c r="A32" t="s">
        <v>114</v>
      </c>
      <c r="B32" t="s">
        <v>115</v>
      </c>
      <c r="C32" t="s">
        <v>36</v>
      </c>
      <c r="D32" s="81">
        <v>4</v>
      </c>
      <c r="E32" s="81">
        <v>1</v>
      </c>
    </row>
    <row r="33" spans="1:5" x14ac:dyDescent="0.3">
      <c r="A33" t="s">
        <v>106</v>
      </c>
      <c r="B33" t="s">
        <v>106</v>
      </c>
      <c r="C33" t="s">
        <v>106</v>
      </c>
      <c r="D33" s="81"/>
      <c r="E33" s="81"/>
    </row>
    <row r="34" spans="1:5" x14ac:dyDescent="0.3">
      <c r="A34" t="s">
        <v>124</v>
      </c>
      <c r="B34" t="s">
        <v>123</v>
      </c>
      <c r="C34" t="s">
        <v>36</v>
      </c>
      <c r="D34" s="81"/>
      <c r="E34" s="81"/>
    </row>
    <row r="35" spans="1:5" x14ac:dyDescent="0.3">
      <c r="A35" t="s">
        <v>126</v>
      </c>
      <c r="B35" t="s">
        <v>125</v>
      </c>
      <c r="C35" t="s">
        <v>36</v>
      </c>
      <c r="D35" s="81"/>
      <c r="E35" s="81"/>
    </row>
    <row r="36" spans="1:5" x14ac:dyDescent="0.3">
      <c r="A36" t="s">
        <v>71</v>
      </c>
      <c r="D36" s="81">
        <v>1438</v>
      </c>
      <c r="E36" s="81">
        <v>432.75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V87"/>
  <sheetViews>
    <sheetView showGridLines="0" topLeftCell="A9" workbookViewId="0">
      <pane xSplit="7" ySplit="3" topLeftCell="BF12" activePane="bottomRight" state="frozen"/>
      <selection activeCell="A9" sqref="A9"/>
      <selection pane="topRight" activeCell="H9" sqref="H9"/>
      <selection pane="bottomLeft" activeCell="A12" sqref="A12"/>
      <selection pane="bottomRight" activeCell="BO14" sqref="BO14"/>
    </sheetView>
  </sheetViews>
  <sheetFormatPr defaultRowHeight="15" x14ac:dyDescent="0.3"/>
  <cols>
    <col min="1" max="1" width="18.140625" style="2" bestFit="1" customWidth="1"/>
    <col min="2" max="2" width="7" style="2" bestFit="1" customWidth="1"/>
    <col min="3" max="3" width="24.140625" style="2" customWidth="1"/>
    <col min="4" max="4" width="10.42578125" style="2" customWidth="1"/>
    <col min="5" max="5" width="13.140625" style="2" customWidth="1"/>
    <col min="6" max="6" width="8.28515625" style="2" customWidth="1"/>
    <col min="7" max="7" width="6.5703125" style="2" customWidth="1"/>
    <col min="8" max="64" width="4.140625" style="2" customWidth="1"/>
    <col min="65" max="65" width="4.42578125" style="2" bestFit="1" customWidth="1"/>
    <col min="66" max="68" width="3.140625" style="2" customWidth="1"/>
    <col min="69" max="69" width="4" style="2" bestFit="1" customWidth="1"/>
    <col min="70" max="71" width="4" style="2" customWidth="1"/>
    <col min="72" max="72" width="8.85546875" style="2" customWidth="1"/>
    <col min="73" max="73" width="9.140625" style="2"/>
    <col min="74" max="74" width="26.140625" style="2" customWidth="1"/>
    <col min="75" max="16384" width="9.140625" style="2"/>
  </cols>
  <sheetData>
    <row r="1" spans="1:74" s="1" customFormat="1" ht="32.25" customHeight="1" x14ac:dyDescent="0.2">
      <c r="C1" s="14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6"/>
      <c r="BR1" s="6"/>
      <c r="BS1" s="6"/>
      <c r="BT1" s="36" t="s">
        <v>37</v>
      </c>
      <c r="BV1" s="18" t="s">
        <v>27</v>
      </c>
    </row>
    <row r="2" spans="1:74" x14ac:dyDescent="0.3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31" t="s">
        <v>3</v>
      </c>
      <c r="BV2" s="4" t="s">
        <v>32</v>
      </c>
    </row>
    <row r="3" spans="1:74" x14ac:dyDescent="0.3">
      <c r="C3" s="12" t="s">
        <v>16</v>
      </c>
      <c r="D3" s="61" t="s">
        <v>36</v>
      </c>
      <c r="E3" s="61" t="s">
        <v>54</v>
      </c>
      <c r="F3" s="61"/>
      <c r="G3" s="61"/>
      <c r="H3" s="61"/>
      <c r="I3" s="61"/>
      <c r="J3" s="61"/>
      <c r="K3" s="61"/>
      <c r="L3" s="61"/>
      <c r="M3" s="61"/>
      <c r="N3" s="61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31" t="s">
        <v>4</v>
      </c>
    </row>
    <row r="4" spans="1:74" x14ac:dyDescent="0.3">
      <c r="C4" s="13" t="s">
        <v>15</v>
      </c>
      <c r="D4" s="7" t="s">
        <v>38</v>
      </c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8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"/>
      <c r="BN4" s="6"/>
      <c r="BO4" s="6"/>
      <c r="BP4" s="6"/>
      <c r="BQ4" s="6"/>
      <c r="BR4" s="6"/>
      <c r="BS4" s="6"/>
      <c r="BT4" s="31" t="s">
        <v>5</v>
      </c>
      <c r="BV4" s="60" t="s">
        <v>34</v>
      </c>
    </row>
    <row r="5" spans="1:74" x14ac:dyDescent="0.3">
      <c r="C5" s="8"/>
      <c r="D5" s="8"/>
      <c r="E5" s="38"/>
      <c r="F5" s="70"/>
      <c r="G5" s="75"/>
      <c r="H5" s="8"/>
      <c r="I5" s="8"/>
      <c r="J5" s="8"/>
      <c r="K5" s="8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8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"/>
      <c r="BN5" s="6"/>
      <c r="BO5" s="6"/>
      <c r="BP5" s="6"/>
      <c r="BQ5" s="6"/>
      <c r="BR5" s="6"/>
      <c r="BS5" s="6"/>
      <c r="BT5" s="31" t="s">
        <v>8</v>
      </c>
      <c r="BV5" s="60" t="s">
        <v>35</v>
      </c>
    </row>
    <row r="6" spans="1:74" x14ac:dyDescent="0.3">
      <c r="C6" s="13" t="s">
        <v>26</v>
      </c>
      <c r="D6" s="99">
        <v>44620</v>
      </c>
      <c r="E6" s="100"/>
      <c r="F6" s="100"/>
      <c r="G6" s="100"/>
      <c r="H6" s="100"/>
      <c r="I6" s="101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8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"/>
      <c r="BN6" s="6"/>
      <c r="BO6" s="6"/>
      <c r="BP6" s="6"/>
      <c r="BQ6" s="6"/>
      <c r="BR6" s="6"/>
      <c r="BS6" s="6"/>
      <c r="BT6" s="31"/>
    </row>
    <row r="7" spans="1:74" x14ac:dyDescent="0.3">
      <c r="C7" s="13" t="s">
        <v>25</v>
      </c>
      <c r="D7" s="19" t="s">
        <v>53</v>
      </c>
      <c r="E7" s="7"/>
      <c r="F7" s="7"/>
      <c r="G7" s="7"/>
      <c r="H7" s="37">
        <f>MOD(MATCH(D7,{"Sunday";"Monday";"Tuesday";"Wednesday";"Thursday";"Friday";"Saturday"},0),7)+1</f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</row>
    <row r="8" spans="1:74" s="69" customFormat="1" x14ac:dyDescent="0.3">
      <c r="C8" s="68"/>
      <c r="D8" s="68"/>
      <c r="E8" s="68"/>
      <c r="F8" s="68"/>
      <c r="G8" s="68"/>
      <c r="H8" s="68">
        <f t="shared" ref="H8:AM8" si="0">WEEKDAY(H10)</f>
        <v>1</v>
      </c>
      <c r="I8" s="68">
        <f t="shared" si="0"/>
        <v>2</v>
      </c>
      <c r="J8" s="68">
        <f t="shared" si="0"/>
        <v>3</v>
      </c>
      <c r="K8" s="68">
        <f t="shared" si="0"/>
        <v>4</v>
      </c>
      <c r="L8" s="68">
        <f t="shared" si="0"/>
        <v>5</v>
      </c>
      <c r="M8" s="68">
        <f t="shared" si="0"/>
        <v>6</v>
      </c>
      <c r="N8" s="68">
        <f t="shared" si="0"/>
        <v>7</v>
      </c>
      <c r="O8" s="68">
        <f t="shared" si="0"/>
        <v>1</v>
      </c>
      <c r="P8" s="68">
        <f t="shared" si="0"/>
        <v>2</v>
      </c>
      <c r="Q8" s="68">
        <f t="shared" si="0"/>
        <v>3</v>
      </c>
      <c r="R8" s="68">
        <f t="shared" si="0"/>
        <v>4</v>
      </c>
      <c r="S8" s="68">
        <f t="shared" si="0"/>
        <v>5</v>
      </c>
      <c r="T8" s="68">
        <f t="shared" si="0"/>
        <v>6</v>
      </c>
      <c r="U8" s="68">
        <f t="shared" si="0"/>
        <v>7</v>
      </c>
      <c r="V8" s="68">
        <f t="shared" si="0"/>
        <v>1</v>
      </c>
      <c r="W8" s="68">
        <f t="shared" si="0"/>
        <v>2</v>
      </c>
      <c r="X8" s="68">
        <f t="shared" si="0"/>
        <v>3</v>
      </c>
      <c r="Y8" s="68">
        <f t="shared" si="0"/>
        <v>4</v>
      </c>
      <c r="Z8" s="68">
        <f t="shared" si="0"/>
        <v>5</v>
      </c>
      <c r="AA8" s="68">
        <f t="shared" si="0"/>
        <v>6</v>
      </c>
      <c r="AB8" s="68">
        <f t="shared" si="0"/>
        <v>7</v>
      </c>
      <c r="AC8" s="68">
        <f t="shared" si="0"/>
        <v>1</v>
      </c>
      <c r="AD8" s="68">
        <f t="shared" si="0"/>
        <v>2</v>
      </c>
      <c r="AE8" s="68">
        <f t="shared" si="0"/>
        <v>3</v>
      </c>
      <c r="AF8" s="68">
        <f t="shared" si="0"/>
        <v>4</v>
      </c>
      <c r="AG8" s="68">
        <f t="shared" si="0"/>
        <v>5</v>
      </c>
      <c r="AH8" s="68">
        <f t="shared" si="0"/>
        <v>6</v>
      </c>
      <c r="AI8" s="68">
        <f t="shared" si="0"/>
        <v>7</v>
      </c>
      <c r="AJ8" s="68">
        <f t="shared" si="0"/>
        <v>1</v>
      </c>
      <c r="AK8" s="68">
        <f t="shared" si="0"/>
        <v>2</v>
      </c>
      <c r="AL8" s="68">
        <f t="shared" si="0"/>
        <v>3</v>
      </c>
      <c r="AM8" s="68">
        <f t="shared" si="0"/>
        <v>4</v>
      </c>
      <c r="AN8" s="68">
        <f t="shared" ref="AN8:BQ8" si="1">WEEKDAY(AN10)</f>
        <v>5</v>
      </c>
      <c r="AO8" s="68">
        <f t="shared" si="1"/>
        <v>6</v>
      </c>
      <c r="AP8" s="68">
        <f t="shared" si="1"/>
        <v>7</v>
      </c>
      <c r="AQ8" s="68">
        <f t="shared" si="1"/>
        <v>1</v>
      </c>
      <c r="AR8" s="68">
        <f t="shared" si="1"/>
        <v>2</v>
      </c>
      <c r="AS8" s="68">
        <f t="shared" si="1"/>
        <v>3</v>
      </c>
      <c r="AT8" s="68">
        <f t="shared" si="1"/>
        <v>4</v>
      </c>
      <c r="AU8" s="68">
        <f t="shared" si="1"/>
        <v>5</v>
      </c>
      <c r="AV8" s="68">
        <f t="shared" si="1"/>
        <v>6</v>
      </c>
      <c r="AW8" s="68">
        <f t="shared" si="1"/>
        <v>7</v>
      </c>
      <c r="AX8" s="68">
        <f t="shared" si="1"/>
        <v>1</v>
      </c>
      <c r="AY8" s="68">
        <f t="shared" si="1"/>
        <v>2</v>
      </c>
      <c r="AZ8" s="68">
        <f t="shared" si="1"/>
        <v>3</v>
      </c>
      <c r="BA8" s="68">
        <f t="shared" si="1"/>
        <v>4</v>
      </c>
      <c r="BB8" s="68">
        <f t="shared" si="1"/>
        <v>5</v>
      </c>
      <c r="BC8" s="68">
        <f t="shared" si="1"/>
        <v>6</v>
      </c>
      <c r="BD8" s="68">
        <f t="shared" si="1"/>
        <v>7</v>
      </c>
      <c r="BE8" s="68">
        <f t="shared" si="1"/>
        <v>1</v>
      </c>
      <c r="BF8" s="68">
        <f t="shared" si="1"/>
        <v>2</v>
      </c>
      <c r="BG8" s="68">
        <f t="shared" si="1"/>
        <v>3</v>
      </c>
      <c r="BH8" s="68">
        <f t="shared" si="1"/>
        <v>4</v>
      </c>
      <c r="BI8" s="68">
        <f t="shared" si="1"/>
        <v>5</v>
      </c>
      <c r="BJ8" s="68">
        <f t="shared" si="1"/>
        <v>6</v>
      </c>
      <c r="BK8" s="68">
        <f t="shared" si="1"/>
        <v>7</v>
      </c>
      <c r="BL8" s="68">
        <f t="shared" si="1"/>
        <v>1</v>
      </c>
      <c r="BM8" s="68">
        <f t="shared" si="1"/>
        <v>2</v>
      </c>
      <c r="BN8" s="68">
        <f t="shared" si="1"/>
        <v>3</v>
      </c>
      <c r="BO8" s="68">
        <f t="shared" si="1"/>
        <v>4</v>
      </c>
      <c r="BP8" s="68">
        <f t="shared" si="1"/>
        <v>5</v>
      </c>
      <c r="BQ8" s="68">
        <f t="shared" si="1"/>
        <v>6</v>
      </c>
      <c r="BR8" s="68"/>
      <c r="BS8" s="68"/>
      <c r="BT8" s="68"/>
    </row>
    <row r="9" spans="1:74" ht="15.75" x14ac:dyDescent="0.3">
      <c r="C9" s="20"/>
      <c r="D9" s="20"/>
      <c r="E9" s="20"/>
      <c r="F9" s="20"/>
      <c r="G9" s="20"/>
      <c r="H9" s="22" t="str">
        <f>IF(OR(D10="",MONTH(H10)&lt;&gt;MONTH(D10)),TEXT(H10,"mmm"),"")</f>
        <v>Feb</v>
      </c>
      <c r="I9" s="22" t="str">
        <f t="shared" ref="I9:AP9" si="2">IF(OR(H10="",MONTH(I10)&lt;&gt;MONTH(H10)),TEXT(I10,"mmm"),"")</f>
        <v/>
      </c>
      <c r="J9" s="22" t="str">
        <f t="shared" si="2"/>
        <v>Mar</v>
      </c>
      <c r="K9" s="22" t="str">
        <f t="shared" si="2"/>
        <v/>
      </c>
      <c r="L9" s="22" t="str">
        <f t="shared" si="2"/>
        <v/>
      </c>
      <c r="M9" s="22" t="str">
        <f t="shared" si="2"/>
        <v/>
      </c>
      <c r="N9" s="22" t="str">
        <f t="shared" si="2"/>
        <v/>
      </c>
      <c r="O9" s="22" t="str">
        <f t="shared" si="2"/>
        <v/>
      </c>
      <c r="P9" s="22" t="str">
        <f t="shared" si="2"/>
        <v/>
      </c>
      <c r="Q9" s="22" t="str">
        <f t="shared" si="2"/>
        <v/>
      </c>
      <c r="R9" s="22" t="str">
        <f t="shared" si="2"/>
        <v/>
      </c>
      <c r="S9" s="22" t="str">
        <f t="shared" si="2"/>
        <v/>
      </c>
      <c r="T9" s="22" t="str">
        <f t="shared" si="2"/>
        <v/>
      </c>
      <c r="U9" s="22" t="str">
        <f t="shared" si="2"/>
        <v/>
      </c>
      <c r="V9" s="22" t="str">
        <f t="shared" si="2"/>
        <v/>
      </c>
      <c r="W9" s="22" t="str">
        <f t="shared" si="2"/>
        <v/>
      </c>
      <c r="X9" s="22" t="str">
        <f t="shared" si="2"/>
        <v/>
      </c>
      <c r="Y9" s="22" t="str">
        <f t="shared" si="2"/>
        <v/>
      </c>
      <c r="Z9" s="22" t="str">
        <f t="shared" si="2"/>
        <v/>
      </c>
      <c r="AA9" s="22" t="str">
        <f t="shared" si="2"/>
        <v/>
      </c>
      <c r="AB9" s="22" t="str">
        <f t="shared" si="2"/>
        <v/>
      </c>
      <c r="AC9" s="22" t="str">
        <f t="shared" si="2"/>
        <v/>
      </c>
      <c r="AD9" s="22" t="str">
        <f t="shared" si="2"/>
        <v/>
      </c>
      <c r="AE9" s="22" t="str">
        <f t="shared" si="2"/>
        <v/>
      </c>
      <c r="AF9" s="22" t="str">
        <f t="shared" si="2"/>
        <v/>
      </c>
      <c r="AG9" s="22" t="str">
        <f t="shared" si="2"/>
        <v/>
      </c>
      <c r="AH9" s="22" t="str">
        <f t="shared" si="2"/>
        <v/>
      </c>
      <c r="AI9" s="22" t="str">
        <f t="shared" si="2"/>
        <v/>
      </c>
      <c r="AJ9" s="22" t="str">
        <f t="shared" si="2"/>
        <v/>
      </c>
      <c r="AK9" s="22" t="str">
        <f t="shared" si="2"/>
        <v/>
      </c>
      <c r="AL9" s="22" t="str">
        <f t="shared" si="2"/>
        <v/>
      </c>
      <c r="AM9" s="22" t="str">
        <f t="shared" si="2"/>
        <v/>
      </c>
      <c r="AN9" s="22" t="str">
        <f t="shared" si="2"/>
        <v/>
      </c>
      <c r="AO9" s="22" t="str">
        <f t="shared" si="2"/>
        <v>Apr</v>
      </c>
      <c r="AP9" s="22" t="str">
        <f t="shared" si="2"/>
        <v/>
      </c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 t="str">
        <f>IF(OR(AP10="",MONTH(BM10)&lt;&gt;MONTH(AP10)),TEXT(BM10,"mmm"),"")</f>
        <v/>
      </c>
      <c r="BN9" s="22"/>
      <c r="BO9" s="22"/>
      <c r="BP9" s="22"/>
      <c r="BQ9" s="22" t="str">
        <f>IF(OR(BM10="",MONTH(BQ10)&lt;&gt;MONTH(BM10)),TEXT(BQ10,"mmm"),"")</f>
        <v/>
      </c>
      <c r="BR9" s="22"/>
      <c r="BS9" s="22"/>
      <c r="BT9" s="20"/>
    </row>
    <row r="10" spans="1:74" ht="15.75" x14ac:dyDescent="0.3">
      <c r="C10" s="20"/>
      <c r="D10" s="20"/>
      <c r="E10" s="20"/>
      <c r="F10" s="20"/>
      <c r="G10" s="20"/>
      <c r="H10" s="21">
        <f>$D$6-(WEEKDAY($D$6,1)-(H7-1))-IF((WEEKDAY($D$6,1)-(H7-1))&lt;=0,7,0)+1</f>
        <v>44619</v>
      </c>
      <c r="I10" s="21">
        <f t="shared" ref="I10:AN10" si="3">H10+1</f>
        <v>44620</v>
      </c>
      <c r="J10" s="21">
        <f t="shared" si="3"/>
        <v>44621</v>
      </c>
      <c r="K10" s="21">
        <f t="shared" si="3"/>
        <v>44622</v>
      </c>
      <c r="L10" s="21">
        <f t="shared" si="3"/>
        <v>44623</v>
      </c>
      <c r="M10" s="21">
        <f t="shared" si="3"/>
        <v>44624</v>
      </c>
      <c r="N10" s="21">
        <f t="shared" si="3"/>
        <v>44625</v>
      </c>
      <c r="O10" s="21">
        <f t="shared" si="3"/>
        <v>44626</v>
      </c>
      <c r="P10" s="21">
        <f t="shared" si="3"/>
        <v>44627</v>
      </c>
      <c r="Q10" s="21">
        <f t="shared" si="3"/>
        <v>44628</v>
      </c>
      <c r="R10" s="21">
        <f t="shared" si="3"/>
        <v>44629</v>
      </c>
      <c r="S10" s="21">
        <f t="shared" si="3"/>
        <v>44630</v>
      </c>
      <c r="T10" s="21">
        <f t="shared" si="3"/>
        <v>44631</v>
      </c>
      <c r="U10" s="21">
        <f t="shared" si="3"/>
        <v>44632</v>
      </c>
      <c r="V10" s="21">
        <f t="shared" si="3"/>
        <v>44633</v>
      </c>
      <c r="W10" s="21">
        <f t="shared" si="3"/>
        <v>44634</v>
      </c>
      <c r="X10" s="21">
        <f t="shared" si="3"/>
        <v>44635</v>
      </c>
      <c r="Y10" s="21">
        <f t="shared" si="3"/>
        <v>44636</v>
      </c>
      <c r="Z10" s="21">
        <f t="shared" si="3"/>
        <v>44637</v>
      </c>
      <c r="AA10" s="21">
        <f t="shared" si="3"/>
        <v>44638</v>
      </c>
      <c r="AB10" s="21">
        <f t="shared" si="3"/>
        <v>44639</v>
      </c>
      <c r="AC10" s="21">
        <f t="shared" si="3"/>
        <v>44640</v>
      </c>
      <c r="AD10" s="21">
        <f t="shared" si="3"/>
        <v>44641</v>
      </c>
      <c r="AE10" s="21">
        <f t="shared" si="3"/>
        <v>44642</v>
      </c>
      <c r="AF10" s="21">
        <f t="shared" si="3"/>
        <v>44643</v>
      </c>
      <c r="AG10" s="21">
        <f t="shared" si="3"/>
        <v>44644</v>
      </c>
      <c r="AH10" s="21">
        <f t="shared" si="3"/>
        <v>44645</v>
      </c>
      <c r="AI10" s="21">
        <f t="shared" si="3"/>
        <v>44646</v>
      </c>
      <c r="AJ10" s="21">
        <f t="shared" si="3"/>
        <v>44647</v>
      </c>
      <c r="AK10" s="21">
        <f t="shared" si="3"/>
        <v>44648</v>
      </c>
      <c r="AL10" s="21">
        <f t="shared" si="3"/>
        <v>44649</v>
      </c>
      <c r="AM10" s="21">
        <f t="shared" si="3"/>
        <v>44650</v>
      </c>
      <c r="AN10" s="21">
        <f t="shared" si="3"/>
        <v>44651</v>
      </c>
      <c r="AO10" s="21">
        <f t="shared" ref="AO10:BQ10" si="4">AN10+1</f>
        <v>44652</v>
      </c>
      <c r="AP10" s="21">
        <f t="shared" si="4"/>
        <v>44653</v>
      </c>
      <c r="AQ10" s="21">
        <f t="shared" si="4"/>
        <v>44654</v>
      </c>
      <c r="AR10" s="21">
        <f t="shared" si="4"/>
        <v>44655</v>
      </c>
      <c r="AS10" s="21">
        <f t="shared" si="4"/>
        <v>44656</v>
      </c>
      <c r="AT10" s="21">
        <f t="shared" si="4"/>
        <v>44657</v>
      </c>
      <c r="AU10" s="21">
        <f t="shared" si="4"/>
        <v>44658</v>
      </c>
      <c r="AV10" s="21">
        <f t="shared" si="4"/>
        <v>44659</v>
      </c>
      <c r="AW10" s="21">
        <f t="shared" si="4"/>
        <v>44660</v>
      </c>
      <c r="AX10" s="21">
        <f t="shared" si="4"/>
        <v>44661</v>
      </c>
      <c r="AY10" s="21">
        <f t="shared" si="4"/>
        <v>44662</v>
      </c>
      <c r="AZ10" s="21">
        <f t="shared" si="4"/>
        <v>44663</v>
      </c>
      <c r="BA10" s="21">
        <f t="shared" si="4"/>
        <v>44664</v>
      </c>
      <c r="BB10" s="21">
        <f t="shared" si="4"/>
        <v>44665</v>
      </c>
      <c r="BC10" s="21">
        <f t="shared" si="4"/>
        <v>44666</v>
      </c>
      <c r="BD10" s="21">
        <f t="shared" si="4"/>
        <v>44667</v>
      </c>
      <c r="BE10" s="21">
        <f t="shared" si="4"/>
        <v>44668</v>
      </c>
      <c r="BF10" s="21">
        <f t="shared" si="4"/>
        <v>44669</v>
      </c>
      <c r="BG10" s="21">
        <f t="shared" si="4"/>
        <v>44670</v>
      </c>
      <c r="BH10" s="21">
        <f t="shared" si="4"/>
        <v>44671</v>
      </c>
      <c r="BI10" s="21">
        <f t="shared" si="4"/>
        <v>44672</v>
      </c>
      <c r="BJ10" s="21">
        <f t="shared" si="4"/>
        <v>44673</v>
      </c>
      <c r="BK10" s="21">
        <f t="shared" si="4"/>
        <v>44674</v>
      </c>
      <c r="BL10" s="21">
        <f t="shared" si="4"/>
        <v>44675</v>
      </c>
      <c r="BM10" s="21">
        <f t="shared" si="4"/>
        <v>44676</v>
      </c>
      <c r="BN10" s="21">
        <f t="shared" si="4"/>
        <v>44677</v>
      </c>
      <c r="BO10" s="21">
        <f t="shared" si="4"/>
        <v>44678</v>
      </c>
      <c r="BP10" s="21">
        <f t="shared" si="4"/>
        <v>44679</v>
      </c>
      <c r="BQ10" s="21">
        <f t="shared" si="4"/>
        <v>44680</v>
      </c>
      <c r="BR10" s="21"/>
      <c r="BS10" s="21"/>
      <c r="BT10" s="20"/>
    </row>
    <row r="11" spans="1:74" s="3" customFormat="1" ht="27.75" customHeight="1" x14ac:dyDescent="0.3">
      <c r="A11" s="3" t="s">
        <v>55</v>
      </c>
      <c r="B11" s="3" t="s">
        <v>104</v>
      </c>
      <c r="C11" s="23" t="s">
        <v>6</v>
      </c>
      <c r="D11" s="23" t="s">
        <v>22</v>
      </c>
      <c r="E11" s="66" t="s">
        <v>52</v>
      </c>
      <c r="F11" s="66" t="s">
        <v>59</v>
      </c>
      <c r="G11" s="66" t="s">
        <v>68</v>
      </c>
      <c r="H11" s="32" t="str">
        <f t="shared" ref="H11:AM11" si="5">CHOOSE(WEEKDAY(H10,1),"Su","M","Tu","W","Th","F","Sa")</f>
        <v>Su</v>
      </c>
      <c r="I11" s="32" t="str">
        <f t="shared" si="5"/>
        <v>M</v>
      </c>
      <c r="J11" s="32" t="str">
        <f t="shared" si="5"/>
        <v>Tu</v>
      </c>
      <c r="K11" s="32" t="str">
        <f t="shared" si="5"/>
        <v>W</v>
      </c>
      <c r="L11" s="32" t="str">
        <f t="shared" si="5"/>
        <v>Th</v>
      </c>
      <c r="M11" s="32" t="str">
        <f t="shared" si="5"/>
        <v>F</v>
      </c>
      <c r="N11" s="32" t="str">
        <f t="shared" si="5"/>
        <v>Sa</v>
      </c>
      <c r="O11" s="32" t="str">
        <f t="shared" si="5"/>
        <v>Su</v>
      </c>
      <c r="P11" s="32" t="str">
        <f t="shared" si="5"/>
        <v>M</v>
      </c>
      <c r="Q11" s="32" t="str">
        <f t="shared" si="5"/>
        <v>Tu</v>
      </c>
      <c r="R11" s="32" t="str">
        <f t="shared" si="5"/>
        <v>W</v>
      </c>
      <c r="S11" s="32" t="str">
        <f t="shared" si="5"/>
        <v>Th</v>
      </c>
      <c r="T11" s="32" t="str">
        <f t="shared" si="5"/>
        <v>F</v>
      </c>
      <c r="U11" s="32" t="str">
        <f t="shared" si="5"/>
        <v>Sa</v>
      </c>
      <c r="V11" s="32" t="str">
        <f t="shared" si="5"/>
        <v>Su</v>
      </c>
      <c r="W11" s="32" t="str">
        <f t="shared" si="5"/>
        <v>M</v>
      </c>
      <c r="X11" s="32" t="str">
        <f t="shared" si="5"/>
        <v>Tu</v>
      </c>
      <c r="Y11" s="32" t="str">
        <f t="shared" si="5"/>
        <v>W</v>
      </c>
      <c r="Z11" s="32" t="str">
        <f t="shared" si="5"/>
        <v>Th</v>
      </c>
      <c r="AA11" s="32" t="str">
        <f t="shared" si="5"/>
        <v>F</v>
      </c>
      <c r="AB11" s="32" t="str">
        <f t="shared" si="5"/>
        <v>Sa</v>
      </c>
      <c r="AC11" s="32" t="str">
        <f t="shared" si="5"/>
        <v>Su</v>
      </c>
      <c r="AD11" s="32" t="str">
        <f t="shared" si="5"/>
        <v>M</v>
      </c>
      <c r="AE11" s="32" t="str">
        <f t="shared" si="5"/>
        <v>Tu</v>
      </c>
      <c r="AF11" s="32" t="str">
        <f t="shared" si="5"/>
        <v>W</v>
      </c>
      <c r="AG11" s="32" t="str">
        <f t="shared" si="5"/>
        <v>Th</v>
      </c>
      <c r="AH11" s="32" t="str">
        <f t="shared" si="5"/>
        <v>F</v>
      </c>
      <c r="AI11" s="32" t="str">
        <f t="shared" si="5"/>
        <v>Sa</v>
      </c>
      <c r="AJ11" s="32" t="str">
        <f t="shared" si="5"/>
        <v>Su</v>
      </c>
      <c r="AK11" s="32" t="str">
        <f t="shared" si="5"/>
        <v>M</v>
      </c>
      <c r="AL11" s="32" t="str">
        <f t="shared" si="5"/>
        <v>Tu</v>
      </c>
      <c r="AM11" s="32" t="str">
        <f t="shared" si="5"/>
        <v>W</v>
      </c>
      <c r="AN11" s="32" t="str">
        <f t="shared" ref="AN11:BQ11" si="6">CHOOSE(WEEKDAY(AN10,1),"Su","M","Tu","W","Th","F","Sa")</f>
        <v>Th</v>
      </c>
      <c r="AO11" s="32" t="str">
        <f t="shared" si="6"/>
        <v>F</v>
      </c>
      <c r="AP11" s="32" t="str">
        <f t="shared" si="6"/>
        <v>Sa</v>
      </c>
      <c r="AQ11" s="32" t="str">
        <f t="shared" si="6"/>
        <v>Su</v>
      </c>
      <c r="AR11" s="32" t="str">
        <f t="shared" si="6"/>
        <v>M</v>
      </c>
      <c r="AS11" s="32" t="str">
        <f t="shared" si="6"/>
        <v>Tu</v>
      </c>
      <c r="AT11" s="32" t="str">
        <f t="shared" si="6"/>
        <v>W</v>
      </c>
      <c r="AU11" s="32" t="str">
        <f t="shared" si="6"/>
        <v>Th</v>
      </c>
      <c r="AV11" s="32" t="str">
        <f t="shared" si="6"/>
        <v>F</v>
      </c>
      <c r="AW11" s="32" t="str">
        <f t="shared" si="6"/>
        <v>Sa</v>
      </c>
      <c r="AX11" s="32" t="str">
        <f t="shared" si="6"/>
        <v>Su</v>
      </c>
      <c r="AY11" s="32" t="str">
        <f t="shared" si="6"/>
        <v>M</v>
      </c>
      <c r="AZ11" s="32" t="str">
        <f t="shared" si="6"/>
        <v>Tu</v>
      </c>
      <c r="BA11" s="32" t="str">
        <f t="shared" si="6"/>
        <v>W</v>
      </c>
      <c r="BB11" s="32" t="str">
        <f t="shared" si="6"/>
        <v>Th</v>
      </c>
      <c r="BC11" s="32" t="str">
        <f t="shared" si="6"/>
        <v>F</v>
      </c>
      <c r="BD11" s="32" t="str">
        <f t="shared" si="6"/>
        <v>Sa</v>
      </c>
      <c r="BE11" s="32" t="str">
        <f t="shared" si="6"/>
        <v>Su</v>
      </c>
      <c r="BF11" s="32" t="str">
        <f t="shared" si="6"/>
        <v>M</v>
      </c>
      <c r="BG11" s="32" t="str">
        <f t="shared" si="6"/>
        <v>Tu</v>
      </c>
      <c r="BH11" s="32" t="str">
        <f t="shared" si="6"/>
        <v>W</v>
      </c>
      <c r="BI11" s="32" t="str">
        <f t="shared" si="6"/>
        <v>Th</v>
      </c>
      <c r="BJ11" s="32" t="str">
        <f t="shared" si="6"/>
        <v>F</v>
      </c>
      <c r="BK11" s="32" t="str">
        <f t="shared" si="6"/>
        <v>Sa</v>
      </c>
      <c r="BL11" s="32" t="str">
        <f t="shared" si="6"/>
        <v>Su</v>
      </c>
      <c r="BM11" s="32" t="str">
        <f t="shared" si="6"/>
        <v>M</v>
      </c>
      <c r="BN11" s="32" t="str">
        <f t="shared" si="6"/>
        <v>Tu</v>
      </c>
      <c r="BO11" s="32" t="str">
        <f t="shared" si="6"/>
        <v>W</v>
      </c>
      <c r="BP11" s="32" t="str">
        <f t="shared" si="6"/>
        <v>Th</v>
      </c>
      <c r="BQ11" s="32" t="str">
        <f t="shared" si="6"/>
        <v>F</v>
      </c>
      <c r="BR11" s="96"/>
      <c r="BS11" s="96"/>
      <c r="BT11" s="30" t="s">
        <v>2</v>
      </c>
    </row>
    <row r="12" spans="1:74" ht="16.5" customHeight="1" x14ac:dyDescent="0.3">
      <c r="A12" s="2" t="s">
        <v>36</v>
      </c>
      <c r="B12" s="83" t="s">
        <v>91</v>
      </c>
      <c r="C12" s="24" t="s">
        <v>39</v>
      </c>
      <c r="D12" s="25" t="s">
        <v>40</v>
      </c>
      <c r="E12" s="65">
        <v>0</v>
      </c>
      <c r="F12" s="67">
        <f t="shared" ref="F12:F42" si="7">SUM(G12:BQ12)</f>
        <v>2.5</v>
      </c>
      <c r="G12" s="67" t="s">
        <v>113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>
        <v>1</v>
      </c>
      <c r="AS12" s="26"/>
      <c r="AT12" s="26"/>
      <c r="AU12" s="26"/>
      <c r="AV12" s="26">
        <v>0.5</v>
      </c>
      <c r="AW12" s="26"/>
      <c r="AX12" s="26"/>
      <c r="AY12" s="26"/>
      <c r="AZ12" s="26"/>
      <c r="BA12" s="26"/>
      <c r="BB12" s="26"/>
      <c r="BC12" s="26"/>
      <c r="BD12" s="26"/>
      <c r="BE12" s="26"/>
      <c r="BF12" s="26">
        <v>0.5</v>
      </c>
      <c r="BG12" s="26"/>
      <c r="BH12" s="26"/>
      <c r="BI12" s="26"/>
      <c r="BJ12" s="26"/>
      <c r="BK12" s="26"/>
      <c r="BL12" s="26"/>
      <c r="BM12" s="26"/>
      <c r="BN12" s="29"/>
      <c r="BO12" s="29"/>
      <c r="BP12" s="29"/>
      <c r="BQ12" s="90">
        <v>0.5</v>
      </c>
      <c r="BR12" s="26"/>
      <c r="BS12" s="26"/>
      <c r="BT12" s="34">
        <f t="shared" ref="BT12:BT48" si="8">SUM(H12:BQ12)</f>
        <v>2.5</v>
      </c>
    </row>
    <row r="13" spans="1:74" ht="16.5" customHeight="1" x14ac:dyDescent="0.3">
      <c r="A13" s="2" t="s">
        <v>36</v>
      </c>
      <c r="B13" s="83" t="s">
        <v>92</v>
      </c>
      <c r="C13" s="24" t="s">
        <v>41</v>
      </c>
      <c r="D13" s="25" t="s">
        <v>42</v>
      </c>
      <c r="E13" s="65">
        <v>0</v>
      </c>
      <c r="F13" s="67">
        <f t="shared" si="7"/>
        <v>1</v>
      </c>
      <c r="G13" s="67" t="s">
        <v>113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>
        <v>0.5</v>
      </c>
      <c r="AS13" s="26"/>
      <c r="AT13" s="26"/>
      <c r="AU13" s="26"/>
      <c r="AV13" s="26">
        <v>0.5</v>
      </c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34">
        <f t="shared" si="8"/>
        <v>1</v>
      </c>
    </row>
    <row r="14" spans="1:74" ht="16.5" customHeight="1" x14ac:dyDescent="0.3">
      <c r="A14" s="74" t="s">
        <v>36</v>
      </c>
      <c r="B14" s="83" t="s">
        <v>105</v>
      </c>
      <c r="C14" s="24" t="s">
        <v>43</v>
      </c>
      <c r="D14" s="25" t="s">
        <v>44</v>
      </c>
      <c r="E14" s="67">
        <v>8</v>
      </c>
      <c r="F14" s="67">
        <f t="shared" si="7"/>
        <v>3</v>
      </c>
      <c r="G14" s="67" t="s">
        <v>113</v>
      </c>
      <c r="H14" s="26"/>
      <c r="I14" s="26"/>
      <c r="J14" s="26"/>
      <c r="K14" s="26"/>
      <c r="L14" s="26"/>
      <c r="M14" s="26"/>
      <c r="N14" s="26"/>
      <c r="O14" s="26"/>
      <c r="P14" s="26"/>
      <c r="Q14" s="26">
        <v>0.5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>
        <v>1</v>
      </c>
      <c r="AM14" s="26"/>
      <c r="AN14" s="26"/>
      <c r="AO14" s="26"/>
      <c r="AP14" s="26"/>
      <c r="AQ14" s="26"/>
      <c r="AR14" s="26"/>
      <c r="AS14" s="26">
        <v>1</v>
      </c>
      <c r="AT14" s="26"/>
      <c r="AU14" s="26">
        <v>0.5</v>
      </c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34">
        <f t="shared" si="8"/>
        <v>3</v>
      </c>
    </row>
    <row r="15" spans="1:74" ht="16.5" customHeight="1" x14ac:dyDescent="0.3">
      <c r="A15" s="74" t="s">
        <v>36</v>
      </c>
      <c r="B15" s="83" t="s">
        <v>89</v>
      </c>
      <c r="C15" s="24" t="s">
        <v>45</v>
      </c>
      <c r="D15" s="25" t="s">
        <v>46</v>
      </c>
      <c r="E15" s="67">
        <v>16</v>
      </c>
      <c r="F15" s="67">
        <f t="shared" si="7"/>
        <v>10.75</v>
      </c>
      <c r="G15" s="67"/>
      <c r="H15" s="26"/>
      <c r="I15" s="26"/>
      <c r="J15" s="26">
        <v>0.5</v>
      </c>
      <c r="K15" s="26"/>
      <c r="L15" s="26">
        <v>1</v>
      </c>
      <c r="M15" s="26">
        <v>0.25</v>
      </c>
      <c r="N15" s="26"/>
      <c r="O15" s="26"/>
      <c r="P15" s="26"/>
      <c r="Q15" s="26"/>
      <c r="R15" s="26"/>
      <c r="S15" s="26"/>
      <c r="T15" s="26"/>
      <c r="U15" s="26"/>
      <c r="V15" s="26"/>
      <c r="W15" s="26">
        <v>0.5</v>
      </c>
      <c r="X15" s="26">
        <v>0.5</v>
      </c>
      <c r="Y15" s="26"/>
      <c r="Z15" s="26"/>
      <c r="AA15" s="26">
        <v>0.5</v>
      </c>
      <c r="AB15" s="26"/>
      <c r="AC15" s="26"/>
      <c r="AD15" s="26">
        <v>1</v>
      </c>
      <c r="AE15" s="26">
        <v>1</v>
      </c>
      <c r="AF15" s="26"/>
      <c r="AG15" s="26"/>
      <c r="AH15" s="26">
        <v>1</v>
      </c>
      <c r="AI15" s="26"/>
      <c r="AJ15" s="26"/>
      <c r="AK15" s="26">
        <v>1</v>
      </c>
      <c r="AL15" s="26">
        <v>1</v>
      </c>
      <c r="AM15" s="26"/>
      <c r="AN15" s="26"/>
      <c r="AO15" s="26"/>
      <c r="AP15" s="26"/>
      <c r="AQ15" s="26"/>
      <c r="AR15" s="26">
        <v>0.5</v>
      </c>
      <c r="AS15" s="26"/>
      <c r="AT15" s="26"/>
      <c r="AU15" s="26">
        <v>0.5</v>
      </c>
      <c r="AV15" s="26"/>
      <c r="AW15" s="26"/>
      <c r="AX15" s="26"/>
      <c r="AY15" s="26"/>
      <c r="AZ15" s="26"/>
      <c r="BA15" s="26">
        <v>0.5</v>
      </c>
      <c r="BB15" s="26"/>
      <c r="BC15" s="26"/>
      <c r="BD15" s="26"/>
      <c r="BE15" s="26"/>
      <c r="BF15" s="26">
        <v>0.5</v>
      </c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90">
        <v>0.5</v>
      </c>
      <c r="BR15" s="26"/>
      <c r="BS15" s="26"/>
      <c r="BT15" s="34">
        <f t="shared" si="8"/>
        <v>10.75</v>
      </c>
    </row>
    <row r="16" spans="1:74" ht="16.5" customHeight="1" x14ac:dyDescent="0.3">
      <c r="A16" s="74" t="s">
        <v>36</v>
      </c>
      <c r="B16" s="83" t="s">
        <v>96</v>
      </c>
      <c r="C16" s="24" t="s">
        <v>56</v>
      </c>
      <c r="D16" s="25" t="s">
        <v>80</v>
      </c>
      <c r="E16" s="67">
        <v>6</v>
      </c>
      <c r="F16" s="67">
        <f t="shared" si="7"/>
        <v>5.5</v>
      </c>
      <c r="G16" s="6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>
        <v>0.5</v>
      </c>
      <c r="AI16" s="26"/>
      <c r="AJ16" s="26"/>
      <c r="AK16" s="26">
        <v>1</v>
      </c>
      <c r="AL16" s="26"/>
      <c r="AM16" s="26"/>
      <c r="AN16" s="26">
        <v>1</v>
      </c>
      <c r="AO16" s="26"/>
      <c r="AP16" s="26"/>
      <c r="AQ16" s="26"/>
      <c r="AR16" s="26"/>
      <c r="AS16" s="26"/>
      <c r="AT16" s="26">
        <v>0.5</v>
      </c>
      <c r="AU16" s="26">
        <v>0.5</v>
      </c>
      <c r="AV16" s="26"/>
      <c r="AW16" s="26"/>
      <c r="AX16" s="26"/>
      <c r="AY16" s="26">
        <v>0.5</v>
      </c>
      <c r="AZ16" s="26"/>
      <c r="BA16" s="26">
        <v>0.5</v>
      </c>
      <c r="BB16" s="26"/>
      <c r="BC16" s="26"/>
      <c r="BD16" s="26"/>
      <c r="BE16" s="26"/>
      <c r="BF16" s="26">
        <v>0.5</v>
      </c>
      <c r="BG16" s="26"/>
      <c r="BH16" s="26"/>
      <c r="BI16" s="26"/>
      <c r="BJ16" s="26"/>
      <c r="BK16" s="26"/>
      <c r="BL16" s="26"/>
      <c r="BM16" s="26"/>
      <c r="BN16" s="26"/>
      <c r="BO16" s="26"/>
      <c r="BP16" s="90">
        <v>0.5</v>
      </c>
      <c r="BQ16" s="26"/>
      <c r="BR16" s="26"/>
      <c r="BS16" s="26"/>
      <c r="BT16" s="34">
        <f t="shared" si="8"/>
        <v>5.5</v>
      </c>
    </row>
    <row r="17" spans="1:72" ht="16.5" customHeight="1" x14ac:dyDescent="0.3">
      <c r="A17" s="74" t="s">
        <v>36</v>
      </c>
      <c r="B17" s="83" t="s">
        <v>95</v>
      </c>
      <c r="C17" s="24" t="s">
        <v>57</v>
      </c>
      <c r="D17" s="25" t="s">
        <v>81</v>
      </c>
      <c r="E17" s="67">
        <v>78</v>
      </c>
      <c r="F17" s="67">
        <f t="shared" si="7"/>
        <v>18</v>
      </c>
      <c r="G17" s="67" t="s">
        <v>113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>
        <v>1</v>
      </c>
      <c r="AO17" s="26">
        <v>1</v>
      </c>
      <c r="AP17" s="26"/>
      <c r="AQ17" s="26"/>
      <c r="AR17" s="26"/>
      <c r="AS17" s="26">
        <v>0.5</v>
      </c>
      <c r="AT17" s="26">
        <v>1</v>
      </c>
      <c r="AU17" s="26">
        <v>1</v>
      </c>
      <c r="AV17" s="26">
        <v>0.5</v>
      </c>
      <c r="AW17" s="26"/>
      <c r="AX17" s="26"/>
      <c r="AY17" s="26">
        <v>1.5</v>
      </c>
      <c r="AZ17" s="26">
        <v>2</v>
      </c>
      <c r="BA17" s="26">
        <v>1.5</v>
      </c>
      <c r="BB17" s="26"/>
      <c r="BC17" s="26"/>
      <c r="BD17" s="26"/>
      <c r="BE17" s="26"/>
      <c r="BF17" s="26">
        <v>0.5</v>
      </c>
      <c r="BG17" s="26">
        <v>1.5</v>
      </c>
      <c r="BH17" s="26">
        <v>1</v>
      </c>
      <c r="BI17" s="26">
        <v>1</v>
      </c>
      <c r="BJ17" s="26">
        <v>1</v>
      </c>
      <c r="BK17" s="26"/>
      <c r="BL17" s="26"/>
      <c r="BM17" s="90">
        <v>0.5</v>
      </c>
      <c r="BN17" s="90">
        <v>0.5</v>
      </c>
      <c r="BO17" s="90">
        <v>1</v>
      </c>
      <c r="BP17" s="90">
        <v>0.5</v>
      </c>
      <c r="BQ17" s="90">
        <v>0.5</v>
      </c>
      <c r="BR17" s="26"/>
      <c r="BS17" s="26"/>
      <c r="BT17" s="34">
        <f t="shared" si="8"/>
        <v>18</v>
      </c>
    </row>
    <row r="18" spans="1:72" ht="16.5" customHeight="1" x14ac:dyDescent="0.3">
      <c r="A18" s="74" t="s">
        <v>36</v>
      </c>
      <c r="B18" s="83" t="s">
        <v>97</v>
      </c>
      <c r="C18" s="24" t="s">
        <v>58</v>
      </c>
      <c r="D18" s="25" t="s">
        <v>82</v>
      </c>
      <c r="E18" s="67">
        <v>93</v>
      </c>
      <c r="F18" s="67">
        <f t="shared" si="7"/>
        <v>14</v>
      </c>
      <c r="G18" s="67" t="s">
        <v>113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>
        <v>2</v>
      </c>
      <c r="AO18" s="26">
        <v>1</v>
      </c>
      <c r="AP18" s="26"/>
      <c r="AQ18" s="26"/>
      <c r="AR18" s="26"/>
      <c r="AS18" s="26">
        <v>1</v>
      </c>
      <c r="AT18" s="26">
        <v>0.5</v>
      </c>
      <c r="AU18" s="26">
        <v>1.5</v>
      </c>
      <c r="AV18" s="26"/>
      <c r="AW18" s="26"/>
      <c r="AX18" s="26"/>
      <c r="AY18" s="26"/>
      <c r="AZ18" s="26"/>
      <c r="BA18" s="26">
        <v>1</v>
      </c>
      <c r="BB18" s="26"/>
      <c r="BC18" s="26">
        <v>0.5</v>
      </c>
      <c r="BD18" s="26"/>
      <c r="BE18" s="26"/>
      <c r="BF18" s="26"/>
      <c r="BG18" s="26">
        <v>0.5</v>
      </c>
      <c r="BH18" s="26">
        <v>1</v>
      </c>
      <c r="BI18" s="26"/>
      <c r="BJ18" s="26">
        <v>2</v>
      </c>
      <c r="BK18" s="26"/>
      <c r="BL18" s="26"/>
      <c r="BM18" s="90">
        <v>0.5</v>
      </c>
      <c r="BN18" s="90">
        <v>0.5</v>
      </c>
      <c r="BO18" s="90">
        <v>1</v>
      </c>
      <c r="BP18" s="26"/>
      <c r="BQ18" s="90">
        <v>1</v>
      </c>
      <c r="BR18" s="26"/>
      <c r="BS18" s="26"/>
      <c r="BT18" s="34">
        <f t="shared" si="8"/>
        <v>14</v>
      </c>
    </row>
    <row r="19" spans="1:72" ht="16.5" customHeight="1" x14ac:dyDescent="0.3">
      <c r="A19" s="74" t="s">
        <v>36</v>
      </c>
      <c r="B19" s="83" t="s">
        <v>98</v>
      </c>
      <c r="C19" s="24" t="s">
        <v>73</v>
      </c>
      <c r="D19" s="25" t="s">
        <v>86</v>
      </c>
      <c r="E19" s="67">
        <v>12.5</v>
      </c>
      <c r="F19" s="67">
        <f t="shared" si="7"/>
        <v>5</v>
      </c>
      <c r="G19" s="67" t="s">
        <v>113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>
        <v>1</v>
      </c>
      <c r="AW19" s="26"/>
      <c r="AX19" s="26"/>
      <c r="AY19" s="26"/>
      <c r="AZ19" s="26"/>
      <c r="BA19" s="26"/>
      <c r="BB19" s="26">
        <v>1</v>
      </c>
      <c r="BC19" s="26"/>
      <c r="BD19" s="26"/>
      <c r="BE19" s="26"/>
      <c r="BF19" s="26">
        <v>0.5</v>
      </c>
      <c r="BG19" s="26"/>
      <c r="BH19" s="26">
        <v>0.5</v>
      </c>
      <c r="BI19" s="26">
        <v>0.5</v>
      </c>
      <c r="BJ19" s="26"/>
      <c r="BK19" s="26"/>
      <c r="BL19" s="26"/>
      <c r="BM19" s="26"/>
      <c r="BN19" s="90">
        <v>0.5</v>
      </c>
      <c r="BO19" s="90">
        <v>1</v>
      </c>
      <c r="BP19" s="26"/>
      <c r="BQ19" s="26"/>
      <c r="BR19" s="26"/>
      <c r="BS19" s="26"/>
      <c r="BT19" s="34">
        <f t="shared" si="8"/>
        <v>5</v>
      </c>
    </row>
    <row r="20" spans="1:72" ht="16.5" customHeight="1" x14ac:dyDescent="0.3">
      <c r="A20" s="74" t="s">
        <v>36</v>
      </c>
      <c r="B20" s="83" t="s">
        <v>99</v>
      </c>
      <c r="C20" s="24" t="s">
        <v>74</v>
      </c>
      <c r="D20" s="25" t="s">
        <v>83</v>
      </c>
      <c r="E20" s="67">
        <v>15</v>
      </c>
      <c r="F20" s="67">
        <f t="shared" si="7"/>
        <v>11.5</v>
      </c>
      <c r="G20" s="67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>
        <v>1</v>
      </c>
      <c r="AN20" s="26">
        <v>1</v>
      </c>
      <c r="AO20" s="26">
        <v>3</v>
      </c>
      <c r="AP20" s="26"/>
      <c r="AQ20" s="26"/>
      <c r="AR20" s="26"/>
      <c r="AS20" s="26">
        <v>1</v>
      </c>
      <c r="AT20" s="26">
        <v>0.5</v>
      </c>
      <c r="AU20" s="26"/>
      <c r="AV20" s="26"/>
      <c r="AW20" s="26"/>
      <c r="AX20" s="26"/>
      <c r="AY20" s="26">
        <v>1</v>
      </c>
      <c r="AZ20" s="26">
        <v>0.5</v>
      </c>
      <c r="BA20" s="26"/>
      <c r="BB20" s="26"/>
      <c r="BC20" s="26"/>
      <c r="BD20" s="26"/>
      <c r="BE20" s="26"/>
      <c r="BF20" s="26">
        <v>0.5</v>
      </c>
      <c r="BG20" s="26"/>
      <c r="BH20" s="26">
        <v>0.5</v>
      </c>
      <c r="BI20" s="26">
        <v>0.5</v>
      </c>
      <c r="BJ20" s="26"/>
      <c r="BK20" s="26"/>
      <c r="BL20" s="26"/>
      <c r="BM20" s="90">
        <v>0.5</v>
      </c>
      <c r="BN20" s="90">
        <v>0.5</v>
      </c>
      <c r="BO20" s="26"/>
      <c r="BP20" s="26"/>
      <c r="BQ20" s="90">
        <v>1</v>
      </c>
      <c r="BR20" s="26"/>
      <c r="BS20" s="26"/>
      <c r="BT20" s="34">
        <f t="shared" si="8"/>
        <v>11.5</v>
      </c>
    </row>
    <row r="21" spans="1:72" ht="16.5" customHeight="1" x14ac:dyDescent="0.3">
      <c r="A21" s="74" t="s">
        <v>36</v>
      </c>
      <c r="B21" s="83" t="s">
        <v>100</v>
      </c>
      <c r="C21" s="24" t="s">
        <v>75</v>
      </c>
      <c r="D21" s="25" t="s">
        <v>84</v>
      </c>
      <c r="E21" s="67">
        <v>6</v>
      </c>
      <c r="F21" s="67">
        <f t="shared" si="7"/>
        <v>3</v>
      </c>
      <c r="G21" s="67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>
        <v>0.5</v>
      </c>
      <c r="AW21" s="26"/>
      <c r="AX21" s="26"/>
      <c r="AY21" s="26">
        <v>0.5</v>
      </c>
      <c r="AZ21" s="26"/>
      <c r="BA21" s="26"/>
      <c r="BB21" s="26"/>
      <c r="BC21" s="26"/>
      <c r="BD21" s="26"/>
      <c r="BE21" s="26"/>
      <c r="BF21" s="26"/>
      <c r="BG21" s="26"/>
      <c r="BH21" s="26">
        <v>1</v>
      </c>
      <c r="BI21" s="26"/>
      <c r="BJ21" s="26"/>
      <c r="BK21" s="26"/>
      <c r="BL21" s="26"/>
      <c r="BM21" s="90">
        <v>0.5</v>
      </c>
      <c r="BN21" s="90">
        <v>0.5</v>
      </c>
      <c r="BO21" s="26"/>
      <c r="BP21" s="26"/>
      <c r="BQ21" s="26"/>
      <c r="BR21" s="26"/>
      <c r="BS21" s="26"/>
      <c r="BT21" s="34">
        <f t="shared" si="8"/>
        <v>3</v>
      </c>
    </row>
    <row r="22" spans="1:72" ht="16.5" customHeight="1" x14ac:dyDescent="0.3">
      <c r="A22" s="74" t="s">
        <v>36</v>
      </c>
      <c r="B22" s="83" t="s">
        <v>101</v>
      </c>
      <c r="C22" s="24" t="s">
        <v>76</v>
      </c>
      <c r="D22" s="25" t="s">
        <v>85</v>
      </c>
      <c r="E22" s="67">
        <v>12</v>
      </c>
      <c r="F22" s="67">
        <f t="shared" si="7"/>
        <v>1.5</v>
      </c>
      <c r="G22" s="67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>
        <v>0.5</v>
      </c>
      <c r="BA22" s="26"/>
      <c r="BB22" s="26"/>
      <c r="BC22" s="26"/>
      <c r="BD22" s="26"/>
      <c r="BE22" s="26"/>
      <c r="BF22" s="26"/>
      <c r="BG22" s="26"/>
      <c r="BH22" s="26"/>
      <c r="BI22" s="26"/>
      <c r="BJ22" s="26">
        <v>0.5</v>
      </c>
      <c r="BK22" s="26"/>
      <c r="BL22" s="26"/>
      <c r="BM22" s="26"/>
      <c r="BN22" s="26"/>
      <c r="BO22" s="26"/>
      <c r="BP22" s="26">
        <v>0.5</v>
      </c>
      <c r="BQ22" s="26"/>
      <c r="BR22" s="26"/>
      <c r="BS22" s="26"/>
      <c r="BT22" s="34">
        <f t="shared" si="8"/>
        <v>1.5</v>
      </c>
    </row>
    <row r="23" spans="1:72" ht="16.5" customHeight="1" x14ac:dyDescent="0.3">
      <c r="A23" s="74" t="s">
        <v>36</v>
      </c>
      <c r="B23" s="83" t="s">
        <v>102</v>
      </c>
      <c r="C23" s="24" t="s">
        <v>77</v>
      </c>
      <c r="D23" s="25" t="s">
        <v>87</v>
      </c>
      <c r="E23" s="67">
        <v>4</v>
      </c>
      <c r="F23" s="67">
        <f t="shared" si="7"/>
        <v>4.5</v>
      </c>
      <c r="G23" s="67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>
        <v>0.5</v>
      </c>
      <c r="AT23" s="26">
        <v>0.5</v>
      </c>
      <c r="AU23" s="26">
        <v>0.5</v>
      </c>
      <c r="AV23" s="26"/>
      <c r="AW23" s="26"/>
      <c r="AX23" s="26"/>
      <c r="AY23" s="26">
        <v>0.5</v>
      </c>
      <c r="AZ23" s="26"/>
      <c r="BA23" s="26">
        <v>0.5</v>
      </c>
      <c r="BB23" s="26"/>
      <c r="BC23" s="26"/>
      <c r="BD23" s="26"/>
      <c r="BE23" s="26"/>
      <c r="BF23" s="26">
        <v>0.5</v>
      </c>
      <c r="BG23" s="26"/>
      <c r="BH23" s="26"/>
      <c r="BI23" s="26">
        <v>0.5</v>
      </c>
      <c r="BJ23" s="26"/>
      <c r="BK23" s="26"/>
      <c r="BL23" s="26"/>
      <c r="BM23" s="26"/>
      <c r="BN23" s="26"/>
      <c r="BO23" s="90">
        <v>0.5</v>
      </c>
      <c r="BP23" s="90">
        <v>0.5</v>
      </c>
      <c r="BQ23" s="26"/>
      <c r="BR23" s="26"/>
      <c r="BS23" s="26"/>
      <c r="BT23" s="34">
        <f t="shared" si="8"/>
        <v>4.5</v>
      </c>
    </row>
    <row r="24" spans="1:72" ht="16.5" customHeight="1" x14ac:dyDescent="0.3">
      <c r="A24" s="74" t="s">
        <v>36</v>
      </c>
      <c r="B24" s="83" t="s">
        <v>103</v>
      </c>
      <c r="C24" s="24" t="s">
        <v>78</v>
      </c>
      <c r="D24" s="25" t="s">
        <v>88</v>
      </c>
      <c r="E24" s="67">
        <v>6</v>
      </c>
      <c r="F24" s="67">
        <f t="shared" si="7"/>
        <v>5</v>
      </c>
      <c r="G24" s="67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>
        <v>0.5</v>
      </c>
      <c r="BA24" s="26">
        <v>0.5</v>
      </c>
      <c r="BB24" s="26">
        <v>0.5</v>
      </c>
      <c r="BC24" s="26"/>
      <c r="BD24" s="26"/>
      <c r="BE24" s="26"/>
      <c r="BF24" s="26"/>
      <c r="BG24" s="26"/>
      <c r="BH24" s="26"/>
      <c r="BI24" s="26">
        <v>0.5</v>
      </c>
      <c r="BJ24" s="26">
        <v>1</v>
      </c>
      <c r="BK24" s="26"/>
      <c r="BL24" s="26"/>
      <c r="BM24" s="90">
        <v>0.5</v>
      </c>
      <c r="BN24" s="90">
        <v>1.5</v>
      </c>
      <c r="BO24" s="26"/>
      <c r="BP24" s="26"/>
      <c r="BQ24" s="26"/>
      <c r="BR24" s="26"/>
      <c r="BS24" s="26"/>
      <c r="BT24" s="34">
        <f t="shared" si="8"/>
        <v>5</v>
      </c>
    </row>
    <row r="25" spans="1:72" ht="16.5" customHeight="1" x14ac:dyDescent="0.3">
      <c r="A25" s="74" t="s">
        <v>36</v>
      </c>
      <c r="B25" s="83" t="s">
        <v>114</v>
      </c>
      <c r="C25" s="24" t="s">
        <v>115</v>
      </c>
      <c r="D25" s="25" t="s">
        <v>116</v>
      </c>
      <c r="E25" s="67">
        <v>4</v>
      </c>
      <c r="F25" s="67">
        <f t="shared" si="7"/>
        <v>1</v>
      </c>
      <c r="G25" s="67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>
        <v>0.5</v>
      </c>
      <c r="BK25" s="26"/>
      <c r="BL25" s="26"/>
      <c r="BM25" s="90">
        <v>0.5</v>
      </c>
      <c r="BN25" s="26"/>
      <c r="BO25" s="26"/>
      <c r="BP25" s="26"/>
      <c r="BQ25" s="26"/>
      <c r="BR25" s="26"/>
      <c r="BS25" s="26"/>
      <c r="BT25" s="34">
        <f t="shared" si="8"/>
        <v>1</v>
      </c>
    </row>
    <row r="26" spans="1:72" ht="16.5" customHeight="1" x14ac:dyDescent="0.3">
      <c r="A26" s="74" t="s">
        <v>36</v>
      </c>
      <c r="B26" s="89" t="s">
        <v>124</v>
      </c>
      <c r="C26" s="24" t="s">
        <v>123</v>
      </c>
      <c r="D26" s="25" t="s">
        <v>127</v>
      </c>
      <c r="E26" s="67"/>
      <c r="F26" s="67"/>
      <c r="G26" s="67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90">
        <v>0.5</v>
      </c>
      <c r="BN26" s="90">
        <v>1</v>
      </c>
      <c r="BO26" s="90">
        <v>1</v>
      </c>
      <c r="BP26" s="90">
        <v>1</v>
      </c>
      <c r="BQ26" s="90">
        <v>1</v>
      </c>
      <c r="BR26" s="26"/>
      <c r="BS26" s="26"/>
      <c r="BT26" s="34"/>
    </row>
    <row r="27" spans="1:72" ht="16.5" customHeight="1" x14ac:dyDescent="0.3">
      <c r="A27" s="74" t="s">
        <v>36</v>
      </c>
      <c r="B27" s="89" t="s">
        <v>126</v>
      </c>
      <c r="C27" s="24" t="s">
        <v>125</v>
      </c>
      <c r="D27" s="25" t="s">
        <v>127</v>
      </c>
      <c r="E27" s="67"/>
      <c r="F27" s="67"/>
      <c r="G27" s="67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90">
        <v>0.5</v>
      </c>
      <c r="BO27" s="90">
        <v>1</v>
      </c>
      <c r="BP27" s="90">
        <v>0.5</v>
      </c>
      <c r="BQ27" s="90">
        <v>1</v>
      </c>
      <c r="BR27" s="26"/>
      <c r="BS27" s="26"/>
      <c r="BT27" s="34"/>
    </row>
    <row r="28" spans="1:72" ht="16.5" customHeight="1" x14ac:dyDescent="0.3">
      <c r="A28" s="74" t="s">
        <v>60</v>
      </c>
      <c r="B28" s="83" t="s">
        <v>89</v>
      </c>
      <c r="C28" s="24" t="s">
        <v>112</v>
      </c>
      <c r="D28" s="25" t="s">
        <v>122</v>
      </c>
      <c r="E28" s="67">
        <v>40</v>
      </c>
      <c r="F28" s="67">
        <f t="shared" si="7"/>
        <v>7</v>
      </c>
      <c r="G28" s="6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>
        <v>1</v>
      </c>
      <c r="X28" s="26">
        <v>2</v>
      </c>
      <c r="Y28" s="26">
        <v>1</v>
      </c>
      <c r="Z28" s="26">
        <v>2</v>
      </c>
      <c r="AA28" s="26">
        <v>1</v>
      </c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34">
        <f t="shared" si="8"/>
        <v>7</v>
      </c>
    </row>
    <row r="29" spans="1:72" ht="16.5" customHeight="1" x14ac:dyDescent="0.3">
      <c r="A29" s="74" t="s">
        <v>62</v>
      </c>
      <c r="B29" s="83">
        <v>505898</v>
      </c>
      <c r="C29" s="24" t="s">
        <v>112</v>
      </c>
      <c r="D29" s="25" t="s">
        <v>122</v>
      </c>
      <c r="E29" s="67">
        <v>3</v>
      </c>
      <c r="F29" s="67">
        <f t="shared" si="7"/>
        <v>3</v>
      </c>
      <c r="G29" s="67"/>
      <c r="H29" s="26"/>
      <c r="I29" s="26"/>
      <c r="J29" s="26"/>
      <c r="K29" s="26"/>
      <c r="L29" s="26"/>
      <c r="M29" s="26">
        <v>0.5</v>
      </c>
      <c r="N29" s="26"/>
      <c r="O29" s="26"/>
      <c r="P29" s="26"/>
      <c r="Q29" s="26"/>
      <c r="R29" s="26"/>
      <c r="S29" s="26"/>
      <c r="T29" s="26"/>
      <c r="U29" s="26"/>
      <c r="V29" s="26"/>
      <c r="W29" s="26">
        <v>0.5</v>
      </c>
      <c r="X29" s="26">
        <v>1</v>
      </c>
      <c r="Y29" s="26"/>
      <c r="Z29" s="26"/>
      <c r="AA29" s="26">
        <v>1</v>
      </c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34">
        <f t="shared" si="8"/>
        <v>3</v>
      </c>
    </row>
    <row r="30" spans="1:72" ht="16.5" customHeight="1" x14ac:dyDescent="0.3">
      <c r="A30" s="74" t="s">
        <v>64</v>
      </c>
      <c r="B30" s="83">
        <v>505845</v>
      </c>
      <c r="C30" s="24" t="s">
        <v>57</v>
      </c>
      <c r="D30" s="25" t="s">
        <v>122</v>
      </c>
      <c r="E30" s="67">
        <v>115</v>
      </c>
      <c r="F30" s="67">
        <f t="shared" si="7"/>
        <v>84</v>
      </c>
      <c r="G30" s="67">
        <v>84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34">
        <f t="shared" si="8"/>
        <v>0</v>
      </c>
    </row>
    <row r="31" spans="1:72" ht="16.5" customHeight="1" x14ac:dyDescent="0.3">
      <c r="A31" s="74" t="s">
        <v>65</v>
      </c>
      <c r="B31" s="83">
        <v>505845</v>
      </c>
      <c r="C31" s="24" t="s">
        <v>57</v>
      </c>
      <c r="D31" s="25" t="s">
        <v>122</v>
      </c>
      <c r="E31" s="67">
        <v>42.5</v>
      </c>
      <c r="F31" s="67">
        <f t="shared" si="7"/>
        <v>25.5</v>
      </c>
      <c r="G31" s="67">
        <v>25.5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34">
        <f t="shared" si="8"/>
        <v>0</v>
      </c>
    </row>
    <row r="32" spans="1:72" ht="16.5" customHeight="1" x14ac:dyDescent="0.3">
      <c r="A32" s="74" t="s">
        <v>66</v>
      </c>
      <c r="B32" s="83">
        <v>505845</v>
      </c>
      <c r="C32" s="24" t="s">
        <v>57</v>
      </c>
      <c r="D32" s="25" t="s">
        <v>122</v>
      </c>
      <c r="E32" s="67">
        <v>117</v>
      </c>
      <c r="F32" s="67">
        <f t="shared" si="7"/>
        <v>105</v>
      </c>
      <c r="G32" s="67">
        <v>29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>
        <v>76</v>
      </c>
      <c r="BK32" s="26"/>
      <c r="BL32" s="26"/>
      <c r="BM32" s="26"/>
      <c r="BN32" s="26"/>
      <c r="BO32" s="26"/>
      <c r="BP32" s="26"/>
      <c r="BQ32" s="26"/>
      <c r="BR32" s="26"/>
      <c r="BS32" s="26"/>
      <c r="BT32" s="34">
        <f t="shared" si="8"/>
        <v>76</v>
      </c>
    </row>
    <row r="33" spans="1:72" ht="16.5" customHeight="1" x14ac:dyDescent="0.3">
      <c r="A33" s="74" t="s">
        <v>67</v>
      </c>
      <c r="B33" s="83">
        <v>505845</v>
      </c>
      <c r="C33" s="24" t="s">
        <v>57</v>
      </c>
      <c r="D33" s="25" t="s">
        <v>122</v>
      </c>
      <c r="E33" s="67">
        <v>210</v>
      </c>
      <c r="F33" s="67">
        <f t="shared" si="7"/>
        <v>60</v>
      </c>
      <c r="G33" s="67">
        <v>0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>
        <v>60</v>
      </c>
      <c r="BK33" s="26"/>
      <c r="BL33" s="26"/>
      <c r="BM33" s="26"/>
      <c r="BN33" s="26"/>
      <c r="BO33" s="26"/>
      <c r="BP33" s="26"/>
      <c r="BQ33" s="26"/>
      <c r="BR33" s="26"/>
      <c r="BS33" s="26"/>
      <c r="BT33" s="34">
        <f t="shared" si="8"/>
        <v>60</v>
      </c>
    </row>
    <row r="34" spans="1:72" ht="16.5" customHeight="1" x14ac:dyDescent="0.3">
      <c r="A34" s="74" t="s">
        <v>65</v>
      </c>
      <c r="B34" s="83" t="s">
        <v>96</v>
      </c>
      <c r="C34" s="24" t="s">
        <v>107</v>
      </c>
      <c r="D34" s="25" t="s">
        <v>122</v>
      </c>
      <c r="E34" s="67">
        <v>6</v>
      </c>
      <c r="F34" s="67">
        <f t="shared" si="7"/>
        <v>0</v>
      </c>
      <c r="G34" s="67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34">
        <f t="shared" si="8"/>
        <v>0</v>
      </c>
    </row>
    <row r="35" spans="1:72" ht="16.5" customHeight="1" x14ac:dyDescent="0.3">
      <c r="A35" s="74" t="s">
        <v>109</v>
      </c>
      <c r="B35" s="83" t="s">
        <v>97</v>
      </c>
      <c r="C35" s="24" t="s">
        <v>108</v>
      </c>
      <c r="D35" s="25" t="s">
        <v>122</v>
      </c>
      <c r="E35" s="67">
        <v>376</v>
      </c>
      <c r="F35" s="67">
        <f t="shared" si="7"/>
        <v>14.5</v>
      </c>
      <c r="G35" s="67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>
        <v>14.5</v>
      </c>
      <c r="BK35" s="26"/>
      <c r="BL35" s="26"/>
      <c r="BM35" s="26"/>
      <c r="BN35" s="26"/>
      <c r="BO35" s="26"/>
      <c r="BP35" s="26"/>
      <c r="BQ35" s="26"/>
      <c r="BR35" s="26"/>
      <c r="BS35" s="26"/>
      <c r="BT35" s="34">
        <f t="shared" si="8"/>
        <v>14.5</v>
      </c>
    </row>
    <row r="36" spans="1:72" ht="16.5" customHeight="1" x14ac:dyDescent="0.3">
      <c r="A36" s="74" t="s">
        <v>111</v>
      </c>
      <c r="B36" s="83" t="s">
        <v>98</v>
      </c>
      <c r="C36" s="24" t="s">
        <v>110</v>
      </c>
      <c r="D36" s="25" t="s">
        <v>122</v>
      </c>
      <c r="E36" s="67">
        <v>7</v>
      </c>
      <c r="F36" s="67">
        <f t="shared" si="7"/>
        <v>0</v>
      </c>
      <c r="G36" s="67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34">
        <f t="shared" si="8"/>
        <v>0</v>
      </c>
    </row>
    <row r="37" spans="1:72" ht="16.5" customHeight="1" x14ac:dyDescent="0.3">
      <c r="A37" s="74" t="s">
        <v>66</v>
      </c>
      <c r="B37" s="83" t="s">
        <v>96</v>
      </c>
      <c r="C37" s="24" t="s">
        <v>107</v>
      </c>
      <c r="D37" s="25" t="s">
        <v>122</v>
      </c>
      <c r="E37" s="67">
        <v>5</v>
      </c>
      <c r="F37" s="67">
        <f t="shared" si="7"/>
        <v>1</v>
      </c>
      <c r="G37" s="67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>
        <v>1</v>
      </c>
      <c r="BK37" s="26"/>
      <c r="BL37" s="26"/>
      <c r="BM37" s="26"/>
      <c r="BN37" s="26"/>
      <c r="BO37" s="26"/>
      <c r="BP37" s="26"/>
      <c r="BQ37" s="26"/>
      <c r="BR37" s="26"/>
      <c r="BS37" s="26"/>
      <c r="BT37" s="34">
        <f t="shared" si="8"/>
        <v>1</v>
      </c>
    </row>
    <row r="38" spans="1:72" ht="16.5" customHeight="1" x14ac:dyDescent="0.3">
      <c r="A38" s="74" t="s">
        <v>121</v>
      </c>
      <c r="B38" s="83" t="s">
        <v>101</v>
      </c>
      <c r="C38" s="24" t="s">
        <v>117</v>
      </c>
      <c r="D38" s="25" t="s">
        <v>122</v>
      </c>
      <c r="E38" s="67">
        <v>60</v>
      </c>
      <c r="F38" s="67">
        <f t="shared" si="7"/>
        <v>20</v>
      </c>
      <c r="G38" s="67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>
        <v>20</v>
      </c>
      <c r="BK38" s="26"/>
      <c r="BL38" s="26"/>
      <c r="BM38" s="26"/>
      <c r="BN38" s="26"/>
      <c r="BO38" s="26"/>
      <c r="BP38" s="26"/>
      <c r="BQ38" s="26"/>
      <c r="BR38" s="26"/>
      <c r="BS38" s="26"/>
      <c r="BT38" s="34">
        <f t="shared" si="8"/>
        <v>20</v>
      </c>
    </row>
    <row r="39" spans="1:72" ht="16.5" customHeight="1" x14ac:dyDescent="0.3">
      <c r="A39" s="74" t="s">
        <v>60</v>
      </c>
      <c r="B39" s="83" t="s">
        <v>100</v>
      </c>
      <c r="C39" s="24" t="s">
        <v>118</v>
      </c>
      <c r="D39" s="25" t="s">
        <v>122</v>
      </c>
      <c r="E39" s="67">
        <v>24</v>
      </c>
      <c r="F39" s="67">
        <f t="shared" si="7"/>
        <v>1</v>
      </c>
      <c r="G39" s="6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>
        <v>1</v>
      </c>
      <c r="BK39" s="26"/>
      <c r="BL39" s="26"/>
      <c r="BM39" s="26"/>
      <c r="BN39" s="26"/>
      <c r="BO39" s="26"/>
      <c r="BP39" s="26"/>
      <c r="BQ39" s="26"/>
      <c r="BR39" s="26"/>
      <c r="BS39" s="26"/>
      <c r="BT39" s="34">
        <f t="shared" si="8"/>
        <v>1</v>
      </c>
    </row>
    <row r="40" spans="1:72" ht="16.5" customHeight="1" x14ac:dyDescent="0.3">
      <c r="A40" s="74" t="s">
        <v>61</v>
      </c>
      <c r="B40" s="83" t="s">
        <v>97</v>
      </c>
      <c r="C40" s="24" t="s">
        <v>108</v>
      </c>
      <c r="D40" s="25" t="s">
        <v>122</v>
      </c>
      <c r="E40" s="67">
        <v>52</v>
      </c>
      <c r="F40" s="67">
        <f t="shared" si="7"/>
        <v>4.5</v>
      </c>
      <c r="G40" s="67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>
        <v>4.5</v>
      </c>
      <c r="BK40" s="26"/>
      <c r="BL40" s="26"/>
      <c r="BM40" s="26"/>
      <c r="BN40" s="26"/>
      <c r="BO40" s="26"/>
      <c r="BP40" s="26"/>
      <c r="BQ40" s="26"/>
      <c r="BR40" s="26"/>
      <c r="BS40" s="26"/>
      <c r="BT40" s="34">
        <f t="shared" si="8"/>
        <v>4.5</v>
      </c>
    </row>
    <row r="41" spans="1:72" ht="16.5" customHeight="1" x14ac:dyDescent="0.3">
      <c r="A41" s="74" t="s">
        <v>120</v>
      </c>
      <c r="B41" s="83">
        <v>505845</v>
      </c>
      <c r="C41" s="24" t="s">
        <v>57</v>
      </c>
      <c r="D41" s="25" t="s">
        <v>122</v>
      </c>
      <c r="E41" s="67">
        <v>114</v>
      </c>
      <c r="F41" s="67">
        <f t="shared" si="7"/>
        <v>20</v>
      </c>
      <c r="G41" s="67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>
        <v>20</v>
      </c>
      <c r="BK41" s="26"/>
      <c r="BL41" s="26"/>
      <c r="BM41" s="26"/>
      <c r="BN41" s="26"/>
      <c r="BO41" s="26"/>
      <c r="BP41" s="26"/>
      <c r="BQ41" s="26"/>
      <c r="BR41" s="26"/>
      <c r="BS41" s="26"/>
      <c r="BT41" s="34">
        <f t="shared" si="8"/>
        <v>20</v>
      </c>
    </row>
    <row r="42" spans="1:72" ht="16.5" customHeight="1" x14ac:dyDescent="0.3">
      <c r="A42" s="74" t="s">
        <v>63</v>
      </c>
      <c r="B42" s="83" t="s">
        <v>99</v>
      </c>
      <c r="C42" s="24" t="s">
        <v>119</v>
      </c>
      <c r="D42" s="25" t="s">
        <v>122</v>
      </c>
      <c r="E42" s="67">
        <v>6</v>
      </c>
      <c r="F42" s="67">
        <f t="shared" si="7"/>
        <v>1</v>
      </c>
      <c r="G42" s="67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>
        <v>1</v>
      </c>
      <c r="BK42" s="26"/>
      <c r="BL42" s="26"/>
      <c r="BM42" s="26"/>
      <c r="BN42" s="26"/>
      <c r="BO42" s="26"/>
      <c r="BP42" s="26"/>
      <c r="BQ42" s="26"/>
      <c r="BR42" s="26"/>
      <c r="BS42" s="26"/>
      <c r="BT42" s="34">
        <f t="shared" si="8"/>
        <v>1</v>
      </c>
    </row>
    <row r="43" spans="1:72" ht="16.5" customHeight="1" x14ac:dyDescent="0.3">
      <c r="D43" s="25"/>
      <c r="E43" s="67"/>
      <c r="F43" s="67"/>
      <c r="G43" s="67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34">
        <f t="shared" si="8"/>
        <v>0</v>
      </c>
    </row>
    <row r="44" spans="1:72" ht="16.5" customHeight="1" x14ac:dyDescent="0.3">
      <c r="D44" s="25"/>
      <c r="E44" s="67"/>
      <c r="F44" s="67"/>
      <c r="G44" s="67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34">
        <f t="shared" si="8"/>
        <v>0</v>
      </c>
    </row>
    <row r="45" spans="1:72" ht="16.5" customHeight="1" x14ac:dyDescent="0.3">
      <c r="D45" s="25"/>
      <c r="E45" s="67"/>
      <c r="F45" s="67"/>
      <c r="G45" s="67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34">
        <f t="shared" si="8"/>
        <v>0</v>
      </c>
    </row>
    <row r="46" spans="1:72" ht="16.5" customHeight="1" x14ac:dyDescent="0.3">
      <c r="A46" s="74"/>
      <c r="B46" s="83"/>
      <c r="C46" s="24"/>
      <c r="D46" s="25"/>
      <c r="E46" s="67"/>
      <c r="F46" s="67"/>
      <c r="G46" s="67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34">
        <f t="shared" si="8"/>
        <v>0</v>
      </c>
    </row>
    <row r="47" spans="1:72" ht="16.5" customHeight="1" x14ac:dyDescent="0.3">
      <c r="A47" s="74"/>
      <c r="B47" s="83"/>
      <c r="C47" s="24"/>
      <c r="D47" s="25"/>
      <c r="E47" s="67"/>
      <c r="F47" s="67"/>
      <c r="G47" s="67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34">
        <f t="shared" si="8"/>
        <v>0</v>
      </c>
    </row>
    <row r="48" spans="1:72" ht="16.5" customHeight="1" x14ac:dyDescent="0.3">
      <c r="A48" s="74"/>
      <c r="B48" s="83"/>
      <c r="C48" s="24"/>
      <c r="D48" s="25"/>
      <c r="E48" s="67"/>
      <c r="F48" s="67"/>
      <c r="G48" s="67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34">
        <f t="shared" si="8"/>
        <v>0</v>
      </c>
    </row>
    <row r="49" spans="1:72" ht="16.5" customHeight="1" x14ac:dyDescent="0.3">
      <c r="A49" s="74" t="s">
        <v>36</v>
      </c>
      <c r="B49" s="74"/>
      <c r="C49" s="79" t="s">
        <v>50</v>
      </c>
      <c r="D49" s="25" t="s">
        <v>51</v>
      </c>
      <c r="E49" s="67">
        <v>360</v>
      </c>
      <c r="F49" s="67">
        <f t="shared" ref="F49" si="9">SUM(H49:BQ49)</f>
        <v>58.5</v>
      </c>
      <c r="G49" s="67"/>
      <c r="H49" s="26"/>
      <c r="I49" s="79">
        <v>8</v>
      </c>
      <c r="J49" s="79">
        <v>7.5</v>
      </c>
      <c r="K49" s="79">
        <v>8</v>
      </c>
      <c r="L49" s="79">
        <v>7</v>
      </c>
      <c r="M49" s="79">
        <v>7.5</v>
      </c>
      <c r="N49" s="26"/>
      <c r="O49" s="26"/>
      <c r="P49" s="79">
        <v>8</v>
      </c>
      <c r="Q49" s="79">
        <v>7.5</v>
      </c>
      <c r="R49" s="79">
        <v>8</v>
      </c>
      <c r="S49" s="79">
        <v>8</v>
      </c>
      <c r="T49" s="79">
        <v>8</v>
      </c>
      <c r="U49" s="26"/>
      <c r="V49" s="26"/>
      <c r="W49" s="79">
        <f>8-SUM(W12:W48)</f>
        <v>6</v>
      </c>
      <c r="X49" s="79">
        <f>8-SUM(X12:X48)</f>
        <v>4.5</v>
      </c>
      <c r="Y49" s="79">
        <f>8-SUM(Y12:Y48)</f>
        <v>7</v>
      </c>
      <c r="Z49" s="79">
        <f>8-SUM(Z12:Z48)</f>
        <v>6</v>
      </c>
      <c r="AA49" s="79">
        <f>8-SUM(AA12:AA48)</f>
        <v>5.5</v>
      </c>
      <c r="AB49" s="26"/>
      <c r="AC49" s="26"/>
      <c r="AD49" s="79">
        <f>8-SUM(AD12:AD48)</f>
        <v>7</v>
      </c>
      <c r="AE49" s="79">
        <f>8-SUM(AE12:AE48)</f>
        <v>7</v>
      </c>
      <c r="AF49" s="79">
        <f>8-SUM(AF12:AF48)</f>
        <v>8</v>
      </c>
      <c r="AG49" s="79">
        <f>8-SUM(AG12:AG48)</f>
        <v>8</v>
      </c>
      <c r="AH49" s="79">
        <f>8-SUM(AH12:AH48)</f>
        <v>6.5</v>
      </c>
      <c r="AI49" s="26"/>
      <c r="AJ49" s="26"/>
      <c r="AK49" s="79">
        <f>8-SUM(AK12:AK48)</f>
        <v>6</v>
      </c>
      <c r="AL49" s="79">
        <f>8-SUM(AL12:AL48)</f>
        <v>6</v>
      </c>
      <c r="AM49" s="79">
        <f>8-SUM(AM12:AM48)</f>
        <v>7</v>
      </c>
      <c r="AN49" s="79">
        <f>8-SUM(AN12:AN48)</f>
        <v>3</v>
      </c>
      <c r="AO49" s="79">
        <f>8-SUM(AO12:AO48)</f>
        <v>3</v>
      </c>
      <c r="AP49" s="26"/>
      <c r="AQ49" s="26"/>
      <c r="AR49" s="79">
        <f>8-SUM(AR12:AR48)</f>
        <v>6</v>
      </c>
      <c r="AS49" s="79">
        <f>8-SUM(AS12:AS48)</f>
        <v>4</v>
      </c>
      <c r="AT49" s="79">
        <f>8-SUM(AT12:AT48)</f>
        <v>5</v>
      </c>
      <c r="AU49" s="79">
        <f>8-SUM(AU12:AU48)</f>
        <v>3.5</v>
      </c>
      <c r="AV49" s="79">
        <f>8-SUM(AV12:AV48)</f>
        <v>5</v>
      </c>
      <c r="AW49" s="26"/>
      <c r="AX49" s="26"/>
      <c r="AY49" s="79">
        <f>8-SUM(AY12:AY48)</f>
        <v>4</v>
      </c>
      <c r="AZ49" s="79">
        <f>8-SUM(AZ12:AZ48)</f>
        <v>4.5</v>
      </c>
      <c r="BA49" s="79">
        <f>8-SUM(BA12:BA48)</f>
        <v>3.5</v>
      </c>
      <c r="BB49" s="79">
        <f>8-SUM(BB12:BB48)</f>
        <v>6.5</v>
      </c>
      <c r="BC49" s="79">
        <f>8-SUM(BC12:BC48)</f>
        <v>7.5</v>
      </c>
      <c r="BD49" s="26"/>
      <c r="BE49" s="26"/>
      <c r="BF49" s="79">
        <f>8-SUM(BF12:BF48)</f>
        <v>4.5</v>
      </c>
      <c r="BG49" s="79">
        <f>8-SUM(BG12:BG48)</f>
        <v>6</v>
      </c>
      <c r="BH49" s="79">
        <f>8-SUM(BH12:BH48)</f>
        <v>4</v>
      </c>
      <c r="BI49" s="79">
        <f>8-SUM(BI12:BI48)</f>
        <v>5</v>
      </c>
      <c r="BJ49" s="79">
        <f>8-SUM(BJ12:BJ48)</f>
        <v>-195</v>
      </c>
      <c r="BK49" s="26"/>
      <c r="BL49" s="26"/>
      <c r="BM49" s="95">
        <f>8-SUM(BM12:BM48)</f>
        <v>4.5</v>
      </c>
      <c r="BN49" s="95">
        <f>8-SUM(BN12:BN48)</f>
        <v>2.5</v>
      </c>
      <c r="BO49" s="95">
        <f>8-SUM(BO12:BO48)</f>
        <v>2.5</v>
      </c>
      <c r="BP49" s="95">
        <f>8-SUM(BP12:BP48)</f>
        <v>4.5</v>
      </c>
      <c r="BQ49" s="95">
        <f>8-SUM(BQ12:BQ48)</f>
        <v>2.5</v>
      </c>
      <c r="BR49" s="26"/>
      <c r="BS49" s="26"/>
      <c r="BT49" s="34">
        <f>SUM(I49:BQ49)</f>
        <v>58.5</v>
      </c>
    </row>
    <row r="50" spans="1:72" ht="16.5" customHeight="1" x14ac:dyDescent="0.3">
      <c r="A50" s="74"/>
      <c r="B50" s="74"/>
      <c r="C50" s="24"/>
      <c r="D50" s="25"/>
      <c r="E50" s="67"/>
      <c r="F50" s="67"/>
      <c r="G50" s="67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34"/>
    </row>
    <row r="51" spans="1:72" ht="16.5" customHeight="1" x14ac:dyDescent="0.3">
      <c r="A51" s="74"/>
      <c r="B51" s="74"/>
      <c r="C51" s="24"/>
      <c r="D51" s="25"/>
      <c r="E51" s="67"/>
      <c r="F51" s="67"/>
      <c r="G51" s="67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34"/>
    </row>
    <row r="52" spans="1:72" ht="16.5" customHeight="1" x14ac:dyDescent="0.3">
      <c r="A52" s="74"/>
      <c r="B52" s="74"/>
      <c r="C52" s="24"/>
      <c r="D52" s="25"/>
      <c r="E52" s="67"/>
      <c r="F52" s="67"/>
      <c r="G52" s="67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34"/>
    </row>
    <row r="53" spans="1:72" ht="16.5" customHeight="1" x14ac:dyDescent="0.3">
      <c r="A53" s="74"/>
      <c r="B53" s="74"/>
      <c r="C53" s="24"/>
      <c r="D53" s="25"/>
      <c r="E53" s="67"/>
      <c r="F53" s="67"/>
      <c r="G53" s="67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34"/>
    </row>
    <row r="54" spans="1:72" ht="16.5" customHeight="1" x14ac:dyDescent="0.3">
      <c r="A54" s="74"/>
      <c r="B54" s="74"/>
      <c r="C54" s="24"/>
      <c r="D54" s="25"/>
      <c r="E54" s="67"/>
      <c r="F54" s="67"/>
      <c r="G54" s="67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34"/>
    </row>
    <row r="55" spans="1:72" ht="16.5" customHeight="1" x14ac:dyDescent="0.3">
      <c r="A55" s="74"/>
      <c r="B55" s="74"/>
      <c r="C55" s="24"/>
      <c r="D55" s="25"/>
      <c r="E55" s="67"/>
      <c r="F55" s="67"/>
      <c r="G55" s="67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34"/>
    </row>
    <row r="56" spans="1:72" ht="16.5" customHeight="1" x14ac:dyDescent="0.3">
      <c r="A56" s="74"/>
      <c r="B56" s="74"/>
      <c r="C56" s="24"/>
      <c r="D56" s="25"/>
      <c r="E56" s="67"/>
      <c r="F56" s="67"/>
      <c r="G56" s="67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34"/>
    </row>
    <row r="57" spans="1:72" ht="16.5" customHeight="1" x14ac:dyDescent="0.3">
      <c r="A57" s="74"/>
      <c r="B57" s="74"/>
      <c r="C57" s="24"/>
      <c r="D57" s="25"/>
      <c r="E57" s="67"/>
      <c r="F57" s="67"/>
      <c r="G57" s="67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34"/>
    </row>
    <row r="58" spans="1:72" ht="16.5" customHeight="1" x14ac:dyDescent="0.3">
      <c r="A58" s="74"/>
      <c r="B58" s="74"/>
      <c r="C58" s="24"/>
      <c r="D58" s="25"/>
      <c r="E58" s="67"/>
      <c r="F58" s="67"/>
      <c r="G58" s="67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34"/>
    </row>
    <row r="59" spans="1:72" ht="16.5" customHeight="1" x14ac:dyDescent="0.3">
      <c r="A59" s="74"/>
      <c r="B59" s="74"/>
      <c r="C59" s="24"/>
      <c r="D59" s="25"/>
      <c r="E59" s="67"/>
      <c r="F59" s="67"/>
      <c r="G59" s="67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34"/>
    </row>
    <row r="60" spans="1:72" ht="16.5" customHeight="1" x14ac:dyDescent="0.3">
      <c r="A60" s="74"/>
      <c r="B60" s="74"/>
      <c r="C60" s="24"/>
      <c r="D60" s="25"/>
      <c r="E60" s="67"/>
      <c r="F60" s="67"/>
      <c r="G60" s="67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34"/>
    </row>
    <row r="61" spans="1:72" ht="16.5" customHeight="1" x14ac:dyDescent="0.3">
      <c r="A61" s="74"/>
      <c r="B61" s="74"/>
      <c r="C61" s="24"/>
      <c r="D61" s="25"/>
      <c r="E61" s="67"/>
      <c r="F61" s="67"/>
      <c r="G61" s="67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34"/>
    </row>
    <row r="62" spans="1:72" ht="16.5" customHeight="1" x14ac:dyDescent="0.3">
      <c r="A62" s="74"/>
      <c r="B62" s="74"/>
      <c r="C62" s="24"/>
      <c r="D62" s="25"/>
      <c r="E62" s="67"/>
      <c r="F62" s="67"/>
      <c r="G62" s="67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34"/>
    </row>
    <row r="63" spans="1:72" ht="16.5" customHeight="1" x14ac:dyDescent="0.3">
      <c r="A63" s="74"/>
      <c r="B63" s="74"/>
      <c r="C63" s="24"/>
      <c r="D63" s="25"/>
      <c r="E63" s="67"/>
      <c r="F63" s="67"/>
      <c r="G63" s="67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34"/>
    </row>
    <row r="64" spans="1:72" ht="16.5" customHeight="1" x14ac:dyDescent="0.3">
      <c r="A64" s="74"/>
      <c r="B64" s="74"/>
      <c r="C64" s="24"/>
      <c r="D64" s="25"/>
      <c r="E64" s="67"/>
      <c r="F64" s="67"/>
      <c r="G64" s="67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34"/>
    </row>
    <row r="65" spans="1:72" ht="16.5" customHeight="1" x14ac:dyDescent="0.3">
      <c r="A65" s="74"/>
      <c r="B65" s="74"/>
      <c r="C65" s="24"/>
      <c r="D65" s="25"/>
      <c r="E65" s="67"/>
      <c r="F65" s="67"/>
      <c r="G65" s="67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34"/>
    </row>
    <row r="66" spans="1:72" ht="16.5" customHeight="1" x14ac:dyDescent="0.3">
      <c r="A66" s="74"/>
      <c r="B66" s="74"/>
      <c r="C66" s="24"/>
      <c r="D66" s="25"/>
      <c r="E66" s="67"/>
      <c r="F66" s="67"/>
      <c r="G66" s="67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34"/>
    </row>
    <row r="67" spans="1:72" ht="16.5" customHeight="1" x14ac:dyDescent="0.3">
      <c r="A67" s="74"/>
      <c r="B67" s="74"/>
      <c r="C67" s="24"/>
      <c r="D67" s="25"/>
      <c r="E67" s="67"/>
      <c r="F67" s="67"/>
      <c r="G67" s="67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34"/>
    </row>
    <row r="68" spans="1:72" ht="16.5" customHeight="1" x14ac:dyDescent="0.3">
      <c r="C68" s="24"/>
      <c r="D68" s="25"/>
      <c r="E68" s="67"/>
      <c r="F68" s="67"/>
      <c r="G68" s="67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34">
        <f t="shared" ref="BT68:BT80" si="10">SUM(H68:BQ68)</f>
        <v>0</v>
      </c>
    </row>
    <row r="69" spans="1:72" ht="16.5" customHeight="1" x14ac:dyDescent="0.3">
      <c r="C69" s="24"/>
      <c r="D69" s="25"/>
      <c r="E69" s="67"/>
      <c r="F69" s="67"/>
      <c r="G69" s="67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34">
        <f t="shared" si="10"/>
        <v>0</v>
      </c>
    </row>
    <row r="70" spans="1:72" ht="16.5" customHeight="1" x14ac:dyDescent="0.3">
      <c r="C70" s="24"/>
      <c r="D70" s="25"/>
      <c r="E70" s="67"/>
      <c r="F70" s="67"/>
      <c r="G70" s="67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34">
        <f t="shared" si="10"/>
        <v>0</v>
      </c>
    </row>
    <row r="71" spans="1:72" ht="16.5" customHeight="1" x14ac:dyDescent="0.3">
      <c r="C71" s="24"/>
      <c r="D71" s="25"/>
      <c r="E71" s="67"/>
      <c r="F71" s="67"/>
      <c r="G71" s="67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34">
        <f t="shared" si="10"/>
        <v>0</v>
      </c>
    </row>
    <row r="72" spans="1:72" ht="16.5" customHeight="1" x14ac:dyDescent="0.3">
      <c r="C72" s="24"/>
      <c r="D72" s="25"/>
      <c r="E72" s="67"/>
      <c r="F72" s="67"/>
      <c r="G72" s="67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34">
        <f t="shared" si="10"/>
        <v>0</v>
      </c>
    </row>
    <row r="73" spans="1:72" ht="16.5" customHeight="1" x14ac:dyDescent="0.3">
      <c r="C73" s="24"/>
      <c r="D73" s="25"/>
      <c r="E73" s="67"/>
      <c r="F73" s="67"/>
      <c r="G73" s="67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34">
        <f t="shared" si="10"/>
        <v>0</v>
      </c>
    </row>
    <row r="74" spans="1:72" ht="16.5" customHeight="1" x14ac:dyDescent="0.3">
      <c r="C74" s="27" t="s">
        <v>9</v>
      </c>
      <c r="D74" s="25"/>
      <c r="E74" s="25"/>
      <c r="F74" s="25"/>
      <c r="G74" s="25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34">
        <f t="shared" si="10"/>
        <v>0</v>
      </c>
    </row>
    <row r="75" spans="1:72" ht="16.5" customHeight="1" x14ac:dyDescent="0.3">
      <c r="C75" s="27" t="s">
        <v>10</v>
      </c>
      <c r="D75" s="25"/>
      <c r="E75" s="25"/>
      <c r="F75" s="25"/>
      <c r="G75" s="25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34">
        <f t="shared" si="10"/>
        <v>0</v>
      </c>
    </row>
    <row r="76" spans="1:72" ht="16.5" customHeight="1" x14ac:dyDescent="0.3">
      <c r="C76" s="27" t="s">
        <v>11</v>
      </c>
      <c r="D76" s="25"/>
      <c r="E76" s="25"/>
      <c r="F76" s="25"/>
      <c r="G76" s="2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34">
        <f t="shared" si="10"/>
        <v>0</v>
      </c>
    </row>
    <row r="77" spans="1:72" ht="16.5" customHeight="1" x14ac:dyDescent="0.3">
      <c r="C77" s="27" t="s">
        <v>12</v>
      </c>
      <c r="D77" s="25"/>
      <c r="E77" s="25"/>
      <c r="F77" s="25"/>
      <c r="G77" s="25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34">
        <f t="shared" si="10"/>
        <v>0</v>
      </c>
    </row>
    <row r="78" spans="1:72" ht="24" customHeight="1" x14ac:dyDescent="0.3">
      <c r="C78" s="103" t="s">
        <v>24</v>
      </c>
      <c r="D78" s="103"/>
      <c r="E78" s="33">
        <f>SUM(E12:E77)</f>
        <v>1798</v>
      </c>
      <c r="F78" s="33"/>
      <c r="G78" s="33"/>
      <c r="H78" s="33">
        <f t="shared" ref="H78:AM78" si="11">SUM(H12:H77)</f>
        <v>0</v>
      </c>
      <c r="I78" s="33">
        <f t="shared" si="11"/>
        <v>8</v>
      </c>
      <c r="J78" s="33">
        <f t="shared" si="11"/>
        <v>8</v>
      </c>
      <c r="K78" s="33">
        <f t="shared" si="11"/>
        <v>8</v>
      </c>
      <c r="L78" s="33">
        <f t="shared" si="11"/>
        <v>8</v>
      </c>
      <c r="M78" s="33">
        <f t="shared" si="11"/>
        <v>8.25</v>
      </c>
      <c r="N78" s="33">
        <f t="shared" si="11"/>
        <v>0</v>
      </c>
      <c r="O78" s="33">
        <f t="shared" si="11"/>
        <v>0</v>
      </c>
      <c r="P78" s="33">
        <f t="shared" si="11"/>
        <v>8</v>
      </c>
      <c r="Q78" s="33">
        <f t="shared" si="11"/>
        <v>8</v>
      </c>
      <c r="R78" s="33">
        <f t="shared" si="11"/>
        <v>8</v>
      </c>
      <c r="S78" s="33">
        <f t="shared" si="11"/>
        <v>8</v>
      </c>
      <c r="T78" s="33">
        <f t="shared" si="11"/>
        <v>8</v>
      </c>
      <c r="U78" s="33">
        <f t="shared" si="11"/>
        <v>0</v>
      </c>
      <c r="V78" s="33">
        <f t="shared" si="11"/>
        <v>0</v>
      </c>
      <c r="W78" s="33">
        <f t="shared" si="11"/>
        <v>8</v>
      </c>
      <c r="X78" s="33">
        <f t="shared" si="11"/>
        <v>8</v>
      </c>
      <c r="Y78" s="33">
        <f t="shared" si="11"/>
        <v>8</v>
      </c>
      <c r="Z78" s="33">
        <f t="shared" si="11"/>
        <v>8</v>
      </c>
      <c r="AA78" s="33">
        <f t="shared" si="11"/>
        <v>8</v>
      </c>
      <c r="AB78" s="33">
        <f t="shared" si="11"/>
        <v>0</v>
      </c>
      <c r="AC78" s="33">
        <f t="shared" si="11"/>
        <v>0</v>
      </c>
      <c r="AD78" s="33">
        <f t="shared" si="11"/>
        <v>8</v>
      </c>
      <c r="AE78" s="33">
        <f t="shared" si="11"/>
        <v>8</v>
      </c>
      <c r="AF78" s="33">
        <f t="shared" si="11"/>
        <v>8</v>
      </c>
      <c r="AG78" s="33">
        <f t="shared" si="11"/>
        <v>8</v>
      </c>
      <c r="AH78" s="33">
        <f t="shared" si="11"/>
        <v>8</v>
      </c>
      <c r="AI78" s="33">
        <f t="shared" si="11"/>
        <v>0</v>
      </c>
      <c r="AJ78" s="33">
        <f t="shared" si="11"/>
        <v>0</v>
      </c>
      <c r="AK78" s="33">
        <f t="shared" si="11"/>
        <v>8</v>
      </c>
      <c r="AL78" s="33">
        <f t="shared" si="11"/>
        <v>8</v>
      </c>
      <c r="AM78" s="33">
        <f t="shared" si="11"/>
        <v>8</v>
      </c>
      <c r="AN78" s="33">
        <f t="shared" ref="AN78:BQ78" si="12">SUM(AN12:AN77)</f>
        <v>8</v>
      </c>
      <c r="AO78" s="33">
        <f t="shared" si="12"/>
        <v>8</v>
      </c>
      <c r="AP78" s="33">
        <f t="shared" si="12"/>
        <v>0</v>
      </c>
      <c r="AQ78" s="33">
        <f t="shared" si="12"/>
        <v>0</v>
      </c>
      <c r="AR78" s="33">
        <f t="shared" si="12"/>
        <v>8</v>
      </c>
      <c r="AS78" s="33">
        <f t="shared" si="12"/>
        <v>8</v>
      </c>
      <c r="AT78" s="33">
        <f t="shared" si="12"/>
        <v>8</v>
      </c>
      <c r="AU78" s="33">
        <f t="shared" si="12"/>
        <v>8</v>
      </c>
      <c r="AV78" s="33">
        <f t="shared" si="12"/>
        <v>8</v>
      </c>
      <c r="AW78" s="33">
        <f t="shared" si="12"/>
        <v>0</v>
      </c>
      <c r="AX78" s="33">
        <f t="shared" si="12"/>
        <v>0</v>
      </c>
      <c r="AY78" s="33">
        <f t="shared" si="12"/>
        <v>8</v>
      </c>
      <c r="AZ78" s="33">
        <f t="shared" si="12"/>
        <v>8</v>
      </c>
      <c r="BA78" s="33">
        <f t="shared" si="12"/>
        <v>8</v>
      </c>
      <c r="BB78" s="33">
        <f t="shared" si="12"/>
        <v>8</v>
      </c>
      <c r="BC78" s="33">
        <f t="shared" si="12"/>
        <v>8</v>
      </c>
      <c r="BD78" s="33">
        <f t="shared" si="12"/>
        <v>0</v>
      </c>
      <c r="BE78" s="33">
        <f t="shared" si="12"/>
        <v>0</v>
      </c>
      <c r="BF78" s="33">
        <f t="shared" si="12"/>
        <v>8</v>
      </c>
      <c r="BG78" s="33">
        <f t="shared" si="12"/>
        <v>8</v>
      </c>
      <c r="BH78" s="33">
        <f t="shared" si="12"/>
        <v>8</v>
      </c>
      <c r="BI78" s="33">
        <f t="shared" si="12"/>
        <v>8</v>
      </c>
      <c r="BJ78" s="33">
        <f t="shared" si="12"/>
        <v>8</v>
      </c>
      <c r="BK78" s="33">
        <f t="shared" si="12"/>
        <v>0</v>
      </c>
      <c r="BL78" s="33">
        <f t="shared" si="12"/>
        <v>0</v>
      </c>
      <c r="BM78" s="33">
        <f t="shared" si="12"/>
        <v>8</v>
      </c>
      <c r="BN78" s="33">
        <f t="shared" si="12"/>
        <v>8</v>
      </c>
      <c r="BO78" s="33">
        <f t="shared" si="12"/>
        <v>8</v>
      </c>
      <c r="BP78" s="33">
        <f t="shared" si="12"/>
        <v>8</v>
      </c>
      <c r="BQ78" s="33">
        <f t="shared" si="12"/>
        <v>8</v>
      </c>
      <c r="BR78" s="26"/>
      <c r="BS78" s="26"/>
      <c r="BT78" s="35">
        <f t="shared" si="10"/>
        <v>360.25</v>
      </c>
    </row>
    <row r="79" spans="1:72" ht="16.5" customHeight="1" x14ac:dyDescent="0.3">
      <c r="C79" s="28"/>
      <c r="D79" s="28" t="s">
        <v>23</v>
      </c>
      <c r="E79" s="40"/>
      <c r="F79" s="72"/>
      <c r="G79" s="77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35">
        <f t="shared" si="10"/>
        <v>0</v>
      </c>
    </row>
    <row r="80" spans="1:72" ht="16.5" customHeight="1" x14ac:dyDescent="0.3">
      <c r="C80" s="28"/>
      <c r="D80" s="28" t="s">
        <v>21</v>
      </c>
      <c r="E80" s="40"/>
      <c r="F80" s="72"/>
      <c r="G80" s="77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35">
        <f t="shared" si="10"/>
        <v>0</v>
      </c>
    </row>
    <row r="81" spans="3:72" x14ac:dyDescent="0.3">
      <c r="C81" s="104" t="s">
        <v>13</v>
      </c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94"/>
      <c r="BS81" s="94"/>
      <c r="BT81" s="6"/>
    </row>
    <row r="82" spans="3:72" x14ac:dyDescent="0.3">
      <c r="C82" s="9"/>
      <c r="D82" s="10"/>
      <c r="E82" s="41"/>
      <c r="F82" s="73"/>
      <c r="G82" s="78"/>
      <c r="H82" s="10"/>
      <c r="I82" s="10"/>
      <c r="J82" s="10"/>
      <c r="K82" s="10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0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10"/>
      <c r="BN82" s="63"/>
      <c r="BO82" s="63"/>
      <c r="BP82" s="63"/>
      <c r="BQ82" s="10"/>
      <c r="BR82" s="94"/>
      <c r="BS82" s="94"/>
      <c r="BT82" s="6"/>
    </row>
    <row r="83" spans="3:72" ht="24" customHeight="1" x14ac:dyDescent="0.3">
      <c r="C83" s="11"/>
      <c r="D83" s="11"/>
      <c r="E83" s="64"/>
      <c r="F83" s="64"/>
      <c r="G83" s="64"/>
      <c r="H83" s="105"/>
      <c r="I83" s="105"/>
      <c r="J83" s="105"/>
      <c r="K83" s="10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3:72" x14ac:dyDescent="0.3">
      <c r="C84" s="102" t="s">
        <v>1</v>
      </c>
      <c r="D84" s="102"/>
      <c r="E84" s="39"/>
      <c r="F84" s="71"/>
      <c r="G84" s="76"/>
      <c r="H84" s="102" t="s">
        <v>0</v>
      </c>
      <c r="I84" s="102"/>
      <c r="J84" s="102"/>
      <c r="K84" s="10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3:72" ht="26.25" customHeight="1" x14ac:dyDescent="0.3">
      <c r="C85" s="11"/>
      <c r="D85" s="11"/>
      <c r="E85" s="64"/>
      <c r="F85" s="64"/>
      <c r="G85" s="64"/>
      <c r="H85" s="105"/>
      <c r="I85" s="105"/>
      <c r="J85" s="105"/>
      <c r="K85" s="10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3:72" x14ac:dyDescent="0.3">
      <c r="C86" s="102" t="s">
        <v>7</v>
      </c>
      <c r="D86" s="102"/>
      <c r="E86" s="39"/>
      <c r="F86" s="71"/>
      <c r="G86" s="76"/>
      <c r="H86" s="102" t="s">
        <v>0</v>
      </c>
      <c r="I86" s="102"/>
      <c r="J86" s="102"/>
      <c r="K86" s="10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3:72" x14ac:dyDescent="0.3">
      <c r="C87" s="98" t="s">
        <v>14</v>
      </c>
      <c r="D87" s="98"/>
      <c r="E87" s="98"/>
      <c r="F87" s="98"/>
      <c r="G87" s="98"/>
      <c r="H87" s="98"/>
      <c r="I87" s="9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</sheetData>
  <mergeCells count="10">
    <mergeCell ref="C87:I87"/>
    <mergeCell ref="D6:I6"/>
    <mergeCell ref="C86:D86"/>
    <mergeCell ref="C84:D84"/>
    <mergeCell ref="C78:D78"/>
    <mergeCell ref="C81:BQ81"/>
    <mergeCell ref="H83:K83"/>
    <mergeCell ref="H84:K84"/>
    <mergeCell ref="H85:K85"/>
    <mergeCell ref="H86:K86"/>
  </mergeCells>
  <phoneticPr fontId="0" type="noConversion"/>
  <conditionalFormatting sqref="E78:G78 H68:BQ80 U50:BQ67 U49:V49 AB49:AC49 AI49:AJ49 AP49:AQ49 AW49:AX49 BD49:BE49 BK49:BL49 H49:H67 I50:I67 N49:O67 P50:P67 H12:BQ48 BR12:BS80">
    <cfRule type="expression" dxfId="38" priority="19">
      <formula>WEEKDAY(E$10,1)=$H$7</formula>
    </cfRule>
  </conditionalFormatting>
  <conditionalFormatting sqref="H11:BS11">
    <cfRule type="expression" dxfId="37" priority="15">
      <formula>OR(H$8=1,H$8=7)</formula>
    </cfRule>
  </conditionalFormatting>
  <conditionalFormatting sqref="J50:M67 Q50:T67">
    <cfRule type="expression" dxfId="36" priority="21">
      <formula>WEEKDAY(I$10,1)=$H$7</formula>
    </cfRule>
  </conditionalFormatting>
  <conditionalFormatting sqref="F30:F42 F12:G29">
    <cfRule type="expression" dxfId="35" priority="3">
      <formula>$F12&gt;$E12</formula>
    </cfRule>
  </conditionalFormatting>
  <conditionalFormatting sqref="F49:G49">
    <cfRule type="expression" dxfId="34" priority="1">
      <formula>$F49&gt;$E49</formula>
    </cfRule>
  </conditionalFormatting>
  <dataValidations disablePrompts="1" count="1">
    <dataValidation type="list" allowBlank="1" showInputMessage="1" showErrorMessage="1" sqref="D7:G7" xr:uid="{00000000-0002-0000-0000-000000000000}">
      <formula1>"Sunday,Monday,Tuesday,Wednesday,Thursday,Friday,Saturday"</formula1>
    </dataValidation>
  </dataValidations>
  <hyperlinks>
    <hyperlink ref="BV1" r:id="rId1" xr:uid="{00000000-0004-0000-0000-000000000000}"/>
    <hyperlink ref="BV4" r:id="rId2" xr:uid="{8136E679-969D-43EA-AB85-BA75576EE312}"/>
    <hyperlink ref="BV5" r:id="rId3" xr:uid="{32075FCC-2226-4BBE-A1D3-4ED1F32117BE}"/>
  </hyperlinks>
  <printOptions horizontalCentered="1"/>
  <pageMargins left="0.35" right="0.35" top="0.5" bottom="0.75" header="0.5" footer="0.5"/>
  <pageSetup scale="73" orientation="landscape" r:id="rId4"/>
  <headerFooter alignWithMargins="0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B213-0CDF-4772-8340-D44CF984E181}">
  <sheetPr codeName="Sheet4"/>
  <dimension ref="A1:BR17"/>
  <sheetViews>
    <sheetView topLeftCell="A8" workbookViewId="0">
      <pane ySplit="1" topLeftCell="A9" activePane="bottomLeft" state="frozen"/>
      <selection activeCell="A8" sqref="A8"/>
      <selection pane="bottomLeft" activeCell="C15" sqref="C15"/>
    </sheetView>
  </sheetViews>
  <sheetFormatPr defaultRowHeight="15" x14ac:dyDescent="0.3"/>
  <cols>
    <col min="1" max="1" width="18.140625" bestFit="1" customWidth="1"/>
    <col min="3" max="3" width="30.5703125" customWidth="1"/>
    <col min="8" max="70" width="4.140625" customWidth="1"/>
  </cols>
  <sheetData>
    <row r="1" spans="1:70" ht="25.5" x14ac:dyDescent="0.3">
      <c r="A1" s="1"/>
      <c r="B1" s="1"/>
      <c r="C1" s="14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6"/>
    </row>
    <row r="2" spans="1:70" x14ac:dyDescent="0.3">
      <c r="A2" s="2"/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</row>
    <row r="3" spans="1:70" x14ac:dyDescent="0.3">
      <c r="A3" s="2"/>
      <c r="B3" s="2"/>
      <c r="C3" s="12" t="s">
        <v>16</v>
      </c>
      <c r="D3" s="61" t="s">
        <v>36</v>
      </c>
      <c r="E3" s="61" t="s">
        <v>54</v>
      </c>
      <c r="F3" s="61"/>
      <c r="G3" s="61"/>
      <c r="H3" s="61"/>
      <c r="I3" s="61"/>
      <c r="J3" s="61"/>
      <c r="K3" s="61"/>
      <c r="L3" s="61"/>
      <c r="M3" s="61"/>
      <c r="N3" s="61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</row>
    <row r="4" spans="1:70" x14ac:dyDescent="0.3">
      <c r="A4" s="2"/>
      <c r="B4" s="2"/>
      <c r="C4" s="13" t="s">
        <v>15</v>
      </c>
      <c r="D4" s="7" t="s">
        <v>38</v>
      </c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6"/>
      <c r="BN4" s="6"/>
      <c r="BO4" s="6"/>
      <c r="BP4" s="6"/>
      <c r="BQ4" s="6"/>
    </row>
    <row r="5" spans="1:70" x14ac:dyDescent="0.3">
      <c r="A5" s="2"/>
      <c r="B5" s="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6"/>
      <c r="BN5" s="6"/>
      <c r="BO5" s="6"/>
      <c r="BP5" s="6"/>
      <c r="BQ5" s="6"/>
    </row>
    <row r="6" spans="1:70" x14ac:dyDescent="0.3">
      <c r="A6" s="2"/>
      <c r="B6" s="2"/>
      <c r="C6" s="13" t="s">
        <v>26</v>
      </c>
      <c r="D6" s="99">
        <v>44620</v>
      </c>
      <c r="E6" s="100"/>
      <c r="F6" s="100"/>
      <c r="G6" s="100"/>
      <c r="H6" s="100"/>
      <c r="I6" s="101"/>
      <c r="J6" s="8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6"/>
      <c r="BN6" s="6"/>
      <c r="BO6" s="6"/>
      <c r="BP6" s="6"/>
      <c r="BQ6" s="6"/>
    </row>
    <row r="7" spans="1:70" x14ac:dyDescent="0.3">
      <c r="A7" s="2"/>
      <c r="B7" s="2"/>
      <c r="C7" s="13" t="s">
        <v>25</v>
      </c>
      <c r="D7" s="19" t="s">
        <v>53</v>
      </c>
      <c r="E7" s="7"/>
      <c r="F7" s="7"/>
      <c r="G7" s="7"/>
      <c r="H7" s="37">
        <f>MOD(MATCH(D7,{"Sunday";"Monday";"Tuesday";"Wednesday";"Thursday";"Friday";"Saturday"},0),7)+1</f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</row>
    <row r="8" spans="1:70" s="69" customFormat="1" x14ac:dyDescent="0.3">
      <c r="C8" s="68"/>
      <c r="D8" s="68"/>
      <c r="E8" s="68"/>
      <c r="F8" s="68"/>
      <c r="G8" s="68"/>
      <c r="H8" s="68">
        <f t="shared" ref="H8:AM8" si="0">WEEKDAY(H10)</f>
        <v>1</v>
      </c>
      <c r="I8" s="68">
        <f t="shared" si="0"/>
        <v>2</v>
      </c>
      <c r="J8" s="68">
        <f t="shared" si="0"/>
        <v>3</v>
      </c>
      <c r="K8" s="68">
        <f t="shared" si="0"/>
        <v>4</v>
      </c>
      <c r="L8" s="68">
        <f t="shared" si="0"/>
        <v>5</v>
      </c>
      <c r="M8" s="68">
        <f t="shared" si="0"/>
        <v>6</v>
      </c>
      <c r="N8" s="68">
        <f t="shared" si="0"/>
        <v>7</v>
      </c>
      <c r="O8" s="68">
        <f t="shared" si="0"/>
        <v>1</v>
      </c>
      <c r="P8" s="68">
        <f t="shared" si="0"/>
        <v>2</v>
      </c>
      <c r="Q8" s="68">
        <f t="shared" si="0"/>
        <v>3</v>
      </c>
      <c r="R8" s="68">
        <f t="shared" si="0"/>
        <v>4</v>
      </c>
      <c r="S8" s="68">
        <f t="shared" si="0"/>
        <v>5</v>
      </c>
      <c r="T8" s="68">
        <f t="shared" si="0"/>
        <v>6</v>
      </c>
      <c r="U8" s="68">
        <f t="shared" si="0"/>
        <v>7</v>
      </c>
      <c r="V8" s="68">
        <f t="shared" si="0"/>
        <v>1</v>
      </c>
      <c r="W8" s="68">
        <f t="shared" si="0"/>
        <v>2</v>
      </c>
      <c r="X8" s="68">
        <f t="shared" si="0"/>
        <v>3</v>
      </c>
      <c r="Y8" s="68">
        <f t="shared" si="0"/>
        <v>4</v>
      </c>
      <c r="Z8" s="68">
        <f t="shared" si="0"/>
        <v>5</v>
      </c>
      <c r="AA8" s="68">
        <f t="shared" si="0"/>
        <v>6</v>
      </c>
      <c r="AB8" s="68">
        <f t="shared" si="0"/>
        <v>7</v>
      </c>
      <c r="AC8" s="68">
        <f t="shared" si="0"/>
        <v>1</v>
      </c>
      <c r="AD8" s="68">
        <f t="shared" si="0"/>
        <v>2</v>
      </c>
      <c r="AE8" s="68">
        <f t="shared" si="0"/>
        <v>3</v>
      </c>
      <c r="AF8" s="68">
        <f t="shared" si="0"/>
        <v>4</v>
      </c>
      <c r="AG8" s="68">
        <f t="shared" si="0"/>
        <v>5</v>
      </c>
      <c r="AH8" s="68">
        <f t="shared" si="0"/>
        <v>6</v>
      </c>
      <c r="AI8" s="68">
        <f t="shared" si="0"/>
        <v>7</v>
      </c>
      <c r="AJ8" s="68">
        <f t="shared" si="0"/>
        <v>1</v>
      </c>
      <c r="AK8" s="68">
        <f t="shared" si="0"/>
        <v>2</v>
      </c>
      <c r="AL8" s="68">
        <f t="shared" si="0"/>
        <v>3</v>
      </c>
      <c r="AM8" s="68">
        <f t="shared" si="0"/>
        <v>4</v>
      </c>
      <c r="AN8" s="68">
        <f t="shared" ref="AN8:BQ8" si="1">WEEKDAY(AN10)</f>
        <v>5</v>
      </c>
      <c r="AO8" s="68">
        <f t="shared" si="1"/>
        <v>6</v>
      </c>
      <c r="AP8" s="68">
        <f t="shared" si="1"/>
        <v>7</v>
      </c>
      <c r="AQ8" s="68">
        <f t="shared" si="1"/>
        <v>1</v>
      </c>
      <c r="AR8" s="68">
        <f t="shared" si="1"/>
        <v>2</v>
      </c>
      <c r="AS8" s="68">
        <f t="shared" si="1"/>
        <v>3</v>
      </c>
      <c r="AT8" s="68">
        <f t="shared" si="1"/>
        <v>4</v>
      </c>
      <c r="AU8" s="68">
        <f t="shared" si="1"/>
        <v>5</v>
      </c>
      <c r="AV8" s="68">
        <f t="shared" si="1"/>
        <v>6</v>
      </c>
      <c r="AW8" s="68">
        <f t="shared" si="1"/>
        <v>7</v>
      </c>
      <c r="AX8" s="68">
        <f t="shared" si="1"/>
        <v>1</v>
      </c>
      <c r="AY8" s="68">
        <f t="shared" si="1"/>
        <v>2</v>
      </c>
      <c r="AZ8" s="68">
        <f t="shared" si="1"/>
        <v>3</v>
      </c>
      <c r="BA8" s="68">
        <f t="shared" si="1"/>
        <v>4</v>
      </c>
      <c r="BB8" s="68">
        <f t="shared" si="1"/>
        <v>5</v>
      </c>
      <c r="BC8" s="68">
        <f t="shared" si="1"/>
        <v>6</v>
      </c>
      <c r="BD8" s="68">
        <f t="shared" si="1"/>
        <v>7</v>
      </c>
      <c r="BE8" s="68">
        <f t="shared" si="1"/>
        <v>1</v>
      </c>
      <c r="BF8" s="68">
        <f t="shared" si="1"/>
        <v>2</v>
      </c>
      <c r="BG8" s="68">
        <f t="shared" si="1"/>
        <v>3</v>
      </c>
      <c r="BH8" s="68">
        <f t="shared" si="1"/>
        <v>4</v>
      </c>
      <c r="BI8" s="68">
        <f t="shared" si="1"/>
        <v>5</v>
      </c>
      <c r="BJ8" s="68">
        <f t="shared" si="1"/>
        <v>6</v>
      </c>
      <c r="BK8" s="68">
        <f t="shared" si="1"/>
        <v>7</v>
      </c>
      <c r="BL8" s="68">
        <f t="shared" si="1"/>
        <v>1</v>
      </c>
      <c r="BM8" s="68">
        <f t="shared" si="1"/>
        <v>2</v>
      </c>
      <c r="BN8" s="68">
        <f t="shared" si="1"/>
        <v>3</v>
      </c>
      <c r="BO8" s="68">
        <f t="shared" si="1"/>
        <v>4</v>
      </c>
      <c r="BP8" s="68">
        <f t="shared" si="1"/>
        <v>5</v>
      </c>
      <c r="BQ8" s="68">
        <f t="shared" si="1"/>
        <v>6</v>
      </c>
      <c r="BR8" s="68"/>
    </row>
    <row r="9" spans="1:70" s="2" customFormat="1" ht="15.75" x14ac:dyDescent="0.3">
      <c r="C9" s="20"/>
      <c r="D9" s="20"/>
      <c r="E9" s="20"/>
      <c r="F9" s="20"/>
      <c r="G9" s="20"/>
      <c r="H9" s="22" t="str">
        <f>IF(OR(D10="",MONTH(H10)&lt;&gt;MONTH(D10)),TEXT(H10,"mmm"),"")</f>
        <v>Feb</v>
      </c>
      <c r="I9" s="22" t="str">
        <f t="shared" ref="I9:AP9" si="2">IF(OR(H10="",MONTH(I10)&lt;&gt;MONTH(H10)),TEXT(I10,"mmm"),"")</f>
        <v/>
      </c>
      <c r="J9" s="22" t="str">
        <f t="shared" si="2"/>
        <v>Mar</v>
      </c>
      <c r="K9" s="22" t="str">
        <f t="shared" si="2"/>
        <v/>
      </c>
      <c r="L9" s="22" t="str">
        <f t="shared" si="2"/>
        <v/>
      </c>
      <c r="M9" s="22" t="str">
        <f t="shared" si="2"/>
        <v/>
      </c>
      <c r="N9" s="22" t="str">
        <f t="shared" si="2"/>
        <v/>
      </c>
      <c r="O9" s="22" t="str">
        <f t="shared" si="2"/>
        <v/>
      </c>
      <c r="P9" s="22" t="str">
        <f t="shared" si="2"/>
        <v/>
      </c>
      <c r="Q9" s="22" t="str">
        <f t="shared" si="2"/>
        <v/>
      </c>
      <c r="R9" s="22" t="str">
        <f t="shared" si="2"/>
        <v/>
      </c>
      <c r="S9" s="22" t="str">
        <f t="shared" si="2"/>
        <v/>
      </c>
      <c r="T9" s="22" t="str">
        <f t="shared" si="2"/>
        <v/>
      </c>
      <c r="U9" s="22" t="str">
        <f t="shared" si="2"/>
        <v/>
      </c>
      <c r="V9" s="22" t="str">
        <f t="shared" si="2"/>
        <v/>
      </c>
      <c r="W9" s="22" t="str">
        <f t="shared" si="2"/>
        <v/>
      </c>
      <c r="X9" s="22" t="str">
        <f t="shared" si="2"/>
        <v/>
      </c>
      <c r="Y9" s="22" t="str">
        <f t="shared" si="2"/>
        <v/>
      </c>
      <c r="Z9" s="22" t="str">
        <f t="shared" si="2"/>
        <v/>
      </c>
      <c r="AA9" s="22" t="str">
        <f t="shared" si="2"/>
        <v/>
      </c>
      <c r="AB9" s="22" t="str">
        <f t="shared" si="2"/>
        <v/>
      </c>
      <c r="AC9" s="22" t="str">
        <f t="shared" si="2"/>
        <v/>
      </c>
      <c r="AD9" s="22" t="str">
        <f t="shared" si="2"/>
        <v/>
      </c>
      <c r="AE9" s="22" t="str">
        <f t="shared" si="2"/>
        <v/>
      </c>
      <c r="AF9" s="22" t="str">
        <f t="shared" si="2"/>
        <v/>
      </c>
      <c r="AG9" s="22" t="str">
        <f t="shared" si="2"/>
        <v/>
      </c>
      <c r="AH9" s="22" t="str">
        <f t="shared" si="2"/>
        <v/>
      </c>
      <c r="AI9" s="22" t="str">
        <f t="shared" si="2"/>
        <v/>
      </c>
      <c r="AJ9" s="22" t="str">
        <f t="shared" si="2"/>
        <v/>
      </c>
      <c r="AK9" s="22" t="str">
        <f t="shared" si="2"/>
        <v/>
      </c>
      <c r="AL9" s="22" t="str">
        <f t="shared" si="2"/>
        <v/>
      </c>
      <c r="AM9" s="22" t="str">
        <f t="shared" si="2"/>
        <v/>
      </c>
      <c r="AN9" s="22" t="str">
        <f t="shared" si="2"/>
        <v/>
      </c>
      <c r="AO9" s="22" t="str">
        <f t="shared" si="2"/>
        <v>Apr</v>
      </c>
      <c r="AP9" s="22" t="str">
        <f t="shared" si="2"/>
        <v/>
      </c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 t="str">
        <f>IF(OR(AP10="",MONTH(BM10)&lt;&gt;MONTH(AP10)),TEXT(BM10,"mmm"),"")</f>
        <v/>
      </c>
      <c r="BN9" s="22"/>
      <c r="BO9" s="22"/>
      <c r="BP9" s="22"/>
      <c r="BQ9" s="22" t="str">
        <f>IF(OR(BM10="",MONTH(BQ10)&lt;&gt;MONTH(BM10)),TEXT(BQ10,"mmm"),"")</f>
        <v/>
      </c>
      <c r="BR9" s="20"/>
    </row>
    <row r="10" spans="1:70" s="2" customFormat="1" ht="15.75" x14ac:dyDescent="0.3">
      <c r="C10" s="20"/>
      <c r="D10" s="20"/>
      <c r="E10" s="20"/>
      <c r="F10" s="20"/>
      <c r="G10" s="20"/>
      <c r="H10" s="21">
        <f>$D$6-(WEEKDAY($D$6,1)-(H7-1))-IF((WEEKDAY($D$6,1)-(H7-1))&lt;=0,7,0)+1</f>
        <v>44619</v>
      </c>
      <c r="I10" s="21">
        <f t="shared" ref="I10:AN10" si="3">H10+1</f>
        <v>44620</v>
      </c>
      <c r="J10" s="21">
        <f t="shared" si="3"/>
        <v>44621</v>
      </c>
      <c r="K10" s="21">
        <f t="shared" si="3"/>
        <v>44622</v>
      </c>
      <c r="L10" s="21">
        <f t="shared" si="3"/>
        <v>44623</v>
      </c>
      <c r="M10" s="21">
        <f t="shared" si="3"/>
        <v>44624</v>
      </c>
      <c r="N10" s="21">
        <f t="shared" si="3"/>
        <v>44625</v>
      </c>
      <c r="O10" s="21">
        <f t="shared" si="3"/>
        <v>44626</v>
      </c>
      <c r="P10" s="21">
        <f t="shared" si="3"/>
        <v>44627</v>
      </c>
      <c r="Q10" s="21">
        <f t="shared" si="3"/>
        <v>44628</v>
      </c>
      <c r="R10" s="21">
        <f t="shared" si="3"/>
        <v>44629</v>
      </c>
      <c r="S10" s="21">
        <f t="shared" si="3"/>
        <v>44630</v>
      </c>
      <c r="T10" s="21">
        <f t="shared" si="3"/>
        <v>44631</v>
      </c>
      <c r="U10" s="21">
        <f t="shared" si="3"/>
        <v>44632</v>
      </c>
      <c r="V10" s="21">
        <f t="shared" si="3"/>
        <v>44633</v>
      </c>
      <c r="W10" s="21">
        <f t="shared" si="3"/>
        <v>44634</v>
      </c>
      <c r="X10" s="21">
        <f t="shared" si="3"/>
        <v>44635</v>
      </c>
      <c r="Y10" s="21">
        <f t="shared" si="3"/>
        <v>44636</v>
      </c>
      <c r="Z10" s="21">
        <f t="shared" si="3"/>
        <v>44637</v>
      </c>
      <c r="AA10" s="21">
        <f t="shared" si="3"/>
        <v>44638</v>
      </c>
      <c r="AB10" s="21">
        <f t="shared" si="3"/>
        <v>44639</v>
      </c>
      <c r="AC10" s="21">
        <f t="shared" si="3"/>
        <v>44640</v>
      </c>
      <c r="AD10" s="21">
        <f t="shared" si="3"/>
        <v>44641</v>
      </c>
      <c r="AE10" s="21">
        <f t="shared" si="3"/>
        <v>44642</v>
      </c>
      <c r="AF10" s="21">
        <f t="shared" si="3"/>
        <v>44643</v>
      </c>
      <c r="AG10" s="21">
        <f t="shared" si="3"/>
        <v>44644</v>
      </c>
      <c r="AH10" s="21">
        <f t="shared" si="3"/>
        <v>44645</v>
      </c>
      <c r="AI10" s="21">
        <f t="shared" si="3"/>
        <v>44646</v>
      </c>
      <c r="AJ10" s="21">
        <f t="shared" si="3"/>
        <v>44647</v>
      </c>
      <c r="AK10" s="21">
        <f t="shared" si="3"/>
        <v>44648</v>
      </c>
      <c r="AL10" s="21">
        <f t="shared" si="3"/>
        <v>44649</v>
      </c>
      <c r="AM10" s="21">
        <f t="shared" si="3"/>
        <v>44650</v>
      </c>
      <c r="AN10" s="21">
        <f t="shared" si="3"/>
        <v>44651</v>
      </c>
      <c r="AO10" s="21">
        <f t="shared" ref="AO10:BQ10" si="4">AN10+1</f>
        <v>44652</v>
      </c>
      <c r="AP10" s="21">
        <f t="shared" si="4"/>
        <v>44653</v>
      </c>
      <c r="AQ10" s="21">
        <f t="shared" si="4"/>
        <v>44654</v>
      </c>
      <c r="AR10" s="21">
        <f t="shared" si="4"/>
        <v>44655</v>
      </c>
      <c r="AS10" s="21">
        <f t="shared" si="4"/>
        <v>44656</v>
      </c>
      <c r="AT10" s="21">
        <f t="shared" si="4"/>
        <v>44657</v>
      </c>
      <c r="AU10" s="21">
        <f t="shared" si="4"/>
        <v>44658</v>
      </c>
      <c r="AV10" s="21">
        <f t="shared" si="4"/>
        <v>44659</v>
      </c>
      <c r="AW10" s="21">
        <f t="shared" si="4"/>
        <v>44660</v>
      </c>
      <c r="AX10" s="21">
        <f t="shared" si="4"/>
        <v>44661</v>
      </c>
      <c r="AY10" s="21">
        <f t="shared" si="4"/>
        <v>44662</v>
      </c>
      <c r="AZ10" s="21">
        <f t="shared" si="4"/>
        <v>44663</v>
      </c>
      <c r="BA10" s="21">
        <f t="shared" si="4"/>
        <v>44664</v>
      </c>
      <c r="BB10" s="21">
        <f t="shared" si="4"/>
        <v>44665</v>
      </c>
      <c r="BC10" s="21">
        <f t="shared" si="4"/>
        <v>44666</v>
      </c>
      <c r="BD10" s="21">
        <f t="shared" si="4"/>
        <v>44667</v>
      </c>
      <c r="BE10" s="21">
        <f t="shared" si="4"/>
        <v>44668</v>
      </c>
      <c r="BF10" s="21">
        <f t="shared" si="4"/>
        <v>44669</v>
      </c>
      <c r="BG10" s="21">
        <f t="shared" si="4"/>
        <v>44670</v>
      </c>
      <c r="BH10" s="21">
        <f t="shared" si="4"/>
        <v>44671</v>
      </c>
      <c r="BI10" s="21">
        <f t="shared" si="4"/>
        <v>44672</v>
      </c>
      <c r="BJ10" s="21">
        <f t="shared" si="4"/>
        <v>44673</v>
      </c>
      <c r="BK10" s="21">
        <f t="shared" si="4"/>
        <v>44674</v>
      </c>
      <c r="BL10" s="21">
        <f t="shared" si="4"/>
        <v>44675</v>
      </c>
      <c r="BM10" s="21">
        <f t="shared" si="4"/>
        <v>44676</v>
      </c>
      <c r="BN10" s="21">
        <f t="shared" si="4"/>
        <v>44677</v>
      </c>
      <c r="BO10" s="21">
        <f t="shared" si="4"/>
        <v>44678</v>
      </c>
      <c r="BP10" s="21">
        <f t="shared" si="4"/>
        <v>44679</v>
      </c>
      <c r="BQ10" s="21">
        <f t="shared" si="4"/>
        <v>44680</v>
      </c>
      <c r="BR10" s="20"/>
    </row>
    <row r="11" spans="1:70" s="3" customFormat="1" ht="27.75" customHeight="1" x14ac:dyDescent="0.3">
      <c r="A11" s="3" t="s">
        <v>55</v>
      </c>
      <c r="B11" s="3" t="s">
        <v>104</v>
      </c>
      <c r="C11" s="23" t="s">
        <v>6</v>
      </c>
      <c r="D11" s="23" t="s">
        <v>22</v>
      </c>
      <c r="E11" s="66" t="s">
        <v>52</v>
      </c>
      <c r="F11" s="66" t="s">
        <v>59</v>
      </c>
      <c r="G11" s="66" t="s">
        <v>68</v>
      </c>
      <c r="H11" s="32" t="str">
        <f t="shared" ref="H11:AM11" si="5">CHOOSE(WEEKDAY(H10,1),"Su","M","Tu","W","Th","F","Sa")</f>
        <v>Su</v>
      </c>
      <c r="I11" s="32" t="str">
        <f t="shared" si="5"/>
        <v>M</v>
      </c>
      <c r="J11" s="32" t="str">
        <f t="shared" si="5"/>
        <v>Tu</v>
      </c>
      <c r="K11" s="32" t="str">
        <f t="shared" si="5"/>
        <v>W</v>
      </c>
      <c r="L11" s="32" t="str">
        <f t="shared" si="5"/>
        <v>Th</v>
      </c>
      <c r="M11" s="32" t="str">
        <f t="shared" si="5"/>
        <v>F</v>
      </c>
      <c r="N11" s="32" t="str">
        <f t="shared" si="5"/>
        <v>Sa</v>
      </c>
      <c r="O11" s="32" t="str">
        <f t="shared" si="5"/>
        <v>Su</v>
      </c>
      <c r="P11" s="32" t="str">
        <f t="shared" si="5"/>
        <v>M</v>
      </c>
      <c r="Q11" s="32" t="str">
        <f t="shared" si="5"/>
        <v>Tu</v>
      </c>
      <c r="R11" s="32" t="str">
        <f t="shared" si="5"/>
        <v>W</v>
      </c>
      <c r="S11" s="32" t="str">
        <f t="shared" si="5"/>
        <v>Th</v>
      </c>
      <c r="T11" s="32" t="str">
        <f t="shared" si="5"/>
        <v>F</v>
      </c>
      <c r="U11" s="32" t="str">
        <f t="shared" si="5"/>
        <v>Sa</v>
      </c>
      <c r="V11" s="32" t="str">
        <f t="shared" si="5"/>
        <v>Su</v>
      </c>
      <c r="W11" s="32" t="str">
        <f t="shared" si="5"/>
        <v>M</v>
      </c>
      <c r="X11" s="32" t="str">
        <f t="shared" si="5"/>
        <v>Tu</v>
      </c>
      <c r="Y11" s="32" t="str">
        <f t="shared" si="5"/>
        <v>W</v>
      </c>
      <c r="Z11" s="32" t="str">
        <f t="shared" si="5"/>
        <v>Th</v>
      </c>
      <c r="AA11" s="32" t="str">
        <f t="shared" si="5"/>
        <v>F</v>
      </c>
      <c r="AB11" s="32" t="str">
        <f t="shared" si="5"/>
        <v>Sa</v>
      </c>
      <c r="AC11" s="32" t="str">
        <f t="shared" si="5"/>
        <v>Su</v>
      </c>
      <c r="AD11" s="32" t="str">
        <f t="shared" si="5"/>
        <v>M</v>
      </c>
      <c r="AE11" s="32" t="str">
        <f t="shared" si="5"/>
        <v>Tu</v>
      </c>
      <c r="AF11" s="32" t="str">
        <f t="shared" si="5"/>
        <v>W</v>
      </c>
      <c r="AG11" s="32" t="str">
        <f t="shared" si="5"/>
        <v>Th</v>
      </c>
      <c r="AH11" s="32" t="str">
        <f t="shared" si="5"/>
        <v>F</v>
      </c>
      <c r="AI11" s="32" t="str">
        <f t="shared" si="5"/>
        <v>Sa</v>
      </c>
      <c r="AJ11" s="32" t="str">
        <f t="shared" si="5"/>
        <v>Su</v>
      </c>
      <c r="AK11" s="32" t="str">
        <f t="shared" si="5"/>
        <v>M</v>
      </c>
      <c r="AL11" s="32" t="str">
        <f t="shared" si="5"/>
        <v>Tu</v>
      </c>
      <c r="AM11" s="32" t="str">
        <f t="shared" si="5"/>
        <v>W</v>
      </c>
      <c r="AN11" s="32" t="str">
        <f t="shared" ref="AN11:BQ11" si="6">CHOOSE(WEEKDAY(AN10,1),"Su","M","Tu","W","Th","F","Sa")</f>
        <v>Th</v>
      </c>
      <c r="AO11" s="32" t="str">
        <f t="shared" si="6"/>
        <v>F</v>
      </c>
      <c r="AP11" s="32" t="str">
        <f t="shared" si="6"/>
        <v>Sa</v>
      </c>
      <c r="AQ11" s="32" t="str">
        <f t="shared" si="6"/>
        <v>Su</v>
      </c>
      <c r="AR11" s="32" t="str">
        <f t="shared" si="6"/>
        <v>M</v>
      </c>
      <c r="AS11" s="32" t="str">
        <f t="shared" si="6"/>
        <v>Tu</v>
      </c>
      <c r="AT11" s="32" t="str">
        <f t="shared" si="6"/>
        <v>W</v>
      </c>
      <c r="AU11" s="32" t="str">
        <f t="shared" si="6"/>
        <v>Th</v>
      </c>
      <c r="AV11" s="32" t="str">
        <f t="shared" si="6"/>
        <v>F</v>
      </c>
      <c r="AW11" s="32" t="str">
        <f t="shared" si="6"/>
        <v>Sa</v>
      </c>
      <c r="AX11" s="32" t="str">
        <f t="shared" si="6"/>
        <v>Su</v>
      </c>
      <c r="AY11" s="32" t="str">
        <f t="shared" si="6"/>
        <v>M</v>
      </c>
      <c r="AZ11" s="32" t="str">
        <f t="shared" si="6"/>
        <v>Tu</v>
      </c>
      <c r="BA11" s="32" t="str">
        <f t="shared" si="6"/>
        <v>W</v>
      </c>
      <c r="BB11" s="32" t="str">
        <f t="shared" si="6"/>
        <v>Th</v>
      </c>
      <c r="BC11" s="32" t="str">
        <f t="shared" si="6"/>
        <v>F</v>
      </c>
      <c r="BD11" s="32" t="str">
        <f t="shared" si="6"/>
        <v>Sa</v>
      </c>
      <c r="BE11" s="32" t="str">
        <f t="shared" si="6"/>
        <v>Su</v>
      </c>
      <c r="BF11" s="32" t="str">
        <f t="shared" si="6"/>
        <v>M</v>
      </c>
      <c r="BG11" s="32" t="str">
        <f t="shared" si="6"/>
        <v>Tu</v>
      </c>
      <c r="BH11" s="32" t="str">
        <f t="shared" si="6"/>
        <v>W</v>
      </c>
      <c r="BI11" s="32" t="str">
        <f t="shared" si="6"/>
        <v>Th</v>
      </c>
      <c r="BJ11" s="32" t="str">
        <f t="shared" si="6"/>
        <v>F</v>
      </c>
      <c r="BK11" s="32" t="str">
        <f t="shared" si="6"/>
        <v>Sa</v>
      </c>
      <c r="BL11" s="32" t="str">
        <f t="shared" si="6"/>
        <v>Su</v>
      </c>
      <c r="BM11" s="32" t="str">
        <f t="shared" si="6"/>
        <v>M</v>
      </c>
      <c r="BN11" s="32" t="str">
        <f t="shared" si="6"/>
        <v>Tu</v>
      </c>
      <c r="BO11" s="32" t="str">
        <f t="shared" si="6"/>
        <v>W</v>
      </c>
      <c r="BP11" s="32" t="str">
        <f t="shared" si="6"/>
        <v>Th</v>
      </c>
      <c r="BQ11" s="32" t="str">
        <f t="shared" si="6"/>
        <v>F</v>
      </c>
      <c r="BR11" s="30" t="s">
        <v>2</v>
      </c>
    </row>
    <row r="12" spans="1:70" s="2" customFormat="1" ht="16.5" customHeight="1" x14ac:dyDescent="0.3">
      <c r="A12" s="74" t="s">
        <v>36</v>
      </c>
      <c r="B12" s="83" t="s">
        <v>93</v>
      </c>
      <c r="C12" s="24" t="s">
        <v>47</v>
      </c>
      <c r="D12" s="25" t="s">
        <v>48</v>
      </c>
      <c r="E12" s="67">
        <v>2</v>
      </c>
      <c r="F12" s="67">
        <f>SUM(G12:BQ12)</f>
        <v>3.5</v>
      </c>
      <c r="G12" s="67"/>
      <c r="H12" s="26"/>
      <c r="I12" s="26"/>
      <c r="J12" s="26"/>
      <c r="K12" s="26"/>
      <c r="L12" s="26"/>
      <c r="M12" s="26">
        <v>0.25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>
        <v>0.5</v>
      </c>
      <c r="AA12" s="26">
        <v>0.5</v>
      </c>
      <c r="AB12" s="26"/>
      <c r="AC12" s="26"/>
      <c r="AD12" s="26"/>
      <c r="AE12" s="26">
        <v>0.75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>
        <v>1.5</v>
      </c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34">
        <f>SUM(H12:BQ12)</f>
        <v>3.5</v>
      </c>
    </row>
    <row r="13" spans="1:70" s="2" customFormat="1" ht="16.5" customHeight="1" x14ac:dyDescent="0.3">
      <c r="A13" s="74" t="s">
        <v>69</v>
      </c>
      <c r="B13" s="83">
        <v>505909</v>
      </c>
      <c r="C13" s="24" t="s">
        <v>70</v>
      </c>
      <c r="D13" s="25"/>
      <c r="E13" s="67">
        <v>6.5</v>
      </c>
      <c r="F13" s="67">
        <f>SUM(G13:BQ13)</f>
        <v>5</v>
      </c>
      <c r="G13" s="67">
        <v>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>
        <v>5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34">
        <f>SUM(H13:BQ13)</f>
        <v>5</v>
      </c>
    </row>
    <row r="14" spans="1:70" s="2" customFormat="1" ht="16.5" customHeight="1" x14ac:dyDescent="0.3">
      <c r="A14" s="74" t="s">
        <v>62</v>
      </c>
      <c r="B14" s="83" t="s">
        <v>90</v>
      </c>
      <c r="C14" s="24" t="s">
        <v>70</v>
      </c>
      <c r="D14" s="25"/>
      <c r="E14" s="67">
        <v>3</v>
      </c>
      <c r="F14" s="67">
        <f>SUM(G14:BQ14)</f>
        <v>1</v>
      </c>
      <c r="G14" s="67">
        <v>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>
        <v>1</v>
      </c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34">
        <f>SUM(H14:BQ14)</f>
        <v>1</v>
      </c>
    </row>
    <row r="15" spans="1:70" x14ac:dyDescent="0.3">
      <c r="A15" s="84" t="s">
        <v>61</v>
      </c>
      <c r="B15" s="85">
        <v>505921</v>
      </c>
      <c r="C15" s="86" t="s">
        <v>49</v>
      </c>
      <c r="D15" s="87"/>
      <c r="E15" s="88">
        <v>5</v>
      </c>
      <c r="F15" s="88">
        <f>SUM(G15:G15)</f>
        <v>0</v>
      </c>
      <c r="G15" s="88"/>
    </row>
    <row r="16" spans="1:70" s="2" customFormat="1" ht="16.5" customHeight="1" x14ac:dyDescent="0.3">
      <c r="A16" s="74" t="s">
        <v>63</v>
      </c>
      <c r="B16" s="83">
        <v>505921</v>
      </c>
      <c r="C16" s="24" t="s">
        <v>49</v>
      </c>
      <c r="D16" s="25"/>
      <c r="E16" s="67">
        <v>2</v>
      </c>
      <c r="F16" s="67">
        <f>SUM(G16:BQ16)</f>
        <v>3</v>
      </c>
      <c r="G16" s="6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>
        <v>1</v>
      </c>
      <c r="X16" s="26"/>
      <c r="Y16" s="26">
        <v>1</v>
      </c>
      <c r="Z16" s="26">
        <v>1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34">
        <f>SUM(H16:BQ16)</f>
        <v>3</v>
      </c>
    </row>
    <row r="17" spans="1:70" s="2" customFormat="1" ht="16.5" customHeight="1" x14ac:dyDescent="0.3">
      <c r="A17" s="74" t="s">
        <v>36</v>
      </c>
      <c r="B17" s="83" t="s">
        <v>94</v>
      </c>
      <c r="C17" s="24" t="s">
        <v>49</v>
      </c>
      <c r="D17" s="25" t="s">
        <v>79</v>
      </c>
      <c r="E17" s="67">
        <v>2</v>
      </c>
      <c r="F17" s="67">
        <f>SUM(G17:BQ17)</f>
        <v>5.5</v>
      </c>
      <c r="G17" s="6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>
        <v>0.25</v>
      </c>
      <c r="X17" s="26">
        <v>0.25</v>
      </c>
      <c r="Y17" s="26">
        <v>0.25</v>
      </c>
      <c r="Z17" s="26">
        <v>0.25</v>
      </c>
      <c r="AA17" s="26"/>
      <c r="AB17" s="26"/>
      <c r="AC17" s="26"/>
      <c r="AD17" s="26"/>
      <c r="AE17" s="26">
        <v>1</v>
      </c>
      <c r="AF17" s="26">
        <v>0.5</v>
      </c>
      <c r="AG17" s="26">
        <v>1</v>
      </c>
      <c r="AH17" s="26"/>
      <c r="AI17" s="26"/>
      <c r="AJ17" s="26"/>
      <c r="AK17" s="26"/>
      <c r="AL17" s="26">
        <v>1</v>
      </c>
      <c r="AM17" s="26"/>
      <c r="AN17" s="26"/>
      <c r="AO17" s="26"/>
      <c r="AP17" s="26"/>
      <c r="AQ17" s="26"/>
      <c r="AR17" s="26"/>
      <c r="AS17" s="26"/>
      <c r="AT17" s="26"/>
      <c r="AU17" s="26"/>
      <c r="AV17" s="26">
        <v>0.5</v>
      </c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>
        <v>0.5</v>
      </c>
      <c r="BK17" s="26"/>
      <c r="BL17" s="26"/>
      <c r="BM17" s="26"/>
      <c r="BN17" s="26"/>
      <c r="BO17" s="26"/>
      <c r="BP17" s="26"/>
      <c r="BQ17" s="26"/>
      <c r="BR17" s="34">
        <f>SUM(H17:BQ17)</f>
        <v>5.5</v>
      </c>
    </row>
  </sheetData>
  <mergeCells count="1">
    <mergeCell ref="D6:I6"/>
  </mergeCells>
  <conditionalFormatting sqref="H12:BQ12">
    <cfRule type="expression" dxfId="24" priority="11">
      <formula>WEEKDAY(H$20,1)=$H$17</formula>
    </cfRule>
  </conditionalFormatting>
  <conditionalFormatting sqref="F12:G12">
    <cfRule type="expression" dxfId="23" priority="10">
      <formula>$F12&gt;$E12</formula>
    </cfRule>
  </conditionalFormatting>
  <conditionalFormatting sqref="H11:BQ11">
    <cfRule type="expression" dxfId="22" priority="8">
      <formula>OR(H$8=1,H$8=7)</formula>
    </cfRule>
  </conditionalFormatting>
  <conditionalFormatting sqref="H13:BQ14">
    <cfRule type="expression" dxfId="21" priority="7">
      <formula>WEEKDAY(H$10,1)=$H$7</formula>
    </cfRule>
  </conditionalFormatting>
  <conditionalFormatting sqref="F13:F14">
    <cfRule type="expression" dxfId="20" priority="6">
      <formula>$F13&gt;$E13</formula>
    </cfRule>
  </conditionalFormatting>
  <conditionalFormatting sqref="F15:G15">
    <cfRule type="expression" dxfId="19" priority="5">
      <formula>$F15&gt;$E15</formula>
    </cfRule>
  </conditionalFormatting>
  <conditionalFormatting sqref="H16:BQ16">
    <cfRule type="expression" dxfId="18" priority="4">
      <formula>WEEKDAY(H$10,1)=$H$7</formula>
    </cfRule>
  </conditionalFormatting>
  <conditionalFormatting sqref="F16:G16">
    <cfRule type="expression" dxfId="17" priority="3">
      <formula>$F16&gt;$E16</formula>
    </cfRule>
  </conditionalFormatting>
  <conditionalFormatting sqref="H17:BQ17">
    <cfRule type="expression" dxfId="16" priority="2">
      <formula>WEEKDAY(H$10,1)=$H$7</formula>
    </cfRule>
  </conditionalFormatting>
  <conditionalFormatting sqref="F17:G17">
    <cfRule type="expression" dxfId="15" priority="1">
      <formula>$F17&gt;$E17</formula>
    </cfRule>
  </conditionalFormatting>
  <dataValidations count="1">
    <dataValidation type="list" allowBlank="1" showInputMessage="1" showErrorMessage="1" sqref="D7:G7" xr:uid="{32ACB3F9-A573-4EFA-BF3D-2C07612F93B9}">
      <formula1>"Sunday,Monday,Tuesday,Wednesday,Thursday,Friday,Saturday"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6"/>
  <sheetViews>
    <sheetView showGridLines="0" workbookViewId="0">
      <selection activeCell="A2" sqref="A2"/>
    </sheetView>
  </sheetViews>
  <sheetFormatPr defaultRowHeight="15" x14ac:dyDescent="0.3"/>
  <cols>
    <col min="1" max="1" width="3" style="15" customWidth="1"/>
    <col min="2" max="2" width="76" style="15" customWidth="1"/>
    <col min="3" max="3" width="22" customWidth="1"/>
  </cols>
  <sheetData>
    <row r="1" spans="1:3" ht="32.1" customHeight="1" x14ac:dyDescent="0.3">
      <c r="A1" s="42"/>
      <c r="B1" s="43" t="s">
        <v>20</v>
      </c>
      <c r="C1" s="44"/>
    </row>
    <row r="2" spans="1:3" ht="16.5" x14ac:dyDescent="0.3">
      <c r="A2" s="45"/>
      <c r="B2" s="46"/>
      <c r="C2" s="47"/>
    </row>
    <row r="3" spans="1:3" s="51" customFormat="1" ht="15.75" x14ac:dyDescent="0.3">
      <c r="A3" s="48"/>
      <c r="B3" s="49" t="s">
        <v>17</v>
      </c>
      <c r="C3" s="50"/>
    </row>
    <row r="4" spans="1:3" s="51" customFormat="1" x14ac:dyDescent="0.3">
      <c r="A4" s="48"/>
      <c r="B4" s="52" t="s">
        <v>28</v>
      </c>
      <c r="C4" s="50"/>
    </row>
    <row r="5" spans="1:3" s="51" customFormat="1" ht="16.5" x14ac:dyDescent="0.3">
      <c r="A5" s="48"/>
      <c r="B5" s="53"/>
      <c r="C5" s="50"/>
    </row>
    <row r="6" spans="1:3" s="51" customFormat="1" ht="16.5" x14ac:dyDescent="0.3">
      <c r="A6" s="48"/>
      <c r="B6" s="54" t="s">
        <v>32</v>
      </c>
      <c r="C6" s="50"/>
    </row>
    <row r="7" spans="1:3" s="51" customFormat="1" ht="16.5" x14ac:dyDescent="0.3">
      <c r="A7" s="48"/>
      <c r="B7" s="53"/>
      <c r="C7" s="50"/>
    </row>
    <row r="8" spans="1:3" s="51" customFormat="1" ht="31.5" x14ac:dyDescent="0.3">
      <c r="A8" s="48"/>
      <c r="B8" s="53" t="s">
        <v>33</v>
      </c>
      <c r="C8" s="50"/>
    </row>
    <row r="9" spans="1:3" s="51" customFormat="1" ht="16.5" x14ac:dyDescent="0.3">
      <c r="A9" s="48"/>
      <c r="B9" s="53"/>
      <c r="C9" s="50"/>
    </row>
    <row r="10" spans="1:3" s="51" customFormat="1" ht="31.5" x14ac:dyDescent="0.3">
      <c r="A10" s="48"/>
      <c r="B10" s="53" t="s">
        <v>18</v>
      </c>
      <c r="C10" s="50"/>
    </row>
    <row r="11" spans="1:3" s="51" customFormat="1" ht="16.5" x14ac:dyDescent="0.3">
      <c r="A11" s="48"/>
      <c r="B11" s="53"/>
      <c r="C11" s="50"/>
    </row>
    <row r="12" spans="1:3" s="51" customFormat="1" ht="31.5" x14ac:dyDescent="0.3">
      <c r="A12" s="48"/>
      <c r="B12" s="53" t="s">
        <v>19</v>
      </c>
      <c r="C12" s="50"/>
    </row>
    <row r="13" spans="1:3" s="51" customFormat="1" ht="16.5" x14ac:dyDescent="0.3">
      <c r="A13" s="48"/>
      <c r="B13" s="53"/>
      <c r="C13" s="50"/>
    </row>
    <row r="14" spans="1:3" s="51" customFormat="1" ht="16.5" x14ac:dyDescent="0.3">
      <c r="A14" s="48"/>
      <c r="B14" s="54" t="s">
        <v>30</v>
      </c>
      <c r="C14" s="50"/>
    </row>
    <row r="15" spans="1:3" s="51" customFormat="1" ht="16.5" x14ac:dyDescent="0.3">
      <c r="A15" s="48"/>
      <c r="B15" s="55" t="s">
        <v>29</v>
      </c>
      <c r="C15" s="50"/>
    </row>
    <row r="16" spans="1:3" s="51" customFormat="1" ht="16.5" x14ac:dyDescent="0.3">
      <c r="A16" s="48"/>
      <c r="B16" s="56"/>
      <c r="C16" s="50"/>
    </row>
    <row r="17" spans="1:3" s="51" customFormat="1" ht="16.5" x14ac:dyDescent="0.3">
      <c r="A17" s="48"/>
      <c r="B17" s="57" t="s">
        <v>31</v>
      </c>
      <c r="C17" s="50"/>
    </row>
    <row r="18" spans="1:3" s="51" customFormat="1" x14ac:dyDescent="0.3">
      <c r="A18" s="48"/>
      <c r="B18" s="48"/>
      <c r="C18" s="50"/>
    </row>
    <row r="19" spans="1:3" s="51" customFormat="1" x14ac:dyDescent="0.3">
      <c r="A19" s="48"/>
      <c r="B19" s="58">
        <v>1</v>
      </c>
      <c r="C19" s="50"/>
    </row>
    <row r="20" spans="1:3" s="51" customFormat="1" x14ac:dyDescent="0.3">
      <c r="A20" s="59"/>
      <c r="B20" s="59"/>
    </row>
    <row r="21" spans="1:3" s="51" customFormat="1" x14ac:dyDescent="0.3">
      <c r="A21" s="59"/>
      <c r="B21" s="59"/>
    </row>
    <row r="22" spans="1:3" s="51" customFormat="1" x14ac:dyDescent="0.3">
      <c r="A22" s="59"/>
      <c r="B22" s="59"/>
    </row>
    <row r="23" spans="1:3" s="51" customFormat="1" x14ac:dyDescent="0.3">
      <c r="A23" s="59"/>
      <c r="B23" s="59"/>
    </row>
    <row r="24" spans="1:3" s="51" customFormat="1" x14ac:dyDescent="0.3">
      <c r="A24" s="59"/>
      <c r="B24" s="59"/>
    </row>
    <row r="25" spans="1:3" s="51" customFormat="1" x14ac:dyDescent="0.3">
      <c r="A25" s="59"/>
      <c r="B25" s="59"/>
    </row>
    <row r="26" spans="1:3" s="51" customFormat="1" x14ac:dyDescent="0.3">
      <c r="A26" s="59"/>
      <c r="B26" s="59"/>
    </row>
    <row r="27" spans="1:3" s="51" customFormat="1" x14ac:dyDescent="0.3">
      <c r="A27" s="59"/>
      <c r="B27" s="59"/>
    </row>
    <row r="28" spans="1:3" s="51" customFormat="1" x14ac:dyDescent="0.3">
      <c r="A28" s="59"/>
      <c r="B28" s="59"/>
    </row>
    <row r="29" spans="1:3" s="51" customFormat="1" x14ac:dyDescent="0.3">
      <c r="A29" s="59"/>
      <c r="B29" s="59"/>
    </row>
    <row r="30" spans="1:3" s="51" customFormat="1" x14ac:dyDescent="0.3">
      <c r="A30" s="59"/>
      <c r="B30" s="59"/>
    </row>
    <row r="31" spans="1:3" s="51" customFormat="1" x14ac:dyDescent="0.3">
      <c r="A31" s="59"/>
      <c r="B31" s="59"/>
    </row>
    <row r="32" spans="1:3" s="51" customFormat="1" x14ac:dyDescent="0.3">
      <c r="A32" s="59"/>
      <c r="B32" s="59"/>
    </row>
    <row r="33" spans="1:2" s="51" customFormat="1" x14ac:dyDescent="0.3">
      <c r="A33" s="59"/>
      <c r="B33" s="59"/>
    </row>
    <row r="34" spans="1:2" s="51" customFormat="1" x14ac:dyDescent="0.3">
      <c r="A34" s="59"/>
      <c r="B34" s="59"/>
    </row>
    <row r="35" spans="1:2" s="51" customFormat="1" x14ac:dyDescent="0.3">
      <c r="A35" s="59"/>
      <c r="B35" s="59"/>
    </row>
    <row r="36" spans="1:2" s="51" customFormat="1" x14ac:dyDescent="0.3">
      <c r="A36" s="59"/>
      <c r="B36" s="59"/>
    </row>
    <row r="37" spans="1:2" s="51" customFormat="1" x14ac:dyDescent="0.3">
      <c r="A37" s="59"/>
      <c r="B37" s="59"/>
    </row>
    <row r="38" spans="1:2" s="51" customFormat="1" x14ac:dyDescent="0.3">
      <c r="A38" s="59"/>
      <c r="B38" s="59"/>
    </row>
    <row r="39" spans="1:2" s="51" customFormat="1" x14ac:dyDescent="0.3">
      <c r="A39" s="59"/>
      <c r="B39" s="59"/>
    </row>
    <row r="40" spans="1:2" s="51" customFormat="1" x14ac:dyDescent="0.3">
      <c r="A40" s="59"/>
      <c r="B40" s="59"/>
    </row>
    <row r="41" spans="1:2" s="51" customFormat="1" x14ac:dyDescent="0.3">
      <c r="A41" s="59"/>
      <c r="B41" s="59"/>
    </row>
    <row r="42" spans="1:2" s="51" customFormat="1" x14ac:dyDescent="0.3">
      <c r="A42" s="59"/>
      <c r="B42" s="59"/>
    </row>
    <row r="43" spans="1:2" s="51" customFormat="1" x14ac:dyDescent="0.3">
      <c r="A43" s="59"/>
      <c r="B43" s="59"/>
    </row>
    <row r="44" spans="1:2" s="51" customFormat="1" x14ac:dyDescent="0.3">
      <c r="A44" s="59"/>
      <c r="B44" s="59"/>
    </row>
    <row r="45" spans="1:2" s="51" customFormat="1" x14ac:dyDescent="0.3">
      <c r="A45" s="59"/>
      <c r="B45" s="59"/>
    </row>
    <row r="46" spans="1:2" s="51" customFormat="1" x14ac:dyDescent="0.3">
      <c r="A46" s="59"/>
      <c r="B46" s="59"/>
    </row>
    <row r="47" spans="1:2" s="51" customFormat="1" x14ac:dyDescent="0.3">
      <c r="A47" s="59"/>
      <c r="B47" s="59"/>
    </row>
    <row r="48" spans="1:2" s="51" customFormat="1" x14ac:dyDescent="0.3">
      <c r="A48" s="59"/>
      <c r="B48" s="59"/>
    </row>
    <row r="49" spans="1:2" s="51" customFormat="1" x14ac:dyDescent="0.3">
      <c r="A49" s="59"/>
      <c r="B49" s="59"/>
    </row>
    <row r="50" spans="1:2" s="51" customFormat="1" x14ac:dyDescent="0.3">
      <c r="A50" s="59"/>
      <c r="B50" s="59"/>
    </row>
    <row r="51" spans="1:2" s="51" customFormat="1" x14ac:dyDescent="0.3">
      <c r="A51" s="59"/>
      <c r="B51" s="59"/>
    </row>
    <row r="52" spans="1:2" s="51" customFormat="1" x14ac:dyDescent="0.3">
      <c r="A52" s="59"/>
      <c r="B52" s="59"/>
    </row>
    <row r="53" spans="1:2" s="51" customFormat="1" x14ac:dyDescent="0.3">
      <c r="A53" s="59"/>
      <c r="B53" s="59"/>
    </row>
    <row r="54" spans="1:2" s="51" customFormat="1" x14ac:dyDescent="0.3">
      <c r="A54" s="59"/>
      <c r="B54" s="59"/>
    </row>
    <row r="55" spans="1:2" s="51" customFormat="1" x14ac:dyDescent="0.3">
      <c r="A55" s="59"/>
      <c r="B55" s="59"/>
    </row>
    <row r="56" spans="1:2" s="51" customFormat="1" x14ac:dyDescent="0.3">
      <c r="A56" s="59"/>
      <c r="B56" s="59"/>
    </row>
  </sheetData>
  <hyperlinks>
    <hyperlink ref="B4" r:id="rId1" display="http://www.vertex42.com/ExcelTemplates/monthly-timesheet.html" xr:uid="{00000000-0004-0000-0100-000001000000}"/>
    <hyperlink ref="B15" r:id="rId2" xr:uid="{83E02ABE-A426-40B5-8972-7009881E819D}"/>
  </hyperlinks>
  <pageMargins left="0.7" right="0.7" top="0.75" bottom="0.75" header="0.3" footer="0.3"/>
  <pageSetup orientation="portrait" r:id="rId3"/>
  <drawing r:id="rId4"/>
  <picture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467EC-AE49-4DAF-8B40-C0C8F0449076}">
  <sheetPr codeName="Sheet5">
    <pageSetUpPr fitToPage="1"/>
  </sheetPr>
  <dimension ref="A1:BW87"/>
  <sheetViews>
    <sheetView showGridLines="0" tabSelected="1" topLeftCell="A9" workbookViewId="0">
      <pane xSplit="8" ySplit="3" topLeftCell="I12" activePane="bottomRight" state="frozen"/>
      <selection activeCell="A9" sqref="A9"/>
      <selection pane="topRight" activeCell="I9" sqref="I9"/>
      <selection pane="bottomLeft" activeCell="A12" sqref="A12"/>
      <selection pane="bottomRight" activeCell="Q19" sqref="Q19:V19"/>
    </sheetView>
  </sheetViews>
  <sheetFormatPr defaultRowHeight="15" x14ac:dyDescent="0.3"/>
  <cols>
    <col min="1" max="1" width="18.140625" style="2" bestFit="1" customWidth="1"/>
    <col min="2" max="2" width="7" style="2" bestFit="1" customWidth="1"/>
    <col min="3" max="3" width="24.140625" style="2" customWidth="1"/>
    <col min="4" max="4" width="10.42578125" style="2" customWidth="1"/>
    <col min="5" max="5" width="13.140625" style="2" customWidth="1"/>
    <col min="6" max="7" width="8.28515625" style="2" customWidth="1"/>
    <col min="8" max="8" width="6.5703125" style="2" customWidth="1"/>
    <col min="9" max="65" width="4.140625" style="2" customWidth="1"/>
    <col min="66" max="66" width="4.42578125" style="2" bestFit="1" customWidth="1"/>
    <col min="67" max="69" width="3.140625" style="2" customWidth="1"/>
    <col min="70" max="70" width="4" style="2" bestFit="1" customWidth="1"/>
    <col min="71" max="72" width="4" style="2" customWidth="1"/>
    <col min="73" max="73" width="8.85546875" style="2" customWidth="1"/>
    <col min="74" max="74" width="9.140625" style="2"/>
    <col min="75" max="75" width="26.140625" style="2" customWidth="1"/>
    <col min="76" max="16384" width="9.140625" style="2"/>
  </cols>
  <sheetData>
    <row r="1" spans="1:75" s="1" customFormat="1" ht="32.25" customHeight="1" x14ac:dyDescent="0.2">
      <c r="C1" s="14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6"/>
      <c r="BS1" s="6"/>
      <c r="BT1" s="6"/>
      <c r="BU1" s="36" t="s">
        <v>37</v>
      </c>
      <c r="BW1" s="18" t="s">
        <v>27</v>
      </c>
    </row>
    <row r="2" spans="1:75" x14ac:dyDescent="0.3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31" t="s">
        <v>3</v>
      </c>
      <c r="BW2" s="4" t="s">
        <v>32</v>
      </c>
    </row>
    <row r="3" spans="1:75" x14ac:dyDescent="0.3">
      <c r="C3" s="12" t="s">
        <v>16</v>
      </c>
      <c r="D3" s="61" t="s">
        <v>36</v>
      </c>
      <c r="E3" s="61" t="s">
        <v>54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31" t="s">
        <v>4</v>
      </c>
    </row>
    <row r="4" spans="1:75" x14ac:dyDescent="0.3">
      <c r="C4" s="13" t="s">
        <v>15</v>
      </c>
      <c r="D4" s="7" t="s">
        <v>38</v>
      </c>
      <c r="E4" s="7"/>
      <c r="F4" s="7"/>
      <c r="G4" s="7"/>
      <c r="H4" s="7"/>
      <c r="I4" s="7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6"/>
      <c r="BO4" s="6"/>
      <c r="BP4" s="6"/>
      <c r="BQ4" s="6"/>
      <c r="BR4" s="6"/>
      <c r="BS4" s="6"/>
      <c r="BT4" s="6"/>
      <c r="BU4" s="31" t="s">
        <v>5</v>
      </c>
      <c r="BW4" s="60" t="s">
        <v>34</v>
      </c>
    </row>
    <row r="5" spans="1:75" x14ac:dyDescent="0.3"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6"/>
      <c r="BO5" s="6"/>
      <c r="BP5" s="6"/>
      <c r="BQ5" s="6"/>
      <c r="BR5" s="6"/>
      <c r="BS5" s="6"/>
      <c r="BT5" s="6"/>
      <c r="BU5" s="31" t="s">
        <v>8</v>
      </c>
      <c r="BW5" s="60" t="s">
        <v>35</v>
      </c>
    </row>
    <row r="6" spans="1:75" x14ac:dyDescent="0.3">
      <c r="C6" s="13" t="s">
        <v>26</v>
      </c>
      <c r="D6" s="99">
        <v>44683</v>
      </c>
      <c r="E6" s="100"/>
      <c r="F6" s="100"/>
      <c r="G6" s="100"/>
      <c r="H6" s="100"/>
      <c r="I6" s="100"/>
      <c r="J6" s="101"/>
      <c r="K6" s="9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6"/>
      <c r="BO6" s="6"/>
      <c r="BP6" s="6"/>
      <c r="BQ6" s="6"/>
      <c r="BR6" s="6"/>
      <c r="BS6" s="6"/>
      <c r="BT6" s="6"/>
      <c r="BU6" s="31"/>
    </row>
    <row r="7" spans="1:75" x14ac:dyDescent="0.3">
      <c r="C7" s="13" t="s">
        <v>25</v>
      </c>
      <c r="D7" s="19" t="s">
        <v>53</v>
      </c>
      <c r="E7" s="7"/>
      <c r="F7" s="7"/>
      <c r="G7" s="7"/>
      <c r="H7" s="7"/>
      <c r="I7" s="37">
        <f>MOD(MATCH(D7,{"Sunday";"Monday";"Tuesday";"Wednesday";"Thursday";"Friday";"Saturday"},0),7)+1</f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5" s="69" customFormat="1" x14ac:dyDescent="0.3">
      <c r="C8" s="68"/>
      <c r="D8" s="68"/>
      <c r="E8" s="68"/>
      <c r="F8" s="68"/>
      <c r="G8" s="68"/>
      <c r="H8" s="68"/>
      <c r="I8" s="68">
        <f t="shared" ref="I8:BR8" si="0">WEEKDAY(I10)</f>
        <v>1</v>
      </c>
      <c r="J8" s="68">
        <f t="shared" si="0"/>
        <v>2</v>
      </c>
      <c r="K8" s="68">
        <f t="shared" si="0"/>
        <v>3</v>
      </c>
      <c r="L8" s="68">
        <f t="shared" si="0"/>
        <v>4</v>
      </c>
      <c r="M8" s="68">
        <f t="shared" si="0"/>
        <v>5</v>
      </c>
      <c r="N8" s="68">
        <f t="shared" si="0"/>
        <v>6</v>
      </c>
      <c r="O8" s="68">
        <f t="shared" si="0"/>
        <v>7</v>
      </c>
      <c r="P8" s="68">
        <f t="shared" si="0"/>
        <v>1</v>
      </c>
      <c r="Q8" s="68">
        <f t="shared" si="0"/>
        <v>2</v>
      </c>
      <c r="R8" s="68">
        <f t="shared" si="0"/>
        <v>3</v>
      </c>
      <c r="S8" s="68">
        <f t="shared" si="0"/>
        <v>4</v>
      </c>
      <c r="T8" s="68">
        <f t="shared" si="0"/>
        <v>5</v>
      </c>
      <c r="U8" s="68">
        <f t="shared" si="0"/>
        <v>6</v>
      </c>
      <c r="V8" s="68">
        <f t="shared" si="0"/>
        <v>7</v>
      </c>
      <c r="W8" s="68">
        <f t="shared" si="0"/>
        <v>1</v>
      </c>
      <c r="X8" s="68">
        <f t="shared" si="0"/>
        <v>2</v>
      </c>
      <c r="Y8" s="68">
        <f t="shared" si="0"/>
        <v>3</v>
      </c>
      <c r="Z8" s="68">
        <f t="shared" si="0"/>
        <v>4</v>
      </c>
      <c r="AA8" s="68">
        <f t="shared" si="0"/>
        <v>5</v>
      </c>
      <c r="AB8" s="68">
        <f t="shared" si="0"/>
        <v>6</v>
      </c>
      <c r="AC8" s="68">
        <f t="shared" si="0"/>
        <v>7</v>
      </c>
      <c r="AD8" s="68">
        <f t="shared" si="0"/>
        <v>1</v>
      </c>
      <c r="AE8" s="68">
        <f t="shared" si="0"/>
        <v>2</v>
      </c>
      <c r="AF8" s="68">
        <f t="shared" si="0"/>
        <v>3</v>
      </c>
      <c r="AG8" s="68">
        <f t="shared" si="0"/>
        <v>4</v>
      </c>
      <c r="AH8" s="68">
        <f t="shared" si="0"/>
        <v>5</v>
      </c>
      <c r="AI8" s="68">
        <f t="shared" si="0"/>
        <v>6</v>
      </c>
      <c r="AJ8" s="68">
        <f t="shared" si="0"/>
        <v>7</v>
      </c>
      <c r="AK8" s="68">
        <f t="shared" si="0"/>
        <v>1</v>
      </c>
      <c r="AL8" s="68">
        <f t="shared" si="0"/>
        <v>2</v>
      </c>
      <c r="AM8" s="68">
        <f t="shared" si="0"/>
        <v>3</v>
      </c>
      <c r="AN8" s="68">
        <f t="shared" si="0"/>
        <v>4</v>
      </c>
      <c r="AO8" s="68">
        <f t="shared" si="0"/>
        <v>5</v>
      </c>
      <c r="AP8" s="68">
        <f t="shared" si="0"/>
        <v>6</v>
      </c>
      <c r="AQ8" s="68">
        <f t="shared" si="0"/>
        <v>7</v>
      </c>
      <c r="AR8" s="68">
        <f t="shared" si="0"/>
        <v>1</v>
      </c>
      <c r="AS8" s="68">
        <f t="shared" si="0"/>
        <v>2</v>
      </c>
      <c r="AT8" s="68">
        <f t="shared" si="0"/>
        <v>3</v>
      </c>
      <c r="AU8" s="68">
        <f t="shared" si="0"/>
        <v>4</v>
      </c>
      <c r="AV8" s="68">
        <f t="shared" si="0"/>
        <v>5</v>
      </c>
      <c r="AW8" s="68">
        <f t="shared" si="0"/>
        <v>6</v>
      </c>
      <c r="AX8" s="68">
        <f t="shared" si="0"/>
        <v>7</v>
      </c>
      <c r="AY8" s="68">
        <f t="shared" si="0"/>
        <v>1</v>
      </c>
      <c r="AZ8" s="68">
        <f t="shared" si="0"/>
        <v>2</v>
      </c>
      <c r="BA8" s="68">
        <f t="shared" si="0"/>
        <v>3</v>
      </c>
      <c r="BB8" s="68">
        <f t="shared" si="0"/>
        <v>4</v>
      </c>
      <c r="BC8" s="68">
        <f t="shared" si="0"/>
        <v>5</v>
      </c>
      <c r="BD8" s="68">
        <f t="shared" si="0"/>
        <v>6</v>
      </c>
      <c r="BE8" s="68">
        <f t="shared" si="0"/>
        <v>7</v>
      </c>
      <c r="BF8" s="68">
        <f t="shared" si="0"/>
        <v>1</v>
      </c>
      <c r="BG8" s="68">
        <f t="shared" si="0"/>
        <v>2</v>
      </c>
      <c r="BH8" s="68">
        <f t="shared" si="0"/>
        <v>3</v>
      </c>
      <c r="BI8" s="68">
        <f t="shared" si="0"/>
        <v>4</v>
      </c>
      <c r="BJ8" s="68">
        <f t="shared" si="0"/>
        <v>5</v>
      </c>
      <c r="BK8" s="68">
        <f t="shared" si="0"/>
        <v>6</v>
      </c>
      <c r="BL8" s="68">
        <f t="shared" si="0"/>
        <v>7</v>
      </c>
      <c r="BM8" s="68">
        <f t="shared" si="0"/>
        <v>1</v>
      </c>
      <c r="BN8" s="68">
        <f t="shared" si="0"/>
        <v>2</v>
      </c>
      <c r="BO8" s="68">
        <f t="shared" si="0"/>
        <v>3</v>
      </c>
      <c r="BP8" s="68">
        <f t="shared" si="0"/>
        <v>4</v>
      </c>
      <c r="BQ8" s="68">
        <f t="shared" si="0"/>
        <v>5</v>
      </c>
      <c r="BR8" s="68">
        <f t="shared" si="0"/>
        <v>6</v>
      </c>
      <c r="BS8" s="68"/>
      <c r="BT8" s="68"/>
      <c r="BU8" s="68"/>
    </row>
    <row r="9" spans="1:75" ht="15.75" x14ac:dyDescent="0.3">
      <c r="C9" s="20"/>
      <c r="D9" s="20"/>
      <c r="E9" s="20"/>
      <c r="F9" s="20"/>
      <c r="G9" s="20"/>
      <c r="H9" s="20"/>
      <c r="I9" s="22" t="str">
        <f>IF(OR(D10="",MONTH(I10)&lt;&gt;MONTH(D10)),TEXT(I10,"mmm"),"")</f>
        <v>May</v>
      </c>
      <c r="J9" s="22" t="str">
        <f t="shared" ref="J9:AQ9" si="1">IF(OR(I10="",MONTH(J10)&lt;&gt;MONTH(I10)),TEXT(J10,"mmm"),"")</f>
        <v/>
      </c>
      <c r="K9" s="22" t="str">
        <f t="shared" si="1"/>
        <v/>
      </c>
      <c r="L9" s="22" t="str">
        <f t="shared" si="1"/>
        <v/>
      </c>
      <c r="M9" s="22" t="str">
        <f t="shared" si="1"/>
        <v/>
      </c>
      <c r="N9" s="22" t="str">
        <f t="shared" si="1"/>
        <v/>
      </c>
      <c r="O9" s="22" t="str">
        <f t="shared" si="1"/>
        <v/>
      </c>
      <c r="P9" s="22" t="str">
        <f t="shared" si="1"/>
        <v/>
      </c>
      <c r="Q9" s="22" t="str">
        <f t="shared" si="1"/>
        <v/>
      </c>
      <c r="R9" s="22" t="str">
        <f t="shared" si="1"/>
        <v/>
      </c>
      <c r="S9" s="22" t="str">
        <f t="shared" si="1"/>
        <v/>
      </c>
      <c r="T9" s="22" t="str">
        <f t="shared" si="1"/>
        <v/>
      </c>
      <c r="U9" s="22" t="str">
        <f t="shared" si="1"/>
        <v/>
      </c>
      <c r="V9" s="22" t="str">
        <f t="shared" si="1"/>
        <v/>
      </c>
      <c r="W9" s="22" t="str">
        <f t="shared" si="1"/>
        <v/>
      </c>
      <c r="X9" s="22" t="str">
        <f t="shared" si="1"/>
        <v/>
      </c>
      <c r="Y9" s="22" t="str">
        <f t="shared" si="1"/>
        <v/>
      </c>
      <c r="Z9" s="22" t="str">
        <f t="shared" si="1"/>
        <v/>
      </c>
      <c r="AA9" s="22" t="str">
        <f t="shared" si="1"/>
        <v/>
      </c>
      <c r="AB9" s="22" t="str">
        <f t="shared" si="1"/>
        <v/>
      </c>
      <c r="AC9" s="22" t="str">
        <f t="shared" si="1"/>
        <v/>
      </c>
      <c r="AD9" s="22" t="str">
        <f t="shared" si="1"/>
        <v/>
      </c>
      <c r="AE9" s="22" t="str">
        <f t="shared" si="1"/>
        <v/>
      </c>
      <c r="AF9" s="22" t="str">
        <f t="shared" si="1"/>
        <v/>
      </c>
      <c r="AG9" s="22" t="str">
        <f t="shared" si="1"/>
        <v/>
      </c>
      <c r="AH9" s="22" t="str">
        <f t="shared" si="1"/>
        <v/>
      </c>
      <c r="AI9" s="22" t="str">
        <f t="shared" si="1"/>
        <v/>
      </c>
      <c r="AJ9" s="22" t="str">
        <f t="shared" si="1"/>
        <v/>
      </c>
      <c r="AK9" s="22" t="str">
        <f t="shared" si="1"/>
        <v/>
      </c>
      <c r="AL9" s="22" t="str">
        <f t="shared" si="1"/>
        <v/>
      </c>
      <c r="AM9" s="22" t="str">
        <f t="shared" si="1"/>
        <v/>
      </c>
      <c r="AN9" s="22" t="str">
        <f t="shared" si="1"/>
        <v>Jun</v>
      </c>
      <c r="AO9" s="22" t="str">
        <f t="shared" si="1"/>
        <v/>
      </c>
      <c r="AP9" s="22" t="str">
        <f t="shared" si="1"/>
        <v/>
      </c>
      <c r="AQ9" s="22" t="str">
        <f t="shared" si="1"/>
        <v/>
      </c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 t="str">
        <f>IF(OR(AQ10="",MONTH(BN10)&lt;&gt;MONTH(AQ10)),TEXT(BN10,"mmm"),"")</f>
        <v/>
      </c>
      <c r="BO9" s="22"/>
      <c r="BP9" s="22"/>
      <c r="BQ9" s="22"/>
      <c r="BR9" s="22" t="str">
        <f>IF(OR(BN10="",MONTH(BR10)&lt;&gt;MONTH(BN10)),TEXT(BR10,"mmm"),"")</f>
        <v>Jul</v>
      </c>
      <c r="BS9" s="22"/>
      <c r="BT9" s="22"/>
      <c r="BU9" s="20"/>
    </row>
    <row r="10" spans="1:75" ht="15.75" x14ac:dyDescent="0.3">
      <c r="C10" s="20"/>
      <c r="D10" s="20"/>
      <c r="E10" s="20"/>
      <c r="F10" s="20"/>
      <c r="G10" s="20"/>
      <c r="H10" s="20"/>
      <c r="I10" s="21">
        <f>$D$6-(WEEKDAY($D$6,1)-(I7-1))-IF((WEEKDAY($D$6,1)-(I7-1))&lt;=0,7,0)+1</f>
        <v>44682</v>
      </c>
      <c r="J10" s="21">
        <f t="shared" ref="J10:BR10" si="2">I10+1</f>
        <v>44683</v>
      </c>
      <c r="K10" s="21">
        <f t="shared" si="2"/>
        <v>44684</v>
      </c>
      <c r="L10" s="21">
        <f t="shared" si="2"/>
        <v>44685</v>
      </c>
      <c r="M10" s="21">
        <f t="shared" si="2"/>
        <v>44686</v>
      </c>
      <c r="N10" s="21">
        <f t="shared" si="2"/>
        <v>44687</v>
      </c>
      <c r="O10" s="21">
        <f t="shared" si="2"/>
        <v>44688</v>
      </c>
      <c r="P10" s="21">
        <f t="shared" si="2"/>
        <v>44689</v>
      </c>
      <c r="Q10" s="21">
        <f t="shared" si="2"/>
        <v>44690</v>
      </c>
      <c r="R10" s="21">
        <f t="shared" si="2"/>
        <v>44691</v>
      </c>
      <c r="S10" s="21">
        <f t="shared" si="2"/>
        <v>44692</v>
      </c>
      <c r="T10" s="21">
        <f t="shared" si="2"/>
        <v>44693</v>
      </c>
      <c r="U10" s="21">
        <f t="shared" si="2"/>
        <v>44694</v>
      </c>
      <c r="V10" s="21">
        <f t="shared" si="2"/>
        <v>44695</v>
      </c>
      <c r="W10" s="21">
        <f t="shared" si="2"/>
        <v>44696</v>
      </c>
      <c r="X10" s="21">
        <f t="shared" si="2"/>
        <v>44697</v>
      </c>
      <c r="Y10" s="21">
        <f t="shared" si="2"/>
        <v>44698</v>
      </c>
      <c r="Z10" s="21">
        <f t="shared" si="2"/>
        <v>44699</v>
      </c>
      <c r="AA10" s="21">
        <f t="shared" si="2"/>
        <v>44700</v>
      </c>
      <c r="AB10" s="21">
        <f t="shared" si="2"/>
        <v>44701</v>
      </c>
      <c r="AC10" s="21">
        <f t="shared" si="2"/>
        <v>44702</v>
      </c>
      <c r="AD10" s="21">
        <f t="shared" si="2"/>
        <v>44703</v>
      </c>
      <c r="AE10" s="21">
        <f t="shared" si="2"/>
        <v>44704</v>
      </c>
      <c r="AF10" s="21">
        <f t="shared" si="2"/>
        <v>44705</v>
      </c>
      <c r="AG10" s="21">
        <f t="shared" si="2"/>
        <v>44706</v>
      </c>
      <c r="AH10" s="21">
        <f t="shared" si="2"/>
        <v>44707</v>
      </c>
      <c r="AI10" s="21">
        <f t="shared" si="2"/>
        <v>44708</v>
      </c>
      <c r="AJ10" s="21">
        <f t="shared" si="2"/>
        <v>44709</v>
      </c>
      <c r="AK10" s="21">
        <f t="shared" si="2"/>
        <v>44710</v>
      </c>
      <c r="AL10" s="21">
        <f t="shared" si="2"/>
        <v>44711</v>
      </c>
      <c r="AM10" s="21">
        <f t="shared" si="2"/>
        <v>44712</v>
      </c>
      <c r="AN10" s="21">
        <f t="shared" si="2"/>
        <v>44713</v>
      </c>
      <c r="AO10" s="21">
        <f t="shared" si="2"/>
        <v>44714</v>
      </c>
      <c r="AP10" s="21">
        <f t="shared" si="2"/>
        <v>44715</v>
      </c>
      <c r="AQ10" s="21">
        <f t="shared" si="2"/>
        <v>44716</v>
      </c>
      <c r="AR10" s="21">
        <f t="shared" si="2"/>
        <v>44717</v>
      </c>
      <c r="AS10" s="21">
        <f t="shared" si="2"/>
        <v>44718</v>
      </c>
      <c r="AT10" s="21">
        <f t="shared" si="2"/>
        <v>44719</v>
      </c>
      <c r="AU10" s="21">
        <f t="shared" si="2"/>
        <v>44720</v>
      </c>
      <c r="AV10" s="21">
        <f t="shared" si="2"/>
        <v>44721</v>
      </c>
      <c r="AW10" s="21">
        <f t="shared" si="2"/>
        <v>44722</v>
      </c>
      <c r="AX10" s="21">
        <f t="shared" si="2"/>
        <v>44723</v>
      </c>
      <c r="AY10" s="21">
        <f t="shared" si="2"/>
        <v>44724</v>
      </c>
      <c r="AZ10" s="21">
        <f t="shared" si="2"/>
        <v>44725</v>
      </c>
      <c r="BA10" s="21">
        <f t="shared" si="2"/>
        <v>44726</v>
      </c>
      <c r="BB10" s="21">
        <f t="shared" si="2"/>
        <v>44727</v>
      </c>
      <c r="BC10" s="21">
        <f t="shared" si="2"/>
        <v>44728</v>
      </c>
      <c r="BD10" s="21">
        <f t="shared" si="2"/>
        <v>44729</v>
      </c>
      <c r="BE10" s="21">
        <f t="shared" si="2"/>
        <v>44730</v>
      </c>
      <c r="BF10" s="21">
        <f t="shared" si="2"/>
        <v>44731</v>
      </c>
      <c r="BG10" s="21">
        <f t="shared" si="2"/>
        <v>44732</v>
      </c>
      <c r="BH10" s="21">
        <f t="shared" si="2"/>
        <v>44733</v>
      </c>
      <c r="BI10" s="21">
        <f t="shared" si="2"/>
        <v>44734</v>
      </c>
      <c r="BJ10" s="21">
        <f t="shared" si="2"/>
        <v>44735</v>
      </c>
      <c r="BK10" s="21">
        <f t="shared" si="2"/>
        <v>44736</v>
      </c>
      <c r="BL10" s="21">
        <f t="shared" si="2"/>
        <v>44737</v>
      </c>
      <c r="BM10" s="21">
        <f t="shared" si="2"/>
        <v>44738</v>
      </c>
      <c r="BN10" s="21">
        <f t="shared" si="2"/>
        <v>44739</v>
      </c>
      <c r="BO10" s="21">
        <f t="shared" si="2"/>
        <v>44740</v>
      </c>
      <c r="BP10" s="21">
        <f t="shared" si="2"/>
        <v>44741</v>
      </c>
      <c r="BQ10" s="21">
        <f t="shared" si="2"/>
        <v>44742</v>
      </c>
      <c r="BR10" s="21">
        <f t="shared" si="2"/>
        <v>44743</v>
      </c>
      <c r="BS10" s="21"/>
      <c r="BT10" s="21"/>
      <c r="BU10" s="20"/>
    </row>
    <row r="11" spans="1:75" s="3" customFormat="1" ht="27.75" customHeight="1" x14ac:dyDescent="0.3">
      <c r="A11" s="3" t="s">
        <v>55</v>
      </c>
      <c r="B11" s="3" t="s">
        <v>104</v>
      </c>
      <c r="C11" s="23" t="s">
        <v>6</v>
      </c>
      <c r="D11" s="23" t="s">
        <v>22</v>
      </c>
      <c r="E11" s="66" t="s">
        <v>52</v>
      </c>
      <c r="F11" s="66" t="s">
        <v>59</v>
      </c>
      <c r="G11" s="66" t="s">
        <v>128</v>
      </c>
      <c r="H11" s="66" t="s">
        <v>68</v>
      </c>
      <c r="I11" s="32" t="str">
        <f t="shared" ref="I11:BR11" si="3">CHOOSE(WEEKDAY(I10,1),"Su","M","Tu","W","Th","F","Sa")</f>
        <v>Su</v>
      </c>
      <c r="J11" s="32" t="str">
        <f t="shared" si="3"/>
        <v>M</v>
      </c>
      <c r="K11" s="32" t="str">
        <f t="shared" si="3"/>
        <v>Tu</v>
      </c>
      <c r="L11" s="32" t="str">
        <f t="shared" si="3"/>
        <v>W</v>
      </c>
      <c r="M11" s="32" t="str">
        <f t="shared" si="3"/>
        <v>Th</v>
      </c>
      <c r="N11" s="32" t="str">
        <f t="shared" si="3"/>
        <v>F</v>
      </c>
      <c r="O11" s="32" t="str">
        <f t="shared" si="3"/>
        <v>Sa</v>
      </c>
      <c r="P11" s="32" t="str">
        <f t="shared" si="3"/>
        <v>Su</v>
      </c>
      <c r="Q11" s="32" t="str">
        <f t="shared" si="3"/>
        <v>M</v>
      </c>
      <c r="R11" s="32" t="str">
        <f t="shared" si="3"/>
        <v>Tu</v>
      </c>
      <c r="S11" s="32" t="str">
        <f t="shared" si="3"/>
        <v>W</v>
      </c>
      <c r="T11" s="32" t="str">
        <f t="shared" si="3"/>
        <v>Th</v>
      </c>
      <c r="U11" s="32" t="str">
        <f t="shared" si="3"/>
        <v>F</v>
      </c>
      <c r="V11" s="32" t="str">
        <f t="shared" si="3"/>
        <v>Sa</v>
      </c>
      <c r="W11" s="32" t="str">
        <f t="shared" si="3"/>
        <v>Su</v>
      </c>
      <c r="X11" s="32" t="str">
        <f t="shared" si="3"/>
        <v>M</v>
      </c>
      <c r="Y11" s="32" t="str">
        <f t="shared" si="3"/>
        <v>Tu</v>
      </c>
      <c r="Z11" s="32" t="str">
        <f t="shared" si="3"/>
        <v>W</v>
      </c>
      <c r="AA11" s="32" t="str">
        <f t="shared" si="3"/>
        <v>Th</v>
      </c>
      <c r="AB11" s="32" t="str">
        <f t="shared" si="3"/>
        <v>F</v>
      </c>
      <c r="AC11" s="32" t="str">
        <f t="shared" si="3"/>
        <v>Sa</v>
      </c>
      <c r="AD11" s="32" t="str">
        <f t="shared" si="3"/>
        <v>Su</v>
      </c>
      <c r="AE11" s="32" t="str">
        <f t="shared" si="3"/>
        <v>M</v>
      </c>
      <c r="AF11" s="32" t="str">
        <f t="shared" si="3"/>
        <v>Tu</v>
      </c>
      <c r="AG11" s="32" t="str">
        <f t="shared" si="3"/>
        <v>W</v>
      </c>
      <c r="AH11" s="32" t="str">
        <f t="shared" si="3"/>
        <v>Th</v>
      </c>
      <c r="AI11" s="32" t="str">
        <f t="shared" si="3"/>
        <v>F</v>
      </c>
      <c r="AJ11" s="32" t="str">
        <f t="shared" si="3"/>
        <v>Sa</v>
      </c>
      <c r="AK11" s="32" t="str">
        <f t="shared" si="3"/>
        <v>Su</v>
      </c>
      <c r="AL11" s="32" t="str">
        <f t="shared" si="3"/>
        <v>M</v>
      </c>
      <c r="AM11" s="32" t="str">
        <f t="shared" si="3"/>
        <v>Tu</v>
      </c>
      <c r="AN11" s="32" t="str">
        <f t="shared" si="3"/>
        <v>W</v>
      </c>
      <c r="AO11" s="32" t="str">
        <f t="shared" si="3"/>
        <v>Th</v>
      </c>
      <c r="AP11" s="32" t="str">
        <f t="shared" si="3"/>
        <v>F</v>
      </c>
      <c r="AQ11" s="32" t="str">
        <f t="shared" si="3"/>
        <v>Sa</v>
      </c>
      <c r="AR11" s="32" t="str">
        <f t="shared" si="3"/>
        <v>Su</v>
      </c>
      <c r="AS11" s="32" t="str">
        <f t="shared" si="3"/>
        <v>M</v>
      </c>
      <c r="AT11" s="32" t="str">
        <f t="shared" si="3"/>
        <v>Tu</v>
      </c>
      <c r="AU11" s="32" t="str">
        <f t="shared" si="3"/>
        <v>W</v>
      </c>
      <c r="AV11" s="32" t="str">
        <f t="shared" si="3"/>
        <v>Th</v>
      </c>
      <c r="AW11" s="32" t="str">
        <f t="shared" si="3"/>
        <v>F</v>
      </c>
      <c r="AX11" s="32" t="str">
        <f t="shared" si="3"/>
        <v>Sa</v>
      </c>
      <c r="AY11" s="32" t="str">
        <f t="shared" si="3"/>
        <v>Su</v>
      </c>
      <c r="AZ11" s="32" t="str">
        <f t="shared" si="3"/>
        <v>M</v>
      </c>
      <c r="BA11" s="32" t="str">
        <f t="shared" si="3"/>
        <v>Tu</v>
      </c>
      <c r="BB11" s="32" t="str">
        <f t="shared" si="3"/>
        <v>W</v>
      </c>
      <c r="BC11" s="32" t="str">
        <f t="shared" si="3"/>
        <v>Th</v>
      </c>
      <c r="BD11" s="32" t="str">
        <f t="shared" si="3"/>
        <v>F</v>
      </c>
      <c r="BE11" s="32" t="str">
        <f t="shared" si="3"/>
        <v>Sa</v>
      </c>
      <c r="BF11" s="32" t="str">
        <f t="shared" si="3"/>
        <v>Su</v>
      </c>
      <c r="BG11" s="32" t="str">
        <f t="shared" si="3"/>
        <v>M</v>
      </c>
      <c r="BH11" s="32" t="str">
        <f t="shared" si="3"/>
        <v>Tu</v>
      </c>
      <c r="BI11" s="32" t="str">
        <f t="shared" si="3"/>
        <v>W</v>
      </c>
      <c r="BJ11" s="32" t="str">
        <f t="shared" si="3"/>
        <v>Th</v>
      </c>
      <c r="BK11" s="32" t="str">
        <f t="shared" si="3"/>
        <v>F</v>
      </c>
      <c r="BL11" s="32" t="str">
        <f t="shared" si="3"/>
        <v>Sa</v>
      </c>
      <c r="BM11" s="32" t="str">
        <f t="shared" si="3"/>
        <v>Su</v>
      </c>
      <c r="BN11" s="32" t="str">
        <f t="shared" si="3"/>
        <v>M</v>
      </c>
      <c r="BO11" s="32" t="str">
        <f t="shared" si="3"/>
        <v>Tu</v>
      </c>
      <c r="BP11" s="32" t="str">
        <f t="shared" si="3"/>
        <v>W</v>
      </c>
      <c r="BQ11" s="32" t="str">
        <f t="shared" si="3"/>
        <v>Th</v>
      </c>
      <c r="BR11" s="32" t="str">
        <f t="shared" si="3"/>
        <v>F</v>
      </c>
      <c r="BS11" s="96"/>
      <c r="BT11" s="96"/>
      <c r="BU11" s="30" t="s">
        <v>2</v>
      </c>
    </row>
    <row r="12" spans="1:75" ht="16.5" customHeight="1" x14ac:dyDescent="0.3">
      <c r="A12" s="2" t="s">
        <v>36</v>
      </c>
      <c r="B12" s="83" t="s">
        <v>91</v>
      </c>
      <c r="C12" s="24" t="s">
        <v>39</v>
      </c>
      <c r="D12" s="25" t="s">
        <v>40</v>
      </c>
      <c r="E12" s="65">
        <v>0</v>
      </c>
      <c r="F12" s="97">
        <f>SUM(H12:BR12)+Table13[[#This Row],[Carry from]]</f>
        <v>2.5</v>
      </c>
      <c r="G12" s="97">
        <f>Timesheet!BT12</f>
        <v>2.5</v>
      </c>
      <c r="H12" s="67" t="s">
        <v>113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9"/>
      <c r="BP12" s="29"/>
      <c r="BQ12" s="29"/>
      <c r="BR12" s="90"/>
      <c r="BS12" s="26"/>
      <c r="BT12" s="26"/>
      <c r="BU12" s="34">
        <f t="shared" ref="BU12:BU48" si="4">SUM(I12:BR12)</f>
        <v>0</v>
      </c>
    </row>
    <row r="13" spans="1:75" ht="16.5" customHeight="1" x14ac:dyDescent="0.3">
      <c r="A13" s="2" t="s">
        <v>36</v>
      </c>
      <c r="B13" s="83" t="s">
        <v>92</v>
      </c>
      <c r="C13" s="24" t="s">
        <v>41</v>
      </c>
      <c r="D13" s="25" t="s">
        <v>42</v>
      </c>
      <c r="E13" s="65">
        <v>0</v>
      </c>
      <c r="F13" s="97">
        <f>SUM(H13:BR13)+Table13[[#This Row],[Carry from]]</f>
        <v>2.5</v>
      </c>
      <c r="G13" s="97">
        <f>Timesheet!BT13</f>
        <v>1</v>
      </c>
      <c r="H13" s="67" t="s">
        <v>113</v>
      </c>
      <c r="I13" s="26"/>
      <c r="J13" s="90">
        <v>0.5</v>
      </c>
      <c r="K13" s="26"/>
      <c r="L13" s="90">
        <v>0.5</v>
      </c>
      <c r="M13" s="26"/>
      <c r="N13" s="26"/>
      <c r="O13" s="26"/>
      <c r="P13" s="26"/>
      <c r="Q13" s="26"/>
      <c r="R13" s="26"/>
      <c r="S13" s="26"/>
      <c r="T13" s="26"/>
      <c r="U13" s="90">
        <v>0.5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34">
        <f t="shared" si="4"/>
        <v>1.5</v>
      </c>
    </row>
    <row r="14" spans="1:75" ht="16.5" customHeight="1" x14ac:dyDescent="0.3">
      <c r="A14" s="74" t="s">
        <v>36</v>
      </c>
      <c r="B14" s="83" t="s">
        <v>105</v>
      </c>
      <c r="C14" s="24" t="s">
        <v>43</v>
      </c>
      <c r="D14" s="25" t="s">
        <v>44</v>
      </c>
      <c r="E14" s="67">
        <v>8</v>
      </c>
      <c r="F14" s="97">
        <f>SUM(H14:BR14)+Table13[[#This Row],[Carry from]]</f>
        <v>5.5</v>
      </c>
      <c r="G14" s="97">
        <f>Timesheet!BT14</f>
        <v>3</v>
      </c>
      <c r="H14" s="67" t="s">
        <v>113</v>
      </c>
      <c r="I14" s="26"/>
      <c r="J14" s="26"/>
      <c r="K14" s="26"/>
      <c r="L14" s="90">
        <v>0.5</v>
      </c>
      <c r="M14" s="90">
        <v>1</v>
      </c>
      <c r="N14" s="26"/>
      <c r="O14" s="26"/>
      <c r="P14" s="26"/>
      <c r="Q14" s="26"/>
      <c r="R14" s="26"/>
      <c r="S14" s="26"/>
      <c r="T14" s="26"/>
      <c r="U14" s="90">
        <v>1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34">
        <f t="shared" si="4"/>
        <v>2.5</v>
      </c>
    </row>
    <row r="15" spans="1:75" ht="16.5" customHeight="1" x14ac:dyDescent="0.3">
      <c r="A15" s="74" t="s">
        <v>36</v>
      </c>
      <c r="B15" s="83" t="s">
        <v>89</v>
      </c>
      <c r="C15" s="24" t="s">
        <v>45</v>
      </c>
      <c r="D15" s="25" t="s">
        <v>46</v>
      </c>
      <c r="E15" s="67">
        <v>16</v>
      </c>
      <c r="F15" s="97">
        <f>SUM(H15:BR15)+Table13[[#This Row],[Carry from]]</f>
        <v>14.25</v>
      </c>
      <c r="G15" s="97">
        <f>Timesheet!BT15</f>
        <v>10.75</v>
      </c>
      <c r="H15" s="67"/>
      <c r="I15" s="26"/>
      <c r="J15" s="90">
        <v>1</v>
      </c>
      <c r="K15" s="90">
        <v>1</v>
      </c>
      <c r="L15" s="26"/>
      <c r="M15" s="26"/>
      <c r="N15" s="26"/>
      <c r="O15" s="26"/>
      <c r="P15" s="26"/>
      <c r="Q15" s="90">
        <v>1</v>
      </c>
      <c r="R15" s="90">
        <v>0.5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90"/>
      <c r="BS15" s="26"/>
      <c r="BT15" s="26"/>
      <c r="BU15" s="34">
        <f t="shared" si="4"/>
        <v>3.5</v>
      </c>
    </row>
    <row r="16" spans="1:75" ht="16.5" customHeight="1" x14ac:dyDescent="0.3">
      <c r="A16" s="74" t="s">
        <v>36</v>
      </c>
      <c r="B16" s="83" t="s">
        <v>96</v>
      </c>
      <c r="C16" s="24" t="s">
        <v>56</v>
      </c>
      <c r="D16" s="25" t="s">
        <v>80</v>
      </c>
      <c r="E16" s="67">
        <v>6</v>
      </c>
      <c r="F16" s="97">
        <f>SUM(H16:BR16)+Table13[[#This Row],[Carry from]]</f>
        <v>7.5</v>
      </c>
      <c r="G16" s="97">
        <f>Timesheet!BT16</f>
        <v>5.5</v>
      </c>
      <c r="H16" s="67"/>
      <c r="I16" s="26"/>
      <c r="J16" s="90">
        <v>0.5</v>
      </c>
      <c r="K16" s="26"/>
      <c r="L16" s="26"/>
      <c r="M16" s="26"/>
      <c r="N16" s="26"/>
      <c r="O16" s="26"/>
      <c r="P16" s="26"/>
      <c r="Q16" s="26"/>
      <c r="R16" s="90">
        <v>0.5</v>
      </c>
      <c r="S16" s="90">
        <v>0.5</v>
      </c>
      <c r="T16" s="90">
        <v>0.5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90"/>
      <c r="BR16" s="26"/>
      <c r="BS16" s="26"/>
      <c r="BT16" s="26"/>
      <c r="BU16" s="34">
        <f t="shared" si="4"/>
        <v>2</v>
      </c>
    </row>
    <row r="17" spans="1:73" ht="16.5" customHeight="1" x14ac:dyDescent="0.3">
      <c r="A17" s="74" t="s">
        <v>36</v>
      </c>
      <c r="B17" s="83" t="s">
        <v>95</v>
      </c>
      <c r="C17" s="24" t="s">
        <v>57</v>
      </c>
      <c r="D17" s="25" t="s">
        <v>81</v>
      </c>
      <c r="E17" s="67">
        <v>78</v>
      </c>
      <c r="F17" s="97">
        <f>SUM(H17:BR17)+Table13[[#This Row],[Carry from]]</f>
        <v>31</v>
      </c>
      <c r="G17" s="97">
        <f>Timesheet!BT17</f>
        <v>18</v>
      </c>
      <c r="H17" s="67" t="s">
        <v>113</v>
      </c>
      <c r="I17" s="26"/>
      <c r="J17" s="90">
        <v>1</v>
      </c>
      <c r="K17" s="90">
        <v>1</v>
      </c>
      <c r="L17" s="90">
        <v>1.5</v>
      </c>
      <c r="M17" s="90">
        <v>2</v>
      </c>
      <c r="N17" s="90">
        <v>1</v>
      </c>
      <c r="O17" s="26"/>
      <c r="P17" s="26"/>
      <c r="Q17" s="90">
        <v>1.5</v>
      </c>
      <c r="R17" s="90">
        <v>2</v>
      </c>
      <c r="S17" s="90">
        <v>2</v>
      </c>
      <c r="T17" s="90">
        <v>1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90"/>
      <c r="BO17" s="90"/>
      <c r="BP17" s="90"/>
      <c r="BQ17" s="90"/>
      <c r="BR17" s="90"/>
      <c r="BS17" s="26"/>
      <c r="BT17" s="26"/>
      <c r="BU17" s="34">
        <f t="shared" si="4"/>
        <v>13</v>
      </c>
    </row>
    <row r="18" spans="1:73" ht="16.5" customHeight="1" x14ac:dyDescent="0.3">
      <c r="A18" s="74" t="s">
        <v>36</v>
      </c>
      <c r="B18" s="83" t="s">
        <v>97</v>
      </c>
      <c r="C18" s="24" t="s">
        <v>58</v>
      </c>
      <c r="D18" s="25" t="s">
        <v>82</v>
      </c>
      <c r="E18" s="67">
        <v>93</v>
      </c>
      <c r="F18" s="97">
        <f>SUM(H18:BR18)+Table13[[#This Row],[Carry from]]</f>
        <v>20.5</v>
      </c>
      <c r="G18" s="97">
        <f>Timesheet!BT18</f>
        <v>14</v>
      </c>
      <c r="H18" s="67" t="s">
        <v>113</v>
      </c>
      <c r="I18" s="26"/>
      <c r="J18" s="90">
        <v>1</v>
      </c>
      <c r="K18" s="26"/>
      <c r="L18" s="90">
        <v>0.5</v>
      </c>
      <c r="M18" s="90">
        <v>1</v>
      </c>
      <c r="N18" s="26"/>
      <c r="O18" s="26"/>
      <c r="P18" s="26"/>
      <c r="Q18" s="90">
        <v>0.5</v>
      </c>
      <c r="R18" s="90">
        <v>0.5</v>
      </c>
      <c r="S18" s="90">
        <v>1</v>
      </c>
      <c r="T18" s="26"/>
      <c r="U18" s="90">
        <v>2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90"/>
      <c r="BO18" s="90"/>
      <c r="BP18" s="90"/>
      <c r="BQ18" s="26"/>
      <c r="BR18" s="90"/>
      <c r="BS18" s="26"/>
      <c r="BT18" s="26"/>
      <c r="BU18" s="34">
        <f t="shared" si="4"/>
        <v>6.5</v>
      </c>
    </row>
    <row r="19" spans="1:73" ht="16.5" customHeight="1" x14ac:dyDescent="0.3">
      <c r="A19" s="74" t="s">
        <v>36</v>
      </c>
      <c r="B19" s="83" t="s">
        <v>98</v>
      </c>
      <c r="C19" s="24" t="s">
        <v>73</v>
      </c>
      <c r="D19" s="25" t="s">
        <v>86</v>
      </c>
      <c r="E19" s="67">
        <v>12.5</v>
      </c>
      <c r="F19" s="97">
        <f>SUM(H19:BR19)+Table13[[#This Row],[Carry from]]</f>
        <v>8</v>
      </c>
      <c r="G19" s="97">
        <f>Timesheet!BT19</f>
        <v>5</v>
      </c>
      <c r="H19" s="67" t="s">
        <v>113</v>
      </c>
      <c r="I19" s="26"/>
      <c r="J19" s="90">
        <v>0.5</v>
      </c>
      <c r="K19" s="90">
        <v>1</v>
      </c>
      <c r="L19" s="26"/>
      <c r="M19" s="26"/>
      <c r="N19" s="90">
        <v>1</v>
      </c>
      <c r="O19" s="26"/>
      <c r="P19" s="26"/>
      <c r="Q19" s="26"/>
      <c r="R19" s="26"/>
      <c r="S19" s="90">
        <v>0.5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90"/>
      <c r="BP19" s="90"/>
      <c r="BQ19" s="26"/>
      <c r="BR19" s="26"/>
      <c r="BS19" s="26"/>
      <c r="BT19" s="26"/>
      <c r="BU19" s="34">
        <f t="shared" si="4"/>
        <v>3</v>
      </c>
    </row>
    <row r="20" spans="1:73" ht="16.5" customHeight="1" x14ac:dyDescent="0.3">
      <c r="A20" s="74" t="s">
        <v>36</v>
      </c>
      <c r="B20" s="83" t="s">
        <v>99</v>
      </c>
      <c r="C20" s="24" t="s">
        <v>74</v>
      </c>
      <c r="D20" s="25" t="s">
        <v>83</v>
      </c>
      <c r="E20" s="67">
        <v>15</v>
      </c>
      <c r="F20" s="97">
        <f>SUM(H20:BR20)+Table13[[#This Row],[Carry from]]</f>
        <v>14.5</v>
      </c>
      <c r="G20" s="97">
        <f>Timesheet!BT20</f>
        <v>11.5</v>
      </c>
      <c r="H20" s="67"/>
      <c r="I20" s="26"/>
      <c r="J20" s="26"/>
      <c r="K20" s="90">
        <v>0.5</v>
      </c>
      <c r="L20" s="26"/>
      <c r="M20" s="26"/>
      <c r="N20" s="26"/>
      <c r="O20" s="26"/>
      <c r="P20" s="26"/>
      <c r="Q20" s="90">
        <v>0.5</v>
      </c>
      <c r="R20" s="90">
        <v>0.5</v>
      </c>
      <c r="S20" s="26"/>
      <c r="T20" s="90">
        <v>1</v>
      </c>
      <c r="U20" s="90">
        <v>0.5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90"/>
      <c r="BO20" s="90"/>
      <c r="BP20" s="26"/>
      <c r="BQ20" s="26"/>
      <c r="BR20" s="90"/>
      <c r="BS20" s="26"/>
      <c r="BT20" s="26"/>
      <c r="BU20" s="34">
        <f t="shared" si="4"/>
        <v>3</v>
      </c>
    </row>
    <row r="21" spans="1:73" ht="16.5" customHeight="1" x14ac:dyDescent="0.3">
      <c r="A21" s="74" t="s">
        <v>36</v>
      </c>
      <c r="B21" s="83" t="s">
        <v>100</v>
      </c>
      <c r="C21" s="24" t="s">
        <v>75</v>
      </c>
      <c r="D21" s="25" t="s">
        <v>84</v>
      </c>
      <c r="E21" s="67">
        <v>6</v>
      </c>
      <c r="F21" s="97">
        <f>SUM(H21:BR21)+Table13[[#This Row],[Carry from]]</f>
        <v>5</v>
      </c>
      <c r="G21" s="97">
        <f>Timesheet!BT21</f>
        <v>3</v>
      </c>
      <c r="H21" s="67"/>
      <c r="I21" s="26"/>
      <c r="J21" s="26"/>
      <c r="K21" s="90">
        <v>0.5</v>
      </c>
      <c r="L21" s="26"/>
      <c r="M21" s="26"/>
      <c r="N21" s="90">
        <v>0.5</v>
      </c>
      <c r="O21" s="26"/>
      <c r="P21" s="26"/>
      <c r="Q21" s="26"/>
      <c r="R21" s="26"/>
      <c r="S21" s="90">
        <v>0.5</v>
      </c>
      <c r="T21" s="90">
        <v>0.5</v>
      </c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90"/>
      <c r="BO21" s="90"/>
      <c r="BP21" s="26"/>
      <c r="BQ21" s="26"/>
      <c r="BR21" s="26"/>
      <c r="BS21" s="26"/>
      <c r="BT21" s="26"/>
      <c r="BU21" s="34">
        <f t="shared" si="4"/>
        <v>2</v>
      </c>
    </row>
    <row r="22" spans="1:73" ht="16.5" customHeight="1" x14ac:dyDescent="0.3">
      <c r="A22" s="74" t="s">
        <v>36</v>
      </c>
      <c r="B22" s="83" t="s">
        <v>101</v>
      </c>
      <c r="C22" s="24" t="s">
        <v>76</v>
      </c>
      <c r="D22" s="25" t="s">
        <v>85</v>
      </c>
      <c r="E22" s="67">
        <v>12</v>
      </c>
      <c r="F22" s="97">
        <f>SUM(H22:BR22)+Table13[[#This Row],[Carry from]]</f>
        <v>3</v>
      </c>
      <c r="G22" s="97">
        <f>Timesheet!BT22</f>
        <v>1.5</v>
      </c>
      <c r="H22" s="67"/>
      <c r="I22" s="26"/>
      <c r="J22" s="90">
        <v>0.5</v>
      </c>
      <c r="K22" s="26"/>
      <c r="L22" s="26"/>
      <c r="M22" s="26"/>
      <c r="N22" s="26"/>
      <c r="O22" s="26"/>
      <c r="P22" s="26"/>
      <c r="Q22" s="90">
        <v>0.5</v>
      </c>
      <c r="R22" s="26"/>
      <c r="S22" s="26"/>
      <c r="T22" s="90">
        <v>0.5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34">
        <f t="shared" si="4"/>
        <v>1.5</v>
      </c>
    </row>
    <row r="23" spans="1:73" ht="16.5" customHeight="1" x14ac:dyDescent="0.3">
      <c r="A23" s="74" t="s">
        <v>36</v>
      </c>
      <c r="B23" s="83" t="s">
        <v>102</v>
      </c>
      <c r="C23" s="24" t="s">
        <v>77</v>
      </c>
      <c r="D23" s="25" t="s">
        <v>87</v>
      </c>
      <c r="E23" s="67">
        <v>4</v>
      </c>
      <c r="F23" s="97">
        <f>SUM(H23:BR23)+Table13[[#This Row],[Carry from]]</f>
        <v>5.5</v>
      </c>
      <c r="G23" s="97">
        <f>Timesheet!BT23</f>
        <v>4.5</v>
      </c>
      <c r="H23" s="67"/>
      <c r="I23" s="26"/>
      <c r="J23" s="26"/>
      <c r="K23" s="26"/>
      <c r="L23" s="90">
        <v>0.5</v>
      </c>
      <c r="M23" s="26"/>
      <c r="N23" s="26"/>
      <c r="O23" s="26"/>
      <c r="P23" s="26"/>
      <c r="Q23" s="26"/>
      <c r="R23" s="26"/>
      <c r="S23" s="26"/>
      <c r="T23" s="26"/>
      <c r="U23" s="90">
        <v>0.5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90"/>
      <c r="BQ23" s="90"/>
      <c r="BR23" s="26"/>
      <c r="BS23" s="26"/>
      <c r="BT23" s="26"/>
      <c r="BU23" s="34">
        <f t="shared" si="4"/>
        <v>1</v>
      </c>
    </row>
    <row r="24" spans="1:73" ht="16.5" customHeight="1" x14ac:dyDescent="0.3">
      <c r="A24" s="74" t="s">
        <v>36</v>
      </c>
      <c r="B24" s="83" t="s">
        <v>103</v>
      </c>
      <c r="C24" s="24" t="s">
        <v>78</v>
      </c>
      <c r="D24" s="25" t="s">
        <v>88</v>
      </c>
      <c r="E24" s="67">
        <v>6</v>
      </c>
      <c r="F24" s="97">
        <f>SUM(H24:BR24)+Table13[[#This Row],[Carry from]]</f>
        <v>6.5</v>
      </c>
      <c r="G24" s="97">
        <f>Timesheet!BT24</f>
        <v>5</v>
      </c>
      <c r="H24" s="67"/>
      <c r="I24" s="26"/>
      <c r="J24" s="90">
        <v>0.5</v>
      </c>
      <c r="K24" s="26"/>
      <c r="L24" s="90">
        <v>0.5</v>
      </c>
      <c r="M24" s="26"/>
      <c r="N24" s="26"/>
      <c r="O24" s="26"/>
      <c r="P24" s="26"/>
      <c r="Q24" s="26"/>
      <c r="R24" s="26"/>
      <c r="S24" s="26"/>
      <c r="T24" s="90">
        <v>0.5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90"/>
      <c r="BO24" s="90"/>
      <c r="BP24" s="26"/>
      <c r="BQ24" s="26"/>
      <c r="BR24" s="26"/>
      <c r="BS24" s="26"/>
      <c r="BT24" s="26"/>
      <c r="BU24" s="34">
        <f t="shared" si="4"/>
        <v>1.5</v>
      </c>
    </row>
    <row r="25" spans="1:73" ht="16.5" customHeight="1" x14ac:dyDescent="0.3">
      <c r="A25" s="74" t="s">
        <v>36</v>
      </c>
      <c r="B25" s="83" t="s">
        <v>114</v>
      </c>
      <c r="C25" s="24" t="s">
        <v>115</v>
      </c>
      <c r="D25" s="25" t="s">
        <v>116</v>
      </c>
      <c r="E25" s="67">
        <v>4</v>
      </c>
      <c r="F25" s="97">
        <f>SUM(H25:BR25)+Table13[[#This Row],[Carry from]]</f>
        <v>3</v>
      </c>
      <c r="G25" s="97">
        <f>Timesheet!BT25</f>
        <v>1</v>
      </c>
      <c r="H25" s="67"/>
      <c r="I25" s="26"/>
      <c r="J25" s="26"/>
      <c r="K25" s="90">
        <v>0.5</v>
      </c>
      <c r="L25" s="26"/>
      <c r="M25" s="26"/>
      <c r="N25" s="90">
        <v>0.5</v>
      </c>
      <c r="O25" s="26"/>
      <c r="P25" s="26"/>
      <c r="Q25" s="90">
        <v>0.5</v>
      </c>
      <c r="R25" s="26"/>
      <c r="S25" s="26"/>
      <c r="T25" s="90">
        <v>0.5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90"/>
      <c r="BO25" s="26"/>
      <c r="BP25" s="26"/>
      <c r="BQ25" s="26"/>
      <c r="BR25" s="26"/>
      <c r="BS25" s="26"/>
      <c r="BT25" s="26"/>
      <c r="BU25" s="34">
        <f t="shared" si="4"/>
        <v>2</v>
      </c>
    </row>
    <row r="26" spans="1:73" ht="16.5" customHeight="1" x14ac:dyDescent="0.3">
      <c r="A26" s="74" t="s">
        <v>36</v>
      </c>
      <c r="B26" s="89" t="s">
        <v>124</v>
      </c>
      <c r="C26" s="24" t="s">
        <v>123</v>
      </c>
      <c r="D26" s="25" t="s">
        <v>127</v>
      </c>
      <c r="E26" s="67">
        <v>120</v>
      </c>
      <c r="F26" s="97">
        <f>SUM(H26:BR26)+Table13[[#This Row],[Carry from]]</f>
        <v>13</v>
      </c>
      <c r="G26" s="97">
        <f>Timesheet!BT26</f>
        <v>0</v>
      </c>
      <c r="H26" s="67"/>
      <c r="I26" s="26"/>
      <c r="J26" s="90">
        <v>0.5</v>
      </c>
      <c r="K26" s="90">
        <v>0.5</v>
      </c>
      <c r="L26" s="90">
        <v>2</v>
      </c>
      <c r="M26" s="90">
        <v>2</v>
      </c>
      <c r="N26" s="90">
        <v>2</v>
      </c>
      <c r="O26" s="26"/>
      <c r="P26" s="26"/>
      <c r="Q26" s="90">
        <v>0.5</v>
      </c>
      <c r="R26" s="90">
        <v>0.5</v>
      </c>
      <c r="S26" s="90">
        <v>1.5</v>
      </c>
      <c r="T26" s="90">
        <v>1.5</v>
      </c>
      <c r="U26" s="90">
        <v>2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90"/>
      <c r="BO26" s="90"/>
      <c r="BP26" s="90"/>
      <c r="BQ26" s="90"/>
      <c r="BR26" s="90"/>
      <c r="BS26" s="26"/>
      <c r="BT26" s="26"/>
      <c r="BU26" s="34"/>
    </row>
    <row r="27" spans="1:73" ht="16.5" customHeight="1" x14ac:dyDescent="0.3">
      <c r="A27" s="74" t="s">
        <v>36</v>
      </c>
      <c r="B27" s="89" t="s">
        <v>126</v>
      </c>
      <c r="C27" s="24" t="s">
        <v>125</v>
      </c>
      <c r="D27" s="25" t="s">
        <v>127</v>
      </c>
      <c r="E27" s="67">
        <v>120</v>
      </c>
      <c r="F27" s="97">
        <f>SUM(H27:BR27)+Table13[[#This Row],[Carry from]]</f>
        <v>5</v>
      </c>
      <c r="G27" s="97">
        <f>Timesheet!BT27</f>
        <v>0</v>
      </c>
      <c r="H27" s="67"/>
      <c r="I27" s="26"/>
      <c r="J27" s="26"/>
      <c r="K27" s="90">
        <v>0.5</v>
      </c>
      <c r="L27" s="90">
        <v>0.5</v>
      </c>
      <c r="M27" s="90">
        <v>0.5</v>
      </c>
      <c r="N27" s="90">
        <v>0.5</v>
      </c>
      <c r="O27" s="26"/>
      <c r="P27" s="26"/>
      <c r="Q27" s="26"/>
      <c r="R27" s="90">
        <v>1</v>
      </c>
      <c r="S27" s="90">
        <v>0.5</v>
      </c>
      <c r="T27" s="90">
        <v>1</v>
      </c>
      <c r="U27" s="90">
        <v>0.5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90"/>
      <c r="BP27" s="90"/>
      <c r="BQ27" s="90"/>
      <c r="BR27" s="90"/>
      <c r="BS27" s="26"/>
      <c r="BT27" s="26"/>
      <c r="BU27" s="34"/>
    </row>
    <row r="28" spans="1:73" ht="16.5" customHeight="1" x14ac:dyDescent="0.3">
      <c r="A28" s="74" t="s">
        <v>60</v>
      </c>
      <c r="B28" s="83" t="s">
        <v>89</v>
      </c>
      <c r="C28" s="24" t="s">
        <v>112</v>
      </c>
      <c r="D28" s="25" t="s">
        <v>122</v>
      </c>
      <c r="E28" s="67">
        <v>40</v>
      </c>
      <c r="F28" s="97">
        <f>SUM(H28:BR28)+Table13[[#This Row],[Carry from]]</f>
        <v>7</v>
      </c>
      <c r="G28" s="97">
        <f>Timesheet!BT28</f>
        <v>7</v>
      </c>
      <c r="H28" s="67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34">
        <f t="shared" si="4"/>
        <v>0</v>
      </c>
    </row>
    <row r="29" spans="1:73" ht="16.5" customHeight="1" x14ac:dyDescent="0.3">
      <c r="A29" s="74" t="s">
        <v>62</v>
      </c>
      <c r="B29" s="83">
        <v>505898</v>
      </c>
      <c r="C29" s="24" t="s">
        <v>112</v>
      </c>
      <c r="D29" s="25" t="s">
        <v>122</v>
      </c>
      <c r="E29" s="67">
        <v>3</v>
      </c>
      <c r="F29" s="97">
        <f>SUM(H29:BR29)+Table13[[#This Row],[Carry from]]</f>
        <v>3</v>
      </c>
      <c r="G29" s="97">
        <f>Timesheet!BT29</f>
        <v>3</v>
      </c>
      <c r="H29" s="67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34">
        <f t="shared" si="4"/>
        <v>0</v>
      </c>
    </row>
    <row r="30" spans="1:73" ht="16.5" customHeight="1" x14ac:dyDescent="0.3">
      <c r="A30" s="74" t="s">
        <v>64</v>
      </c>
      <c r="B30" s="83">
        <v>505845</v>
      </c>
      <c r="C30" s="24" t="s">
        <v>57</v>
      </c>
      <c r="D30" s="25" t="s">
        <v>122</v>
      </c>
      <c r="E30" s="67">
        <v>115</v>
      </c>
      <c r="F30" s="97">
        <f>SUM(H30:BR30)+Table13[[#This Row],[Carry from]]</f>
        <v>84</v>
      </c>
      <c r="G30" s="97">
        <f>Timesheet!BT30</f>
        <v>0</v>
      </c>
      <c r="H30" s="67">
        <v>84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34">
        <f t="shared" si="4"/>
        <v>0</v>
      </c>
    </row>
    <row r="31" spans="1:73" ht="16.5" customHeight="1" x14ac:dyDescent="0.3">
      <c r="A31" s="74" t="s">
        <v>65</v>
      </c>
      <c r="B31" s="83">
        <v>505845</v>
      </c>
      <c r="C31" s="24" t="s">
        <v>57</v>
      </c>
      <c r="D31" s="25" t="s">
        <v>122</v>
      </c>
      <c r="E31" s="67">
        <v>42.5</v>
      </c>
      <c r="F31" s="97">
        <f>SUM(H31:BR31)+Table13[[#This Row],[Carry from]]</f>
        <v>25.5</v>
      </c>
      <c r="G31" s="97">
        <f>Timesheet!BT31</f>
        <v>0</v>
      </c>
      <c r="H31" s="67">
        <v>25.5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34">
        <f t="shared" si="4"/>
        <v>0</v>
      </c>
    </row>
    <row r="32" spans="1:73" ht="16.5" customHeight="1" x14ac:dyDescent="0.3">
      <c r="A32" s="74" t="s">
        <v>66</v>
      </c>
      <c r="B32" s="83">
        <v>505845</v>
      </c>
      <c r="C32" s="24" t="s">
        <v>57</v>
      </c>
      <c r="D32" s="25" t="s">
        <v>122</v>
      </c>
      <c r="E32" s="67">
        <v>117</v>
      </c>
      <c r="F32" s="97">
        <f>SUM(H32:BR32)+Table13[[#This Row],[Carry from]]</f>
        <v>105</v>
      </c>
      <c r="G32" s="97">
        <f>Timesheet!BT32</f>
        <v>76</v>
      </c>
      <c r="H32" s="67">
        <v>29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34">
        <f t="shared" si="4"/>
        <v>0</v>
      </c>
    </row>
    <row r="33" spans="1:73" ht="16.5" customHeight="1" x14ac:dyDescent="0.3">
      <c r="A33" s="74" t="s">
        <v>67</v>
      </c>
      <c r="B33" s="83">
        <v>505845</v>
      </c>
      <c r="C33" s="24" t="s">
        <v>57</v>
      </c>
      <c r="D33" s="25" t="s">
        <v>122</v>
      </c>
      <c r="E33" s="67">
        <v>210</v>
      </c>
      <c r="F33" s="97">
        <f>SUM(H33:BR33)+Table13[[#This Row],[Carry from]]</f>
        <v>60</v>
      </c>
      <c r="G33" s="97">
        <f>Timesheet!BT33</f>
        <v>60</v>
      </c>
      <c r="H33" s="67">
        <v>0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34">
        <f t="shared" si="4"/>
        <v>0</v>
      </c>
    </row>
    <row r="34" spans="1:73" ht="16.5" customHeight="1" x14ac:dyDescent="0.3">
      <c r="A34" s="74" t="s">
        <v>65</v>
      </c>
      <c r="B34" s="83" t="s">
        <v>96</v>
      </c>
      <c r="C34" s="24" t="s">
        <v>107</v>
      </c>
      <c r="D34" s="25" t="s">
        <v>122</v>
      </c>
      <c r="E34" s="67">
        <v>6</v>
      </c>
      <c r="F34" s="97">
        <f>SUM(H34:BR34)+Table13[[#This Row],[Carry from]]</f>
        <v>0</v>
      </c>
      <c r="G34" s="97">
        <f>Timesheet!BT34</f>
        <v>0</v>
      </c>
      <c r="H34" s="67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34">
        <f t="shared" si="4"/>
        <v>0</v>
      </c>
    </row>
    <row r="35" spans="1:73" ht="16.5" customHeight="1" x14ac:dyDescent="0.3">
      <c r="A35" s="74" t="s">
        <v>109</v>
      </c>
      <c r="B35" s="83" t="s">
        <v>97</v>
      </c>
      <c r="C35" s="24" t="s">
        <v>108</v>
      </c>
      <c r="D35" s="25" t="s">
        <v>122</v>
      </c>
      <c r="E35" s="67">
        <v>376</v>
      </c>
      <c r="F35" s="97">
        <f>SUM(H35:BR35)+Table13[[#This Row],[Carry from]]</f>
        <v>14.5</v>
      </c>
      <c r="G35" s="97">
        <f>Timesheet!BT35</f>
        <v>14.5</v>
      </c>
      <c r="H35" s="67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34">
        <f t="shared" si="4"/>
        <v>0</v>
      </c>
    </row>
    <row r="36" spans="1:73" ht="16.5" customHeight="1" x14ac:dyDescent="0.3">
      <c r="A36" s="74" t="s">
        <v>111</v>
      </c>
      <c r="B36" s="83" t="s">
        <v>98</v>
      </c>
      <c r="C36" s="24" t="s">
        <v>110</v>
      </c>
      <c r="D36" s="25" t="s">
        <v>122</v>
      </c>
      <c r="E36" s="67">
        <v>7</v>
      </c>
      <c r="F36" s="97">
        <f>SUM(H36:BR36)+Table13[[#This Row],[Carry from]]</f>
        <v>0</v>
      </c>
      <c r="G36" s="97">
        <f>Timesheet!BT36</f>
        <v>0</v>
      </c>
      <c r="H36" s="67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34">
        <f t="shared" si="4"/>
        <v>0</v>
      </c>
    </row>
    <row r="37" spans="1:73" ht="16.5" customHeight="1" x14ac:dyDescent="0.3">
      <c r="A37" s="74" t="s">
        <v>66</v>
      </c>
      <c r="B37" s="83" t="s">
        <v>96</v>
      </c>
      <c r="C37" s="24" t="s">
        <v>107</v>
      </c>
      <c r="D37" s="25" t="s">
        <v>122</v>
      </c>
      <c r="E37" s="67">
        <v>5</v>
      </c>
      <c r="F37" s="97">
        <f>SUM(H37:BR37)+Table13[[#This Row],[Carry from]]</f>
        <v>1</v>
      </c>
      <c r="G37" s="97">
        <f>Timesheet!BT37</f>
        <v>1</v>
      </c>
      <c r="H37" s="67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34">
        <f t="shared" si="4"/>
        <v>0</v>
      </c>
    </row>
    <row r="38" spans="1:73" ht="16.5" customHeight="1" x14ac:dyDescent="0.3">
      <c r="A38" s="74" t="s">
        <v>121</v>
      </c>
      <c r="B38" s="83" t="s">
        <v>101</v>
      </c>
      <c r="C38" s="24" t="s">
        <v>117</v>
      </c>
      <c r="D38" s="25" t="s">
        <v>122</v>
      </c>
      <c r="E38" s="67">
        <v>60</v>
      </c>
      <c r="F38" s="97">
        <f>SUM(H38:BR38)+Table13[[#This Row],[Carry from]]</f>
        <v>20</v>
      </c>
      <c r="G38" s="97">
        <f>Timesheet!BT38</f>
        <v>20</v>
      </c>
      <c r="H38" s="67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34">
        <f t="shared" si="4"/>
        <v>0</v>
      </c>
    </row>
    <row r="39" spans="1:73" ht="16.5" customHeight="1" x14ac:dyDescent="0.3">
      <c r="A39" s="74" t="s">
        <v>60</v>
      </c>
      <c r="B39" s="83" t="s">
        <v>100</v>
      </c>
      <c r="C39" s="24" t="s">
        <v>118</v>
      </c>
      <c r="D39" s="25" t="s">
        <v>122</v>
      </c>
      <c r="E39" s="67">
        <v>24</v>
      </c>
      <c r="F39" s="97">
        <f>SUM(H39:BR39)+Table13[[#This Row],[Carry from]]</f>
        <v>1</v>
      </c>
      <c r="G39" s="97">
        <f>Timesheet!BT39</f>
        <v>1</v>
      </c>
      <c r="H39" s="67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34">
        <f t="shared" si="4"/>
        <v>0</v>
      </c>
    </row>
    <row r="40" spans="1:73" ht="16.5" customHeight="1" x14ac:dyDescent="0.3">
      <c r="A40" s="74" t="s">
        <v>61</v>
      </c>
      <c r="B40" s="83" t="s">
        <v>97</v>
      </c>
      <c r="C40" s="24" t="s">
        <v>108</v>
      </c>
      <c r="D40" s="25" t="s">
        <v>122</v>
      </c>
      <c r="E40" s="67">
        <v>52</v>
      </c>
      <c r="F40" s="97">
        <f>SUM(H40:BR40)+Table13[[#This Row],[Carry from]]</f>
        <v>4.5</v>
      </c>
      <c r="G40" s="97">
        <f>Timesheet!BT40</f>
        <v>4.5</v>
      </c>
      <c r="H40" s="67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34">
        <f t="shared" si="4"/>
        <v>0</v>
      </c>
    </row>
    <row r="41" spans="1:73" ht="16.5" customHeight="1" x14ac:dyDescent="0.3">
      <c r="A41" s="74" t="s">
        <v>120</v>
      </c>
      <c r="B41" s="83">
        <v>505845</v>
      </c>
      <c r="C41" s="24" t="s">
        <v>57</v>
      </c>
      <c r="D41" s="25" t="s">
        <v>122</v>
      </c>
      <c r="E41" s="67">
        <v>114</v>
      </c>
      <c r="F41" s="97">
        <f>SUM(H41:BR41)+Table13[[#This Row],[Carry from]]</f>
        <v>20</v>
      </c>
      <c r="G41" s="97">
        <f>Timesheet!BT41</f>
        <v>20</v>
      </c>
      <c r="H41" s="67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34">
        <f t="shared" si="4"/>
        <v>0</v>
      </c>
    </row>
    <row r="42" spans="1:73" ht="16.5" customHeight="1" x14ac:dyDescent="0.3">
      <c r="A42" s="74" t="s">
        <v>63</v>
      </c>
      <c r="B42" s="83" t="s">
        <v>99</v>
      </c>
      <c r="C42" s="24" t="s">
        <v>119</v>
      </c>
      <c r="D42" s="25" t="s">
        <v>122</v>
      </c>
      <c r="E42" s="67">
        <v>6</v>
      </c>
      <c r="F42" s="97">
        <f>SUM(H42:BR42)+Table13[[#This Row],[Carry from]]</f>
        <v>1</v>
      </c>
      <c r="G42" s="97">
        <f>Timesheet!BT42</f>
        <v>1</v>
      </c>
      <c r="H42" s="67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34">
        <f t="shared" si="4"/>
        <v>0</v>
      </c>
    </row>
    <row r="43" spans="1:73" ht="16.5" customHeight="1" x14ac:dyDescent="0.3">
      <c r="D43" s="25"/>
      <c r="E43" s="67"/>
      <c r="F43" s="67"/>
      <c r="G43" s="97">
        <f>Timesheet!BT43</f>
        <v>0</v>
      </c>
      <c r="H43" s="67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34">
        <f t="shared" si="4"/>
        <v>0</v>
      </c>
    </row>
    <row r="44" spans="1:73" ht="16.5" customHeight="1" x14ac:dyDescent="0.3">
      <c r="D44" s="25"/>
      <c r="E44" s="67"/>
      <c r="F44" s="67"/>
      <c r="G44" s="97">
        <f>Timesheet!BT44</f>
        <v>0</v>
      </c>
      <c r="H44" s="67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34">
        <f t="shared" si="4"/>
        <v>0</v>
      </c>
    </row>
    <row r="45" spans="1:73" ht="16.5" customHeight="1" x14ac:dyDescent="0.3">
      <c r="D45" s="25"/>
      <c r="E45" s="67"/>
      <c r="F45" s="67"/>
      <c r="G45" s="97">
        <f>Timesheet!BT45</f>
        <v>0</v>
      </c>
      <c r="H45" s="67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34">
        <f t="shared" si="4"/>
        <v>0</v>
      </c>
    </row>
    <row r="46" spans="1:73" ht="16.5" customHeight="1" x14ac:dyDescent="0.3">
      <c r="A46" s="74"/>
      <c r="B46" s="83"/>
      <c r="C46" s="24"/>
      <c r="D46" s="25"/>
      <c r="E46" s="67"/>
      <c r="F46" s="67"/>
      <c r="G46" s="97">
        <f>Timesheet!BT46</f>
        <v>0</v>
      </c>
      <c r="H46" s="67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34">
        <f t="shared" si="4"/>
        <v>0</v>
      </c>
    </row>
    <row r="47" spans="1:73" ht="16.5" customHeight="1" x14ac:dyDescent="0.3">
      <c r="A47" s="74"/>
      <c r="B47" s="83"/>
      <c r="C47" s="24"/>
      <c r="D47" s="25"/>
      <c r="E47" s="67"/>
      <c r="F47" s="67"/>
      <c r="G47" s="97">
        <f>Timesheet!BT47</f>
        <v>0</v>
      </c>
      <c r="H47" s="67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34">
        <f t="shared" si="4"/>
        <v>0</v>
      </c>
    </row>
    <row r="48" spans="1:73" ht="16.5" customHeight="1" x14ac:dyDescent="0.3">
      <c r="A48" s="74"/>
      <c r="B48" s="83"/>
      <c r="C48" s="24"/>
      <c r="D48" s="25"/>
      <c r="E48" s="67"/>
      <c r="F48" s="67"/>
      <c r="G48" s="97">
        <f>Timesheet!BT48</f>
        <v>0</v>
      </c>
      <c r="H48" s="67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34">
        <f t="shared" si="4"/>
        <v>0</v>
      </c>
    </row>
    <row r="49" spans="1:73" ht="16.5" customHeight="1" x14ac:dyDescent="0.3">
      <c r="A49" s="74" t="s">
        <v>36</v>
      </c>
      <c r="B49" s="74"/>
      <c r="C49" s="79" t="s">
        <v>50</v>
      </c>
      <c r="D49" s="25" t="s">
        <v>51</v>
      </c>
      <c r="E49" s="67">
        <v>360</v>
      </c>
      <c r="F49" s="67">
        <f t="shared" ref="F49" si="5">SUM(I49:BR49)</f>
        <v>299</v>
      </c>
      <c r="G49" s="67"/>
      <c r="H49" s="67"/>
      <c r="I49" s="26"/>
      <c r="J49" s="79">
        <f t="shared" ref="J49" si="6">8-SUM(J12:J48)</f>
        <v>2</v>
      </c>
      <c r="K49" s="79">
        <f t="shared" ref="K49" si="7">8-SUM(K12:K48)</f>
        <v>2.5</v>
      </c>
      <c r="L49" s="79">
        <f t="shared" ref="L49" si="8">8-SUM(L12:L48)</f>
        <v>1.5</v>
      </c>
      <c r="M49" s="79">
        <f t="shared" ref="M49" si="9">8-SUM(M12:M48)</f>
        <v>1.5</v>
      </c>
      <c r="N49" s="79">
        <f t="shared" ref="N49" si="10">8-SUM(N12:N48)</f>
        <v>2.5</v>
      </c>
      <c r="O49" s="26"/>
      <c r="P49" s="26"/>
      <c r="Q49" s="79">
        <f t="shared" ref="Q49:U49" si="11">8-SUM(Q12:Q48)</f>
        <v>3</v>
      </c>
      <c r="R49" s="79">
        <f t="shared" si="11"/>
        <v>2.5</v>
      </c>
      <c r="S49" s="79">
        <f t="shared" si="11"/>
        <v>1.5</v>
      </c>
      <c r="T49" s="79">
        <f t="shared" si="11"/>
        <v>1</v>
      </c>
      <c r="U49" s="79">
        <f t="shared" si="11"/>
        <v>1</v>
      </c>
      <c r="V49" s="26"/>
      <c r="W49" s="26"/>
      <c r="X49" s="79">
        <f>8-SUM(X12:X48)</f>
        <v>8</v>
      </c>
      <c r="Y49" s="79">
        <f>8-SUM(Y12:Y48)</f>
        <v>8</v>
      </c>
      <c r="Z49" s="79">
        <f>8-SUM(Z12:Z48)</f>
        <v>8</v>
      </c>
      <c r="AA49" s="79">
        <f>8-SUM(AA12:AA48)</f>
        <v>8</v>
      </c>
      <c r="AB49" s="79">
        <f>8-SUM(AB12:AB48)</f>
        <v>8</v>
      </c>
      <c r="AC49" s="26"/>
      <c r="AD49" s="26"/>
      <c r="AE49" s="79">
        <f>8-SUM(AE12:AE48)</f>
        <v>8</v>
      </c>
      <c r="AF49" s="79">
        <f>8-SUM(AF12:AF48)</f>
        <v>8</v>
      </c>
      <c r="AG49" s="79">
        <f>8-SUM(AG12:AG48)</f>
        <v>8</v>
      </c>
      <c r="AH49" s="79">
        <f>8-SUM(AH12:AH48)</f>
        <v>8</v>
      </c>
      <c r="AI49" s="79">
        <f>8-SUM(AI12:AI48)</f>
        <v>8</v>
      </c>
      <c r="AJ49" s="26"/>
      <c r="AK49" s="26"/>
      <c r="AL49" s="79">
        <f>8-SUM(AL12:AL48)</f>
        <v>8</v>
      </c>
      <c r="AM49" s="79">
        <f>8-SUM(AM12:AM48)</f>
        <v>8</v>
      </c>
      <c r="AN49" s="79">
        <f>8-SUM(AN12:AN48)</f>
        <v>8</v>
      </c>
      <c r="AO49" s="79">
        <f>8-SUM(AO12:AO48)</f>
        <v>8</v>
      </c>
      <c r="AP49" s="79">
        <f>8-SUM(AP12:AP48)</f>
        <v>8</v>
      </c>
      <c r="AQ49" s="26"/>
      <c r="AR49" s="26"/>
      <c r="AS49" s="79">
        <f>8-SUM(AS12:AS48)</f>
        <v>8</v>
      </c>
      <c r="AT49" s="79">
        <f>8-SUM(AT12:AT48)</f>
        <v>8</v>
      </c>
      <c r="AU49" s="79">
        <f>8-SUM(AU12:AU48)</f>
        <v>8</v>
      </c>
      <c r="AV49" s="79">
        <f>8-SUM(AV12:AV48)</f>
        <v>8</v>
      </c>
      <c r="AW49" s="79">
        <f>8-SUM(AW12:AW48)</f>
        <v>8</v>
      </c>
      <c r="AX49" s="26"/>
      <c r="AY49" s="26"/>
      <c r="AZ49" s="79">
        <f>8-SUM(AZ12:AZ48)</f>
        <v>8</v>
      </c>
      <c r="BA49" s="79">
        <f>8-SUM(BA12:BA48)</f>
        <v>8</v>
      </c>
      <c r="BB49" s="79">
        <f>8-SUM(BB12:BB48)</f>
        <v>8</v>
      </c>
      <c r="BC49" s="79">
        <f>8-SUM(BC12:BC48)</f>
        <v>8</v>
      </c>
      <c r="BD49" s="79">
        <f>8-SUM(BD12:BD48)</f>
        <v>8</v>
      </c>
      <c r="BE49" s="26"/>
      <c r="BF49" s="26"/>
      <c r="BG49" s="79">
        <f>8-SUM(BG12:BG48)</f>
        <v>8</v>
      </c>
      <c r="BH49" s="79">
        <f>8-SUM(BH12:BH48)</f>
        <v>8</v>
      </c>
      <c r="BI49" s="79">
        <f>8-SUM(BI12:BI48)</f>
        <v>8</v>
      </c>
      <c r="BJ49" s="79">
        <f>8-SUM(BJ12:BJ48)</f>
        <v>8</v>
      </c>
      <c r="BK49" s="79">
        <f>8-SUM(BK12:BK48)</f>
        <v>8</v>
      </c>
      <c r="BL49" s="26"/>
      <c r="BM49" s="26"/>
      <c r="BN49" s="79">
        <f>8-SUM(BN12:BN48)</f>
        <v>8</v>
      </c>
      <c r="BO49" s="79">
        <f>8-SUM(BO12:BO48)</f>
        <v>8</v>
      </c>
      <c r="BP49" s="79">
        <f>8-SUM(BP12:BP48)</f>
        <v>8</v>
      </c>
      <c r="BQ49" s="79">
        <f>8-SUM(BQ12:BQ48)</f>
        <v>8</v>
      </c>
      <c r="BR49" s="79">
        <f>8-SUM(BR12:BR48)</f>
        <v>8</v>
      </c>
      <c r="BS49" s="26"/>
      <c r="BT49" s="26"/>
      <c r="BU49" s="34">
        <f>SUM(J49:BR49)</f>
        <v>299</v>
      </c>
    </row>
    <row r="50" spans="1:73" ht="16.5" customHeight="1" x14ac:dyDescent="0.3">
      <c r="A50" s="74"/>
      <c r="B50" s="74"/>
      <c r="C50" s="24"/>
      <c r="D50" s="25"/>
      <c r="E50" s="67"/>
      <c r="F50" s="67"/>
      <c r="G50" s="67"/>
      <c r="H50" s="67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34"/>
    </row>
    <row r="51" spans="1:73" ht="16.5" customHeight="1" x14ac:dyDescent="0.3">
      <c r="A51" s="74"/>
      <c r="B51" s="74"/>
      <c r="C51" s="24"/>
      <c r="D51" s="25"/>
      <c r="E51" s="67"/>
      <c r="F51" s="67"/>
      <c r="G51" s="67"/>
      <c r="H51" s="67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34"/>
    </row>
    <row r="52" spans="1:73" ht="16.5" customHeight="1" x14ac:dyDescent="0.3">
      <c r="A52" s="74"/>
      <c r="B52" s="74"/>
      <c r="C52" s="24"/>
      <c r="D52" s="25"/>
      <c r="E52" s="67"/>
      <c r="F52" s="67"/>
      <c r="G52" s="67"/>
      <c r="H52" s="67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34"/>
    </row>
    <row r="53" spans="1:73" ht="16.5" customHeight="1" x14ac:dyDescent="0.3">
      <c r="A53" s="74"/>
      <c r="B53" s="74"/>
      <c r="C53" s="24"/>
      <c r="D53" s="25"/>
      <c r="E53" s="67"/>
      <c r="F53" s="67"/>
      <c r="G53" s="67"/>
      <c r="H53" s="67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34"/>
    </row>
    <row r="54" spans="1:73" ht="16.5" customHeight="1" x14ac:dyDescent="0.3">
      <c r="A54" s="74"/>
      <c r="B54" s="74"/>
      <c r="C54" s="24"/>
      <c r="D54" s="25"/>
      <c r="E54" s="67"/>
      <c r="F54" s="67"/>
      <c r="G54" s="67"/>
      <c r="H54" s="67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34"/>
    </row>
    <row r="55" spans="1:73" ht="16.5" customHeight="1" x14ac:dyDescent="0.3">
      <c r="A55" s="74"/>
      <c r="B55" s="74"/>
      <c r="C55" s="24"/>
      <c r="D55" s="25"/>
      <c r="E55" s="67"/>
      <c r="F55" s="67"/>
      <c r="G55" s="67"/>
      <c r="H55" s="67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34"/>
    </row>
    <row r="56" spans="1:73" ht="16.5" customHeight="1" x14ac:dyDescent="0.3">
      <c r="A56" s="74"/>
      <c r="B56" s="74"/>
      <c r="C56" s="24"/>
      <c r="D56" s="25"/>
      <c r="E56" s="67"/>
      <c r="F56" s="67"/>
      <c r="G56" s="67"/>
      <c r="H56" s="67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34"/>
    </row>
    <row r="57" spans="1:73" ht="16.5" customHeight="1" x14ac:dyDescent="0.3">
      <c r="A57" s="74"/>
      <c r="B57" s="74"/>
      <c r="C57" s="24"/>
      <c r="D57" s="25"/>
      <c r="E57" s="67"/>
      <c r="F57" s="67"/>
      <c r="G57" s="67"/>
      <c r="H57" s="67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34"/>
    </row>
    <row r="58" spans="1:73" ht="16.5" customHeight="1" x14ac:dyDescent="0.3">
      <c r="A58" s="74"/>
      <c r="B58" s="74"/>
      <c r="C58" s="24"/>
      <c r="D58" s="25"/>
      <c r="E58" s="67"/>
      <c r="F58" s="67"/>
      <c r="G58" s="67"/>
      <c r="H58" s="67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34"/>
    </row>
    <row r="59" spans="1:73" ht="16.5" customHeight="1" x14ac:dyDescent="0.3">
      <c r="A59" s="74"/>
      <c r="B59" s="74"/>
      <c r="C59" s="24"/>
      <c r="D59" s="25"/>
      <c r="E59" s="67"/>
      <c r="F59" s="67"/>
      <c r="G59" s="67"/>
      <c r="H59" s="67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34"/>
    </row>
    <row r="60" spans="1:73" ht="16.5" customHeight="1" x14ac:dyDescent="0.3">
      <c r="A60" s="74"/>
      <c r="B60" s="74"/>
      <c r="C60" s="24"/>
      <c r="D60" s="25"/>
      <c r="E60" s="67"/>
      <c r="F60" s="67"/>
      <c r="G60" s="67"/>
      <c r="H60" s="67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34"/>
    </row>
    <row r="61" spans="1:73" ht="16.5" customHeight="1" x14ac:dyDescent="0.3">
      <c r="A61" s="74"/>
      <c r="B61" s="74"/>
      <c r="C61" s="24"/>
      <c r="D61" s="25"/>
      <c r="E61" s="67"/>
      <c r="F61" s="67"/>
      <c r="G61" s="67"/>
      <c r="H61" s="67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34"/>
    </row>
    <row r="62" spans="1:73" ht="16.5" customHeight="1" x14ac:dyDescent="0.3">
      <c r="A62" s="74"/>
      <c r="B62" s="74"/>
      <c r="C62" s="24"/>
      <c r="D62" s="25"/>
      <c r="E62" s="67"/>
      <c r="F62" s="67"/>
      <c r="G62" s="67"/>
      <c r="H62" s="67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34"/>
    </row>
    <row r="63" spans="1:73" ht="16.5" customHeight="1" x14ac:dyDescent="0.3">
      <c r="A63" s="74"/>
      <c r="B63" s="74"/>
      <c r="C63" s="24"/>
      <c r="D63" s="25"/>
      <c r="E63" s="67"/>
      <c r="F63" s="67"/>
      <c r="G63" s="67"/>
      <c r="H63" s="67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34"/>
    </row>
    <row r="64" spans="1:73" ht="16.5" customHeight="1" x14ac:dyDescent="0.3">
      <c r="A64" s="74"/>
      <c r="B64" s="74"/>
      <c r="C64" s="24"/>
      <c r="D64" s="25"/>
      <c r="E64" s="67"/>
      <c r="F64" s="67"/>
      <c r="G64" s="67"/>
      <c r="H64" s="67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34"/>
    </row>
    <row r="65" spans="1:73" ht="16.5" customHeight="1" x14ac:dyDescent="0.3">
      <c r="A65" s="74"/>
      <c r="B65" s="74"/>
      <c r="C65" s="24"/>
      <c r="D65" s="25"/>
      <c r="E65" s="67"/>
      <c r="F65" s="67"/>
      <c r="G65" s="67"/>
      <c r="H65" s="67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34"/>
    </row>
    <row r="66" spans="1:73" ht="16.5" customHeight="1" x14ac:dyDescent="0.3">
      <c r="A66" s="74"/>
      <c r="B66" s="74"/>
      <c r="C66" s="24"/>
      <c r="D66" s="25"/>
      <c r="E66" s="67"/>
      <c r="F66" s="67"/>
      <c r="G66" s="67"/>
      <c r="H66" s="67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34"/>
    </row>
    <row r="67" spans="1:73" ht="16.5" customHeight="1" x14ac:dyDescent="0.3">
      <c r="A67" s="74"/>
      <c r="B67" s="74"/>
      <c r="C67" s="24"/>
      <c r="D67" s="25"/>
      <c r="E67" s="67"/>
      <c r="F67" s="67"/>
      <c r="G67" s="67"/>
      <c r="H67" s="67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34"/>
    </row>
    <row r="68" spans="1:73" ht="16.5" customHeight="1" x14ac:dyDescent="0.3">
      <c r="C68" s="24"/>
      <c r="D68" s="25"/>
      <c r="E68" s="67"/>
      <c r="F68" s="67"/>
      <c r="G68" s="67"/>
      <c r="H68" s="67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34">
        <f t="shared" ref="BU68:BU80" si="12">SUM(I68:BR68)</f>
        <v>0</v>
      </c>
    </row>
    <row r="69" spans="1:73" ht="16.5" customHeight="1" x14ac:dyDescent="0.3">
      <c r="C69" s="24"/>
      <c r="D69" s="25"/>
      <c r="E69" s="67"/>
      <c r="F69" s="67"/>
      <c r="G69" s="67"/>
      <c r="H69" s="67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34">
        <f t="shared" si="12"/>
        <v>0</v>
      </c>
    </row>
    <row r="70" spans="1:73" ht="16.5" customHeight="1" x14ac:dyDescent="0.3">
      <c r="C70" s="24"/>
      <c r="D70" s="25"/>
      <c r="E70" s="67"/>
      <c r="F70" s="67"/>
      <c r="G70" s="67"/>
      <c r="H70" s="67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34">
        <f t="shared" si="12"/>
        <v>0</v>
      </c>
    </row>
    <row r="71" spans="1:73" ht="16.5" customHeight="1" x14ac:dyDescent="0.3">
      <c r="C71" s="24"/>
      <c r="D71" s="25"/>
      <c r="E71" s="67"/>
      <c r="F71" s="67"/>
      <c r="G71" s="67"/>
      <c r="H71" s="67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34">
        <f t="shared" si="12"/>
        <v>0</v>
      </c>
    </row>
    <row r="72" spans="1:73" ht="16.5" customHeight="1" x14ac:dyDescent="0.3">
      <c r="C72" s="24"/>
      <c r="D72" s="25"/>
      <c r="E72" s="67"/>
      <c r="F72" s="67"/>
      <c r="G72" s="67"/>
      <c r="H72" s="67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34">
        <f t="shared" si="12"/>
        <v>0</v>
      </c>
    </row>
    <row r="73" spans="1:73" ht="16.5" customHeight="1" x14ac:dyDescent="0.3">
      <c r="C73" s="24"/>
      <c r="D73" s="25"/>
      <c r="E73" s="67"/>
      <c r="F73" s="67"/>
      <c r="G73" s="67"/>
      <c r="H73" s="67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34">
        <f t="shared" si="12"/>
        <v>0</v>
      </c>
    </row>
    <row r="74" spans="1:73" ht="16.5" customHeight="1" x14ac:dyDescent="0.3">
      <c r="C74" s="27" t="s">
        <v>9</v>
      </c>
      <c r="D74" s="25"/>
      <c r="E74" s="25"/>
      <c r="F74" s="25"/>
      <c r="G74" s="25"/>
      <c r="H74" s="25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34">
        <f t="shared" si="12"/>
        <v>0</v>
      </c>
    </row>
    <row r="75" spans="1:73" ht="16.5" customHeight="1" x14ac:dyDescent="0.3">
      <c r="C75" s="27" t="s">
        <v>10</v>
      </c>
      <c r="D75" s="25"/>
      <c r="E75" s="25"/>
      <c r="F75" s="25"/>
      <c r="G75" s="25"/>
      <c r="H75" s="25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34">
        <f t="shared" si="12"/>
        <v>0</v>
      </c>
    </row>
    <row r="76" spans="1:73" ht="16.5" customHeight="1" x14ac:dyDescent="0.3">
      <c r="C76" s="27" t="s">
        <v>11</v>
      </c>
      <c r="D76" s="25"/>
      <c r="E76" s="25"/>
      <c r="F76" s="25"/>
      <c r="G76" s="25"/>
      <c r="H76" s="25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34">
        <f t="shared" si="12"/>
        <v>0</v>
      </c>
    </row>
    <row r="77" spans="1:73" ht="16.5" customHeight="1" x14ac:dyDescent="0.3">
      <c r="C77" s="27" t="s">
        <v>12</v>
      </c>
      <c r="D77" s="25"/>
      <c r="E77" s="25"/>
      <c r="F77" s="25"/>
      <c r="G77" s="25"/>
      <c r="H77" s="25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34">
        <f t="shared" si="12"/>
        <v>0</v>
      </c>
    </row>
    <row r="78" spans="1:73" ht="24" customHeight="1" x14ac:dyDescent="0.3">
      <c r="C78" s="103" t="s">
        <v>24</v>
      </c>
      <c r="D78" s="103"/>
      <c r="E78" s="33">
        <f>SUM(E12:E77)</f>
        <v>2038</v>
      </c>
      <c r="F78" s="33"/>
      <c r="G78" s="33"/>
      <c r="H78" s="33"/>
      <c r="I78" s="33">
        <f t="shared" ref="I78:BR78" si="13">SUM(I12:I77)</f>
        <v>0</v>
      </c>
      <c r="J78" s="33">
        <f t="shared" si="13"/>
        <v>8</v>
      </c>
      <c r="K78" s="33">
        <f t="shared" si="13"/>
        <v>8</v>
      </c>
      <c r="L78" s="33">
        <f t="shared" si="13"/>
        <v>8</v>
      </c>
      <c r="M78" s="33">
        <f t="shared" si="13"/>
        <v>8</v>
      </c>
      <c r="N78" s="33">
        <f t="shared" si="13"/>
        <v>8</v>
      </c>
      <c r="O78" s="33">
        <f t="shared" si="13"/>
        <v>0</v>
      </c>
      <c r="P78" s="33">
        <f t="shared" si="13"/>
        <v>0</v>
      </c>
      <c r="Q78" s="33">
        <f t="shared" si="13"/>
        <v>8</v>
      </c>
      <c r="R78" s="33">
        <f t="shared" si="13"/>
        <v>8</v>
      </c>
      <c r="S78" s="33">
        <f t="shared" si="13"/>
        <v>8</v>
      </c>
      <c r="T78" s="33">
        <f t="shared" si="13"/>
        <v>8</v>
      </c>
      <c r="U78" s="33">
        <f t="shared" si="13"/>
        <v>8</v>
      </c>
      <c r="V78" s="33">
        <f t="shared" si="13"/>
        <v>0</v>
      </c>
      <c r="W78" s="33">
        <f t="shared" si="13"/>
        <v>0</v>
      </c>
      <c r="X78" s="33">
        <f t="shared" si="13"/>
        <v>8</v>
      </c>
      <c r="Y78" s="33">
        <f t="shared" si="13"/>
        <v>8</v>
      </c>
      <c r="Z78" s="33">
        <f t="shared" si="13"/>
        <v>8</v>
      </c>
      <c r="AA78" s="33">
        <f t="shared" si="13"/>
        <v>8</v>
      </c>
      <c r="AB78" s="33">
        <f t="shared" si="13"/>
        <v>8</v>
      </c>
      <c r="AC78" s="33">
        <f t="shared" si="13"/>
        <v>0</v>
      </c>
      <c r="AD78" s="33">
        <f t="shared" si="13"/>
        <v>0</v>
      </c>
      <c r="AE78" s="33">
        <f t="shared" si="13"/>
        <v>8</v>
      </c>
      <c r="AF78" s="33">
        <f t="shared" si="13"/>
        <v>8</v>
      </c>
      <c r="AG78" s="33">
        <f t="shared" si="13"/>
        <v>8</v>
      </c>
      <c r="AH78" s="33">
        <f t="shared" si="13"/>
        <v>8</v>
      </c>
      <c r="AI78" s="33">
        <f t="shared" si="13"/>
        <v>8</v>
      </c>
      <c r="AJ78" s="33">
        <f t="shared" si="13"/>
        <v>0</v>
      </c>
      <c r="AK78" s="33">
        <f t="shared" si="13"/>
        <v>0</v>
      </c>
      <c r="AL78" s="33">
        <f t="shared" si="13"/>
        <v>8</v>
      </c>
      <c r="AM78" s="33">
        <f t="shared" si="13"/>
        <v>8</v>
      </c>
      <c r="AN78" s="33">
        <f t="shared" si="13"/>
        <v>8</v>
      </c>
      <c r="AO78" s="33">
        <f t="shared" si="13"/>
        <v>8</v>
      </c>
      <c r="AP78" s="33">
        <f t="shared" si="13"/>
        <v>8</v>
      </c>
      <c r="AQ78" s="33">
        <f t="shared" si="13"/>
        <v>0</v>
      </c>
      <c r="AR78" s="33">
        <f t="shared" si="13"/>
        <v>0</v>
      </c>
      <c r="AS78" s="33">
        <f t="shared" si="13"/>
        <v>8</v>
      </c>
      <c r="AT78" s="33">
        <f t="shared" si="13"/>
        <v>8</v>
      </c>
      <c r="AU78" s="33">
        <f t="shared" si="13"/>
        <v>8</v>
      </c>
      <c r="AV78" s="33">
        <f t="shared" si="13"/>
        <v>8</v>
      </c>
      <c r="AW78" s="33">
        <f t="shared" si="13"/>
        <v>8</v>
      </c>
      <c r="AX78" s="33">
        <f t="shared" si="13"/>
        <v>0</v>
      </c>
      <c r="AY78" s="33">
        <f t="shared" si="13"/>
        <v>0</v>
      </c>
      <c r="AZ78" s="33">
        <f t="shared" si="13"/>
        <v>8</v>
      </c>
      <c r="BA78" s="33">
        <f t="shared" si="13"/>
        <v>8</v>
      </c>
      <c r="BB78" s="33">
        <f t="shared" si="13"/>
        <v>8</v>
      </c>
      <c r="BC78" s="33">
        <f t="shared" si="13"/>
        <v>8</v>
      </c>
      <c r="BD78" s="33">
        <f t="shared" si="13"/>
        <v>8</v>
      </c>
      <c r="BE78" s="33">
        <f t="shared" si="13"/>
        <v>0</v>
      </c>
      <c r="BF78" s="33">
        <f t="shared" si="13"/>
        <v>0</v>
      </c>
      <c r="BG78" s="33">
        <f t="shared" si="13"/>
        <v>8</v>
      </c>
      <c r="BH78" s="33">
        <f t="shared" si="13"/>
        <v>8</v>
      </c>
      <c r="BI78" s="33">
        <f t="shared" si="13"/>
        <v>8</v>
      </c>
      <c r="BJ78" s="33">
        <f t="shared" si="13"/>
        <v>8</v>
      </c>
      <c r="BK78" s="33">
        <f t="shared" si="13"/>
        <v>8</v>
      </c>
      <c r="BL78" s="33">
        <f t="shared" si="13"/>
        <v>0</v>
      </c>
      <c r="BM78" s="33">
        <f t="shared" si="13"/>
        <v>0</v>
      </c>
      <c r="BN78" s="33">
        <f t="shared" si="13"/>
        <v>8</v>
      </c>
      <c r="BO78" s="33">
        <f t="shared" si="13"/>
        <v>8</v>
      </c>
      <c r="BP78" s="33">
        <f t="shared" si="13"/>
        <v>8</v>
      </c>
      <c r="BQ78" s="33">
        <f t="shared" si="13"/>
        <v>8</v>
      </c>
      <c r="BR78" s="33">
        <f t="shared" si="13"/>
        <v>8</v>
      </c>
      <c r="BS78" s="26"/>
      <c r="BT78" s="26"/>
      <c r="BU78" s="35">
        <f t="shared" si="12"/>
        <v>360</v>
      </c>
    </row>
    <row r="79" spans="1:73" ht="16.5" customHeight="1" x14ac:dyDescent="0.3">
      <c r="C79" s="93"/>
      <c r="D79" s="93" t="s">
        <v>23</v>
      </c>
      <c r="E79" s="93"/>
      <c r="F79" s="93"/>
      <c r="G79" s="93"/>
      <c r="H79" s="9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35">
        <f t="shared" si="12"/>
        <v>0</v>
      </c>
    </row>
    <row r="80" spans="1:73" ht="16.5" customHeight="1" x14ac:dyDescent="0.3">
      <c r="C80" s="93"/>
      <c r="D80" s="93" t="s">
        <v>21</v>
      </c>
      <c r="E80" s="93"/>
      <c r="F80" s="93"/>
      <c r="G80" s="93"/>
      <c r="H80" s="93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35">
        <f t="shared" si="12"/>
        <v>0</v>
      </c>
    </row>
    <row r="81" spans="3:73" x14ac:dyDescent="0.3">
      <c r="C81" s="104" t="s">
        <v>13</v>
      </c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94"/>
      <c r="BT81" s="94"/>
      <c r="BU81" s="6"/>
    </row>
    <row r="82" spans="3:73" x14ac:dyDescent="0.3">
      <c r="C82" s="9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6"/>
    </row>
    <row r="83" spans="3:73" ht="24" customHeight="1" x14ac:dyDescent="0.3">
      <c r="C83" s="11"/>
      <c r="D83" s="11"/>
      <c r="E83" s="64"/>
      <c r="F83" s="64"/>
      <c r="G83" s="64"/>
      <c r="H83" s="64"/>
      <c r="I83" s="105"/>
      <c r="J83" s="105"/>
      <c r="K83" s="105"/>
      <c r="L83" s="10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</row>
    <row r="84" spans="3:73" x14ac:dyDescent="0.3">
      <c r="C84" s="102" t="s">
        <v>1</v>
      </c>
      <c r="D84" s="102"/>
      <c r="E84" s="92"/>
      <c r="F84" s="92"/>
      <c r="G84" s="92"/>
      <c r="H84" s="92"/>
      <c r="I84" s="102" t="s">
        <v>0</v>
      </c>
      <c r="J84" s="102"/>
      <c r="K84" s="102"/>
      <c r="L84" s="102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</row>
    <row r="85" spans="3:73" ht="26.25" customHeight="1" x14ac:dyDescent="0.3">
      <c r="C85" s="11"/>
      <c r="D85" s="11"/>
      <c r="E85" s="64"/>
      <c r="F85" s="64"/>
      <c r="G85" s="64"/>
      <c r="H85" s="64"/>
      <c r="I85" s="105"/>
      <c r="J85" s="105"/>
      <c r="K85" s="105"/>
      <c r="L85" s="10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</row>
    <row r="86" spans="3:73" x14ac:dyDescent="0.3">
      <c r="C86" s="102" t="s">
        <v>7</v>
      </c>
      <c r="D86" s="102"/>
      <c r="E86" s="92"/>
      <c r="F86" s="92"/>
      <c r="G86" s="92"/>
      <c r="H86" s="92"/>
      <c r="I86" s="102" t="s">
        <v>0</v>
      </c>
      <c r="J86" s="102"/>
      <c r="K86" s="102"/>
      <c r="L86" s="102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</row>
    <row r="87" spans="3:73" x14ac:dyDescent="0.3">
      <c r="C87" s="98" t="s">
        <v>14</v>
      </c>
      <c r="D87" s="98"/>
      <c r="E87" s="98"/>
      <c r="F87" s="98"/>
      <c r="G87" s="98"/>
      <c r="H87" s="98"/>
      <c r="I87" s="98"/>
      <c r="J87" s="9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</row>
  </sheetData>
  <mergeCells count="10">
    <mergeCell ref="I85:L85"/>
    <mergeCell ref="C86:D86"/>
    <mergeCell ref="I86:L86"/>
    <mergeCell ref="C87:J87"/>
    <mergeCell ref="D6:J6"/>
    <mergeCell ref="C78:D78"/>
    <mergeCell ref="C81:BR81"/>
    <mergeCell ref="I83:L83"/>
    <mergeCell ref="C84:D84"/>
    <mergeCell ref="I84:L84"/>
  </mergeCells>
  <conditionalFormatting sqref="E78:H78 I68:BR80 V50:BR67 V49:W49 AC49:AD49 AJ49:AK49 AQ49:AR49 AX49:AY49 BE49:BF49 BL49:BM49 I49:I67 J50:J67 O49:P67 Q50:Q67 I12:BR48 BS12:BT80">
    <cfRule type="expression" dxfId="14" priority="4">
      <formula>WEEKDAY(E$10,1)=$I$7</formula>
    </cfRule>
  </conditionalFormatting>
  <conditionalFormatting sqref="I11:BT11">
    <cfRule type="expression" dxfId="13" priority="3">
      <formula>OR(I$8=1,I$8=7)</formula>
    </cfRule>
  </conditionalFormatting>
  <conditionalFormatting sqref="K50:N67 R50:U67">
    <cfRule type="expression" dxfId="12" priority="5">
      <formula>WEEKDAY(J$10,1)=$I$7</formula>
    </cfRule>
  </conditionalFormatting>
  <conditionalFormatting sqref="G30:G42 F12:H27 G28:H29 F28:F42">
    <cfRule type="expression" dxfId="11" priority="2">
      <formula>$F12&gt;$E12</formula>
    </cfRule>
  </conditionalFormatting>
  <conditionalFormatting sqref="F49:H49">
    <cfRule type="expression" dxfId="10" priority="1">
      <formula>$F49&gt;$E49</formula>
    </cfRule>
  </conditionalFormatting>
  <dataValidations count="1">
    <dataValidation type="list" allowBlank="1" showInputMessage="1" showErrorMessage="1" sqref="D7:H7" xr:uid="{414F0A62-DE1B-4424-8C82-A3EB37C09DE6}">
      <formula1>"Sunday,Monday,Tuesday,Wednesday,Thursday,Friday,Saturday"</formula1>
    </dataValidation>
  </dataValidations>
  <hyperlinks>
    <hyperlink ref="BW1" r:id="rId1" xr:uid="{71AA3C72-3398-4CB2-BF12-2F61C628B420}"/>
    <hyperlink ref="BW4" r:id="rId2" xr:uid="{45A8C3BB-0EC1-4519-8AE1-B957D5E43526}"/>
    <hyperlink ref="BW5" r:id="rId3" xr:uid="{134F17F0-3B59-454D-99DF-E23386BE4BB6}"/>
  </hyperlinks>
  <printOptions horizontalCentered="1"/>
  <pageMargins left="0.35" right="0.35" top="0.5" bottom="0.75" header="0.5" footer="0.5"/>
  <pageSetup scale="73" orientation="landscape" r:id="rId4"/>
  <headerFooter alignWithMargins="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Timesheet</vt:lpstr>
      <vt:lpstr>Closed</vt:lpstr>
      <vt:lpstr>©</vt:lpstr>
      <vt:lpstr>Timesheet (2)</vt:lpstr>
      <vt:lpstr>Timesheet!Print_Area</vt:lpstr>
      <vt:lpstr>'Timesheet (2)'!Print_Area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Timesheet Template</dc:title>
  <dc:creator>Vertex42.com</dc:creator>
  <dc:description>(c) 2016 Vertex42 LLC. All Rights Reserved.</dc:description>
  <cp:lastModifiedBy>Felix Reta</cp:lastModifiedBy>
  <cp:lastPrinted>2019-05-07T14:36:06Z</cp:lastPrinted>
  <dcterms:created xsi:type="dcterms:W3CDTF">2003-11-23T07:57:29Z</dcterms:created>
  <dcterms:modified xsi:type="dcterms:W3CDTF">2022-05-13T19:00:05Z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2016 Vertex42 LLC</vt:lpwstr>
  </property>
  <property fmtid="{D5CDD505-2E9C-101B-9397-08002B2CF9AE}" pid="3" name="Version">
    <vt:lpwstr>1.0.2</vt:lpwstr>
  </property>
</Properties>
</file>