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09e4e11c8586d/Documents/Uni/4th year/MPhys Sem2/Pee-stain-pathology/"/>
    </mc:Choice>
  </mc:AlternateContent>
  <xr:revisionPtr revIDLastSave="150" documentId="8_{50DCB5F4-642F-458E-9072-DC40506D5FFA}" xr6:coauthVersionLast="47" xr6:coauthVersionMax="47" xr10:uidLastSave="{A9BDE857-CCC2-43B2-8A8D-6F2C552FBAFA}"/>
  <bookViews>
    <workbookView xWindow="-110" yWindow="-110" windowWidth="19420" windowHeight="10300" activeTab="1" xr2:uid="{E873254C-42DA-4C40-ADBB-08B9C2B2DF68}"/>
  </bookViews>
  <sheets>
    <sheet name="CaOx" sheetId="2" r:id="rId1"/>
    <sheet name="Ovalbum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H9" i="1"/>
  <c r="G9" i="1"/>
  <c r="F9" i="1"/>
  <c r="H8" i="1"/>
  <c r="G8" i="1"/>
  <c r="H8" i="2"/>
  <c r="G8" i="2"/>
  <c r="F8" i="2"/>
  <c r="H4" i="2"/>
  <c r="H5" i="2"/>
  <c r="H6" i="2"/>
  <c r="H7" i="2"/>
  <c r="H9" i="2"/>
  <c r="H3" i="2"/>
  <c r="H4" i="1"/>
  <c r="H5" i="1"/>
  <c r="H6" i="1"/>
  <c r="H7" i="1"/>
  <c r="H3" i="1"/>
  <c r="G4" i="2"/>
  <c r="G5" i="2"/>
  <c r="G6" i="2"/>
  <c r="G7" i="2"/>
  <c r="G9" i="2"/>
  <c r="G3" i="2"/>
  <c r="G4" i="1"/>
  <c r="G5" i="1"/>
  <c r="G6" i="1"/>
  <c r="G7" i="1"/>
  <c r="G3" i="1"/>
  <c r="F4" i="2"/>
  <c r="F5" i="2"/>
  <c r="F6" i="2"/>
  <c r="F7" i="2"/>
  <c r="F9" i="2"/>
  <c r="F3" i="2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<sst xmlns="http://schemas.openxmlformats.org/spreadsheetml/2006/main" count="32" uniqueCount="17">
  <si>
    <t>Model</t>
  </si>
  <si>
    <t>Recall</t>
  </si>
  <si>
    <t>NN</t>
  </si>
  <si>
    <t>CNN (2) classes</t>
  </si>
  <si>
    <t>CNN all classes</t>
  </si>
  <si>
    <t>Minkowski nn</t>
  </si>
  <si>
    <t>Voronoi nn</t>
  </si>
  <si>
    <t>K means</t>
  </si>
  <si>
    <t>Ovalbumin</t>
  </si>
  <si>
    <t>TP</t>
  </si>
  <si>
    <t>FP</t>
  </si>
  <si>
    <t>TN</t>
  </si>
  <si>
    <t>FN</t>
  </si>
  <si>
    <t>Voronoi log reg</t>
  </si>
  <si>
    <t>Acc</t>
  </si>
  <si>
    <t>Precision</t>
  </si>
  <si>
    <t>Calcium oxalate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</si>
</sst>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14C9-263C-466F-974B-212051EBB4B8}">
  <dimension ref="A1:H9"/>
  <sheetViews>
    <sheetView workbookViewId="0">
      <selection activeCell="L13" sqref="L13:L16"/>
    </sheetView>
  </sheetViews>
  <sheetFormatPr defaultRowHeight="14.5" x14ac:dyDescent="0.35"/>
  <cols>
    <col min="1" max="1" width="17.7265625" customWidth="1"/>
    <col min="8" max="8" width="10.7265625" customWidth="1"/>
  </cols>
  <sheetData>
    <row r="1" spans="1:8" x14ac:dyDescent="0.35">
      <c r="A1" s="5" t="s">
        <v>16</v>
      </c>
      <c r="B1" s="5"/>
      <c r="C1" s="5"/>
      <c r="D1" s="5"/>
      <c r="E1" s="5"/>
      <c r="F1" s="5"/>
      <c r="G1" s="5"/>
    </row>
    <row r="2" spans="1:8" x14ac:dyDescent="0.35">
      <c r="A2" s="5" t="s">
        <v>0</v>
      </c>
      <c r="B2" s="4" t="s">
        <v>9</v>
      </c>
      <c r="C2" s="4" t="s">
        <v>10</v>
      </c>
      <c r="D2" s="4" t="s">
        <v>11</v>
      </c>
      <c r="E2" s="6" t="s">
        <v>12</v>
      </c>
      <c r="F2" s="3" t="s">
        <v>14</v>
      </c>
      <c r="G2" s="3" t="s">
        <v>15</v>
      </c>
      <c r="H2" s="3" t="s">
        <v>1</v>
      </c>
    </row>
    <row r="3" spans="1:8" x14ac:dyDescent="0.35">
      <c r="A3" t="s">
        <v>2</v>
      </c>
      <c r="B3" s="2">
        <v>0.3145</v>
      </c>
      <c r="C3" s="2">
        <v>0.18540000000000001</v>
      </c>
      <c r="D3" s="2">
        <v>0.3826</v>
      </c>
      <c r="E3" s="7">
        <v>0.1174</v>
      </c>
      <c r="F3" s="1">
        <f xml:space="preserve"> (B3+D3)/SUM(B3:E3)</f>
        <v>0.69716971697169716</v>
      </c>
      <c r="G3" s="1">
        <f>B3/(B3+C3)</f>
        <v>0.62912582516503301</v>
      </c>
      <c r="H3" s="1">
        <f>B3/(B3+E3)</f>
        <v>0.72817781893956934</v>
      </c>
    </row>
    <row r="4" spans="1:8" x14ac:dyDescent="0.35">
      <c r="A4" t="s">
        <v>3</v>
      </c>
      <c r="B4" s="2">
        <v>0.41199999999999998</v>
      </c>
      <c r="C4" s="2">
        <v>8.7900000000000006E-2</v>
      </c>
      <c r="D4" s="2">
        <v>0.34289999999999998</v>
      </c>
      <c r="E4" s="2">
        <v>0.157</v>
      </c>
      <c r="F4" s="1">
        <f t="shared" ref="F4:F9" si="0" xml:space="preserve"> (B4+D4)/SUM(B4:E4)</f>
        <v>0.75505101020204035</v>
      </c>
      <c r="G4" s="1">
        <f t="shared" ref="G4:G9" si="1">B4/(B4+C4)</f>
        <v>0.82416483296659326</v>
      </c>
      <c r="H4" s="1">
        <f t="shared" ref="H4:H9" si="2">B4/(B4+E4)</f>
        <v>0.72407732864674867</v>
      </c>
    </row>
    <row r="5" spans="1:8" x14ac:dyDescent="0.35">
      <c r="A5" t="s">
        <v>4</v>
      </c>
      <c r="B5" s="2"/>
      <c r="C5" s="2"/>
      <c r="D5" s="2"/>
      <c r="E5" s="7"/>
      <c r="F5" s="1" t="e">
        <f t="shared" si="0"/>
        <v>#DIV/0!</v>
      </c>
      <c r="G5" s="1" t="e">
        <f t="shared" si="1"/>
        <v>#DIV/0!</v>
      </c>
      <c r="H5" s="1" t="e">
        <f t="shared" si="2"/>
        <v>#DIV/0!</v>
      </c>
    </row>
    <row r="6" spans="1:8" x14ac:dyDescent="0.35">
      <c r="A6" t="s">
        <v>5</v>
      </c>
      <c r="B6" s="2">
        <v>0.42759999999999998</v>
      </c>
      <c r="C6" s="2">
        <v>7.2400000000000006E-2</v>
      </c>
      <c r="D6" s="2">
        <v>0.37109999999999999</v>
      </c>
      <c r="E6" s="7">
        <v>0.12889999999999999</v>
      </c>
      <c r="F6" s="1">
        <f t="shared" si="0"/>
        <v>0.79869999999999997</v>
      </c>
      <c r="G6" s="1">
        <f t="shared" si="1"/>
        <v>0.85519999999999996</v>
      </c>
      <c r="H6" s="1">
        <f t="shared" si="2"/>
        <v>0.7683737646001797</v>
      </c>
    </row>
    <row r="7" spans="1:8" x14ac:dyDescent="0.35">
      <c r="A7" t="s">
        <v>6</v>
      </c>
      <c r="B7" s="2">
        <v>0.20039999999999999</v>
      </c>
      <c r="C7" s="2">
        <v>4.9500000000000002E-2</v>
      </c>
      <c r="D7" s="2">
        <v>8.5300000000000001E-2</v>
      </c>
      <c r="E7" s="7">
        <v>0.66459999999999997</v>
      </c>
      <c r="F7" s="1">
        <f t="shared" si="0"/>
        <v>0.28575715143028607</v>
      </c>
      <c r="G7" s="1">
        <f t="shared" si="1"/>
        <v>0.80192076830732284</v>
      </c>
      <c r="H7" s="1">
        <f t="shared" si="2"/>
        <v>0.23167630057803468</v>
      </c>
    </row>
    <row r="8" spans="1:8" x14ac:dyDescent="0.35">
      <c r="A8" t="s">
        <v>13</v>
      </c>
      <c r="B8" s="2">
        <v>0.19120000000000001</v>
      </c>
      <c r="C8" s="2">
        <v>5.0799999999999998E-2</v>
      </c>
      <c r="D8" s="2">
        <v>0.12709999999999999</v>
      </c>
      <c r="E8" s="7">
        <v>0.62290000000000001</v>
      </c>
      <c r="F8" s="1">
        <f xml:space="preserve"> (B8+D8)/SUM(B8:E8)</f>
        <v>0.32086693548387102</v>
      </c>
      <c r="G8" s="1">
        <f>B8/(B8+C8)</f>
        <v>0.79008264462809918</v>
      </c>
      <c r="H8" s="1">
        <f>B8/(B8+E8)</f>
        <v>0.23486058223805428</v>
      </c>
    </row>
    <row r="9" spans="1:8" x14ac:dyDescent="0.35">
      <c r="A9" t="s">
        <v>7</v>
      </c>
      <c r="B9">
        <v>0.42630000000000001</v>
      </c>
      <c r="C9">
        <v>7.3599999999999999E-2</v>
      </c>
      <c r="D9">
        <v>0.1368</v>
      </c>
      <c r="E9">
        <v>0.36314999999999997</v>
      </c>
      <c r="F9" s="1">
        <f t="shared" si="0"/>
        <v>0.56318447767165081</v>
      </c>
      <c r="G9" s="1">
        <f t="shared" si="1"/>
        <v>0.85277055411082214</v>
      </c>
      <c r="H9" s="1">
        <f t="shared" si="2"/>
        <v>0.53999619988599656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698-D96C-46E6-A5A7-CDFF1C3E4401}">
  <dimension ref="A1:I9"/>
  <sheetViews>
    <sheetView tabSelected="1" workbookViewId="0">
      <selection activeCell="I9" sqref="I3:I9"/>
    </sheetView>
  </sheetViews>
  <sheetFormatPr defaultRowHeight="14.5" x14ac:dyDescent="0.35"/>
  <cols>
    <col min="1" max="1" width="17.7265625" customWidth="1"/>
    <col min="8" max="8" width="10.7265625" customWidth="1"/>
  </cols>
  <sheetData>
    <row r="1" spans="1:9" x14ac:dyDescent="0.35">
      <c r="A1" s="5" t="s">
        <v>8</v>
      </c>
      <c r="B1" s="5"/>
      <c r="C1" s="5"/>
      <c r="D1" s="5"/>
      <c r="E1" s="5"/>
      <c r="F1" s="5"/>
      <c r="G1" s="5"/>
    </row>
    <row r="2" spans="1:9" x14ac:dyDescent="0.35">
      <c r="A2" s="5" t="s">
        <v>0</v>
      </c>
      <c r="B2" s="4" t="s">
        <v>9</v>
      </c>
      <c r="C2" s="4" t="s">
        <v>10</v>
      </c>
      <c r="D2" s="4" t="s">
        <v>11</v>
      </c>
      <c r="E2" s="6" t="s">
        <v>12</v>
      </c>
      <c r="F2" s="3" t="s">
        <v>14</v>
      </c>
      <c r="G2" s="3" t="s">
        <v>15</v>
      </c>
      <c r="H2" s="3" t="s">
        <v>1</v>
      </c>
    </row>
    <row r="3" spans="1:9" x14ac:dyDescent="0.35">
      <c r="A3" t="s">
        <v>2</v>
      </c>
      <c r="B3" s="2">
        <v>0.42780000000000001</v>
      </c>
      <c r="C3" s="2">
        <v>7.22E-2</v>
      </c>
      <c r="D3" s="2">
        <v>0.28170000000000001</v>
      </c>
      <c r="E3" s="7">
        <v>0.21879999999999999</v>
      </c>
      <c r="F3" s="1">
        <f>(B3+D3)/SUM(B3:E3)</f>
        <v>0.70914542728635677</v>
      </c>
      <c r="G3" s="1">
        <f>B3/(B3+C3)</f>
        <v>0.85560000000000003</v>
      </c>
      <c r="H3" s="1">
        <f>B3/(B3+E3)</f>
        <v>0.66161459944324152</v>
      </c>
      <c r="I3">
        <f t="shared" ref="I3:I8" si="0">SUM(B3:E3)</f>
        <v>1.0005000000000002</v>
      </c>
    </row>
    <row r="4" spans="1:9" x14ac:dyDescent="0.35">
      <c r="A4" t="s">
        <v>3</v>
      </c>
      <c r="B4" s="2">
        <v>0.3846</v>
      </c>
      <c r="C4" s="2">
        <v>0.1154</v>
      </c>
      <c r="D4" s="2">
        <v>0.39860000000000001</v>
      </c>
      <c r="E4" s="7">
        <v>0.1013</v>
      </c>
      <c r="F4" s="1">
        <f t="shared" ref="F4:F9" si="1">(B4+D4)/SUM(B4:E4)</f>
        <v>0.78327832783278328</v>
      </c>
      <c r="G4" s="1">
        <f t="shared" ref="G4:G9" si="2">B4/(B4+C4)</f>
        <v>0.76919999999999999</v>
      </c>
      <c r="H4" s="1">
        <f t="shared" ref="H4:H9" si="3">B4/(B4+E4)</f>
        <v>0.7915208890718255</v>
      </c>
      <c r="I4">
        <f t="shared" si="0"/>
        <v>0.99990000000000001</v>
      </c>
    </row>
    <row r="5" spans="1:9" x14ac:dyDescent="0.35">
      <c r="A5" t="s">
        <v>4</v>
      </c>
      <c r="B5" s="2"/>
      <c r="C5" s="2"/>
      <c r="D5" s="2"/>
      <c r="E5" s="7"/>
      <c r="F5" s="1" t="e">
        <f t="shared" si="1"/>
        <v>#DIV/0!</v>
      </c>
      <c r="G5" s="1" t="e">
        <f t="shared" si="2"/>
        <v>#DIV/0!</v>
      </c>
      <c r="H5" s="1" t="e">
        <f t="shared" si="3"/>
        <v>#DIV/0!</v>
      </c>
      <c r="I5">
        <f t="shared" si="0"/>
        <v>0</v>
      </c>
    </row>
    <row r="6" spans="1:9" x14ac:dyDescent="0.35">
      <c r="A6" t="s">
        <v>5</v>
      </c>
      <c r="B6" s="2">
        <v>0.43959999999999999</v>
      </c>
      <c r="C6" s="2">
        <v>0.06</v>
      </c>
      <c r="D6" s="2">
        <v>0.433</v>
      </c>
      <c r="E6" s="7">
        <v>6.6000000000000003E-2</v>
      </c>
      <c r="F6" s="1">
        <f t="shared" si="1"/>
        <v>0.87382335269377143</v>
      </c>
      <c r="G6" s="1">
        <f t="shared" si="2"/>
        <v>0.87990392313851085</v>
      </c>
      <c r="H6" s="1">
        <f t="shared" si="3"/>
        <v>0.86946202531645556</v>
      </c>
      <c r="I6">
        <f t="shared" si="0"/>
        <v>0.99859999999999993</v>
      </c>
    </row>
    <row r="7" spans="1:9" x14ac:dyDescent="0.35">
      <c r="A7" t="s">
        <v>6</v>
      </c>
      <c r="B7" s="2">
        <v>0.16489999999999999</v>
      </c>
      <c r="C7" s="2">
        <v>8.5000000000000006E-2</v>
      </c>
      <c r="D7" s="2">
        <v>0.16020000000000001</v>
      </c>
      <c r="E7" s="7">
        <v>0.58979999999999999</v>
      </c>
      <c r="F7" s="1">
        <f t="shared" si="1"/>
        <v>0.32513251325132514</v>
      </c>
      <c r="G7" s="1">
        <f t="shared" si="2"/>
        <v>0.65986394557823125</v>
      </c>
      <c r="H7" s="1">
        <f t="shared" si="3"/>
        <v>0.21849741619186433</v>
      </c>
      <c r="I7">
        <f t="shared" si="0"/>
        <v>0.99990000000000001</v>
      </c>
    </row>
    <row r="8" spans="1:9" x14ac:dyDescent="0.35">
      <c r="A8" t="s">
        <v>13</v>
      </c>
      <c r="B8" s="2">
        <v>0.19040000000000001</v>
      </c>
      <c r="C8" s="2">
        <v>5.45E-2</v>
      </c>
      <c r="D8" s="2">
        <v>0.20580000000000001</v>
      </c>
      <c r="E8" s="7">
        <v>0.54420000000000002</v>
      </c>
      <c r="F8" s="1">
        <f t="shared" si="1"/>
        <v>0.39823097798773743</v>
      </c>
      <c r="G8" s="1">
        <f>B8/(B8+C8)</f>
        <v>0.77746018783176807</v>
      </c>
      <c r="H8" s="1">
        <f>B8/(B8+E8)</f>
        <v>0.25918867410835827</v>
      </c>
      <c r="I8">
        <f t="shared" si="0"/>
        <v>0.99490000000000001</v>
      </c>
    </row>
    <row r="9" spans="1:9" x14ac:dyDescent="0.35">
      <c r="A9" t="s">
        <v>7</v>
      </c>
      <c r="B9">
        <v>0.41439999999999999</v>
      </c>
      <c r="C9">
        <v>8.5500000000000007E-2</v>
      </c>
      <c r="D9">
        <v>0.25650000000000001</v>
      </c>
      <c r="E9">
        <v>0.24340000000000001</v>
      </c>
      <c r="F9" s="1">
        <f t="shared" si="1"/>
        <v>0.67103420684136827</v>
      </c>
      <c r="G9" s="1">
        <f>B9/(B9+C9)</f>
        <v>0.82896579315863173</v>
      </c>
      <c r="H9" s="1">
        <f>B9/(B9+E9)</f>
        <v>0.62997871693523877</v>
      </c>
      <c r="I9">
        <f>SUM(B9:E9)</f>
        <v>0.99980000000000002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CaOx</vt:lpstr>
      <vt:lpstr>Ovalbumin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Emily Gillott</cp:lastModifiedBy>
  <dcterms:created xsi:type="dcterms:W3CDTF">2023-04-27T13:55:11Z</dcterms:created>
  <dcterms:modified xsi:type="dcterms:W3CDTF">2023-05-01T00:04:16Z</dcterms:modified>
</cp:coreProperties>
</file>